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drawings/drawing3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warhammer Age of sIGMAR\Warhammer Age of Sigmar\"/>
    </mc:Choice>
  </mc:AlternateContent>
  <bookViews>
    <workbookView xWindow="120" yWindow="240" windowWidth="18915" windowHeight="12210" activeTab="7"/>
  </bookViews>
  <sheets>
    <sheet name="Feuil1" sheetId="1" r:id="rId1"/>
    <sheet name="Beastman" sheetId="2" r:id="rId2"/>
    <sheet name="Bretonien" sheetId="8" state="hidden" r:id="rId3"/>
    <sheet name="Daemons" sheetId="11" state="hidden" r:id="rId4"/>
    <sheet name="Tomb Kings" sheetId="12" state="hidden" r:id="rId5"/>
    <sheet name="Lezardmen (2)" sheetId="14" state="hidden" r:id="rId6"/>
    <sheet name="Lezardmen" sheetId="13" state="hidden" r:id="rId7"/>
    <sheet name="AB" sheetId="16" r:id="rId8"/>
    <sheet name="Army Builder" sheetId="3" r:id="rId9"/>
  </sheets>
  <functionGroups builtInGroupCount="18"/>
  <calcPr calcId="152511"/>
</workbook>
</file>

<file path=xl/calcChain.xml><?xml version="1.0" encoding="utf-8"?>
<calcChain xmlns="http://schemas.openxmlformats.org/spreadsheetml/2006/main">
  <c r="B67" i="16" l="1"/>
  <c r="E67" i="16" s="1"/>
  <c r="B66" i="16"/>
  <c r="E66" i="16" s="1"/>
  <c r="B65" i="16"/>
  <c r="E65" i="16" s="1"/>
  <c r="B64" i="16"/>
  <c r="E64" i="16" s="1"/>
  <c r="B63" i="16"/>
  <c r="E63" i="16" s="1"/>
  <c r="B60" i="16"/>
  <c r="E60" i="16" s="1"/>
  <c r="B59" i="16"/>
  <c r="E59" i="16" s="1"/>
  <c r="B58" i="16"/>
  <c r="E58" i="16" s="1"/>
  <c r="B57" i="16"/>
  <c r="E57" i="16" s="1"/>
  <c r="B56" i="16"/>
  <c r="E56" i="16" s="1"/>
  <c r="B55" i="16"/>
  <c r="E55" i="16" s="1"/>
  <c r="B54" i="16"/>
  <c r="E54" i="16" s="1"/>
  <c r="B53" i="16"/>
  <c r="E53" i="16" s="1"/>
  <c r="B50" i="16"/>
  <c r="E50" i="16" s="1"/>
  <c r="B49" i="16"/>
  <c r="E49" i="16" s="1"/>
  <c r="B48" i="16"/>
  <c r="E48" i="16" s="1"/>
  <c r="B47" i="16"/>
  <c r="E47" i="16" s="1"/>
  <c r="B46" i="16"/>
  <c r="E46" i="16" s="1"/>
  <c r="G17" i="3"/>
  <c r="G18" i="3" l="1"/>
  <c r="G19" i="3" l="1"/>
  <c r="G20" i="3"/>
  <c r="G21" i="3"/>
  <c r="B3" i="16" l="1"/>
  <c r="B37" i="16"/>
  <c r="E37" i="16" s="1"/>
  <c r="B19" i="16" l="1"/>
  <c r="E19" i="16" s="1"/>
  <c r="B34" i="16" l="1"/>
  <c r="E34" i="16" s="1"/>
  <c r="B35" i="16"/>
  <c r="E35" i="16" s="1"/>
  <c r="B36" i="16"/>
  <c r="E36" i="16" s="1"/>
  <c r="B33" i="16"/>
  <c r="E33" i="16" s="1"/>
  <c r="G22" i="3" l="1"/>
  <c r="G16" i="3"/>
  <c r="B25" i="16"/>
  <c r="E25" i="16" s="1"/>
  <c r="B26" i="16"/>
  <c r="E26" i="16" s="1"/>
  <c r="B27" i="16"/>
  <c r="E27" i="16" s="1"/>
  <c r="B28" i="16"/>
  <c r="E28" i="16" s="1"/>
  <c r="B29" i="16"/>
  <c r="E29" i="16" s="1"/>
  <c r="B30" i="16"/>
  <c r="E30" i="16" s="1"/>
  <c r="B24" i="16"/>
  <c r="E24" i="16" s="1"/>
  <c r="B16" i="16" l="1"/>
  <c r="E16" i="16" s="1"/>
  <c r="B17" i="16"/>
  <c r="E17" i="16" s="1"/>
  <c r="B18" i="16"/>
  <c r="E18" i="16" s="1"/>
  <c r="B20" i="16"/>
  <c r="E20" i="16" s="1"/>
  <c r="E31" i="3" l="1"/>
  <c r="H30" i="3"/>
  <c r="E30" i="3"/>
  <c r="E29" i="3" l="1"/>
  <c r="N109" i="14" l="1"/>
  <c r="M109" i="14"/>
  <c r="L109" i="14"/>
  <c r="K109" i="14"/>
  <c r="J109" i="14"/>
  <c r="I109" i="14"/>
  <c r="H109" i="14"/>
  <c r="F109" i="14"/>
  <c r="E109" i="14"/>
  <c r="D109" i="14"/>
  <c r="C109" i="14"/>
  <c r="B109" i="14"/>
  <c r="A109" i="14"/>
  <c r="N108" i="14"/>
  <c r="M108" i="14"/>
  <c r="L108" i="14"/>
  <c r="K108" i="14"/>
  <c r="J108" i="14"/>
  <c r="I108" i="14"/>
  <c r="H108" i="14"/>
  <c r="F108" i="14"/>
  <c r="E108" i="14"/>
  <c r="D108" i="14"/>
  <c r="C108" i="14"/>
  <c r="B108" i="14"/>
  <c r="A108" i="14"/>
  <c r="N107" i="14"/>
  <c r="M107" i="14"/>
  <c r="L107" i="14"/>
  <c r="K107" i="14"/>
  <c r="J107" i="14"/>
  <c r="I107" i="14"/>
  <c r="H107" i="14"/>
  <c r="F107" i="14"/>
  <c r="E107" i="14"/>
  <c r="D107" i="14"/>
  <c r="C107" i="14"/>
  <c r="B107" i="14"/>
  <c r="A107" i="14"/>
  <c r="N106" i="14"/>
  <c r="M106" i="14"/>
  <c r="L106" i="14"/>
  <c r="K106" i="14"/>
  <c r="J106" i="14"/>
  <c r="I106" i="14"/>
  <c r="H106" i="14"/>
  <c r="F106" i="14"/>
  <c r="E106" i="14"/>
  <c r="D106" i="14"/>
  <c r="C106" i="14"/>
  <c r="B106" i="14"/>
  <c r="A106" i="14"/>
  <c r="N105" i="14"/>
  <c r="M105" i="14"/>
  <c r="L105" i="14"/>
  <c r="K105" i="14"/>
  <c r="J105" i="14"/>
  <c r="I105" i="14"/>
  <c r="H105" i="14"/>
  <c r="F105" i="14"/>
  <c r="E105" i="14"/>
  <c r="D105" i="14"/>
  <c r="C105" i="14"/>
  <c r="B105" i="14"/>
  <c r="A105" i="14"/>
  <c r="N104" i="14"/>
  <c r="M104" i="14"/>
  <c r="L104" i="14"/>
  <c r="K104" i="14"/>
  <c r="J104" i="14"/>
  <c r="I104" i="14"/>
  <c r="H104" i="14"/>
  <c r="F104" i="14"/>
  <c r="E104" i="14"/>
  <c r="D104" i="14"/>
  <c r="C104" i="14"/>
  <c r="B104" i="14"/>
  <c r="A104" i="14"/>
  <c r="N103" i="14"/>
  <c r="M103" i="14"/>
  <c r="L103" i="14"/>
  <c r="K103" i="14"/>
  <c r="J103" i="14"/>
  <c r="I103" i="14"/>
  <c r="H103" i="14"/>
  <c r="F103" i="14"/>
  <c r="E103" i="14"/>
  <c r="D103" i="14"/>
  <c r="C103" i="14"/>
  <c r="B103" i="14"/>
  <c r="A103" i="14"/>
  <c r="N102" i="14"/>
  <c r="M102" i="14"/>
  <c r="L102" i="14"/>
  <c r="K102" i="14"/>
  <c r="J102" i="14"/>
  <c r="I102" i="14"/>
  <c r="H102" i="14"/>
  <c r="F102" i="14"/>
  <c r="E102" i="14"/>
  <c r="D102" i="14"/>
  <c r="C102" i="14"/>
  <c r="B102" i="14"/>
  <c r="A102" i="14"/>
  <c r="N101" i="14"/>
  <c r="M101" i="14"/>
  <c r="L101" i="14"/>
  <c r="K101" i="14"/>
  <c r="J101" i="14"/>
  <c r="I101" i="14"/>
  <c r="H101" i="14"/>
  <c r="F101" i="14"/>
  <c r="E101" i="14"/>
  <c r="D101" i="14"/>
  <c r="C101" i="14"/>
  <c r="B101" i="14"/>
  <c r="A101" i="14"/>
  <c r="N100" i="14"/>
  <c r="M100" i="14"/>
  <c r="L100" i="14"/>
  <c r="K100" i="14"/>
  <c r="J100" i="14"/>
  <c r="I100" i="14"/>
  <c r="H100" i="14"/>
  <c r="F100" i="14"/>
  <c r="E100" i="14"/>
  <c r="D100" i="14"/>
  <c r="C100" i="14"/>
  <c r="B100" i="14"/>
  <c r="A100" i="14"/>
  <c r="N99" i="14"/>
  <c r="M99" i="14"/>
  <c r="L99" i="14"/>
  <c r="K99" i="14"/>
  <c r="J99" i="14"/>
  <c r="I99" i="14"/>
  <c r="H99" i="14"/>
  <c r="F99" i="14"/>
  <c r="E99" i="14"/>
  <c r="D99" i="14"/>
  <c r="C99" i="14"/>
  <c r="B99" i="14"/>
  <c r="A99" i="14"/>
  <c r="N98" i="14"/>
  <c r="M98" i="14"/>
  <c r="L98" i="14"/>
  <c r="K98" i="14"/>
  <c r="J98" i="14"/>
  <c r="I98" i="14"/>
  <c r="H98" i="14"/>
  <c r="F98" i="14"/>
  <c r="E98" i="14"/>
  <c r="D98" i="14"/>
  <c r="C98" i="14"/>
  <c r="B98" i="14"/>
  <c r="A98" i="14"/>
  <c r="N97" i="14"/>
  <c r="M97" i="14"/>
  <c r="L97" i="14"/>
  <c r="K97" i="14"/>
  <c r="J97" i="14"/>
  <c r="I97" i="14"/>
  <c r="H97" i="14"/>
  <c r="F97" i="14"/>
  <c r="E97" i="14"/>
  <c r="D97" i="14"/>
  <c r="C97" i="14"/>
  <c r="B97" i="14"/>
  <c r="A97" i="14"/>
  <c r="N96" i="14"/>
  <c r="M96" i="14"/>
  <c r="L96" i="14"/>
  <c r="K96" i="14"/>
  <c r="J96" i="14"/>
  <c r="I96" i="14"/>
  <c r="H96" i="14"/>
  <c r="F96" i="14"/>
  <c r="E96" i="14"/>
  <c r="D96" i="14"/>
  <c r="C96" i="14"/>
  <c r="B96" i="14"/>
  <c r="A96" i="14"/>
  <c r="N95" i="14"/>
  <c r="M95" i="14"/>
  <c r="L95" i="14"/>
  <c r="K95" i="14"/>
  <c r="J95" i="14"/>
  <c r="I95" i="14"/>
  <c r="H95" i="14"/>
  <c r="F95" i="14"/>
  <c r="E95" i="14"/>
  <c r="D95" i="14"/>
  <c r="C95" i="14"/>
  <c r="B95" i="14"/>
  <c r="A95" i="14"/>
  <c r="N94" i="14"/>
  <c r="M94" i="14"/>
  <c r="L94" i="14"/>
  <c r="K94" i="14"/>
  <c r="J94" i="14"/>
  <c r="I94" i="14"/>
  <c r="H94" i="14"/>
  <c r="F94" i="14"/>
  <c r="E94" i="14"/>
  <c r="D94" i="14"/>
  <c r="C94" i="14"/>
  <c r="B94" i="14"/>
  <c r="A94" i="14"/>
  <c r="N93" i="14"/>
  <c r="M93" i="14"/>
  <c r="L93" i="14"/>
  <c r="K93" i="14"/>
  <c r="J93" i="14"/>
  <c r="I93" i="14"/>
  <c r="H93" i="14"/>
  <c r="F93" i="14"/>
  <c r="E93" i="14"/>
  <c r="D93" i="14"/>
  <c r="C93" i="14"/>
  <c r="B93" i="14"/>
  <c r="A93" i="14"/>
  <c r="N92" i="14"/>
  <c r="M92" i="14"/>
  <c r="L92" i="14"/>
  <c r="K92" i="14"/>
  <c r="J92" i="14"/>
  <c r="I92" i="14"/>
  <c r="H92" i="14"/>
  <c r="F92" i="14"/>
  <c r="E92" i="14"/>
  <c r="D92" i="14"/>
  <c r="C92" i="14"/>
  <c r="B92" i="14"/>
  <c r="A92" i="14"/>
  <c r="N91" i="14"/>
  <c r="M91" i="14"/>
  <c r="L91" i="14"/>
  <c r="K91" i="14"/>
  <c r="J91" i="14"/>
  <c r="I91" i="14"/>
  <c r="H91" i="14"/>
  <c r="F91" i="14"/>
  <c r="E91" i="14"/>
  <c r="D91" i="14"/>
  <c r="C91" i="14"/>
  <c r="B91" i="14"/>
  <c r="A91" i="14"/>
  <c r="N90" i="14"/>
  <c r="M90" i="14"/>
  <c r="L90" i="14"/>
  <c r="K90" i="14"/>
  <c r="J90" i="14"/>
  <c r="I90" i="14"/>
  <c r="H90" i="14"/>
  <c r="F90" i="14"/>
  <c r="E90" i="14"/>
  <c r="D90" i="14"/>
  <c r="C90" i="14"/>
  <c r="B90" i="14"/>
  <c r="A90" i="14"/>
  <c r="N89" i="14"/>
  <c r="M89" i="14"/>
  <c r="L89" i="14"/>
  <c r="K89" i="14"/>
  <c r="J89" i="14"/>
  <c r="I89" i="14"/>
  <c r="H89" i="14"/>
  <c r="F89" i="14"/>
  <c r="E89" i="14"/>
  <c r="D89" i="14"/>
  <c r="C89" i="14"/>
  <c r="B89" i="14"/>
  <c r="A89" i="14"/>
  <c r="N88" i="14"/>
  <c r="M88" i="14"/>
  <c r="L88" i="14"/>
  <c r="K88" i="14"/>
  <c r="J88" i="14"/>
  <c r="I88" i="14"/>
  <c r="H88" i="14"/>
  <c r="F88" i="14"/>
  <c r="E88" i="14"/>
  <c r="D88" i="14"/>
  <c r="C88" i="14"/>
  <c r="B88" i="14"/>
  <c r="A88" i="14"/>
  <c r="N87" i="14"/>
  <c r="M87" i="14"/>
  <c r="L87" i="14"/>
  <c r="K87" i="14"/>
  <c r="J87" i="14"/>
  <c r="I87" i="14"/>
  <c r="H87" i="14"/>
  <c r="F87" i="14"/>
  <c r="E87" i="14"/>
  <c r="D87" i="14"/>
  <c r="C87" i="14"/>
  <c r="B87" i="14"/>
  <c r="A87" i="14"/>
  <c r="N86" i="14"/>
  <c r="M86" i="14"/>
  <c r="L86" i="14"/>
  <c r="K86" i="14"/>
  <c r="J86" i="14"/>
  <c r="I86" i="14"/>
  <c r="H86" i="14"/>
  <c r="F86" i="14"/>
  <c r="E86" i="14"/>
  <c r="D86" i="14"/>
  <c r="C86" i="14"/>
  <c r="B86" i="14"/>
  <c r="A86" i="14"/>
  <c r="N85" i="14"/>
  <c r="M85" i="14"/>
  <c r="L85" i="14"/>
  <c r="K85" i="14"/>
  <c r="J85" i="14"/>
  <c r="I85" i="14"/>
  <c r="H85" i="14"/>
  <c r="F85" i="14"/>
  <c r="E85" i="14"/>
  <c r="D85" i="14"/>
  <c r="C85" i="14"/>
  <c r="B85" i="14"/>
  <c r="A85" i="14"/>
  <c r="N84" i="14"/>
  <c r="M84" i="14"/>
  <c r="L84" i="14"/>
  <c r="K84" i="14"/>
  <c r="J84" i="14"/>
  <c r="I84" i="14"/>
  <c r="H84" i="14"/>
  <c r="F84" i="14"/>
  <c r="E84" i="14"/>
  <c r="D84" i="14"/>
  <c r="C84" i="14"/>
  <c r="B84" i="14"/>
  <c r="A84" i="14"/>
  <c r="N83" i="14"/>
  <c r="M83" i="14"/>
  <c r="L83" i="14"/>
  <c r="K83" i="14"/>
  <c r="J83" i="14"/>
  <c r="I83" i="14"/>
  <c r="H83" i="14"/>
  <c r="F83" i="14"/>
  <c r="E83" i="14"/>
  <c r="D83" i="14"/>
  <c r="C83" i="14"/>
  <c r="B83" i="14"/>
  <c r="A83" i="14"/>
  <c r="N82" i="14"/>
  <c r="M82" i="14"/>
  <c r="L82" i="14"/>
  <c r="K82" i="14"/>
  <c r="J82" i="14"/>
  <c r="I82" i="14"/>
  <c r="H82" i="14"/>
  <c r="F82" i="14"/>
  <c r="E82" i="14"/>
  <c r="D82" i="14"/>
  <c r="C82" i="14"/>
  <c r="B82" i="14"/>
  <c r="A82" i="14"/>
  <c r="N81" i="14"/>
  <c r="M81" i="14"/>
  <c r="L81" i="14"/>
  <c r="K81" i="14"/>
  <c r="J81" i="14"/>
  <c r="I81" i="14"/>
  <c r="H81" i="14"/>
  <c r="F81" i="14"/>
  <c r="E81" i="14"/>
  <c r="D81" i="14"/>
  <c r="C81" i="14"/>
  <c r="B81" i="14"/>
  <c r="A81" i="14"/>
  <c r="N80" i="14"/>
  <c r="M80" i="14"/>
  <c r="L80" i="14"/>
  <c r="K80" i="14"/>
  <c r="J80" i="14"/>
  <c r="I80" i="14"/>
  <c r="H80" i="14"/>
  <c r="F80" i="14"/>
  <c r="E80" i="14"/>
  <c r="D80" i="14"/>
  <c r="C80" i="14"/>
  <c r="B80" i="14"/>
  <c r="A80" i="14"/>
  <c r="N79" i="14"/>
  <c r="M79" i="14"/>
  <c r="L79" i="14"/>
  <c r="K79" i="14"/>
  <c r="J79" i="14"/>
  <c r="I79" i="14"/>
  <c r="H79" i="14"/>
  <c r="F79" i="14"/>
  <c r="E79" i="14"/>
  <c r="D79" i="14"/>
  <c r="C79" i="14"/>
  <c r="B79" i="14"/>
  <c r="A79" i="14"/>
  <c r="N78" i="14"/>
  <c r="M78" i="14"/>
  <c r="L78" i="14"/>
  <c r="K78" i="14"/>
  <c r="J78" i="14"/>
  <c r="I78" i="14"/>
  <c r="H78" i="14"/>
  <c r="F78" i="14"/>
  <c r="E78" i="14"/>
  <c r="D78" i="14"/>
  <c r="C78" i="14"/>
  <c r="B78" i="14"/>
  <c r="A78" i="14"/>
  <c r="N77" i="14"/>
  <c r="M77" i="14"/>
  <c r="L77" i="14"/>
  <c r="K77" i="14"/>
  <c r="J77" i="14"/>
  <c r="I77" i="14"/>
  <c r="H77" i="14"/>
  <c r="F77" i="14"/>
  <c r="E77" i="14"/>
  <c r="D77" i="14"/>
  <c r="C77" i="14"/>
  <c r="B77" i="14"/>
  <c r="A77" i="14"/>
  <c r="N76" i="14"/>
  <c r="M76" i="14"/>
  <c r="L76" i="14"/>
  <c r="K76" i="14"/>
  <c r="J76" i="14"/>
  <c r="I76" i="14"/>
  <c r="H76" i="14"/>
  <c r="F76" i="14"/>
  <c r="E76" i="14"/>
  <c r="D76" i="14"/>
  <c r="C76" i="14"/>
  <c r="B76" i="14"/>
  <c r="A76" i="14"/>
  <c r="N75" i="14"/>
  <c r="M75" i="14"/>
  <c r="L75" i="14"/>
  <c r="K75" i="14"/>
  <c r="J75" i="14"/>
  <c r="I75" i="14"/>
  <c r="H75" i="14"/>
  <c r="F75" i="14"/>
  <c r="E75" i="14"/>
  <c r="D75" i="14"/>
  <c r="C75" i="14"/>
  <c r="B75" i="14"/>
  <c r="A75" i="14"/>
  <c r="N74" i="14"/>
  <c r="M74" i="14"/>
  <c r="L74" i="14"/>
  <c r="K74" i="14"/>
  <c r="J74" i="14"/>
  <c r="I74" i="14"/>
  <c r="H74" i="14"/>
  <c r="F74" i="14"/>
  <c r="E74" i="14"/>
  <c r="D74" i="14"/>
  <c r="C74" i="14"/>
  <c r="B74" i="14"/>
  <c r="A74" i="14"/>
  <c r="N73" i="14"/>
  <c r="M73" i="14"/>
  <c r="L73" i="14"/>
  <c r="K73" i="14"/>
  <c r="J73" i="14"/>
  <c r="I73" i="14"/>
  <c r="H73" i="14"/>
  <c r="F73" i="14"/>
  <c r="E73" i="14"/>
  <c r="D73" i="14"/>
  <c r="C73" i="14"/>
  <c r="B73" i="14"/>
  <c r="A73" i="14"/>
  <c r="N72" i="14"/>
  <c r="M72" i="14"/>
  <c r="L72" i="14"/>
  <c r="K72" i="14"/>
  <c r="J72" i="14"/>
  <c r="I72" i="14"/>
  <c r="H72" i="14"/>
  <c r="F72" i="14"/>
  <c r="E72" i="14"/>
  <c r="D72" i="14"/>
  <c r="C72" i="14"/>
  <c r="B72" i="14"/>
  <c r="A72" i="14"/>
  <c r="N71" i="14"/>
  <c r="M71" i="14"/>
  <c r="L71" i="14"/>
  <c r="K71" i="14"/>
  <c r="J71" i="14"/>
  <c r="I71" i="14"/>
  <c r="H71" i="14"/>
  <c r="F71" i="14"/>
  <c r="E71" i="14"/>
  <c r="D71" i="14"/>
  <c r="C71" i="14"/>
  <c r="B71" i="14"/>
  <c r="A71" i="14"/>
  <c r="N70" i="14"/>
  <c r="M70" i="14"/>
  <c r="L70" i="14"/>
  <c r="K70" i="14"/>
  <c r="J70" i="14"/>
  <c r="I70" i="14"/>
  <c r="H70" i="14"/>
  <c r="F70" i="14"/>
  <c r="E70" i="14"/>
  <c r="D70" i="14"/>
  <c r="C70" i="14"/>
  <c r="B70" i="14"/>
  <c r="A70" i="14"/>
  <c r="N69" i="14"/>
  <c r="M69" i="14"/>
  <c r="L69" i="14"/>
  <c r="K69" i="14"/>
  <c r="J69" i="14"/>
  <c r="I69" i="14"/>
  <c r="H69" i="14"/>
  <c r="F69" i="14"/>
  <c r="E69" i="14"/>
  <c r="D69" i="14"/>
  <c r="C69" i="14"/>
  <c r="B69" i="14"/>
  <c r="A69" i="14"/>
  <c r="N68" i="14"/>
  <c r="M68" i="14"/>
  <c r="L68" i="14"/>
  <c r="K68" i="14"/>
  <c r="J68" i="14"/>
  <c r="I68" i="14"/>
  <c r="H68" i="14"/>
  <c r="F68" i="14"/>
  <c r="E68" i="14"/>
  <c r="D68" i="14"/>
  <c r="C68" i="14"/>
  <c r="B68" i="14"/>
  <c r="A68" i="14"/>
  <c r="N67" i="14"/>
  <c r="M67" i="14"/>
  <c r="L67" i="14"/>
  <c r="K67" i="14"/>
  <c r="J67" i="14"/>
  <c r="I67" i="14"/>
  <c r="H67" i="14"/>
  <c r="F67" i="14"/>
  <c r="E67" i="14"/>
  <c r="D67" i="14"/>
  <c r="C67" i="14"/>
  <c r="B67" i="14"/>
  <c r="A67" i="14"/>
  <c r="N66" i="14"/>
  <c r="M66" i="14"/>
  <c r="L66" i="14"/>
  <c r="K66" i="14"/>
  <c r="J66" i="14"/>
  <c r="I66" i="14"/>
  <c r="H66" i="14"/>
  <c r="F66" i="14"/>
  <c r="E66" i="14"/>
  <c r="D66" i="14"/>
  <c r="C66" i="14"/>
  <c r="B66" i="14"/>
  <c r="A66" i="14"/>
  <c r="N65" i="14"/>
  <c r="M65" i="14"/>
  <c r="L65" i="14"/>
  <c r="K65" i="14"/>
  <c r="J65" i="14"/>
  <c r="I65" i="14"/>
  <c r="H65" i="14"/>
  <c r="F65" i="14"/>
  <c r="E65" i="14"/>
  <c r="D65" i="14"/>
  <c r="C65" i="14"/>
  <c r="B65" i="14"/>
  <c r="A65" i="14"/>
  <c r="N64" i="14"/>
  <c r="M64" i="14"/>
  <c r="L64" i="14"/>
  <c r="K64" i="14"/>
  <c r="J64" i="14"/>
  <c r="I64" i="14"/>
  <c r="H64" i="14"/>
  <c r="F64" i="14"/>
  <c r="E64" i="14"/>
  <c r="D64" i="14"/>
  <c r="C64" i="14"/>
  <c r="B64" i="14"/>
  <c r="A64" i="14"/>
  <c r="N63" i="14"/>
  <c r="M63" i="14"/>
  <c r="L63" i="14"/>
  <c r="K63" i="14"/>
  <c r="J63" i="14"/>
  <c r="I63" i="14"/>
  <c r="H63" i="14"/>
  <c r="F63" i="14"/>
  <c r="E63" i="14"/>
  <c r="D63" i="14"/>
  <c r="C63" i="14"/>
  <c r="B63" i="14"/>
  <c r="A63" i="14"/>
  <c r="N62" i="14"/>
  <c r="M62" i="14"/>
  <c r="L62" i="14"/>
  <c r="K62" i="14"/>
  <c r="J62" i="14"/>
  <c r="I62" i="14"/>
  <c r="H62" i="14"/>
  <c r="F62" i="14"/>
  <c r="E62" i="14"/>
  <c r="D62" i="14"/>
  <c r="C62" i="14"/>
  <c r="B62" i="14"/>
  <c r="A62" i="14"/>
  <c r="N61" i="14"/>
  <c r="M61" i="14"/>
  <c r="L61" i="14"/>
  <c r="K61" i="14"/>
  <c r="J61" i="14"/>
  <c r="I61" i="14"/>
  <c r="H61" i="14"/>
  <c r="F61" i="14"/>
  <c r="E61" i="14"/>
  <c r="D61" i="14"/>
  <c r="C61" i="14"/>
  <c r="B61" i="14"/>
  <c r="A61" i="14"/>
  <c r="N60" i="14"/>
  <c r="M60" i="14"/>
  <c r="L60" i="14"/>
  <c r="K60" i="14"/>
  <c r="J60" i="14"/>
  <c r="I60" i="14"/>
  <c r="H60" i="14"/>
  <c r="F60" i="14"/>
  <c r="E60" i="14"/>
  <c r="D60" i="14"/>
  <c r="C60" i="14"/>
  <c r="B60" i="14"/>
  <c r="A60" i="14"/>
  <c r="N59" i="14"/>
  <c r="M59" i="14"/>
  <c r="L59" i="14"/>
  <c r="K59" i="14"/>
  <c r="J59" i="14"/>
  <c r="I59" i="14"/>
  <c r="H59" i="14"/>
  <c r="F59" i="14"/>
  <c r="E59" i="14"/>
  <c r="D59" i="14"/>
  <c r="C59" i="14"/>
  <c r="B59" i="14"/>
  <c r="A59" i="14"/>
  <c r="N58" i="14"/>
  <c r="M58" i="14"/>
  <c r="L58" i="14"/>
  <c r="K58" i="14"/>
  <c r="J58" i="14"/>
  <c r="I58" i="14"/>
  <c r="H58" i="14"/>
  <c r="F58" i="14"/>
  <c r="E58" i="14"/>
  <c r="D58" i="14"/>
  <c r="C58" i="14"/>
  <c r="B58" i="14"/>
  <c r="A58" i="14"/>
  <c r="N57" i="14"/>
  <c r="M57" i="14"/>
  <c r="L57" i="14"/>
  <c r="K57" i="14"/>
  <c r="J57" i="14"/>
  <c r="I57" i="14"/>
  <c r="H57" i="14"/>
  <c r="F57" i="14"/>
  <c r="E57" i="14"/>
  <c r="D57" i="14"/>
  <c r="C57" i="14"/>
  <c r="B57" i="14"/>
  <c r="A57" i="14"/>
  <c r="N56" i="14"/>
  <c r="M56" i="14"/>
  <c r="L56" i="14"/>
  <c r="K56" i="14"/>
  <c r="J56" i="14"/>
  <c r="I56" i="14"/>
  <c r="H56" i="14"/>
  <c r="F56" i="14"/>
  <c r="E56" i="14"/>
  <c r="D56" i="14"/>
  <c r="C56" i="14"/>
  <c r="B56" i="14"/>
  <c r="A56" i="14"/>
  <c r="N55" i="14"/>
  <c r="M55" i="14"/>
  <c r="L55" i="14"/>
  <c r="K55" i="14"/>
  <c r="J55" i="14"/>
  <c r="I55" i="14"/>
  <c r="H55" i="14"/>
  <c r="F55" i="14"/>
  <c r="E55" i="14"/>
  <c r="D55" i="14"/>
  <c r="C55" i="14"/>
  <c r="B55" i="14"/>
  <c r="A55" i="14"/>
  <c r="N54" i="14"/>
  <c r="M54" i="14"/>
  <c r="L54" i="14"/>
  <c r="K54" i="14"/>
  <c r="J54" i="14"/>
  <c r="I54" i="14"/>
  <c r="H54" i="14"/>
  <c r="F54" i="14"/>
  <c r="E54" i="14"/>
  <c r="D54" i="14"/>
  <c r="C54" i="14"/>
  <c r="B54" i="14"/>
  <c r="A54" i="14"/>
  <c r="N53" i="14"/>
  <c r="M53" i="14"/>
  <c r="L53" i="14"/>
  <c r="K53" i="14"/>
  <c r="J53" i="14"/>
  <c r="I53" i="14"/>
  <c r="H53" i="14"/>
  <c r="F53" i="14"/>
  <c r="E53" i="14"/>
  <c r="D53" i="14"/>
  <c r="C53" i="14"/>
  <c r="B53" i="14"/>
  <c r="A53" i="14"/>
  <c r="N52" i="14"/>
  <c r="M52" i="14"/>
  <c r="L52" i="14"/>
  <c r="K52" i="14"/>
  <c r="J52" i="14"/>
  <c r="I52" i="14"/>
  <c r="H52" i="14"/>
  <c r="F52" i="14"/>
  <c r="E52" i="14"/>
  <c r="D52" i="14"/>
  <c r="C52" i="14"/>
  <c r="B52" i="14"/>
  <c r="A52" i="14"/>
  <c r="N51" i="14"/>
  <c r="M51" i="14"/>
  <c r="L51" i="14"/>
  <c r="K51" i="14"/>
  <c r="J51" i="14"/>
  <c r="I51" i="14"/>
  <c r="H51" i="14"/>
  <c r="F51" i="14"/>
  <c r="E51" i="14"/>
  <c r="D51" i="14"/>
  <c r="C51" i="14"/>
  <c r="B51" i="14"/>
  <c r="A51" i="14"/>
  <c r="N50" i="14"/>
  <c r="M50" i="14"/>
  <c r="L50" i="14"/>
  <c r="K50" i="14"/>
  <c r="J50" i="14"/>
  <c r="I50" i="14"/>
  <c r="H50" i="14"/>
  <c r="F50" i="14"/>
  <c r="E50" i="14"/>
  <c r="D50" i="14"/>
  <c r="C50" i="14"/>
  <c r="B50" i="14"/>
  <c r="A50" i="14"/>
  <c r="N49" i="14"/>
  <c r="M49" i="14"/>
  <c r="L49" i="14"/>
  <c r="K49" i="14"/>
  <c r="J49" i="14"/>
  <c r="I49" i="14"/>
  <c r="H49" i="14"/>
  <c r="F49" i="14"/>
  <c r="E49" i="14"/>
  <c r="D49" i="14"/>
  <c r="C49" i="14"/>
  <c r="B49" i="14"/>
  <c r="A49" i="14"/>
  <c r="N48" i="14"/>
  <c r="M48" i="14"/>
  <c r="L48" i="14"/>
  <c r="K48" i="14"/>
  <c r="J48" i="14"/>
  <c r="I48" i="14"/>
  <c r="H48" i="14"/>
  <c r="F48" i="14"/>
  <c r="E48" i="14"/>
  <c r="D48" i="14"/>
  <c r="C48" i="14"/>
  <c r="B48" i="14"/>
  <c r="A48" i="14"/>
  <c r="N47" i="14"/>
  <c r="M47" i="14"/>
  <c r="L47" i="14"/>
  <c r="K47" i="14"/>
  <c r="J47" i="14"/>
  <c r="I47" i="14"/>
  <c r="H47" i="14"/>
  <c r="F47" i="14"/>
  <c r="E47" i="14"/>
  <c r="D47" i="14"/>
  <c r="C47" i="14"/>
  <c r="B47" i="14"/>
  <c r="A47" i="14"/>
  <c r="N46" i="14"/>
  <c r="M46" i="14"/>
  <c r="L46" i="14"/>
  <c r="K46" i="14"/>
  <c r="J46" i="14"/>
  <c r="I46" i="14"/>
  <c r="H46" i="14"/>
  <c r="F46" i="14"/>
  <c r="E46" i="14"/>
  <c r="D46" i="14"/>
  <c r="C46" i="14"/>
  <c r="B46" i="14"/>
  <c r="A46" i="14"/>
  <c r="N45" i="14"/>
  <c r="M45" i="14"/>
  <c r="L45" i="14"/>
  <c r="K45" i="14"/>
  <c r="J45" i="14"/>
  <c r="I45" i="14"/>
  <c r="H45" i="14"/>
  <c r="F45" i="14"/>
  <c r="E45" i="14"/>
  <c r="D45" i="14"/>
  <c r="C45" i="14"/>
  <c r="B45" i="14"/>
  <c r="A45" i="14"/>
  <c r="N44" i="14"/>
  <c r="M44" i="14"/>
  <c r="L44" i="14"/>
  <c r="K44" i="14"/>
  <c r="J44" i="14"/>
  <c r="I44" i="14"/>
  <c r="H44" i="14"/>
  <c r="F44" i="14"/>
  <c r="E44" i="14"/>
  <c r="D44" i="14"/>
  <c r="C44" i="14"/>
  <c r="B44" i="14"/>
  <c r="A44" i="14"/>
  <c r="N43" i="14"/>
  <c r="M43" i="14"/>
  <c r="L43" i="14"/>
  <c r="K43" i="14"/>
  <c r="J43" i="14"/>
  <c r="I43" i="14"/>
  <c r="H43" i="14"/>
  <c r="F43" i="14"/>
  <c r="E43" i="14"/>
  <c r="D43" i="14"/>
  <c r="C43" i="14"/>
  <c r="B43" i="14"/>
  <c r="A43" i="14"/>
  <c r="N42" i="14"/>
  <c r="M42" i="14"/>
  <c r="L42" i="14"/>
  <c r="K42" i="14"/>
  <c r="J42" i="14"/>
  <c r="I42" i="14"/>
  <c r="H42" i="14"/>
  <c r="F42" i="14"/>
  <c r="E42" i="14"/>
  <c r="D42" i="14"/>
  <c r="C42" i="14"/>
  <c r="B42" i="14"/>
  <c r="A42" i="14"/>
  <c r="N41" i="14"/>
  <c r="M41" i="14"/>
  <c r="L41" i="14"/>
  <c r="K41" i="14"/>
  <c r="J41" i="14"/>
  <c r="I41" i="14"/>
  <c r="H41" i="14"/>
  <c r="F41" i="14"/>
  <c r="E41" i="14"/>
  <c r="D41" i="14"/>
  <c r="C41" i="14"/>
  <c r="B41" i="14"/>
  <c r="A41" i="14"/>
  <c r="N40" i="14"/>
  <c r="M40" i="14"/>
  <c r="L40" i="14"/>
  <c r="K40" i="14"/>
  <c r="J40" i="14"/>
  <c r="I40" i="14"/>
  <c r="H40" i="14"/>
  <c r="F40" i="14"/>
  <c r="E40" i="14"/>
  <c r="D40" i="14"/>
  <c r="C40" i="14"/>
  <c r="B40" i="14"/>
  <c r="A40" i="14"/>
  <c r="N39" i="14"/>
  <c r="M39" i="14"/>
  <c r="L39" i="14"/>
  <c r="K39" i="14"/>
  <c r="J39" i="14"/>
  <c r="I39" i="14"/>
  <c r="H39" i="14"/>
  <c r="F39" i="14"/>
  <c r="E39" i="14"/>
  <c r="D39" i="14"/>
  <c r="C39" i="14"/>
  <c r="B39" i="14"/>
  <c r="A39" i="14"/>
  <c r="N38" i="14"/>
  <c r="M38" i="14"/>
  <c r="L38" i="14"/>
  <c r="K38" i="14"/>
  <c r="J38" i="14"/>
  <c r="I38" i="14"/>
  <c r="H38" i="14"/>
  <c r="F38" i="14"/>
  <c r="E38" i="14"/>
  <c r="D38" i="14"/>
  <c r="C38" i="14"/>
  <c r="B38" i="14"/>
  <c r="A38" i="14"/>
  <c r="N37" i="14"/>
  <c r="M37" i="14"/>
  <c r="L37" i="14"/>
  <c r="K37" i="14"/>
  <c r="J37" i="14"/>
  <c r="I37" i="14"/>
  <c r="H37" i="14"/>
  <c r="F37" i="14"/>
  <c r="E37" i="14"/>
  <c r="D37" i="14"/>
  <c r="C37" i="14"/>
  <c r="B37" i="14"/>
  <c r="A37" i="14"/>
  <c r="N36" i="14"/>
  <c r="M36" i="14"/>
  <c r="L36" i="14"/>
  <c r="K36" i="14"/>
  <c r="J36" i="14"/>
  <c r="I36" i="14"/>
  <c r="H36" i="14"/>
  <c r="F36" i="14"/>
  <c r="E36" i="14"/>
  <c r="D36" i="14"/>
  <c r="C36" i="14"/>
  <c r="B36" i="14"/>
  <c r="A36" i="14"/>
  <c r="N35" i="14"/>
  <c r="M35" i="14"/>
  <c r="L35" i="14"/>
  <c r="K35" i="14"/>
  <c r="J35" i="14"/>
  <c r="I35" i="14"/>
  <c r="H35" i="14"/>
  <c r="F35" i="14"/>
  <c r="E35" i="14"/>
  <c r="D35" i="14"/>
  <c r="C35" i="14"/>
  <c r="B35" i="14"/>
  <c r="A35" i="14"/>
  <c r="N34" i="14"/>
  <c r="M34" i="14"/>
  <c r="L34" i="14"/>
  <c r="K34" i="14"/>
  <c r="J34" i="14"/>
  <c r="I34" i="14"/>
  <c r="H34" i="14"/>
  <c r="F34" i="14"/>
  <c r="E34" i="14"/>
  <c r="D34" i="14"/>
  <c r="C34" i="14"/>
  <c r="B34" i="14"/>
  <c r="A34" i="14"/>
  <c r="N33" i="14"/>
  <c r="M33" i="14"/>
  <c r="L33" i="14"/>
  <c r="K33" i="14"/>
  <c r="J33" i="14"/>
  <c r="I33" i="14"/>
  <c r="H33" i="14"/>
  <c r="F33" i="14"/>
  <c r="E33" i="14"/>
  <c r="D33" i="14"/>
  <c r="C33" i="14"/>
  <c r="B33" i="14"/>
  <c r="A33" i="14"/>
  <c r="N32" i="14"/>
  <c r="M32" i="14"/>
  <c r="L32" i="14"/>
  <c r="K32" i="14"/>
  <c r="J32" i="14"/>
  <c r="I32" i="14"/>
  <c r="H32" i="14"/>
  <c r="F32" i="14"/>
  <c r="E32" i="14"/>
  <c r="D32" i="14"/>
  <c r="C32" i="14"/>
  <c r="B32" i="14"/>
  <c r="A32" i="14"/>
  <c r="N31" i="14"/>
  <c r="M31" i="14"/>
  <c r="L31" i="14"/>
  <c r="K31" i="14"/>
  <c r="J31" i="14"/>
  <c r="I31" i="14"/>
  <c r="H31" i="14"/>
  <c r="F31" i="14"/>
  <c r="E31" i="14"/>
  <c r="D31" i="14"/>
  <c r="C31" i="14"/>
  <c r="B31" i="14"/>
  <c r="A31" i="14"/>
  <c r="N30" i="14"/>
  <c r="M30" i="14"/>
  <c r="L30" i="14"/>
  <c r="K30" i="14"/>
  <c r="J30" i="14"/>
  <c r="I30" i="14"/>
  <c r="H30" i="14"/>
  <c r="F30" i="14"/>
  <c r="E30" i="14"/>
  <c r="D30" i="14"/>
  <c r="C30" i="14"/>
  <c r="B30" i="14"/>
  <c r="A30" i="14"/>
  <c r="N29" i="14"/>
  <c r="M29" i="14"/>
  <c r="L29" i="14"/>
  <c r="K29" i="14"/>
  <c r="J29" i="14"/>
  <c r="I29" i="14"/>
  <c r="H29" i="14"/>
  <c r="F29" i="14"/>
  <c r="E29" i="14"/>
  <c r="D29" i="14"/>
  <c r="C29" i="14"/>
  <c r="B29" i="14"/>
  <c r="A29" i="14"/>
  <c r="N28" i="14"/>
  <c r="M28" i="14"/>
  <c r="L28" i="14"/>
  <c r="K28" i="14"/>
  <c r="J28" i="14"/>
  <c r="I28" i="14"/>
  <c r="H28" i="14"/>
  <c r="F28" i="14"/>
  <c r="E28" i="14"/>
  <c r="D28" i="14"/>
  <c r="C28" i="14"/>
  <c r="B28" i="14"/>
  <c r="A28" i="14"/>
  <c r="N27" i="14"/>
  <c r="M27" i="14"/>
  <c r="L27" i="14"/>
  <c r="K27" i="14"/>
  <c r="J27" i="14"/>
  <c r="I27" i="14"/>
  <c r="H27" i="14"/>
  <c r="F27" i="14"/>
  <c r="E27" i="14"/>
  <c r="D27" i="14"/>
  <c r="C27" i="14"/>
  <c r="B27" i="14"/>
  <c r="A27" i="14"/>
  <c r="N26" i="14"/>
  <c r="M26" i="14"/>
  <c r="L26" i="14"/>
  <c r="K26" i="14"/>
  <c r="J26" i="14"/>
  <c r="I26" i="14"/>
  <c r="H26" i="14"/>
  <c r="F26" i="14"/>
  <c r="E26" i="14"/>
  <c r="D26" i="14"/>
  <c r="C26" i="14"/>
  <c r="B26" i="14"/>
  <c r="A26" i="14"/>
  <c r="N25" i="14"/>
  <c r="M25" i="14"/>
  <c r="L25" i="14"/>
  <c r="K25" i="14"/>
  <c r="J25" i="14"/>
  <c r="I25" i="14"/>
  <c r="H25" i="14"/>
  <c r="F25" i="14"/>
  <c r="E25" i="14"/>
  <c r="D25" i="14"/>
  <c r="C25" i="14"/>
  <c r="B25" i="14"/>
  <c r="A25" i="14"/>
  <c r="N24" i="14"/>
  <c r="M24" i="14"/>
  <c r="L24" i="14"/>
  <c r="K24" i="14"/>
  <c r="J24" i="14"/>
  <c r="I24" i="14"/>
  <c r="H24" i="14"/>
  <c r="F24" i="14"/>
  <c r="E24" i="14"/>
  <c r="D24" i="14"/>
  <c r="C24" i="14"/>
  <c r="B24" i="14"/>
  <c r="A24" i="14"/>
  <c r="N23" i="14"/>
  <c r="M23" i="14"/>
  <c r="L23" i="14"/>
  <c r="K23" i="14"/>
  <c r="J23" i="14"/>
  <c r="I23" i="14"/>
  <c r="H23" i="14"/>
  <c r="F23" i="14"/>
  <c r="E23" i="14"/>
  <c r="D23" i="14"/>
  <c r="C23" i="14"/>
  <c r="B23" i="14"/>
  <c r="A23" i="14"/>
  <c r="N22" i="14"/>
  <c r="M22" i="14"/>
  <c r="L22" i="14"/>
  <c r="K22" i="14"/>
  <c r="J22" i="14"/>
  <c r="I22" i="14"/>
  <c r="H22" i="14"/>
  <c r="F22" i="14"/>
  <c r="E22" i="14"/>
  <c r="D22" i="14"/>
  <c r="C22" i="14"/>
  <c r="B22" i="14"/>
  <c r="A22" i="14"/>
  <c r="N21" i="14"/>
  <c r="M21" i="14"/>
  <c r="L21" i="14"/>
  <c r="K21" i="14"/>
  <c r="J21" i="14"/>
  <c r="I21" i="14"/>
  <c r="H21" i="14"/>
  <c r="F21" i="14"/>
  <c r="E21" i="14"/>
  <c r="D21" i="14"/>
  <c r="C21" i="14"/>
  <c r="B21" i="14"/>
  <c r="A21" i="14"/>
  <c r="N20" i="14"/>
  <c r="M20" i="14"/>
  <c r="L20" i="14"/>
  <c r="K20" i="14"/>
  <c r="J20" i="14"/>
  <c r="I20" i="14"/>
  <c r="H20" i="14"/>
  <c r="F20" i="14"/>
  <c r="E20" i="14"/>
  <c r="D20" i="14"/>
  <c r="C20" i="14"/>
  <c r="B20" i="14"/>
  <c r="A20" i="14"/>
  <c r="N19" i="14"/>
  <c r="M19" i="14"/>
  <c r="L19" i="14"/>
  <c r="K19" i="14"/>
  <c r="J19" i="14"/>
  <c r="I19" i="14"/>
  <c r="H19" i="14"/>
  <c r="F19" i="14"/>
  <c r="E19" i="14"/>
  <c r="D19" i="14"/>
  <c r="C19" i="14"/>
  <c r="B19" i="14"/>
  <c r="A19" i="14"/>
  <c r="N18" i="14"/>
  <c r="M18" i="14"/>
  <c r="L18" i="14"/>
  <c r="K18" i="14"/>
  <c r="J18" i="14"/>
  <c r="I18" i="14"/>
  <c r="H18" i="14"/>
  <c r="F18" i="14"/>
  <c r="E18" i="14"/>
  <c r="D18" i="14"/>
  <c r="C18" i="14"/>
  <c r="B18" i="14"/>
  <c r="A18" i="14"/>
  <c r="N17" i="14"/>
  <c r="M17" i="14"/>
  <c r="L17" i="14"/>
  <c r="K17" i="14"/>
  <c r="J17" i="14"/>
  <c r="I17" i="14"/>
  <c r="H17" i="14"/>
  <c r="F17" i="14"/>
  <c r="E17" i="14"/>
  <c r="D17" i="14"/>
  <c r="C17" i="14"/>
  <c r="B17" i="14"/>
  <c r="A17" i="14"/>
  <c r="N16" i="14"/>
  <c r="M16" i="14"/>
  <c r="L16" i="14"/>
  <c r="K16" i="14"/>
  <c r="J16" i="14"/>
  <c r="I16" i="14"/>
  <c r="H16" i="14"/>
  <c r="F16" i="14"/>
  <c r="E16" i="14"/>
  <c r="D16" i="14"/>
  <c r="C16" i="14"/>
  <c r="B16" i="14"/>
  <c r="A16" i="14"/>
  <c r="N15" i="14"/>
  <c r="M15" i="14"/>
  <c r="L15" i="14"/>
  <c r="K15" i="14"/>
  <c r="J15" i="14"/>
  <c r="I15" i="14"/>
  <c r="H15" i="14"/>
  <c r="F15" i="14"/>
  <c r="E15" i="14"/>
  <c r="D15" i="14"/>
  <c r="C15" i="14"/>
  <c r="B15" i="14"/>
  <c r="A15" i="14"/>
  <c r="N14" i="14"/>
  <c r="M14" i="14"/>
  <c r="L14" i="14"/>
  <c r="K14" i="14"/>
  <c r="J14" i="14"/>
  <c r="I14" i="14"/>
  <c r="H14" i="14"/>
  <c r="F14" i="14"/>
  <c r="E14" i="14"/>
  <c r="D14" i="14"/>
  <c r="C14" i="14"/>
  <c r="B14" i="14"/>
  <c r="A14" i="14"/>
  <c r="N13" i="14"/>
  <c r="M13" i="14"/>
  <c r="L13" i="14"/>
  <c r="K13" i="14"/>
  <c r="J13" i="14"/>
  <c r="I13" i="14"/>
  <c r="H13" i="14"/>
  <c r="F13" i="14"/>
  <c r="E13" i="14"/>
  <c r="D13" i="14"/>
  <c r="C13" i="14"/>
  <c r="B13" i="14"/>
  <c r="A13" i="14"/>
  <c r="N12" i="14"/>
  <c r="M12" i="14"/>
  <c r="L12" i="14"/>
  <c r="K12" i="14"/>
  <c r="J12" i="14"/>
  <c r="I12" i="14"/>
  <c r="H12" i="14"/>
  <c r="F12" i="14"/>
  <c r="E12" i="14"/>
  <c r="D12" i="14"/>
  <c r="C12" i="14"/>
  <c r="B12" i="14"/>
  <c r="A12" i="14"/>
  <c r="N11" i="14"/>
  <c r="M11" i="14"/>
  <c r="L11" i="14"/>
  <c r="K11" i="14"/>
  <c r="J11" i="14"/>
  <c r="I11" i="14"/>
  <c r="H11" i="14"/>
  <c r="F11" i="14"/>
  <c r="E11" i="14"/>
  <c r="D11" i="14"/>
  <c r="C11" i="14"/>
  <c r="B11" i="14"/>
  <c r="A11" i="14"/>
  <c r="N10" i="14"/>
  <c r="M10" i="14"/>
  <c r="L10" i="14"/>
  <c r="K10" i="14"/>
  <c r="J10" i="14"/>
  <c r="I10" i="14"/>
  <c r="H10" i="14"/>
  <c r="F10" i="14"/>
  <c r="E10" i="14"/>
  <c r="D10" i="14"/>
  <c r="C10" i="14"/>
  <c r="B10" i="14"/>
  <c r="A10" i="14"/>
  <c r="N9" i="14"/>
  <c r="M9" i="14"/>
  <c r="L9" i="14"/>
  <c r="K9" i="14"/>
  <c r="J9" i="14"/>
  <c r="I9" i="14"/>
  <c r="H9" i="14"/>
  <c r="F9" i="14"/>
  <c r="E9" i="14"/>
  <c r="D9" i="14"/>
  <c r="C9" i="14"/>
  <c r="B9" i="14"/>
  <c r="A9" i="14"/>
  <c r="N8" i="14"/>
  <c r="M8" i="14"/>
  <c r="L8" i="14"/>
  <c r="K8" i="14"/>
  <c r="J8" i="14"/>
  <c r="I8" i="14"/>
  <c r="H8" i="14"/>
  <c r="F8" i="14"/>
  <c r="E8" i="14"/>
  <c r="D8" i="14"/>
  <c r="C8" i="14"/>
  <c r="B8" i="14"/>
  <c r="A8" i="14"/>
  <c r="N7" i="14"/>
  <c r="M7" i="14"/>
  <c r="L7" i="14"/>
  <c r="K7" i="14"/>
  <c r="J7" i="14"/>
  <c r="I7" i="14"/>
  <c r="H7" i="14"/>
  <c r="F7" i="14"/>
  <c r="E7" i="14"/>
  <c r="D7" i="14"/>
  <c r="C7" i="14"/>
  <c r="B7" i="14"/>
  <c r="A7" i="14"/>
  <c r="N6" i="14"/>
  <c r="M6" i="14"/>
  <c r="L6" i="14"/>
  <c r="K6" i="14"/>
  <c r="J6" i="14"/>
  <c r="I6" i="14"/>
  <c r="H6" i="14"/>
  <c r="F6" i="14"/>
  <c r="E6" i="14"/>
  <c r="D6" i="14"/>
  <c r="C6" i="14"/>
  <c r="B6" i="14"/>
  <c r="A6" i="14"/>
  <c r="N5" i="14"/>
  <c r="M5" i="14"/>
  <c r="L5" i="14"/>
  <c r="K5" i="14"/>
  <c r="J5" i="14"/>
  <c r="I5" i="14"/>
  <c r="H5" i="14"/>
  <c r="F5" i="14"/>
  <c r="E5" i="14"/>
  <c r="D5" i="14"/>
  <c r="C5" i="14"/>
  <c r="B5" i="14"/>
  <c r="A5" i="14"/>
  <c r="N4" i="14"/>
  <c r="M4" i="14"/>
  <c r="L4" i="14"/>
  <c r="K4" i="14"/>
  <c r="J4" i="14"/>
  <c r="I4" i="14"/>
  <c r="H4" i="14"/>
  <c r="F4" i="14"/>
  <c r="E4" i="14"/>
  <c r="D4" i="14"/>
  <c r="C4" i="14"/>
  <c r="B4" i="14"/>
  <c r="A4" i="14"/>
  <c r="N3" i="14"/>
  <c r="M3" i="14"/>
  <c r="L3" i="14"/>
  <c r="K3" i="14"/>
  <c r="J3" i="14"/>
  <c r="I3" i="14"/>
  <c r="H3" i="14"/>
  <c r="F3" i="14"/>
  <c r="E3" i="14"/>
  <c r="D3" i="14"/>
  <c r="C3" i="14"/>
  <c r="B3" i="14"/>
  <c r="A3" i="14"/>
  <c r="G28" i="14" l="1"/>
  <c r="O28" i="14" s="1"/>
  <c r="G106" i="14"/>
  <c r="G34" i="14"/>
  <c r="G42" i="14"/>
  <c r="G58" i="14"/>
  <c r="O58" i="14" s="1"/>
  <c r="G30" i="14"/>
  <c r="O30" i="14" s="1"/>
  <c r="G38" i="14"/>
  <c r="O38" i="14" s="1"/>
  <c r="G62" i="14"/>
  <c r="O62" i="14" s="1"/>
  <c r="G24" i="14"/>
  <c r="O24" i="14" s="1"/>
  <c r="G32" i="14"/>
  <c r="O32" i="14" s="1"/>
  <c r="G80" i="14"/>
  <c r="G107" i="14"/>
  <c r="G45" i="14"/>
  <c r="O45" i="14" s="1"/>
  <c r="G57" i="14"/>
  <c r="O57" i="14" s="1"/>
  <c r="Q57" i="14" s="1"/>
  <c r="G61" i="14"/>
  <c r="O61" i="14" s="1"/>
  <c r="G71" i="14"/>
  <c r="O71" i="14" s="1"/>
  <c r="G81" i="14"/>
  <c r="O81" i="14" s="1"/>
  <c r="G108" i="14"/>
  <c r="O108" i="14" s="1"/>
  <c r="G3" i="14"/>
  <c r="G5" i="14"/>
  <c r="O5" i="14" s="1"/>
  <c r="G7" i="14"/>
  <c r="O7" i="14" s="1"/>
  <c r="G9" i="14"/>
  <c r="O9" i="14" s="1"/>
  <c r="G15" i="14"/>
  <c r="O15" i="14" s="1"/>
  <c r="G19" i="14"/>
  <c r="O19" i="14" s="1"/>
  <c r="G55" i="14"/>
  <c r="O55" i="14" s="1"/>
  <c r="G59" i="14"/>
  <c r="O59" i="14" s="1"/>
  <c r="G63" i="14"/>
  <c r="G65" i="14"/>
  <c r="O65" i="14" s="1"/>
  <c r="G67" i="14"/>
  <c r="O67" i="14" s="1"/>
  <c r="G69" i="14"/>
  <c r="O69" i="14" s="1"/>
  <c r="G72" i="14"/>
  <c r="O72" i="14" s="1"/>
  <c r="G74" i="14"/>
  <c r="O74" i="14" s="1"/>
  <c r="G78" i="14"/>
  <c r="O78" i="14" s="1"/>
  <c r="G82" i="14"/>
  <c r="O82" i="14" s="1"/>
  <c r="G84" i="14"/>
  <c r="G88" i="14"/>
  <c r="O88" i="14" s="1"/>
  <c r="G96" i="14"/>
  <c r="O96" i="14" s="1"/>
  <c r="G100" i="14"/>
  <c r="O100" i="14" s="1"/>
  <c r="G102" i="14"/>
  <c r="O102" i="14" s="1"/>
  <c r="G104" i="14"/>
  <c r="O104" i="14" s="1"/>
  <c r="G109" i="14"/>
  <c r="G11" i="14"/>
  <c r="O11" i="14" s="1"/>
  <c r="G13" i="14"/>
  <c r="G16" i="14"/>
  <c r="O16" i="14" s="1"/>
  <c r="G18" i="14"/>
  <c r="O18" i="14" s="1"/>
  <c r="G20" i="14"/>
  <c r="O20" i="14" s="1"/>
  <c r="G22" i="14"/>
  <c r="O22" i="14" s="1"/>
  <c r="G25" i="14"/>
  <c r="O25" i="14" s="1"/>
  <c r="G27" i="14"/>
  <c r="O27" i="14" s="1"/>
  <c r="G29" i="14"/>
  <c r="O29" i="14" s="1"/>
  <c r="G37" i="14"/>
  <c r="G41" i="14"/>
  <c r="O41" i="14" s="1"/>
  <c r="G46" i="14"/>
  <c r="O46" i="14" s="1"/>
  <c r="G48" i="14"/>
  <c r="O48" i="14" s="1"/>
  <c r="G50" i="14"/>
  <c r="O50" i="14" s="1"/>
  <c r="G52" i="14"/>
  <c r="O52" i="14" s="1"/>
  <c r="G91" i="14"/>
  <c r="O91" i="14" s="1"/>
  <c r="G93" i="14"/>
  <c r="O93" i="14" s="1"/>
  <c r="G95" i="14"/>
  <c r="O95" i="14" s="1"/>
  <c r="G97" i="14"/>
  <c r="O97" i="14" s="1"/>
  <c r="G99" i="14"/>
  <c r="O99" i="14" s="1"/>
  <c r="G101" i="14"/>
  <c r="O101" i="14" s="1"/>
  <c r="G105" i="14"/>
  <c r="O105" i="14" s="1"/>
  <c r="G4" i="14"/>
  <c r="O4" i="14" s="1"/>
  <c r="Q4" i="14" s="1"/>
  <c r="G6" i="14"/>
  <c r="O6" i="14" s="1"/>
  <c r="G8" i="14"/>
  <c r="O8" i="14" s="1"/>
  <c r="G12" i="14"/>
  <c r="O12" i="14" s="1"/>
  <c r="G14" i="14"/>
  <c r="O14" i="14" s="1"/>
  <c r="G17" i="14"/>
  <c r="O17" i="14" s="1"/>
  <c r="G21" i="14"/>
  <c r="O21" i="14" s="1"/>
  <c r="G23" i="14"/>
  <c r="O23" i="14" s="1"/>
  <c r="G26" i="14"/>
  <c r="O26" i="14" s="1"/>
  <c r="G31" i="14"/>
  <c r="O31" i="14" s="1"/>
  <c r="G35" i="14"/>
  <c r="O35" i="14" s="1"/>
  <c r="G39" i="14"/>
  <c r="O39" i="14" s="1"/>
  <c r="G43" i="14"/>
  <c r="O43" i="14" s="1"/>
  <c r="G54" i="14"/>
  <c r="O54" i="14" s="1"/>
  <c r="G64" i="14"/>
  <c r="O64" i="14" s="1"/>
  <c r="G66" i="14"/>
  <c r="O66" i="14" s="1"/>
  <c r="G68" i="14"/>
  <c r="O68" i="14" s="1"/>
  <c r="G73" i="14"/>
  <c r="O73" i="14" s="1"/>
  <c r="G75" i="14"/>
  <c r="O75" i="14" s="1"/>
  <c r="G77" i="14"/>
  <c r="G83" i="14"/>
  <c r="O83" i="14" s="1"/>
  <c r="G85" i="14"/>
  <c r="O85" i="14" s="1"/>
  <c r="G87" i="14"/>
  <c r="O87" i="14" s="1"/>
  <c r="G89" i="14"/>
  <c r="O89" i="14" s="1"/>
  <c r="G92" i="14"/>
  <c r="O92" i="14" s="1"/>
  <c r="G94" i="14"/>
  <c r="O94" i="14" s="1"/>
  <c r="G98" i="14"/>
  <c r="O98" i="14" s="1"/>
  <c r="G103" i="14"/>
  <c r="O106" i="14"/>
  <c r="G47" i="14"/>
  <c r="O47" i="14" s="1"/>
  <c r="G49" i="14"/>
  <c r="O49" i="14" s="1"/>
  <c r="G53" i="14"/>
  <c r="O53" i="14" s="1"/>
  <c r="O13" i="14"/>
  <c r="O84" i="14"/>
  <c r="G90" i="14"/>
  <c r="O90" i="14" s="1"/>
  <c r="G10" i="14"/>
  <c r="O10" i="14" s="1"/>
  <c r="G33" i="14"/>
  <c r="O33" i="14" s="1"/>
  <c r="G36" i="14"/>
  <c r="O36" i="14" s="1"/>
  <c r="O37" i="14"/>
  <c r="G40" i="14"/>
  <c r="O40" i="14" s="1"/>
  <c r="O42" i="14"/>
  <c r="G44" i="14"/>
  <c r="O44" i="14" s="1"/>
  <c r="G51" i="14"/>
  <c r="O51" i="14" s="1"/>
  <c r="G56" i="14"/>
  <c r="O56" i="14" s="1"/>
  <c r="G60" i="14"/>
  <c r="O60" i="14" s="1"/>
  <c r="G70" i="14"/>
  <c r="O70" i="14" s="1"/>
  <c r="G76" i="14"/>
  <c r="O76" i="14" s="1"/>
  <c r="G79" i="14"/>
  <c r="O79" i="14" s="1"/>
  <c r="O80" i="14"/>
  <c r="Q80" i="14" s="1"/>
  <c r="G86" i="14"/>
  <c r="O86" i="14" s="1"/>
  <c r="O103" i="14"/>
  <c r="O3" i="14"/>
  <c r="Q3" i="14" s="1"/>
  <c r="O34" i="14"/>
  <c r="O63" i="14"/>
  <c r="O77" i="14"/>
  <c r="O107" i="14"/>
  <c r="N4" i="13"/>
  <c r="N5" i="13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N101" i="13"/>
  <c r="N102" i="13"/>
  <c r="N103" i="13"/>
  <c r="N104" i="13"/>
  <c r="N105" i="13"/>
  <c r="N106" i="13"/>
  <c r="N107" i="13"/>
  <c r="N108" i="13"/>
  <c r="N109" i="13"/>
  <c r="N3" i="13"/>
  <c r="M4" i="13"/>
  <c r="M5" i="13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M104" i="13"/>
  <c r="M105" i="13"/>
  <c r="M106" i="13"/>
  <c r="M107" i="13"/>
  <c r="M108" i="13"/>
  <c r="M109" i="13"/>
  <c r="M3" i="13"/>
  <c r="L4" i="13"/>
  <c r="L5" i="13"/>
  <c r="L6" i="13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L70" i="13"/>
  <c r="L71" i="13"/>
  <c r="L72" i="13"/>
  <c r="L73" i="13"/>
  <c r="L74" i="13"/>
  <c r="L75" i="13"/>
  <c r="L76" i="13"/>
  <c r="L77" i="13"/>
  <c r="L78" i="13"/>
  <c r="L79" i="13"/>
  <c r="L80" i="13"/>
  <c r="L81" i="13"/>
  <c r="L82" i="13"/>
  <c r="L83" i="13"/>
  <c r="L84" i="13"/>
  <c r="L85" i="13"/>
  <c r="L86" i="13"/>
  <c r="L87" i="13"/>
  <c r="L88" i="13"/>
  <c r="L89" i="13"/>
  <c r="L90" i="13"/>
  <c r="L91" i="13"/>
  <c r="L92" i="13"/>
  <c r="L93" i="13"/>
  <c r="L94" i="13"/>
  <c r="L95" i="13"/>
  <c r="L96" i="13"/>
  <c r="L97" i="13"/>
  <c r="L98" i="13"/>
  <c r="L99" i="13"/>
  <c r="L100" i="13"/>
  <c r="L101" i="13"/>
  <c r="L102" i="13"/>
  <c r="L103" i="13"/>
  <c r="L104" i="13"/>
  <c r="L105" i="13"/>
  <c r="L106" i="13"/>
  <c r="L107" i="13"/>
  <c r="L108" i="13"/>
  <c r="L109" i="13"/>
  <c r="L3" i="13"/>
  <c r="Q59" i="14" l="1"/>
  <c r="Q109" i="14"/>
  <c r="Q82" i="14"/>
  <c r="Q99" i="14"/>
  <c r="Q21" i="14"/>
  <c r="Q72" i="14"/>
  <c r="Q63" i="14"/>
  <c r="Q102" i="14"/>
  <c r="Q16" i="14"/>
  <c r="Q39" i="14"/>
  <c r="Q92" i="14"/>
  <c r="Q79" i="14"/>
  <c r="Q43" i="14"/>
  <c r="Q25" i="14"/>
  <c r="Q12" i="14"/>
  <c r="Q86" i="14"/>
  <c r="Q41" i="14"/>
  <c r="Q104" i="14"/>
  <c r="Q61" i="14"/>
  <c r="Q84" i="14"/>
  <c r="Q46" i="14"/>
  <c r="Q33" i="14"/>
  <c r="Q96" i="14"/>
  <c r="Q29" i="14"/>
  <c r="Q70" i="14"/>
  <c r="Q66" i="14"/>
  <c r="Q49" i="14"/>
  <c r="Q23" i="14"/>
  <c r="Q14" i="14"/>
  <c r="Q52" i="14"/>
  <c r="Q37" i="14"/>
  <c r="Q88" i="14"/>
  <c r="Q19" i="14"/>
  <c r="Q76" i="14"/>
  <c r="Q74" i="14"/>
  <c r="Q68" i="14"/>
  <c r="Q56" i="14"/>
  <c r="Q54" i="14"/>
  <c r="Q51" i="14"/>
  <c r="Q10" i="14"/>
  <c r="Q8" i="14"/>
  <c r="Q108" i="14"/>
  <c r="B100" i="13"/>
  <c r="C100" i="13"/>
  <c r="D100" i="13"/>
  <c r="E100" i="13"/>
  <c r="F100" i="13"/>
  <c r="H100" i="13"/>
  <c r="I100" i="13"/>
  <c r="J100" i="13"/>
  <c r="K100" i="13"/>
  <c r="B101" i="13"/>
  <c r="C101" i="13"/>
  <c r="D101" i="13"/>
  <c r="E101" i="13"/>
  <c r="F101" i="13"/>
  <c r="H101" i="13"/>
  <c r="I101" i="13"/>
  <c r="J101" i="13"/>
  <c r="K101" i="13"/>
  <c r="B102" i="13"/>
  <c r="C102" i="13"/>
  <c r="D102" i="13"/>
  <c r="E102" i="13"/>
  <c r="F102" i="13"/>
  <c r="H102" i="13"/>
  <c r="I102" i="13"/>
  <c r="J102" i="13"/>
  <c r="K102" i="13"/>
  <c r="B103" i="13"/>
  <c r="C103" i="13"/>
  <c r="D103" i="13"/>
  <c r="E103" i="13"/>
  <c r="F103" i="13"/>
  <c r="H103" i="13"/>
  <c r="I103" i="13"/>
  <c r="J103" i="13"/>
  <c r="K103" i="13"/>
  <c r="B104" i="13"/>
  <c r="C104" i="13"/>
  <c r="D104" i="13"/>
  <c r="E104" i="13"/>
  <c r="F104" i="13"/>
  <c r="H104" i="13"/>
  <c r="I104" i="13"/>
  <c r="J104" i="13"/>
  <c r="K104" i="13"/>
  <c r="B105" i="13"/>
  <c r="C105" i="13"/>
  <c r="D105" i="13"/>
  <c r="E105" i="13"/>
  <c r="F105" i="13"/>
  <c r="H105" i="13"/>
  <c r="I105" i="13"/>
  <c r="J105" i="13"/>
  <c r="K105" i="13"/>
  <c r="B106" i="13"/>
  <c r="C106" i="13"/>
  <c r="D106" i="13"/>
  <c r="E106" i="13"/>
  <c r="F106" i="13"/>
  <c r="H106" i="13"/>
  <c r="I106" i="13"/>
  <c r="J106" i="13"/>
  <c r="K106" i="13"/>
  <c r="B107" i="13"/>
  <c r="C107" i="13"/>
  <c r="D107" i="13"/>
  <c r="E107" i="13"/>
  <c r="F107" i="13"/>
  <c r="H107" i="13"/>
  <c r="I107" i="13"/>
  <c r="J107" i="13"/>
  <c r="K107" i="13"/>
  <c r="B108" i="13"/>
  <c r="C108" i="13"/>
  <c r="D108" i="13"/>
  <c r="E108" i="13"/>
  <c r="F108" i="13"/>
  <c r="H108" i="13"/>
  <c r="I108" i="13"/>
  <c r="J108" i="13"/>
  <c r="K108" i="13"/>
  <c r="B109" i="13"/>
  <c r="C109" i="13"/>
  <c r="D109" i="13"/>
  <c r="E109" i="13"/>
  <c r="F109" i="13"/>
  <c r="H109" i="13"/>
  <c r="I109" i="13"/>
  <c r="J109" i="13"/>
  <c r="K109" i="13"/>
  <c r="A100" i="13"/>
  <c r="A195" i="13" s="1"/>
  <c r="A101" i="13"/>
  <c r="A102" i="13"/>
  <c r="A103" i="13"/>
  <c r="A196" i="13" s="1"/>
  <c r="A104" i="13"/>
  <c r="A105" i="13"/>
  <c r="A197" i="13" s="1"/>
  <c r="A106" i="13"/>
  <c r="A107" i="13"/>
  <c r="A108" i="13"/>
  <c r="A109" i="13"/>
  <c r="A198" i="13" s="1"/>
  <c r="B4" i="13"/>
  <c r="C4" i="13"/>
  <c r="D4" i="13"/>
  <c r="E4" i="13"/>
  <c r="F4" i="13"/>
  <c r="H4" i="13"/>
  <c r="I4" i="13"/>
  <c r="J4" i="13"/>
  <c r="K4" i="13"/>
  <c r="B5" i="13"/>
  <c r="C5" i="13"/>
  <c r="D5" i="13"/>
  <c r="E5" i="13"/>
  <c r="F5" i="13"/>
  <c r="H5" i="13"/>
  <c r="I5" i="13"/>
  <c r="J5" i="13"/>
  <c r="K5" i="13"/>
  <c r="B6" i="13"/>
  <c r="C6" i="13"/>
  <c r="D6" i="13"/>
  <c r="E6" i="13"/>
  <c r="F6" i="13"/>
  <c r="H6" i="13"/>
  <c r="I6" i="13"/>
  <c r="J6" i="13"/>
  <c r="K6" i="13"/>
  <c r="B7" i="13"/>
  <c r="C7" i="13"/>
  <c r="D7" i="13"/>
  <c r="E7" i="13"/>
  <c r="F7" i="13"/>
  <c r="H7" i="13"/>
  <c r="I7" i="13"/>
  <c r="J7" i="13"/>
  <c r="K7" i="13"/>
  <c r="B8" i="13"/>
  <c r="C8" i="13"/>
  <c r="D8" i="13"/>
  <c r="E8" i="13"/>
  <c r="F8" i="13"/>
  <c r="H8" i="13"/>
  <c r="I8" i="13"/>
  <c r="J8" i="13"/>
  <c r="K8" i="13"/>
  <c r="B9" i="13"/>
  <c r="C9" i="13"/>
  <c r="D9" i="13"/>
  <c r="E9" i="13"/>
  <c r="F9" i="13"/>
  <c r="H9" i="13"/>
  <c r="I9" i="13"/>
  <c r="J9" i="13"/>
  <c r="K9" i="13"/>
  <c r="B10" i="13"/>
  <c r="C10" i="13"/>
  <c r="D10" i="13"/>
  <c r="E10" i="13"/>
  <c r="F10" i="13"/>
  <c r="H10" i="13"/>
  <c r="I10" i="13"/>
  <c r="J10" i="13"/>
  <c r="K10" i="13"/>
  <c r="B11" i="13"/>
  <c r="C11" i="13"/>
  <c r="D11" i="13"/>
  <c r="E11" i="13"/>
  <c r="F11" i="13"/>
  <c r="H11" i="13"/>
  <c r="I11" i="13"/>
  <c r="J11" i="13"/>
  <c r="K11" i="13"/>
  <c r="B12" i="13"/>
  <c r="C12" i="13"/>
  <c r="D12" i="13"/>
  <c r="E12" i="13"/>
  <c r="F12" i="13"/>
  <c r="H12" i="13"/>
  <c r="I12" i="13"/>
  <c r="J12" i="13"/>
  <c r="K12" i="13"/>
  <c r="B13" i="13"/>
  <c r="C13" i="13"/>
  <c r="D13" i="13"/>
  <c r="E13" i="13"/>
  <c r="F13" i="13"/>
  <c r="H13" i="13"/>
  <c r="I13" i="13"/>
  <c r="J13" i="13"/>
  <c r="K13" i="13"/>
  <c r="B14" i="13"/>
  <c r="C14" i="13"/>
  <c r="D14" i="13"/>
  <c r="E14" i="13"/>
  <c r="F14" i="13"/>
  <c r="H14" i="13"/>
  <c r="I14" i="13"/>
  <c r="J14" i="13"/>
  <c r="K14" i="13"/>
  <c r="B15" i="13"/>
  <c r="C15" i="13"/>
  <c r="D15" i="13"/>
  <c r="E15" i="13"/>
  <c r="F15" i="13"/>
  <c r="H15" i="13"/>
  <c r="I15" i="13"/>
  <c r="J15" i="13"/>
  <c r="K15" i="13"/>
  <c r="B16" i="13"/>
  <c r="C16" i="13"/>
  <c r="D16" i="13"/>
  <c r="E16" i="13"/>
  <c r="F16" i="13"/>
  <c r="H16" i="13"/>
  <c r="I16" i="13"/>
  <c r="J16" i="13"/>
  <c r="K16" i="13"/>
  <c r="B17" i="13"/>
  <c r="C17" i="13"/>
  <c r="D17" i="13"/>
  <c r="E17" i="13"/>
  <c r="F17" i="13"/>
  <c r="H17" i="13"/>
  <c r="I17" i="13"/>
  <c r="J17" i="13"/>
  <c r="K17" i="13"/>
  <c r="B18" i="13"/>
  <c r="C18" i="13"/>
  <c r="D18" i="13"/>
  <c r="E18" i="13"/>
  <c r="F18" i="13"/>
  <c r="H18" i="13"/>
  <c r="I18" i="13"/>
  <c r="J18" i="13"/>
  <c r="K18" i="13"/>
  <c r="B19" i="13"/>
  <c r="C19" i="13"/>
  <c r="D19" i="13"/>
  <c r="E19" i="13"/>
  <c r="F19" i="13"/>
  <c r="H19" i="13"/>
  <c r="I19" i="13"/>
  <c r="J19" i="13"/>
  <c r="K19" i="13"/>
  <c r="B20" i="13"/>
  <c r="C20" i="13"/>
  <c r="D20" i="13"/>
  <c r="E20" i="13"/>
  <c r="F20" i="13"/>
  <c r="H20" i="13"/>
  <c r="I20" i="13"/>
  <c r="J20" i="13"/>
  <c r="K20" i="13"/>
  <c r="B21" i="13"/>
  <c r="C21" i="13"/>
  <c r="D21" i="13"/>
  <c r="E21" i="13"/>
  <c r="F21" i="13"/>
  <c r="H21" i="13"/>
  <c r="I21" i="13"/>
  <c r="J21" i="13"/>
  <c r="K21" i="13"/>
  <c r="B22" i="13"/>
  <c r="C22" i="13"/>
  <c r="D22" i="13"/>
  <c r="E22" i="13"/>
  <c r="F22" i="13"/>
  <c r="H22" i="13"/>
  <c r="I22" i="13"/>
  <c r="J22" i="13"/>
  <c r="K22" i="13"/>
  <c r="B23" i="13"/>
  <c r="C23" i="13"/>
  <c r="D23" i="13"/>
  <c r="E23" i="13"/>
  <c r="F23" i="13"/>
  <c r="H23" i="13"/>
  <c r="I23" i="13"/>
  <c r="J23" i="13"/>
  <c r="K23" i="13"/>
  <c r="B24" i="13"/>
  <c r="C24" i="13"/>
  <c r="D24" i="13"/>
  <c r="E24" i="13"/>
  <c r="F24" i="13"/>
  <c r="H24" i="13"/>
  <c r="I24" i="13"/>
  <c r="J24" i="13"/>
  <c r="K24" i="13"/>
  <c r="B25" i="13"/>
  <c r="C25" i="13"/>
  <c r="D25" i="13"/>
  <c r="E25" i="13"/>
  <c r="F25" i="13"/>
  <c r="H25" i="13"/>
  <c r="I25" i="13"/>
  <c r="J25" i="13"/>
  <c r="K25" i="13"/>
  <c r="B26" i="13"/>
  <c r="C26" i="13"/>
  <c r="D26" i="13"/>
  <c r="E26" i="13"/>
  <c r="F26" i="13"/>
  <c r="H26" i="13"/>
  <c r="I26" i="13"/>
  <c r="J26" i="13"/>
  <c r="K26" i="13"/>
  <c r="B27" i="13"/>
  <c r="C27" i="13"/>
  <c r="D27" i="13"/>
  <c r="E27" i="13"/>
  <c r="F27" i="13"/>
  <c r="H27" i="13"/>
  <c r="I27" i="13"/>
  <c r="J27" i="13"/>
  <c r="K27" i="13"/>
  <c r="B28" i="13"/>
  <c r="C28" i="13"/>
  <c r="D28" i="13"/>
  <c r="E28" i="13"/>
  <c r="F28" i="13"/>
  <c r="H28" i="13"/>
  <c r="I28" i="13"/>
  <c r="J28" i="13"/>
  <c r="K28" i="13"/>
  <c r="B29" i="13"/>
  <c r="C29" i="13"/>
  <c r="D29" i="13"/>
  <c r="E29" i="13"/>
  <c r="F29" i="13"/>
  <c r="H29" i="13"/>
  <c r="I29" i="13"/>
  <c r="J29" i="13"/>
  <c r="K29" i="13"/>
  <c r="B30" i="13"/>
  <c r="C30" i="13"/>
  <c r="D30" i="13"/>
  <c r="E30" i="13"/>
  <c r="F30" i="13"/>
  <c r="H30" i="13"/>
  <c r="I30" i="13"/>
  <c r="J30" i="13"/>
  <c r="K30" i="13"/>
  <c r="B31" i="13"/>
  <c r="C31" i="13"/>
  <c r="D31" i="13"/>
  <c r="E31" i="13"/>
  <c r="F31" i="13"/>
  <c r="H31" i="13"/>
  <c r="I31" i="13"/>
  <c r="J31" i="13"/>
  <c r="K31" i="13"/>
  <c r="B32" i="13"/>
  <c r="C32" i="13"/>
  <c r="D32" i="13"/>
  <c r="E32" i="13"/>
  <c r="F32" i="13"/>
  <c r="H32" i="13"/>
  <c r="I32" i="13"/>
  <c r="J32" i="13"/>
  <c r="K32" i="13"/>
  <c r="B33" i="13"/>
  <c r="C33" i="13"/>
  <c r="D33" i="13"/>
  <c r="E33" i="13"/>
  <c r="F33" i="13"/>
  <c r="H33" i="13"/>
  <c r="I33" i="13"/>
  <c r="J33" i="13"/>
  <c r="K33" i="13"/>
  <c r="B34" i="13"/>
  <c r="C34" i="13"/>
  <c r="D34" i="13"/>
  <c r="E34" i="13"/>
  <c r="F34" i="13"/>
  <c r="H34" i="13"/>
  <c r="I34" i="13"/>
  <c r="J34" i="13"/>
  <c r="K34" i="13"/>
  <c r="B35" i="13"/>
  <c r="C35" i="13"/>
  <c r="D35" i="13"/>
  <c r="E35" i="13"/>
  <c r="F35" i="13"/>
  <c r="H35" i="13"/>
  <c r="I35" i="13"/>
  <c r="J35" i="13"/>
  <c r="K35" i="13"/>
  <c r="B36" i="13"/>
  <c r="C36" i="13"/>
  <c r="D36" i="13"/>
  <c r="E36" i="13"/>
  <c r="F36" i="13"/>
  <c r="H36" i="13"/>
  <c r="I36" i="13"/>
  <c r="J36" i="13"/>
  <c r="K36" i="13"/>
  <c r="B37" i="13"/>
  <c r="C37" i="13"/>
  <c r="D37" i="13"/>
  <c r="E37" i="13"/>
  <c r="F37" i="13"/>
  <c r="H37" i="13"/>
  <c r="I37" i="13"/>
  <c r="J37" i="13"/>
  <c r="K37" i="13"/>
  <c r="B38" i="13"/>
  <c r="C38" i="13"/>
  <c r="D38" i="13"/>
  <c r="E38" i="13"/>
  <c r="F38" i="13"/>
  <c r="H38" i="13"/>
  <c r="I38" i="13"/>
  <c r="J38" i="13"/>
  <c r="K38" i="13"/>
  <c r="B39" i="13"/>
  <c r="C39" i="13"/>
  <c r="D39" i="13"/>
  <c r="E39" i="13"/>
  <c r="F39" i="13"/>
  <c r="H39" i="13"/>
  <c r="I39" i="13"/>
  <c r="J39" i="13"/>
  <c r="K39" i="13"/>
  <c r="B40" i="13"/>
  <c r="C40" i="13"/>
  <c r="D40" i="13"/>
  <c r="E40" i="13"/>
  <c r="F40" i="13"/>
  <c r="H40" i="13"/>
  <c r="I40" i="13"/>
  <c r="J40" i="13"/>
  <c r="K40" i="13"/>
  <c r="B41" i="13"/>
  <c r="C41" i="13"/>
  <c r="D41" i="13"/>
  <c r="E41" i="13"/>
  <c r="F41" i="13"/>
  <c r="H41" i="13"/>
  <c r="I41" i="13"/>
  <c r="J41" i="13"/>
  <c r="K41" i="13"/>
  <c r="B42" i="13"/>
  <c r="C42" i="13"/>
  <c r="D42" i="13"/>
  <c r="E42" i="13"/>
  <c r="F42" i="13"/>
  <c r="H42" i="13"/>
  <c r="I42" i="13"/>
  <c r="J42" i="13"/>
  <c r="K42" i="13"/>
  <c r="B43" i="13"/>
  <c r="C43" i="13"/>
  <c r="D43" i="13"/>
  <c r="E43" i="13"/>
  <c r="F43" i="13"/>
  <c r="H43" i="13"/>
  <c r="I43" i="13"/>
  <c r="J43" i="13"/>
  <c r="K43" i="13"/>
  <c r="B44" i="13"/>
  <c r="C44" i="13"/>
  <c r="D44" i="13"/>
  <c r="E44" i="13"/>
  <c r="F44" i="13"/>
  <c r="H44" i="13"/>
  <c r="I44" i="13"/>
  <c r="J44" i="13"/>
  <c r="K44" i="13"/>
  <c r="B45" i="13"/>
  <c r="C45" i="13"/>
  <c r="D45" i="13"/>
  <c r="E45" i="13"/>
  <c r="F45" i="13"/>
  <c r="H45" i="13"/>
  <c r="I45" i="13"/>
  <c r="J45" i="13"/>
  <c r="K45" i="13"/>
  <c r="B46" i="13"/>
  <c r="C46" i="13"/>
  <c r="D46" i="13"/>
  <c r="E46" i="13"/>
  <c r="F46" i="13"/>
  <c r="H46" i="13"/>
  <c r="I46" i="13"/>
  <c r="J46" i="13"/>
  <c r="K46" i="13"/>
  <c r="B47" i="13"/>
  <c r="C47" i="13"/>
  <c r="D47" i="13"/>
  <c r="E47" i="13"/>
  <c r="F47" i="13"/>
  <c r="H47" i="13"/>
  <c r="I47" i="13"/>
  <c r="J47" i="13"/>
  <c r="K47" i="13"/>
  <c r="B48" i="13"/>
  <c r="C48" i="13"/>
  <c r="D48" i="13"/>
  <c r="E48" i="13"/>
  <c r="F48" i="13"/>
  <c r="H48" i="13"/>
  <c r="I48" i="13"/>
  <c r="J48" i="13"/>
  <c r="K48" i="13"/>
  <c r="B49" i="13"/>
  <c r="C49" i="13"/>
  <c r="D49" i="13"/>
  <c r="E49" i="13"/>
  <c r="F49" i="13"/>
  <c r="H49" i="13"/>
  <c r="I49" i="13"/>
  <c r="J49" i="13"/>
  <c r="K49" i="13"/>
  <c r="B50" i="13"/>
  <c r="C50" i="13"/>
  <c r="D50" i="13"/>
  <c r="E50" i="13"/>
  <c r="F50" i="13"/>
  <c r="H50" i="13"/>
  <c r="I50" i="13"/>
  <c r="J50" i="13"/>
  <c r="K50" i="13"/>
  <c r="B51" i="13"/>
  <c r="C51" i="13"/>
  <c r="D51" i="13"/>
  <c r="E51" i="13"/>
  <c r="F51" i="13"/>
  <c r="H51" i="13"/>
  <c r="I51" i="13"/>
  <c r="J51" i="13"/>
  <c r="K51" i="13"/>
  <c r="B52" i="13"/>
  <c r="C52" i="13"/>
  <c r="D52" i="13"/>
  <c r="E52" i="13"/>
  <c r="F52" i="13"/>
  <c r="H52" i="13"/>
  <c r="I52" i="13"/>
  <c r="J52" i="13"/>
  <c r="K52" i="13"/>
  <c r="B53" i="13"/>
  <c r="C53" i="13"/>
  <c r="D53" i="13"/>
  <c r="E53" i="13"/>
  <c r="F53" i="13"/>
  <c r="H53" i="13"/>
  <c r="I53" i="13"/>
  <c r="J53" i="13"/>
  <c r="K53" i="13"/>
  <c r="B54" i="13"/>
  <c r="C54" i="13"/>
  <c r="D54" i="13"/>
  <c r="E54" i="13"/>
  <c r="F54" i="13"/>
  <c r="H54" i="13"/>
  <c r="I54" i="13"/>
  <c r="J54" i="13"/>
  <c r="K54" i="13"/>
  <c r="B55" i="13"/>
  <c r="C55" i="13"/>
  <c r="D55" i="13"/>
  <c r="E55" i="13"/>
  <c r="F55" i="13"/>
  <c r="H55" i="13"/>
  <c r="I55" i="13"/>
  <c r="J55" i="13"/>
  <c r="K55" i="13"/>
  <c r="B56" i="13"/>
  <c r="C56" i="13"/>
  <c r="D56" i="13"/>
  <c r="E56" i="13"/>
  <c r="F56" i="13"/>
  <c r="H56" i="13"/>
  <c r="I56" i="13"/>
  <c r="J56" i="13"/>
  <c r="K56" i="13"/>
  <c r="B57" i="13"/>
  <c r="C57" i="13"/>
  <c r="D57" i="13"/>
  <c r="E57" i="13"/>
  <c r="F57" i="13"/>
  <c r="H57" i="13"/>
  <c r="I57" i="13"/>
  <c r="J57" i="13"/>
  <c r="K57" i="13"/>
  <c r="B58" i="13"/>
  <c r="C58" i="13"/>
  <c r="D58" i="13"/>
  <c r="E58" i="13"/>
  <c r="F58" i="13"/>
  <c r="H58" i="13"/>
  <c r="I58" i="13"/>
  <c r="J58" i="13"/>
  <c r="K58" i="13"/>
  <c r="B59" i="13"/>
  <c r="C59" i="13"/>
  <c r="D59" i="13"/>
  <c r="E59" i="13"/>
  <c r="F59" i="13"/>
  <c r="H59" i="13"/>
  <c r="I59" i="13"/>
  <c r="J59" i="13"/>
  <c r="K59" i="13"/>
  <c r="B60" i="13"/>
  <c r="C60" i="13"/>
  <c r="D60" i="13"/>
  <c r="E60" i="13"/>
  <c r="F60" i="13"/>
  <c r="H60" i="13"/>
  <c r="I60" i="13"/>
  <c r="J60" i="13"/>
  <c r="K60" i="13"/>
  <c r="B61" i="13"/>
  <c r="C61" i="13"/>
  <c r="D61" i="13"/>
  <c r="E61" i="13"/>
  <c r="F61" i="13"/>
  <c r="H61" i="13"/>
  <c r="I61" i="13"/>
  <c r="J61" i="13"/>
  <c r="K61" i="13"/>
  <c r="B62" i="13"/>
  <c r="C62" i="13"/>
  <c r="D62" i="13"/>
  <c r="E62" i="13"/>
  <c r="F62" i="13"/>
  <c r="H62" i="13"/>
  <c r="I62" i="13"/>
  <c r="J62" i="13"/>
  <c r="K62" i="13"/>
  <c r="B63" i="13"/>
  <c r="C63" i="13"/>
  <c r="D63" i="13"/>
  <c r="E63" i="13"/>
  <c r="F63" i="13"/>
  <c r="H63" i="13"/>
  <c r="I63" i="13"/>
  <c r="J63" i="13"/>
  <c r="K63" i="13"/>
  <c r="B64" i="13"/>
  <c r="C64" i="13"/>
  <c r="D64" i="13"/>
  <c r="E64" i="13"/>
  <c r="F64" i="13"/>
  <c r="H64" i="13"/>
  <c r="I64" i="13"/>
  <c r="J64" i="13"/>
  <c r="K64" i="13"/>
  <c r="B65" i="13"/>
  <c r="C65" i="13"/>
  <c r="D65" i="13"/>
  <c r="E65" i="13"/>
  <c r="F65" i="13"/>
  <c r="H65" i="13"/>
  <c r="I65" i="13"/>
  <c r="J65" i="13"/>
  <c r="K65" i="13"/>
  <c r="B66" i="13"/>
  <c r="C66" i="13"/>
  <c r="D66" i="13"/>
  <c r="E66" i="13"/>
  <c r="F66" i="13"/>
  <c r="H66" i="13"/>
  <c r="I66" i="13"/>
  <c r="J66" i="13"/>
  <c r="K66" i="13"/>
  <c r="B67" i="13"/>
  <c r="C67" i="13"/>
  <c r="D67" i="13"/>
  <c r="E67" i="13"/>
  <c r="F67" i="13"/>
  <c r="H67" i="13"/>
  <c r="I67" i="13"/>
  <c r="J67" i="13"/>
  <c r="K67" i="13"/>
  <c r="B68" i="13"/>
  <c r="C68" i="13"/>
  <c r="D68" i="13"/>
  <c r="E68" i="13"/>
  <c r="F68" i="13"/>
  <c r="H68" i="13"/>
  <c r="I68" i="13"/>
  <c r="J68" i="13"/>
  <c r="K68" i="13"/>
  <c r="B69" i="13"/>
  <c r="C69" i="13"/>
  <c r="D69" i="13"/>
  <c r="E69" i="13"/>
  <c r="F69" i="13"/>
  <c r="H69" i="13"/>
  <c r="I69" i="13"/>
  <c r="J69" i="13"/>
  <c r="K69" i="13"/>
  <c r="B70" i="13"/>
  <c r="C70" i="13"/>
  <c r="D70" i="13"/>
  <c r="E70" i="13"/>
  <c r="F70" i="13"/>
  <c r="H70" i="13"/>
  <c r="I70" i="13"/>
  <c r="J70" i="13"/>
  <c r="K70" i="13"/>
  <c r="B71" i="13"/>
  <c r="C71" i="13"/>
  <c r="D71" i="13"/>
  <c r="E71" i="13"/>
  <c r="F71" i="13"/>
  <c r="H71" i="13"/>
  <c r="I71" i="13"/>
  <c r="J71" i="13"/>
  <c r="K71" i="13"/>
  <c r="B72" i="13"/>
  <c r="C72" i="13"/>
  <c r="D72" i="13"/>
  <c r="E72" i="13"/>
  <c r="F72" i="13"/>
  <c r="H72" i="13"/>
  <c r="I72" i="13"/>
  <c r="J72" i="13"/>
  <c r="K72" i="13"/>
  <c r="B73" i="13"/>
  <c r="C73" i="13"/>
  <c r="D73" i="13"/>
  <c r="E73" i="13"/>
  <c r="F73" i="13"/>
  <c r="H73" i="13"/>
  <c r="I73" i="13"/>
  <c r="J73" i="13"/>
  <c r="K73" i="13"/>
  <c r="B74" i="13"/>
  <c r="C74" i="13"/>
  <c r="D74" i="13"/>
  <c r="E74" i="13"/>
  <c r="F74" i="13"/>
  <c r="H74" i="13"/>
  <c r="I74" i="13"/>
  <c r="J74" i="13"/>
  <c r="K74" i="13"/>
  <c r="B75" i="13"/>
  <c r="C75" i="13"/>
  <c r="D75" i="13"/>
  <c r="E75" i="13"/>
  <c r="F75" i="13"/>
  <c r="H75" i="13"/>
  <c r="I75" i="13"/>
  <c r="J75" i="13"/>
  <c r="K75" i="13"/>
  <c r="B76" i="13"/>
  <c r="C76" i="13"/>
  <c r="D76" i="13"/>
  <c r="E76" i="13"/>
  <c r="F76" i="13"/>
  <c r="H76" i="13"/>
  <c r="I76" i="13"/>
  <c r="J76" i="13"/>
  <c r="K76" i="13"/>
  <c r="B77" i="13"/>
  <c r="C77" i="13"/>
  <c r="D77" i="13"/>
  <c r="E77" i="13"/>
  <c r="F77" i="13"/>
  <c r="H77" i="13"/>
  <c r="I77" i="13"/>
  <c r="J77" i="13"/>
  <c r="K77" i="13"/>
  <c r="B78" i="13"/>
  <c r="C78" i="13"/>
  <c r="D78" i="13"/>
  <c r="E78" i="13"/>
  <c r="F78" i="13"/>
  <c r="H78" i="13"/>
  <c r="I78" i="13"/>
  <c r="J78" i="13"/>
  <c r="K78" i="13"/>
  <c r="B79" i="13"/>
  <c r="C79" i="13"/>
  <c r="D79" i="13"/>
  <c r="E79" i="13"/>
  <c r="F79" i="13"/>
  <c r="H79" i="13"/>
  <c r="I79" i="13"/>
  <c r="J79" i="13"/>
  <c r="K79" i="13"/>
  <c r="B80" i="13"/>
  <c r="C80" i="13"/>
  <c r="D80" i="13"/>
  <c r="E80" i="13"/>
  <c r="F80" i="13"/>
  <c r="H80" i="13"/>
  <c r="I80" i="13"/>
  <c r="J80" i="13"/>
  <c r="K80" i="13"/>
  <c r="B81" i="13"/>
  <c r="C81" i="13"/>
  <c r="D81" i="13"/>
  <c r="E81" i="13"/>
  <c r="F81" i="13"/>
  <c r="H81" i="13"/>
  <c r="I81" i="13"/>
  <c r="J81" i="13"/>
  <c r="K81" i="13"/>
  <c r="B82" i="13"/>
  <c r="C82" i="13"/>
  <c r="D82" i="13"/>
  <c r="E82" i="13"/>
  <c r="F82" i="13"/>
  <c r="H82" i="13"/>
  <c r="I82" i="13"/>
  <c r="J82" i="13"/>
  <c r="K82" i="13"/>
  <c r="B83" i="13"/>
  <c r="C83" i="13"/>
  <c r="D83" i="13"/>
  <c r="E83" i="13"/>
  <c r="F83" i="13"/>
  <c r="H83" i="13"/>
  <c r="I83" i="13"/>
  <c r="J83" i="13"/>
  <c r="K83" i="13"/>
  <c r="B84" i="13"/>
  <c r="C84" i="13"/>
  <c r="D84" i="13"/>
  <c r="E84" i="13"/>
  <c r="F84" i="13"/>
  <c r="H84" i="13"/>
  <c r="I84" i="13"/>
  <c r="J84" i="13"/>
  <c r="K84" i="13"/>
  <c r="B85" i="13"/>
  <c r="C85" i="13"/>
  <c r="D85" i="13"/>
  <c r="E85" i="13"/>
  <c r="F85" i="13"/>
  <c r="H85" i="13"/>
  <c r="I85" i="13"/>
  <c r="J85" i="13"/>
  <c r="K85" i="13"/>
  <c r="B86" i="13"/>
  <c r="C86" i="13"/>
  <c r="D86" i="13"/>
  <c r="E86" i="13"/>
  <c r="F86" i="13"/>
  <c r="H86" i="13"/>
  <c r="I86" i="13"/>
  <c r="J86" i="13"/>
  <c r="K86" i="13"/>
  <c r="B87" i="13"/>
  <c r="C87" i="13"/>
  <c r="D87" i="13"/>
  <c r="E87" i="13"/>
  <c r="F87" i="13"/>
  <c r="H87" i="13"/>
  <c r="I87" i="13"/>
  <c r="J87" i="13"/>
  <c r="K87" i="13"/>
  <c r="B88" i="13"/>
  <c r="C88" i="13"/>
  <c r="D88" i="13"/>
  <c r="E88" i="13"/>
  <c r="F88" i="13"/>
  <c r="H88" i="13"/>
  <c r="I88" i="13"/>
  <c r="J88" i="13"/>
  <c r="K88" i="13"/>
  <c r="B89" i="13"/>
  <c r="C89" i="13"/>
  <c r="D89" i="13"/>
  <c r="E89" i="13"/>
  <c r="F89" i="13"/>
  <c r="H89" i="13"/>
  <c r="I89" i="13"/>
  <c r="J89" i="13"/>
  <c r="K89" i="13"/>
  <c r="B90" i="13"/>
  <c r="C90" i="13"/>
  <c r="D90" i="13"/>
  <c r="E90" i="13"/>
  <c r="F90" i="13"/>
  <c r="H90" i="13"/>
  <c r="I90" i="13"/>
  <c r="J90" i="13"/>
  <c r="K90" i="13"/>
  <c r="B91" i="13"/>
  <c r="C91" i="13"/>
  <c r="D91" i="13"/>
  <c r="E91" i="13"/>
  <c r="F91" i="13"/>
  <c r="H91" i="13"/>
  <c r="I91" i="13"/>
  <c r="J91" i="13"/>
  <c r="K91" i="13"/>
  <c r="B92" i="13"/>
  <c r="C92" i="13"/>
  <c r="D92" i="13"/>
  <c r="E92" i="13"/>
  <c r="F92" i="13"/>
  <c r="H92" i="13"/>
  <c r="I92" i="13"/>
  <c r="J92" i="13"/>
  <c r="K92" i="13"/>
  <c r="B93" i="13"/>
  <c r="C93" i="13"/>
  <c r="D93" i="13"/>
  <c r="E93" i="13"/>
  <c r="F93" i="13"/>
  <c r="H93" i="13"/>
  <c r="I93" i="13"/>
  <c r="J93" i="13"/>
  <c r="K93" i="13"/>
  <c r="B94" i="13"/>
  <c r="C94" i="13"/>
  <c r="D94" i="13"/>
  <c r="E94" i="13"/>
  <c r="F94" i="13"/>
  <c r="H94" i="13"/>
  <c r="I94" i="13"/>
  <c r="J94" i="13"/>
  <c r="K94" i="13"/>
  <c r="B95" i="13"/>
  <c r="C95" i="13"/>
  <c r="D95" i="13"/>
  <c r="E95" i="13"/>
  <c r="F95" i="13"/>
  <c r="H95" i="13"/>
  <c r="I95" i="13"/>
  <c r="J95" i="13"/>
  <c r="K95" i="13"/>
  <c r="B96" i="13"/>
  <c r="C96" i="13"/>
  <c r="D96" i="13"/>
  <c r="E96" i="13"/>
  <c r="F96" i="13"/>
  <c r="H96" i="13"/>
  <c r="I96" i="13"/>
  <c r="J96" i="13"/>
  <c r="K96" i="13"/>
  <c r="B97" i="13"/>
  <c r="C97" i="13"/>
  <c r="D97" i="13"/>
  <c r="E97" i="13"/>
  <c r="F97" i="13"/>
  <c r="H97" i="13"/>
  <c r="I97" i="13"/>
  <c r="J97" i="13"/>
  <c r="K97" i="13"/>
  <c r="B98" i="13"/>
  <c r="C98" i="13"/>
  <c r="D98" i="13"/>
  <c r="E98" i="13"/>
  <c r="F98" i="13"/>
  <c r="H98" i="13"/>
  <c r="I98" i="13"/>
  <c r="J98" i="13"/>
  <c r="K98" i="13"/>
  <c r="B99" i="13"/>
  <c r="C99" i="13"/>
  <c r="D99" i="13"/>
  <c r="E99" i="13"/>
  <c r="F99" i="13"/>
  <c r="H99" i="13"/>
  <c r="I99" i="13"/>
  <c r="J99" i="13"/>
  <c r="K99" i="13"/>
  <c r="K3" i="13"/>
  <c r="J3" i="13"/>
  <c r="I3" i="13"/>
  <c r="H3" i="13"/>
  <c r="F3" i="13"/>
  <c r="E3" i="13"/>
  <c r="D3" i="13"/>
  <c r="C3" i="13"/>
  <c r="B3" i="13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N7" i="12"/>
  <c r="N6" i="12"/>
  <c r="N5" i="12"/>
  <c r="N4" i="12"/>
  <c r="M63" i="12"/>
  <c r="M62" i="12"/>
  <c r="M61" i="12"/>
  <c r="M60" i="12"/>
  <c r="M59" i="12"/>
  <c r="M58" i="12"/>
  <c r="M57" i="12"/>
  <c r="M56" i="12"/>
  <c r="M55" i="12"/>
  <c r="M54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M7" i="12"/>
  <c r="M6" i="12"/>
  <c r="M5" i="12"/>
  <c r="M4" i="12"/>
  <c r="G109" i="13" l="1"/>
  <c r="G108" i="13"/>
  <c r="O108" i="13" s="1"/>
  <c r="G107" i="13"/>
  <c r="O107" i="13" s="1"/>
  <c r="G104" i="13"/>
  <c r="O104" i="13" s="1"/>
  <c r="G102" i="13"/>
  <c r="O102" i="13" s="1"/>
  <c r="G100" i="13"/>
  <c r="O100" i="13" s="1"/>
  <c r="G106" i="13"/>
  <c r="O106" i="13" s="1"/>
  <c r="G105" i="13"/>
  <c r="O105" i="13" s="1"/>
  <c r="G103" i="13"/>
  <c r="O103" i="13" s="1"/>
  <c r="G101" i="13"/>
  <c r="O101" i="13" s="1"/>
  <c r="G99" i="13"/>
  <c r="O99" i="13" s="1"/>
  <c r="G97" i="13"/>
  <c r="O97" i="13" s="1"/>
  <c r="G95" i="13"/>
  <c r="O95" i="13" s="1"/>
  <c r="G93" i="13"/>
  <c r="O93" i="13" s="1"/>
  <c r="G91" i="13"/>
  <c r="O91" i="13" s="1"/>
  <c r="G89" i="13"/>
  <c r="O89" i="13" s="1"/>
  <c r="G70" i="13"/>
  <c r="O70" i="13" s="1"/>
  <c r="G68" i="13"/>
  <c r="O68" i="13" s="1"/>
  <c r="G66" i="13"/>
  <c r="O66" i="13" s="1"/>
  <c r="G64" i="13"/>
  <c r="O64" i="13" s="1"/>
  <c r="G62" i="13"/>
  <c r="O62" i="13" s="1"/>
  <c r="G60" i="13"/>
  <c r="O60" i="13" s="1"/>
  <c r="G58" i="13"/>
  <c r="O58" i="13" s="1"/>
  <c r="G56" i="13"/>
  <c r="G54" i="13"/>
  <c r="G52" i="13"/>
  <c r="G50" i="13"/>
  <c r="G48" i="13"/>
  <c r="G46" i="13"/>
  <c r="G44" i="13"/>
  <c r="G42" i="13"/>
  <c r="G40" i="13"/>
  <c r="G38" i="13"/>
  <c r="G36" i="13"/>
  <c r="G34" i="13"/>
  <c r="G32" i="13"/>
  <c r="G30" i="13"/>
  <c r="G28" i="13"/>
  <c r="G26" i="13"/>
  <c r="G24" i="13"/>
  <c r="G22" i="13"/>
  <c r="G20" i="13"/>
  <c r="G18" i="13"/>
  <c r="G16" i="13"/>
  <c r="G14" i="13"/>
  <c r="G12" i="13"/>
  <c r="G10" i="13"/>
  <c r="G8" i="13"/>
  <c r="G6" i="13"/>
  <c r="G4" i="13"/>
  <c r="G98" i="13"/>
  <c r="O98" i="13" s="1"/>
  <c r="G96" i="13"/>
  <c r="O96" i="13" s="1"/>
  <c r="G94" i="13"/>
  <c r="O94" i="13" s="1"/>
  <c r="G92" i="13"/>
  <c r="O92" i="13" s="1"/>
  <c r="G90" i="13"/>
  <c r="O90" i="13" s="1"/>
  <c r="G69" i="13"/>
  <c r="O69" i="13" s="1"/>
  <c r="G67" i="13"/>
  <c r="O67" i="13" s="1"/>
  <c r="G65" i="13"/>
  <c r="O65" i="13" s="1"/>
  <c r="G63" i="13"/>
  <c r="O63" i="13" s="1"/>
  <c r="G61" i="13"/>
  <c r="O61" i="13" s="1"/>
  <c r="G59" i="13"/>
  <c r="O59" i="13" s="1"/>
  <c r="G57" i="13"/>
  <c r="O57" i="13" s="1"/>
  <c r="Q57" i="13" s="1"/>
  <c r="B176" i="13" s="1"/>
  <c r="G55" i="13"/>
  <c r="G53" i="13"/>
  <c r="G51" i="13"/>
  <c r="G49" i="13"/>
  <c r="G47" i="13"/>
  <c r="G45" i="13"/>
  <c r="G43" i="13"/>
  <c r="G41" i="13"/>
  <c r="G39" i="13"/>
  <c r="G37" i="13"/>
  <c r="G35" i="13"/>
  <c r="G33" i="13"/>
  <c r="G31" i="13"/>
  <c r="G29" i="13"/>
  <c r="G27" i="13"/>
  <c r="G25" i="13"/>
  <c r="G23" i="13"/>
  <c r="G21" i="13"/>
  <c r="G19" i="13"/>
  <c r="G17" i="13"/>
  <c r="G15" i="13"/>
  <c r="G13" i="13"/>
  <c r="G11" i="13"/>
  <c r="G9" i="13"/>
  <c r="G7" i="13"/>
  <c r="G5" i="13"/>
  <c r="G88" i="13"/>
  <c r="O88" i="13" s="1"/>
  <c r="G86" i="13"/>
  <c r="O86" i="13" s="1"/>
  <c r="G84" i="13"/>
  <c r="O84" i="13" s="1"/>
  <c r="G82" i="13"/>
  <c r="O82" i="13" s="1"/>
  <c r="G80" i="13"/>
  <c r="O80" i="13" s="1"/>
  <c r="G78" i="13"/>
  <c r="O78" i="13" s="1"/>
  <c r="G76" i="13"/>
  <c r="O76" i="13" s="1"/>
  <c r="G74" i="13"/>
  <c r="O74" i="13" s="1"/>
  <c r="G72" i="13"/>
  <c r="O72" i="13" s="1"/>
  <c r="G87" i="13"/>
  <c r="O87" i="13" s="1"/>
  <c r="G85" i="13"/>
  <c r="O85" i="13" s="1"/>
  <c r="G83" i="13"/>
  <c r="O83" i="13" s="1"/>
  <c r="G81" i="13"/>
  <c r="O81" i="13" s="1"/>
  <c r="G79" i="13"/>
  <c r="O79" i="13" s="1"/>
  <c r="G77" i="13"/>
  <c r="O77" i="13" s="1"/>
  <c r="G75" i="13"/>
  <c r="O75" i="13" s="1"/>
  <c r="G73" i="13"/>
  <c r="O73" i="13" s="1"/>
  <c r="G71" i="13"/>
  <c r="O71" i="13" s="1"/>
  <c r="G3" i="13"/>
  <c r="L63" i="12"/>
  <c r="L62" i="12"/>
  <c r="L61" i="12"/>
  <c r="L60" i="12"/>
  <c r="L59" i="12"/>
  <c r="L58" i="12"/>
  <c r="L57" i="12"/>
  <c r="L56" i="12"/>
  <c r="L55" i="12"/>
  <c r="L54" i="12"/>
  <c r="L53" i="12"/>
  <c r="L52" i="12"/>
  <c r="Q74" i="13" l="1"/>
  <c r="B184" i="13" s="1"/>
  <c r="Q86" i="13"/>
  <c r="B190" i="13" s="1"/>
  <c r="Q68" i="13"/>
  <c r="B181" i="13" s="1"/>
  <c r="Q104" i="13"/>
  <c r="B196" i="13" s="1"/>
  <c r="Q72" i="13"/>
  <c r="B183" i="13" s="1"/>
  <c r="Q76" i="13"/>
  <c r="B185" i="13" s="1"/>
  <c r="Q84" i="13"/>
  <c r="B189" i="13" s="1"/>
  <c r="Q88" i="13"/>
  <c r="B191" i="13" s="1"/>
  <c r="Q79" i="13"/>
  <c r="B186" i="13" s="1"/>
  <c r="Q102" i="13"/>
  <c r="B195" i="13" s="1"/>
  <c r="Q96" i="13"/>
  <c r="B193" i="13" s="1"/>
  <c r="Q82" i="13"/>
  <c r="B188" i="13" s="1"/>
  <c r="Q59" i="13"/>
  <c r="B177" i="13" s="1"/>
  <c r="Q63" i="13"/>
  <c r="B179" i="13" s="1"/>
  <c r="Q61" i="13"/>
  <c r="B178" i="13" s="1"/>
  <c r="Q66" i="13"/>
  <c r="B180" i="13" s="1"/>
  <c r="Q92" i="13"/>
  <c r="B192" i="13" s="1"/>
  <c r="Q99" i="13"/>
  <c r="B194" i="13" s="1"/>
  <c r="Q108" i="13"/>
  <c r="B197" i="13" s="1"/>
  <c r="Q109" i="13"/>
  <c r="B198" i="13" s="1"/>
  <c r="Q70" i="13"/>
  <c r="B182" i="13" s="1"/>
  <c r="Q80" i="13"/>
  <c r="B187" i="13" s="1"/>
  <c r="L51" i="12"/>
  <c r="L50" i="12"/>
  <c r="L49" i="12"/>
  <c r="L48" i="12"/>
  <c r="L47" i="12"/>
  <c r="L46" i="12"/>
  <c r="L45" i="12"/>
  <c r="L44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19" i="12"/>
  <c r="L20" i="12"/>
  <c r="L18" i="12"/>
  <c r="L17" i="12"/>
  <c r="L16" i="12"/>
  <c r="L15" i="12"/>
  <c r="L14" i="12"/>
  <c r="L13" i="12"/>
  <c r="L12" i="12"/>
  <c r="L11" i="12"/>
  <c r="L10" i="12"/>
  <c r="L9" i="12"/>
  <c r="L8" i="12"/>
  <c r="L7" i="12"/>
  <c r="L6" i="12"/>
  <c r="L5" i="12"/>
  <c r="L4" i="12"/>
  <c r="N3" i="12"/>
  <c r="M3" i="12"/>
  <c r="L3" i="12"/>
  <c r="B4" i="12"/>
  <c r="C4" i="12"/>
  <c r="D4" i="12"/>
  <c r="E4" i="12"/>
  <c r="F4" i="12"/>
  <c r="H4" i="12"/>
  <c r="I4" i="12"/>
  <c r="J4" i="12"/>
  <c r="K4" i="12"/>
  <c r="B5" i="12"/>
  <c r="C5" i="12"/>
  <c r="D5" i="12"/>
  <c r="E5" i="12"/>
  <c r="F5" i="12"/>
  <c r="H5" i="12"/>
  <c r="I5" i="12"/>
  <c r="J5" i="12"/>
  <c r="K5" i="12"/>
  <c r="B6" i="12"/>
  <c r="C6" i="12"/>
  <c r="D6" i="12"/>
  <c r="E6" i="12"/>
  <c r="F6" i="12"/>
  <c r="H6" i="12"/>
  <c r="I6" i="12"/>
  <c r="J6" i="12"/>
  <c r="K6" i="12"/>
  <c r="B7" i="12"/>
  <c r="C7" i="12"/>
  <c r="D7" i="12"/>
  <c r="E7" i="12"/>
  <c r="F7" i="12"/>
  <c r="H7" i="12"/>
  <c r="I7" i="12"/>
  <c r="J7" i="12"/>
  <c r="K7" i="12"/>
  <c r="B8" i="12"/>
  <c r="C8" i="12"/>
  <c r="D8" i="12"/>
  <c r="E8" i="12"/>
  <c r="F8" i="12"/>
  <c r="H8" i="12"/>
  <c r="I8" i="12"/>
  <c r="J8" i="12"/>
  <c r="K8" i="12"/>
  <c r="B9" i="12"/>
  <c r="C9" i="12"/>
  <c r="D9" i="12"/>
  <c r="E9" i="12"/>
  <c r="F9" i="12"/>
  <c r="H9" i="12"/>
  <c r="I9" i="12"/>
  <c r="J9" i="12"/>
  <c r="K9" i="12"/>
  <c r="B10" i="12"/>
  <c r="C10" i="12"/>
  <c r="D10" i="12"/>
  <c r="E10" i="12"/>
  <c r="F10" i="12"/>
  <c r="H10" i="12"/>
  <c r="I10" i="12"/>
  <c r="J10" i="12"/>
  <c r="K10" i="12"/>
  <c r="B11" i="12"/>
  <c r="C11" i="12"/>
  <c r="D11" i="12"/>
  <c r="E11" i="12"/>
  <c r="F11" i="12"/>
  <c r="H11" i="12"/>
  <c r="I11" i="12"/>
  <c r="J11" i="12"/>
  <c r="K11" i="12"/>
  <c r="B12" i="12"/>
  <c r="C12" i="12"/>
  <c r="D12" i="12"/>
  <c r="E12" i="12"/>
  <c r="F12" i="12"/>
  <c r="H12" i="12"/>
  <c r="I12" i="12"/>
  <c r="J12" i="12"/>
  <c r="K12" i="12"/>
  <c r="B13" i="12"/>
  <c r="C13" i="12"/>
  <c r="D13" i="12"/>
  <c r="E13" i="12"/>
  <c r="F13" i="12"/>
  <c r="H13" i="12"/>
  <c r="I13" i="12"/>
  <c r="J13" i="12"/>
  <c r="K13" i="12"/>
  <c r="B14" i="12"/>
  <c r="C14" i="12"/>
  <c r="D14" i="12"/>
  <c r="E14" i="12"/>
  <c r="F14" i="12"/>
  <c r="H14" i="12"/>
  <c r="I14" i="12"/>
  <c r="J14" i="12"/>
  <c r="K14" i="12"/>
  <c r="B15" i="12"/>
  <c r="C15" i="12"/>
  <c r="D15" i="12"/>
  <c r="E15" i="12"/>
  <c r="F15" i="12"/>
  <c r="H15" i="12"/>
  <c r="I15" i="12"/>
  <c r="J15" i="12"/>
  <c r="K15" i="12"/>
  <c r="B16" i="12"/>
  <c r="C16" i="12"/>
  <c r="D16" i="12"/>
  <c r="E16" i="12"/>
  <c r="F16" i="12"/>
  <c r="H16" i="12"/>
  <c r="I16" i="12"/>
  <c r="J16" i="12"/>
  <c r="K16" i="12"/>
  <c r="B17" i="12"/>
  <c r="C17" i="12"/>
  <c r="D17" i="12"/>
  <c r="E17" i="12"/>
  <c r="F17" i="12"/>
  <c r="H17" i="12"/>
  <c r="I17" i="12"/>
  <c r="J17" i="12"/>
  <c r="K17" i="12"/>
  <c r="B18" i="12"/>
  <c r="C18" i="12"/>
  <c r="D18" i="12"/>
  <c r="E18" i="12"/>
  <c r="F18" i="12"/>
  <c r="H18" i="12"/>
  <c r="I18" i="12"/>
  <c r="J18" i="12"/>
  <c r="K18" i="12"/>
  <c r="B19" i="12"/>
  <c r="C19" i="12"/>
  <c r="D19" i="12"/>
  <c r="E19" i="12"/>
  <c r="F19" i="12"/>
  <c r="H19" i="12"/>
  <c r="I19" i="12"/>
  <c r="J19" i="12"/>
  <c r="K19" i="12"/>
  <c r="B20" i="12"/>
  <c r="C20" i="12"/>
  <c r="D20" i="12"/>
  <c r="E20" i="12"/>
  <c r="F20" i="12"/>
  <c r="H20" i="12"/>
  <c r="I20" i="12"/>
  <c r="J20" i="12"/>
  <c r="K20" i="12"/>
  <c r="B21" i="12"/>
  <c r="C21" i="12"/>
  <c r="D21" i="12"/>
  <c r="E21" i="12"/>
  <c r="F21" i="12"/>
  <c r="H21" i="12"/>
  <c r="I21" i="12"/>
  <c r="J21" i="12"/>
  <c r="K21" i="12"/>
  <c r="B22" i="12"/>
  <c r="C22" i="12"/>
  <c r="D22" i="12"/>
  <c r="E22" i="12"/>
  <c r="F22" i="12"/>
  <c r="H22" i="12"/>
  <c r="I22" i="12"/>
  <c r="J22" i="12"/>
  <c r="K22" i="12"/>
  <c r="B23" i="12"/>
  <c r="C23" i="12"/>
  <c r="D23" i="12"/>
  <c r="E23" i="12"/>
  <c r="F23" i="12"/>
  <c r="H23" i="12"/>
  <c r="I23" i="12"/>
  <c r="J23" i="12"/>
  <c r="K23" i="12"/>
  <c r="B24" i="12"/>
  <c r="C24" i="12"/>
  <c r="D24" i="12"/>
  <c r="E24" i="12"/>
  <c r="F24" i="12"/>
  <c r="H24" i="12"/>
  <c r="I24" i="12"/>
  <c r="J24" i="12"/>
  <c r="K24" i="12"/>
  <c r="B25" i="12"/>
  <c r="C25" i="12"/>
  <c r="D25" i="12"/>
  <c r="E25" i="12"/>
  <c r="F25" i="12"/>
  <c r="H25" i="12"/>
  <c r="I25" i="12"/>
  <c r="J25" i="12"/>
  <c r="K25" i="12"/>
  <c r="B26" i="12"/>
  <c r="C26" i="12"/>
  <c r="D26" i="12"/>
  <c r="E26" i="12"/>
  <c r="F26" i="12"/>
  <c r="H26" i="12"/>
  <c r="I26" i="12"/>
  <c r="J26" i="12"/>
  <c r="K26" i="12"/>
  <c r="B27" i="12"/>
  <c r="C27" i="12"/>
  <c r="D27" i="12"/>
  <c r="E27" i="12"/>
  <c r="F27" i="12"/>
  <c r="H27" i="12"/>
  <c r="I27" i="12"/>
  <c r="J27" i="12"/>
  <c r="K27" i="12"/>
  <c r="B28" i="12"/>
  <c r="C28" i="12"/>
  <c r="D28" i="12"/>
  <c r="E28" i="12"/>
  <c r="F28" i="12"/>
  <c r="H28" i="12"/>
  <c r="I28" i="12"/>
  <c r="J28" i="12"/>
  <c r="K28" i="12"/>
  <c r="B29" i="12"/>
  <c r="C29" i="12"/>
  <c r="D29" i="12"/>
  <c r="E29" i="12"/>
  <c r="F29" i="12"/>
  <c r="H29" i="12"/>
  <c r="I29" i="12"/>
  <c r="J29" i="12"/>
  <c r="K29" i="12"/>
  <c r="B30" i="12"/>
  <c r="C30" i="12"/>
  <c r="D30" i="12"/>
  <c r="E30" i="12"/>
  <c r="F30" i="12"/>
  <c r="H30" i="12"/>
  <c r="I30" i="12"/>
  <c r="J30" i="12"/>
  <c r="K30" i="12"/>
  <c r="B31" i="12"/>
  <c r="C31" i="12"/>
  <c r="D31" i="12"/>
  <c r="E31" i="12"/>
  <c r="F31" i="12"/>
  <c r="H31" i="12"/>
  <c r="I31" i="12"/>
  <c r="J31" i="12"/>
  <c r="K31" i="12"/>
  <c r="B32" i="12"/>
  <c r="C32" i="12"/>
  <c r="D32" i="12"/>
  <c r="E32" i="12"/>
  <c r="F32" i="12"/>
  <c r="H32" i="12"/>
  <c r="I32" i="12"/>
  <c r="J32" i="12"/>
  <c r="K32" i="12"/>
  <c r="B33" i="12"/>
  <c r="C33" i="12"/>
  <c r="D33" i="12"/>
  <c r="E33" i="12"/>
  <c r="F33" i="12"/>
  <c r="H33" i="12"/>
  <c r="I33" i="12"/>
  <c r="J33" i="12"/>
  <c r="K33" i="12"/>
  <c r="B34" i="12"/>
  <c r="C34" i="12"/>
  <c r="D34" i="12"/>
  <c r="E34" i="12"/>
  <c r="F34" i="12"/>
  <c r="H34" i="12"/>
  <c r="I34" i="12"/>
  <c r="J34" i="12"/>
  <c r="K34" i="12"/>
  <c r="B35" i="12"/>
  <c r="C35" i="12"/>
  <c r="D35" i="12"/>
  <c r="E35" i="12"/>
  <c r="F35" i="12"/>
  <c r="H35" i="12"/>
  <c r="I35" i="12"/>
  <c r="J35" i="12"/>
  <c r="K35" i="12"/>
  <c r="B36" i="12"/>
  <c r="C36" i="12"/>
  <c r="D36" i="12"/>
  <c r="E36" i="12"/>
  <c r="F36" i="12"/>
  <c r="H36" i="12"/>
  <c r="I36" i="12"/>
  <c r="J36" i="12"/>
  <c r="K36" i="12"/>
  <c r="B37" i="12"/>
  <c r="C37" i="12"/>
  <c r="D37" i="12"/>
  <c r="E37" i="12"/>
  <c r="F37" i="12"/>
  <c r="H37" i="12"/>
  <c r="I37" i="12"/>
  <c r="J37" i="12"/>
  <c r="K37" i="12"/>
  <c r="B38" i="12"/>
  <c r="C38" i="12"/>
  <c r="D38" i="12"/>
  <c r="E38" i="12"/>
  <c r="F38" i="12"/>
  <c r="H38" i="12"/>
  <c r="I38" i="12"/>
  <c r="J38" i="12"/>
  <c r="K38" i="12"/>
  <c r="B39" i="12"/>
  <c r="C39" i="12"/>
  <c r="D39" i="12"/>
  <c r="E39" i="12"/>
  <c r="F39" i="12"/>
  <c r="H39" i="12"/>
  <c r="I39" i="12"/>
  <c r="J39" i="12"/>
  <c r="K39" i="12"/>
  <c r="B40" i="12"/>
  <c r="C40" i="12"/>
  <c r="D40" i="12"/>
  <c r="E40" i="12"/>
  <c r="F40" i="12"/>
  <c r="H40" i="12"/>
  <c r="I40" i="12"/>
  <c r="J40" i="12"/>
  <c r="K40" i="12"/>
  <c r="B41" i="12"/>
  <c r="C41" i="12"/>
  <c r="D41" i="12"/>
  <c r="E41" i="12"/>
  <c r="F41" i="12"/>
  <c r="H41" i="12"/>
  <c r="I41" i="12"/>
  <c r="J41" i="12"/>
  <c r="K41" i="12"/>
  <c r="B42" i="12"/>
  <c r="C42" i="12"/>
  <c r="D42" i="12"/>
  <c r="E42" i="12"/>
  <c r="F42" i="12"/>
  <c r="H42" i="12"/>
  <c r="I42" i="12"/>
  <c r="J42" i="12"/>
  <c r="K42" i="12"/>
  <c r="B43" i="12"/>
  <c r="C43" i="12"/>
  <c r="D43" i="12"/>
  <c r="E43" i="12"/>
  <c r="F43" i="12"/>
  <c r="H43" i="12"/>
  <c r="I43" i="12"/>
  <c r="J43" i="12"/>
  <c r="K43" i="12"/>
  <c r="B44" i="12"/>
  <c r="C44" i="12"/>
  <c r="D44" i="12"/>
  <c r="E44" i="12"/>
  <c r="F44" i="12"/>
  <c r="H44" i="12"/>
  <c r="I44" i="12"/>
  <c r="J44" i="12"/>
  <c r="K44" i="12"/>
  <c r="B45" i="12"/>
  <c r="C45" i="12"/>
  <c r="D45" i="12"/>
  <c r="E45" i="12"/>
  <c r="F45" i="12"/>
  <c r="H45" i="12"/>
  <c r="I45" i="12"/>
  <c r="J45" i="12"/>
  <c r="K45" i="12"/>
  <c r="B46" i="12"/>
  <c r="C46" i="12"/>
  <c r="D46" i="12"/>
  <c r="E46" i="12"/>
  <c r="F46" i="12"/>
  <c r="H46" i="12"/>
  <c r="I46" i="12"/>
  <c r="J46" i="12"/>
  <c r="K46" i="12"/>
  <c r="B47" i="12"/>
  <c r="C47" i="12"/>
  <c r="D47" i="12"/>
  <c r="E47" i="12"/>
  <c r="F47" i="12"/>
  <c r="H47" i="12"/>
  <c r="I47" i="12"/>
  <c r="J47" i="12"/>
  <c r="K47" i="12"/>
  <c r="B48" i="12"/>
  <c r="C48" i="12"/>
  <c r="D48" i="12"/>
  <c r="E48" i="12"/>
  <c r="F48" i="12"/>
  <c r="H48" i="12"/>
  <c r="I48" i="12"/>
  <c r="J48" i="12"/>
  <c r="K48" i="12"/>
  <c r="B49" i="12"/>
  <c r="C49" i="12"/>
  <c r="D49" i="12"/>
  <c r="E49" i="12"/>
  <c r="F49" i="12"/>
  <c r="H49" i="12"/>
  <c r="I49" i="12"/>
  <c r="J49" i="12"/>
  <c r="K49" i="12"/>
  <c r="B50" i="12"/>
  <c r="C50" i="12"/>
  <c r="D50" i="12"/>
  <c r="E50" i="12"/>
  <c r="F50" i="12"/>
  <c r="H50" i="12"/>
  <c r="I50" i="12"/>
  <c r="J50" i="12"/>
  <c r="K50" i="12"/>
  <c r="B51" i="12"/>
  <c r="C51" i="12"/>
  <c r="D51" i="12"/>
  <c r="E51" i="12"/>
  <c r="F51" i="12"/>
  <c r="H51" i="12"/>
  <c r="I51" i="12"/>
  <c r="J51" i="12"/>
  <c r="K51" i="12"/>
  <c r="B52" i="12"/>
  <c r="C52" i="12"/>
  <c r="D52" i="12"/>
  <c r="E52" i="12"/>
  <c r="F52" i="12"/>
  <c r="H52" i="12"/>
  <c r="I52" i="12"/>
  <c r="J52" i="12"/>
  <c r="K52" i="12"/>
  <c r="B53" i="12"/>
  <c r="C53" i="12"/>
  <c r="D53" i="12"/>
  <c r="E53" i="12"/>
  <c r="F53" i="12"/>
  <c r="H53" i="12"/>
  <c r="I53" i="12"/>
  <c r="J53" i="12"/>
  <c r="K53" i="12"/>
  <c r="B54" i="12"/>
  <c r="C54" i="12"/>
  <c r="D54" i="12"/>
  <c r="E54" i="12"/>
  <c r="F54" i="12"/>
  <c r="H54" i="12"/>
  <c r="I54" i="12"/>
  <c r="J54" i="12"/>
  <c r="K54" i="12"/>
  <c r="B55" i="12"/>
  <c r="C55" i="12"/>
  <c r="D55" i="12"/>
  <c r="E55" i="12"/>
  <c r="F55" i="12"/>
  <c r="H55" i="12"/>
  <c r="I55" i="12"/>
  <c r="J55" i="12"/>
  <c r="K55" i="12"/>
  <c r="B56" i="12"/>
  <c r="C56" i="12"/>
  <c r="D56" i="12"/>
  <c r="E56" i="12"/>
  <c r="F56" i="12"/>
  <c r="H56" i="12"/>
  <c r="I56" i="12"/>
  <c r="J56" i="12"/>
  <c r="K56" i="12"/>
  <c r="B57" i="12"/>
  <c r="C57" i="12"/>
  <c r="D57" i="12"/>
  <c r="E57" i="12"/>
  <c r="F57" i="12"/>
  <c r="H57" i="12"/>
  <c r="I57" i="12"/>
  <c r="J57" i="12"/>
  <c r="K57" i="12"/>
  <c r="B58" i="12"/>
  <c r="C58" i="12"/>
  <c r="D58" i="12"/>
  <c r="E58" i="12"/>
  <c r="F58" i="12"/>
  <c r="H58" i="12"/>
  <c r="I58" i="12"/>
  <c r="J58" i="12"/>
  <c r="K58" i="12"/>
  <c r="B59" i="12"/>
  <c r="C59" i="12"/>
  <c r="D59" i="12"/>
  <c r="E59" i="12"/>
  <c r="F59" i="12"/>
  <c r="H59" i="12"/>
  <c r="I59" i="12"/>
  <c r="J59" i="12"/>
  <c r="K59" i="12"/>
  <c r="B60" i="12"/>
  <c r="C60" i="12"/>
  <c r="D60" i="12"/>
  <c r="E60" i="12"/>
  <c r="F60" i="12"/>
  <c r="H60" i="12"/>
  <c r="I60" i="12"/>
  <c r="J60" i="12"/>
  <c r="K60" i="12"/>
  <c r="B61" i="12"/>
  <c r="C61" i="12"/>
  <c r="D61" i="12"/>
  <c r="E61" i="12"/>
  <c r="F61" i="12"/>
  <c r="H61" i="12"/>
  <c r="I61" i="12"/>
  <c r="J61" i="12"/>
  <c r="K61" i="12"/>
  <c r="B62" i="12"/>
  <c r="C62" i="12"/>
  <c r="D62" i="12"/>
  <c r="E62" i="12"/>
  <c r="F62" i="12"/>
  <c r="H62" i="12"/>
  <c r="I62" i="12"/>
  <c r="J62" i="12"/>
  <c r="K62" i="12"/>
  <c r="B63" i="12"/>
  <c r="C63" i="12"/>
  <c r="D63" i="12"/>
  <c r="E63" i="12"/>
  <c r="F63" i="12"/>
  <c r="H63" i="12"/>
  <c r="I63" i="12"/>
  <c r="J63" i="12"/>
  <c r="K63" i="12"/>
  <c r="K3" i="12"/>
  <c r="J3" i="12"/>
  <c r="I3" i="12"/>
  <c r="H3" i="12"/>
  <c r="F3" i="12"/>
  <c r="E3" i="12"/>
  <c r="D3" i="12"/>
  <c r="C3" i="12"/>
  <c r="B3" i="12"/>
  <c r="G63" i="12" l="1"/>
  <c r="O63" i="12" s="1"/>
  <c r="G61" i="12"/>
  <c r="G59" i="12"/>
  <c r="O59" i="12" s="1"/>
  <c r="Q59" i="12" s="1"/>
  <c r="G57" i="12"/>
  <c r="O57" i="12" s="1"/>
  <c r="G55" i="12"/>
  <c r="G53" i="12"/>
  <c r="G51" i="12"/>
  <c r="G49" i="12"/>
  <c r="G47" i="12"/>
  <c r="G45" i="12"/>
  <c r="G43" i="12"/>
  <c r="G41" i="12"/>
  <c r="G39" i="12"/>
  <c r="G37" i="12"/>
  <c r="G35" i="12"/>
  <c r="G33" i="12"/>
  <c r="G31" i="12"/>
  <c r="G29" i="12"/>
  <c r="G27" i="12"/>
  <c r="G25" i="12"/>
  <c r="G23" i="12"/>
  <c r="G21" i="12"/>
  <c r="G19" i="12"/>
  <c r="G17" i="12"/>
  <c r="G15" i="12"/>
  <c r="G14" i="12"/>
  <c r="G12" i="12"/>
  <c r="G10" i="12"/>
  <c r="G8" i="12"/>
  <c r="G6" i="12"/>
  <c r="G4" i="12"/>
  <c r="G62" i="12"/>
  <c r="O62" i="12" s="1"/>
  <c r="G60" i="12"/>
  <c r="O60" i="12" s="1"/>
  <c r="Q60" i="12" s="1"/>
  <c r="G58" i="12"/>
  <c r="O58" i="12" s="1"/>
  <c r="Q58" i="12" s="1"/>
  <c r="G56" i="12"/>
  <c r="G54" i="12"/>
  <c r="G52" i="12"/>
  <c r="G50" i="12"/>
  <c r="G48" i="12"/>
  <c r="G46" i="12"/>
  <c r="G44" i="12"/>
  <c r="G42" i="12"/>
  <c r="G40" i="12"/>
  <c r="G38" i="12"/>
  <c r="G36" i="12"/>
  <c r="G34" i="12"/>
  <c r="G32" i="12"/>
  <c r="G30" i="12"/>
  <c r="G28" i="12"/>
  <c r="G26" i="12"/>
  <c r="G24" i="12"/>
  <c r="G22" i="12"/>
  <c r="G20" i="12"/>
  <c r="G18" i="12"/>
  <c r="G16" i="12"/>
  <c r="G13" i="12"/>
  <c r="G11" i="12"/>
  <c r="G9" i="12"/>
  <c r="G7" i="12"/>
  <c r="G5" i="12"/>
  <c r="G3" i="12"/>
  <c r="O61" i="12"/>
  <c r="Q61" i="12" s="1"/>
  <c r="A90" i="13"/>
  <c r="A91" i="13"/>
  <c r="A92" i="13"/>
  <c r="A93" i="13"/>
  <c r="A193" i="13" s="1"/>
  <c r="A94" i="13"/>
  <c r="A95" i="13"/>
  <c r="A96" i="13"/>
  <c r="A97" i="13"/>
  <c r="A194" i="13" s="1"/>
  <c r="A98" i="13"/>
  <c r="A99" i="13"/>
  <c r="A86" i="13"/>
  <c r="A87" i="13"/>
  <c r="A191" i="13" s="1"/>
  <c r="A88" i="13"/>
  <c r="A89" i="13"/>
  <c r="A192" i="13" s="1"/>
  <c r="Q63" i="12" l="1"/>
  <c r="A85" i="13"/>
  <c r="A190" i="13" s="1"/>
  <c r="A79" i="13"/>
  <c r="A80" i="13"/>
  <c r="A187" i="13" s="1"/>
  <c r="A81" i="13"/>
  <c r="A188" i="13" s="1"/>
  <c r="A82" i="13"/>
  <c r="A83" i="13"/>
  <c r="A189" i="13" s="1"/>
  <c r="A84" i="13"/>
  <c r="A74" i="13"/>
  <c r="A75" i="13"/>
  <c r="A185" i="13" s="1"/>
  <c r="A76" i="13"/>
  <c r="A77" i="13"/>
  <c r="A186" i="13" s="1"/>
  <c r="A78" i="13"/>
  <c r="A64" i="13"/>
  <c r="A180" i="13" s="1"/>
  <c r="A65" i="13"/>
  <c r="A66" i="13"/>
  <c r="A67" i="13"/>
  <c r="A181" i="13" s="1"/>
  <c r="A68" i="13"/>
  <c r="A69" i="13"/>
  <c r="A182" i="13" s="1"/>
  <c r="A70" i="13"/>
  <c r="A71" i="13"/>
  <c r="A183" i="13" s="1"/>
  <c r="A72" i="13"/>
  <c r="A73" i="13"/>
  <c r="A184" i="13" s="1"/>
  <c r="A4" i="13"/>
  <c r="A153" i="13" s="1"/>
  <c r="A5" i="13"/>
  <c r="A154" i="13" s="1"/>
  <c r="A6" i="13"/>
  <c r="A7" i="13"/>
  <c r="A8" i="13"/>
  <c r="A9" i="13"/>
  <c r="A155" i="13" s="1"/>
  <c r="A10" i="13"/>
  <c r="A11" i="13"/>
  <c r="A156" i="13" s="1"/>
  <c r="A12" i="13"/>
  <c r="A13" i="13"/>
  <c r="A157" i="13" s="1"/>
  <c r="A14" i="13"/>
  <c r="A15" i="13"/>
  <c r="A158" i="13" s="1"/>
  <c r="A16" i="13"/>
  <c r="A17" i="13"/>
  <c r="A159" i="13" s="1"/>
  <c r="A18" i="13"/>
  <c r="A19" i="13"/>
  <c r="A20" i="13"/>
  <c r="A160" i="13" s="1"/>
  <c r="A21" i="13"/>
  <c r="A22" i="13"/>
  <c r="A161" i="13" s="1"/>
  <c r="A23" i="13"/>
  <c r="A24" i="13"/>
  <c r="A163" i="13" s="1"/>
  <c r="A25" i="13"/>
  <c r="A26" i="13"/>
  <c r="A164" i="13" s="1"/>
  <c r="A27" i="13"/>
  <c r="A28" i="13"/>
  <c r="A29" i="13"/>
  <c r="A30" i="13"/>
  <c r="A165" i="13" s="1"/>
  <c r="A31" i="13"/>
  <c r="A32" i="13"/>
  <c r="A33" i="13"/>
  <c r="A34" i="13"/>
  <c r="A166" i="13" s="1"/>
  <c r="A35" i="13"/>
  <c r="A36" i="13"/>
  <c r="A37" i="13"/>
  <c r="A38" i="13"/>
  <c r="A167" i="13" s="1"/>
  <c r="A39" i="13"/>
  <c r="A40" i="13"/>
  <c r="A168" i="13" s="1"/>
  <c r="A41" i="13"/>
  <c r="A42" i="13"/>
  <c r="A169" i="13" s="1"/>
  <c r="A43" i="13"/>
  <c r="A44" i="13"/>
  <c r="A170" i="13" s="1"/>
  <c r="A45" i="13"/>
  <c r="A46" i="13"/>
  <c r="A47" i="13"/>
  <c r="A171" i="13" s="1"/>
  <c r="A48" i="13"/>
  <c r="A49" i="13"/>
  <c r="A50" i="13"/>
  <c r="A172" i="13" s="1"/>
  <c r="A51" i="13"/>
  <c r="A52" i="13"/>
  <c r="A173" i="13" s="1"/>
  <c r="A53" i="13"/>
  <c r="A174" i="13" s="1"/>
  <c r="A54" i="13"/>
  <c r="A55" i="13"/>
  <c r="A175" i="13" s="1"/>
  <c r="A56" i="13"/>
  <c r="A57" i="13"/>
  <c r="A176" i="13" s="1"/>
  <c r="A58" i="13"/>
  <c r="A177" i="13" s="1"/>
  <c r="A59" i="13"/>
  <c r="A60" i="13"/>
  <c r="A178" i="13" s="1"/>
  <c r="A61" i="13"/>
  <c r="A62" i="13"/>
  <c r="A179" i="13" s="1"/>
  <c r="A63" i="13"/>
  <c r="A3" i="13"/>
  <c r="A152" i="13" s="1"/>
  <c r="A60" i="12"/>
  <c r="A61" i="12"/>
  <c r="A62" i="12"/>
  <c r="A63" i="12"/>
  <c r="A57" i="12"/>
  <c r="A58" i="12"/>
  <c r="A59" i="12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3" i="12"/>
  <c r="O19" i="13" l="1"/>
  <c r="O22" i="13"/>
  <c r="O5" i="13"/>
  <c r="O32" i="13"/>
  <c r="O34" i="13"/>
  <c r="O47" i="13"/>
  <c r="O48" i="13"/>
  <c r="O12" i="13"/>
  <c r="O27" i="13"/>
  <c r="O29" i="13"/>
  <c r="O43" i="13"/>
  <c r="O56" i="13"/>
  <c r="O8" i="13"/>
  <c r="O14" i="13"/>
  <c r="O16" i="13"/>
  <c r="O17" i="13"/>
  <c r="O23" i="13"/>
  <c r="O24" i="13"/>
  <c r="O25" i="13"/>
  <c r="O31" i="13"/>
  <c r="O46" i="13"/>
  <c r="O49" i="13"/>
  <c r="O50" i="13"/>
  <c r="O51" i="13"/>
  <c r="O52" i="13"/>
  <c r="O53" i="13"/>
  <c r="O54" i="13"/>
  <c r="O55" i="13"/>
  <c r="O4" i="13"/>
  <c r="Q4" i="13" s="1"/>
  <c r="B153" i="13" s="1"/>
  <c r="O7" i="13"/>
  <c r="O10" i="13"/>
  <c r="O11" i="13"/>
  <c r="Q12" i="13" s="1"/>
  <c r="B156" i="13" s="1"/>
  <c r="O37" i="13"/>
  <c r="O38" i="13"/>
  <c r="O39" i="13"/>
  <c r="O41" i="13"/>
  <c r="O42" i="13"/>
  <c r="O45" i="13"/>
  <c r="O18" i="13"/>
  <c r="O21" i="13"/>
  <c r="O26" i="13"/>
  <c r="O30" i="13"/>
  <c r="O33" i="13"/>
  <c r="O36" i="13"/>
  <c r="O40" i="13"/>
  <c r="O44" i="13"/>
  <c r="O6" i="13"/>
  <c r="O3" i="13"/>
  <c r="Q3" i="13" s="1"/>
  <c r="B152" i="13" s="1"/>
  <c r="O9" i="13"/>
  <c r="O13" i="13"/>
  <c r="O20" i="13"/>
  <c r="O28" i="13"/>
  <c r="O15" i="13"/>
  <c r="O35" i="13"/>
  <c r="O20" i="12"/>
  <c r="O24" i="12"/>
  <c r="O25" i="12"/>
  <c r="O27" i="12"/>
  <c r="O44" i="12"/>
  <c r="O45" i="12"/>
  <c r="O53" i="12"/>
  <c r="O56" i="12"/>
  <c r="Q56" i="12" s="1"/>
  <c r="O28" i="12"/>
  <c r="O29" i="12"/>
  <c r="O30" i="12"/>
  <c r="O34" i="12"/>
  <c r="O38" i="12"/>
  <c r="Q38" i="12" s="1"/>
  <c r="O39" i="12"/>
  <c r="Q39" i="12" s="1"/>
  <c r="O40" i="12"/>
  <c r="Q40" i="12" s="1"/>
  <c r="O11" i="12"/>
  <c r="O16" i="12"/>
  <c r="Q16" i="12" s="1"/>
  <c r="O17" i="12"/>
  <c r="O19" i="12"/>
  <c r="O4" i="12"/>
  <c r="O5" i="12"/>
  <c r="O7" i="12"/>
  <c r="O10" i="12"/>
  <c r="O35" i="12"/>
  <c r="O52" i="12"/>
  <c r="O21" i="12"/>
  <c r="O23" i="12"/>
  <c r="O41" i="12"/>
  <c r="Q41" i="12" s="1"/>
  <c r="O42" i="12"/>
  <c r="O3" i="12"/>
  <c r="O8" i="12"/>
  <c r="O9" i="12"/>
  <c r="O13" i="12"/>
  <c r="Q13" i="12" s="1"/>
  <c r="O14" i="12"/>
  <c r="O15" i="12"/>
  <c r="O18" i="12"/>
  <c r="O26" i="12"/>
  <c r="O48" i="12"/>
  <c r="Q48" i="12" s="1"/>
  <c r="O49" i="12"/>
  <c r="Q49" i="12" s="1"/>
  <c r="O51" i="12"/>
  <c r="O54" i="12"/>
  <c r="O55" i="12"/>
  <c r="O12" i="12"/>
  <c r="O31" i="12"/>
  <c r="Q31" i="12" s="1"/>
  <c r="O32" i="12"/>
  <c r="Q32" i="12" s="1"/>
  <c r="O33" i="12"/>
  <c r="O36" i="12"/>
  <c r="O37" i="12"/>
  <c r="O43" i="12"/>
  <c r="O46" i="12"/>
  <c r="O50" i="12"/>
  <c r="Q50" i="12" s="1"/>
  <c r="O6" i="12"/>
  <c r="O22" i="12"/>
  <c r="O47" i="12"/>
  <c r="Q47" i="12" s="1"/>
  <c r="A55" i="11"/>
  <c r="B55" i="11"/>
  <c r="C55" i="11"/>
  <c r="D55" i="11"/>
  <c r="E55" i="11"/>
  <c r="F55" i="11"/>
  <c r="H55" i="11"/>
  <c r="I55" i="11"/>
  <c r="J55" i="11"/>
  <c r="K55" i="11"/>
  <c r="A56" i="11"/>
  <c r="B56" i="11"/>
  <c r="C56" i="11"/>
  <c r="D56" i="11"/>
  <c r="E56" i="11"/>
  <c r="F56" i="11"/>
  <c r="H56" i="11"/>
  <c r="I56" i="11"/>
  <c r="J56" i="11"/>
  <c r="K56" i="11"/>
  <c r="L40" i="11"/>
  <c r="M40" i="11"/>
  <c r="N40" i="11"/>
  <c r="L41" i="11"/>
  <c r="M41" i="11"/>
  <c r="N41" i="11"/>
  <c r="L42" i="11"/>
  <c r="M42" i="11"/>
  <c r="N42" i="11"/>
  <c r="L43" i="11"/>
  <c r="M43" i="11"/>
  <c r="N43" i="11"/>
  <c r="L44" i="11"/>
  <c r="M44" i="11"/>
  <c r="N44" i="11"/>
  <c r="L45" i="11"/>
  <c r="M45" i="11"/>
  <c r="N45" i="11"/>
  <c r="L46" i="11"/>
  <c r="M46" i="11"/>
  <c r="N46" i="11"/>
  <c r="L47" i="11"/>
  <c r="M47" i="11"/>
  <c r="N47" i="11"/>
  <c r="L48" i="11"/>
  <c r="M48" i="11"/>
  <c r="N48" i="11"/>
  <c r="L49" i="11"/>
  <c r="M49" i="11"/>
  <c r="N49" i="11"/>
  <c r="L50" i="11"/>
  <c r="M50" i="11"/>
  <c r="N50" i="11"/>
  <c r="L51" i="11"/>
  <c r="M51" i="11"/>
  <c r="N51" i="11"/>
  <c r="L52" i="11"/>
  <c r="M52" i="11"/>
  <c r="N52" i="11"/>
  <c r="L53" i="11"/>
  <c r="M53" i="11"/>
  <c r="N53" i="11"/>
  <c r="L54" i="11"/>
  <c r="M54" i="11"/>
  <c r="N54" i="11"/>
  <c r="L55" i="11"/>
  <c r="M55" i="11"/>
  <c r="N55" i="11"/>
  <c r="L56" i="11"/>
  <c r="M56" i="11"/>
  <c r="N56" i="11"/>
  <c r="A40" i="11"/>
  <c r="B40" i="11"/>
  <c r="C40" i="11"/>
  <c r="D40" i="11"/>
  <c r="E40" i="11"/>
  <c r="F40" i="11"/>
  <c r="H40" i="11"/>
  <c r="I40" i="11"/>
  <c r="J40" i="11"/>
  <c r="K40" i="11"/>
  <c r="A41" i="11"/>
  <c r="B41" i="11"/>
  <c r="C41" i="11"/>
  <c r="D41" i="11"/>
  <c r="E41" i="11"/>
  <c r="F41" i="11"/>
  <c r="H41" i="11"/>
  <c r="I41" i="11"/>
  <c r="J41" i="11"/>
  <c r="K41" i="11"/>
  <c r="A42" i="11"/>
  <c r="B42" i="11"/>
  <c r="C42" i="11"/>
  <c r="D42" i="11"/>
  <c r="E42" i="11"/>
  <c r="F42" i="11"/>
  <c r="H42" i="11"/>
  <c r="I42" i="11"/>
  <c r="J42" i="11"/>
  <c r="K42" i="11"/>
  <c r="A43" i="11"/>
  <c r="B43" i="11"/>
  <c r="C43" i="11"/>
  <c r="D43" i="11"/>
  <c r="E43" i="11"/>
  <c r="F43" i="11"/>
  <c r="H43" i="11"/>
  <c r="I43" i="11"/>
  <c r="J43" i="11"/>
  <c r="K43" i="11"/>
  <c r="A44" i="11"/>
  <c r="B44" i="11"/>
  <c r="C44" i="11"/>
  <c r="D44" i="11"/>
  <c r="E44" i="11"/>
  <c r="F44" i="11"/>
  <c r="H44" i="11"/>
  <c r="I44" i="11"/>
  <c r="J44" i="11"/>
  <c r="K44" i="11"/>
  <c r="A45" i="11"/>
  <c r="B45" i="11"/>
  <c r="C45" i="11"/>
  <c r="D45" i="11"/>
  <c r="E45" i="11"/>
  <c r="F45" i="11"/>
  <c r="H45" i="11"/>
  <c r="I45" i="11"/>
  <c r="J45" i="11"/>
  <c r="K45" i="11"/>
  <c r="A46" i="11"/>
  <c r="B46" i="11"/>
  <c r="C46" i="11"/>
  <c r="D46" i="11"/>
  <c r="E46" i="11"/>
  <c r="F46" i="11"/>
  <c r="H46" i="11"/>
  <c r="I46" i="11"/>
  <c r="J46" i="11"/>
  <c r="K46" i="11"/>
  <c r="A47" i="11"/>
  <c r="B47" i="11"/>
  <c r="C47" i="11"/>
  <c r="D47" i="11"/>
  <c r="E47" i="11"/>
  <c r="F47" i="11"/>
  <c r="H47" i="11"/>
  <c r="I47" i="11"/>
  <c r="J47" i="11"/>
  <c r="K47" i="11"/>
  <c r="A48" i="11"/>
  <c r="B48" i="11"/>
  <c r="C48" i="11"/>
  <c r="D48" i="11"/>
  <c r="E48" i="11"/>
  <c r="F48" i="11"/>
  <c r="H48" i="11"/>
  <c r="I48" i="11"/>
  <c r="J48" i="11"/>
  <c r="K48" i="11"/>
  <c r="A49" i="11"/>
  <c r="B49" i="11"/>
  <c r="C49" i="11"/>
  <c r="D49" i="11"/>
  <c r="E49" i="11"/>
  <c r="F49" i="11"/>
  <c r="H49" i="11"/>
  <c r="I49" i="11"/>
  <c r="J49" i="11"/>
  <c r="K49" i="11"/>
  <c r="A50" i="11"/>
  <c r="B50" i="11"/>
  <c r="C50" i="11"/>
  <c r="D50" i="11"/>
  <c r="E50" i="11"/>
  <c r="F50" i="11"/>
  <c r="H50" i="11"/>
  <c r="I50" i="11"/>
  <c r="J50" i="11"/>
  <c r="K50" i="11"/>
  <c r="A51" i="11"/>
  <c r="B51" i="11"/>
  <c r="C51" i="11"/>
  <c r="D51" i="11"/>
  <c r="E51" i="11"/>
  <c r="F51" i="11"/>
  <c r="H51" i="11"/>
  <c r="I51" i="11"/>
  <c r="J51" i="11"/>
  <c r="K51" i="11"/>
  <c r="A52" i="11"/>
  <c r="B52" i="11"/>
  <c r="C52" i="11"/>
  <c r="D52" i="11"/>
  <c r="E52" i="11"/>
  <c r="F52" i="11"/>
  <c r="H52" i="11"/>
  <c r="I52" i="11"/>
  <c r="J52" i="11"/>
  <c r="K52" i="11"/>
  <c r="A53" i="11"/>
  <c r="B53" i="11"/>
  <c r="C53" i="11"/>
  <c r="D53" i="11"/>
  <c r="E53" i="11"/>
  <c r="F53" i="11"/>
  <c r="H53" i="11"/>
  <c r="I53" i="11"/>
  <c r="J53" i="11"/>
  <c r="K53" i="11"/>
  <c r="A54" i="11"/>
  <c r="B54" i="11"/>
  <c r="C54" i="11"/>
  <c r="D54" i="11"/>
  <c r="E54" i="11"/>
  <c r="F54" i="11"/>
  <c r="H54" i="11"/>
  <c r="I54" i="11"/>
  <c r="J54" i="11"/>
  <c r="K54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5" i="11"/>
  <c r="L4" i="11"/>
  <c r="L3" i="11"/>
  <c r="F38" i="8"/>
  <c r="Q56" i="13" l="1"/>
  <c r="B175" i="13" s="1"/>
  <c r="Q43" i="13"/>
  <c r="B169" i="13" s="1"/>
  <c r="Q34" i="12"/>
  <c r="Q4" i="12"/>
  <c r="Q57" i="12"/>
  <c r="Q20" i="12"/>
  <c r="Q16" i="13"/>
  <c r="B158" i="13" s="1"/>
  <c r="Q14" i="13"/>
  <c r="B157" i="13" s="1"/>
  <c r="Q10" i="13"/>
  <c r="B155" i="13" s="1"/>
  <c r="C216" i="13" s="1"/>
  <c r="C210" i="13"/>
  <c r="Q24" i="12"/>
  <c r="Q21" i="13"/>
  <c r="B160" i="13" s="1"/>
  <c r="Q41" i="13"/>
  <c r="B168" i="13" s="1"/>
  <c r="Q46" i="13"/>
  <c r="B170" i="13" s="1"/>
  <c r="Q29" i="13"/>
  <c r="B164" i="13" s="1"/>
  <c r="Q51" i="13"/>
  <c r="B172" i="13" s="1"/>
  <c r="Q37" i="13"/>
  <c r="B166" i="13" s="1"/>
  <c r="Q8" i="13"/>
  <c r="B154" i="13" s="1"/>
  <c r="Q33" i="13"/>
  <c r="B165" i="13" s="1"/>
  <c r="Q39" i="13"/>
  <c r="B167" i="13" s="1"/>
  <c r="Q54" i="13"/>
  <c r="B174" i="13" s="1"/>
  <c r="Q25" i="13"/>
  <c r="B163" i="13" s="1"/>
  <c r="Q19" i="13"/>
  <c r="B159" i="13" s="1"/>
  <c r="Q49" i="13"/>
  <c r="B171" i="13" s="1"/>
  <c r="Q23" i="13"/>
  <c r="B161" i="13" s="1"/>
  <c r="Q52" i="13"/>
  <c r="B173" i="13" s="1"/>
  <c r="Q6" i="12"/>
  <c r="Q55" i="12"/>
  <c r="Q52" i="12"/>
  <c r="Q46" i="12"/>
  <c r="Q43" i="12"/>
  <c r="Q37" i="12"/>
  <c r="Q30" i="12"/>
  <c r="Q28" i="12"/>
  <c r="Q26" i="12"/>
  <c r="Q22" i="12"/>
  <c r="Q18" i="12"/>
  <c r="Q15" i="12"/>
  <c r="Q12" i="12"/>
  <c r="Q10" i="12"/>
  <c r="Q8" i="12"/>
  <c r="G54" i="11"/>
  <c r="O54" i="11" s="1"/>
  <c r="G51" i="11"/>
  <c r="G44" i="11"/>
  <c r="O44" i="11" s="1"/>
  <c r="Q46" i="11" s="1"/>
  <c r="G56" i="11"/>
  <c r="O56" i="11" s="1"/>
  <c r="Q56" i="11" s="1"/>
  <c r="G55" i="11"/>
  <c r="O55" i="11" s="1"/>
  <c r="G53" i="11"/>
  <c r="O53" i="11" s="1"/>
  <c r="Q55" i="11" s="1"/>
  <c r="G52" i="11"/>
  <c r="O52" i="11" s="1"/>
  <c r="O51" i="11"/>
  <c r="Q52" i="11" s="1"/>
  <c r="G50" i="11"/>
  <c r="O50" i="11" s="1"/>
  <c r="Q50" i="11" s="1"/>
  <c r="G49" i="11"/>
  <c r="O49" i="11" s="1"/>
  <c r="Q49" i="11" s="1"/>
  <c r="G48" i="11"/>
  <c r="O48" i="11" s="1"/>
  <c r="Q48" i="11" s="1"/>
  <c r="G47" i="11"/>
  <c r="O47" i="11" s="1"/>
  <c r="Q47" i="11" s="1"/>
  <c r="G46" i="11"/>
  <c r="O46" i="11" s="1"/>
  <c r="G45" i="11"/>
  <c r="O45" i="11" s="1"/>
  <c r="G43" i="11"/>
  <c r="O43" i="11" s="1"/>
  <c r="G42" i="11"/>
  <c r="O42" i="11" s="1"/>
  <c r="Q43" i="11" s="1"/>
  <c r="G41" i="11"/>
  <c r="O41" i="11" s="1"/>
  <c r="Q41" i="11" s="1"/>
  <c r="G40" i="11"/>
  <c r="O40" i="11" s="1"/>
  <c r="Q40" i="11" s="1"/>
  <c r="B4" i="11"/>
  <c r="C4" i="11"/>
  <c r="D4" i="11"/>
  <c r="E4" i="11"/>
  <c r="F4" i="11"/>
  <c r="H4" i="11"/>
  <c r="I4" i="11"/>
  <c r="J4" i="11"/>
  <c r="K4" i="11"/>
  <c r="B5" i="11"/>
  <c r="C5" i="11"/>
  <c r="D5" i="11"/>
  <c r="E5" i="11"/>
  <c r="F5" i="11"/>
  <c r="H5" i="11"/>
  <c r="I5" i="11"/>
  <c r="J5" i="11"/>
  <c r="K5" i="11"/>
  <c r="B6" i="11"/>
  <c r="C6" i="11"/>
  <c r="D6" i="11"/>
  <c r="E6" i="11"/>
  <c r="F6" i="11"/>
  <c r="H6" i="11"/>
  <c r="I6" i="11"/>
  <c r="J6" i="11"/>
  <c r="K6" i="11"/>
  <c r="B7" i="11"/>
  <c r="C7" i="11"/>
  <c r="D7" i="11"/>
  <c r="E7" i="11"/>
  <c r="F7" i="11"/>
  <c r="H7" i="11"/>
  <c r="I7" i="11"/>
  <c r="J7" i="11"/>
  <c r="K7" i="11"/>
  <c r="B8" i="11"/>
  <c r="C8" i="11"/>
  <c r="D8" i="11"/>
  <c r="E8" i="11"/>
  <c r="F8" i="11"/>
  <c r="H8" i="11"/>
  <c r="I8" i="11"/>
  <c r="J8" i="11"/>
  <c r="K8" i="11"/>
  <c r="B9" i="11"/>
  <c r="C9" i="11"/>
  <c r="D9" i="11"/>
  <c r="E9" i="11"/>
  <c r="F9" i="11"/>
  <c r="H9" i="11"/>
  <c r="I9" i="11"/>
  <c r="J9" i="11"/>
  <c r="K9" i="11"/>
  <c r="B10" i="11"/>
  <c r="C10" i="11"/>
  <c r="D10" i="11"/>
  <c r="E10" i="11"/>
  <c r="F10" i="11"/>
  <c r="H10" i="11"/>
  <c r="I10" i="11"/>
  <c r="J10" i="11"/>
  <c r="K10" i="11"/>
  <c r="B11" i="11"/>
  <c r="C11" i="11"/>
  <c r="D11" i="11"/>
  <c r="E11" i="11"/>
  <c r="F11" i="11"/>
  <c r="H11" i="11"/>
  <c r="I11" i="11"/>
  <c r="J11" i="11"/>
  <c r="K11" i="11"/>
  <c r="B12" i="11"/>
  <c r="C12" i="11"/>
  <c r="D12" i="11"/>
  <c r="E12" i="11"/>
  <c r="F12" i="11"/>
  <c r="H12" i="11"/>
  <c r="I12" i="11"/>
  <c r="J12" i="11"/>
  <c r="K12" i="11"/>
  <c r="B13" i="11"/>
  <c r="C13" i="11"/>
  <c r="D13" i="11"/>
  <c r="E13" i="11"/>
  <c r="F13" i="11"/>
  <c r="H13" i="11"/>
  <c r="I13" i="11"/>
  <c r="J13" i="11"/>
  <c r="K13" i="11"/>
  <c r="B14" i="11"/>
  <c r="C14" i="11"/>
  <c r="D14" i="11"/>
  <c r="E14" i="11"/>
  <c r="F14" i="11"/>
  <c r="H14" i="11"/>
  <c r="I14" i="11"/>
  <c r="J14" i="11"/>
  <c r="K14" i="11"/>
  <c r="B15" i="11"/>
  <c r="C15" i="11"/>
  <c r="D15" i="11"/>
  <c r="E15" i="11"/>
  <c r="F15" i="11"/>
  <c r="H15" i="11"/>
  <c r="I15" i="11"/>
  <c r="J15" i="11"/>
  <c r="K15" i="11"/>
  <c r="B16" i="11"/>
  <c r="C16" i="11"/>
  <c r="D16" i="11"/>
  <c r="E16" i="11"/>
  <c r="F16" i="11"/>
  <c r="H16" i="11"/>
  <c r="I16" i="11"/>
  <c r="J16" i="11"/>
  <c r="K16" i="11"/>
  <c r="B17" i="11"/>
  <c r="C17" i="11"/>
  <c r="D17" i="11"/>
  <c r="E17" i="11"/>
  <c r="F17" i="11"/>
  <c r="H17" i="11"/>
  <c r="I17" i="11"/>
  <c r="J17" i="11"/>
  <c r="K17" i="11"/>
  <c r="B18" i="11"/>
  <c r="C18" i="11"/>
  <c r="D18" i="11"/>
  <c r="E18" i="11"/>
  <c r="F18" i="11"/>
  <c r="H18" i="11"/>
  <c r="I18" i="11"/>
  <c r="J18" i="11"/>
  <c r="K18" i="11"/>
  <c r="B19" i="11"/>
  <c r="C19" i="11"/>
  <c r="D19" i="11"/>
  <c r="E19" i="11"/>
  <c r="F19" i="11"/>
  <c r="H19" i="11"/>
  <c r="I19" i="11"/>
  <c r="J19" i="11"/>
  <c r="K19" i="11"/>
  <c r="B20" i="11"/>
  <c r="C20" i="11"/>
  <c r="D20" i="11"/>
  <c r="E20" i="11"/>
  <c r="F20" i="11"/>
  <c r="H20" i="11"/>
  <c r="I20" i="11"/>
  <c r="J20" i="11"/>
  <c r="K20" i="11"/>
  <c r="B21" i="11"/>
  <c r="C21" i="11"/>
  <c r="D21" i="11"/>
  <c r="E21" i="11"/>
  <c r="F21" i="11"/>
  <c r="H21" i="11"/>
  <c r="I21" i="11"/>
  <c r="J21" i="11"/>
  <c r="K21" i="11"/>
  <c r="B22" i="11"/>
  <c r="C22" i="11"/>
  <c r="D22" i="11"/>
  <c r="E22" i="11"/>
  <c r="F22" i="11"/>
  <c r="H22" i="11"/>
  <c r="I22" i="11"/>
  <c r="J22" i="11"/>
  <c r="K22" i="11"/>
  <c r="B23" i="11"/>
  <c r="C23" i="11"/>
  <c r="D23" i="11"/>
  <c r="E23" i="11"/>
  <c r="F23" i="11"/>
  <c r="H23" i="11"/>
  <c r="I23" i="11"/>
  <c r="J23" i="11"/>
  <c r="K23" i="11"/>
  <c r="B24" i="11"/>
  <c r="C24" i="11"/>
  <c r="D24" i="11"/>
  <c r="E24" i="11"/>
  <c r="F24" i="11"/>
  <c r="H24" i="11"/>
  <c r="I24" i="11"/>
  <c r="J24" i="11"/>
  <c r="K24" i="11"/>
  <c r="B25" i="11"/>
  <c r="C25" i="11"/>
  <c r="D25" i="11"/>
  <c r="E25" i="11"/>
  <c r="F25" i="11"/>
  <c r="H25" i="11"/>
  <c r="I25" i="11"/>
  <c r="J25" i="11"/>
  <c r="K25" i="11"/>
  <c r="B26" i="11"/>
  <c r="C26" i="11"/>
  <c r="D26" i="11"/>
  <c r="E26" i="11"/>
  <c r="F26" i="11"/>
  <c r="H26" i="11"/>
  <c r="I26" i="11"/>
  <c r="J26" i="11"/>
  <c r="K26" i="11"/>
  <c r="B27" i="11"/>
  <c r="C27" i="11"/>
  <c r="D27" i="11"/>
  <c r="E27" i="11"/>
  <c r="F27" i="11"/>
  <c r="H27" i="11"/>
  <c r="I27" i="11"/>
  <c r="J27" i="11"/>
  <c r="K27" i="11"/>
  <c r="B28" i="11"/>
  <c r="C28" i="11"/>
  <c r="D28" i="11"/>
  <c r="E28" i="11"/>
  <c r="F28" i="11"/>
  <c r="H28" i="11"/>
  <c r="I28" i="11"/>
  <c r="J28" i="11"/>
  <c r="K28" i="11"/>
  <c r="B29" i="11"/>
  <c r="C29" i="11"/>
  <c r="D29" i="11"/>
  <c r="E29" i="11"/>
  <c r="F29" i="11"/>
  <c r="H29" i="11"/>
  <c r="I29" i="11"/>
  <c r="J29" i="11"/>
  <c r="K29" i="11"/>
  <c r="B30" i="11"/>
  <c r="C30" i="11"/>
  <c r="D30" i="11"/>
  <c r="E30" i="11"/>
  <c r="F30" i="11"/>
  <c r="H30" i="11"/>
  <c r="I30" i="11"/>
  <c r="J30" i="11"/>
  <c r="K30" i="11"/>
  <c r="B31" i="11"/>
  <c r="C31" i="11"/>
  <c r="D31" i="11"/>
  <c r="E31" i="11"/>
  <c r="F31" i="11"/>
  <c r="H31" i="11"/>
  <c r="I31" i="11"/>
  <c r="J31" i="11"/>
  <c r="K31" i="11"/>
  <c r="B32" i="11"/>
  <c r="C32" i="11"/>
  <c r="D32" i="11"/>
  <c r="E32" i="11"/>
  <c r="F32" i="11"/>
  <c r="H32" i="11"/>
  <c r="I32" i="11"/>
  <c r="J32" i="11"/>
  <c r="K32" i="11"/>
  <c r="B33" i="11"/>
  <c r="C33" i="11"/>
  <c r="D33" i="11"/>
  <c r="E33" i="11"/>
  <c r="F33" i="11"/>
  <c r="H33" i="11"/>
  <c r="I33" i="11"/>
  <c r="J33" i="11"/>
  <c r="K33" i="11"/>
  <c r="B34" i="11"/>
  <c r="C34" i="11"/>
  <c r="D34" i="11"/>
  <c r="E34" i="11"/>
  <c r="F34" i="11"/>
  <c r="H34" i="11"/>
  <c r="I34" i="11"/>
  <c r="J34" i="11"/>
  <c r="K34" i="11"/>
  <c r="B35" i="11"/>
  <c r="C35" i="11"/>
  <c r="D35" i="11"/>
  <c r="E35" i="11"/>
  <c r="F35" i="11"/>
  <c r="H35" i="11"/>
  <c r="I35" i="11"/>
  <c r="J35" i="11"/>
  <c r="K35" i="11"/>
  <c r="B36" i="11"/>
  <c r="C36" i="11"/>
  <c r="D36" i="11"/>
  <c r="E36" i="11"/>
  <c r="F36" i="11"/>
  <c r="H36" i="11"/>
  <c r="I36" i="11"/>
  <c r="J36" i="11"/>
  <c r="K36" i="11"/>
  <c r="B37" i="11"/>
  <c r="C37" i="11"/>
  <c r="D37" i="11"/>
  <c r="E37" i="11"/>
  <c r="F37" i="11"/>
  <c r="H37" i="11"/>
  <c r="I37" i="11"/>
  <c r="J37" i="11"/>
  <c r="K37" i="11"/>
  <c r="B38" i="11"/>
  <c r="C38" i="11"/>
  <c r="D38" i="11"/>
  <c r="E38" i="11"/>
  <c r="F38" i="11"/>
  <c r="H38" i="11"/>
  <c r="I38" i="11"/>
  <c r="J38" i="11"/>
  <c r="K38" i="11"/>
  <c r="B39" i="11"/>
  <c r="C39" i="11"/>
  <c r="D39" i="11"/>
  <c r="E39" i="11"/>
  <c r="F39" i="11"/>
  <c r="H39" i="11"/>
  <c r="I39" i="11"/>
  <c r="J39" i="11"/>
  <c r="K39" i="11"/>
  <c r="K3" i="11"/>
  <c r="J3" i="11"/>
  <c r="I3" i="11"/>
  <c r="H3" i="11"/>
  <c r="F3" i="11"/>
  <c r="E3" i="11"/>
  <c r="D3" i="11"/>
  <c r="C3" i="11"/>
  <c r="B3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" i="11"/>
  <c r="A5" i="11"/>
  <c r="A6" i="11"/>
  <c r="A7" i="11"/>
  <c r="A8" i="11"/>
  <c r="A9" i="11"/>
  <c r="A3" i="11"/>
  <c r="N39" i="11"/>
  <c r="M39" i="11"/>
  <c r="N38" i="11"/>
  <c r="M38" i="11"/>
  <c r="N37" i="11"/>
  <c r="M37" i="11"/>
  <c r="N36" i="11"/>
  <c r="M36" i="11"/>
  <c r="N35" i="11"/>
  <c r="M35" i="11"/>
  <c r="N34" i="11"/>
  <c r="M34" i="11"/>
  <c r="N33" i="11"/>
  <c r="M33" i="11"/>
  <c r="N32" i="11"/>
  <c r="M32" i="11"/>
  <c r="N31" i="11"/>
  <c r="M31" i="11"/>
  <c r="N30" i="11"/>
  <c r="M30" i="11"/>
  <c r="N29" i="11"/>
  <c r="M29" i="11"/>
  <c r="N28" i="11"/>
  <c r="M28" i="11"/>
  <c r="N27" i="11"/>
  <c r="M27" i="11"/>
  <c r="N26" i="11"/>
  <c r="M26" i="11"/>
  <c r="N25" i="11"/>
  <c r="M25" i="11"/>
  <c r="N24" i="11"/>
  <c r="M24" i="11"/>
  <c r="N23" i="11"/>
  <c r="M23" i="11"/>
  <c r="N22" i="11"/>
  <c r="M22" i="11"/>
  <c r="N21" i="11"/>
  <c r="M21" i="11"/>
  <c r="N20" i="11"/>
  <c r="M20" i="11"/>
  <c r="N19" i="11"/>
  <c r="M19" i="11"/>
  <c r="N18" i="11"/>
  <c r="M18" i="11"/>
  <c r="N17" i="11"/>
  <c r="M17" i="11"/>
  <c r="N16" i="11"/>
  <c r="M16" i="11"/>
  <c r="N15" i="11"/>
  <c r="M15" i="11"/>
  <c r="N14" i="11"/>
  <c r="M14" i="11"/>
  <c r="N13" i="11"/>
  <c r="M13" i="11"/>
  <c r="N12" i="11"/>
  <c r="M12" i="11"/>
  <c r="N11" i="11"/>
  <c r="M11" i="11"/>
  <c r="N10" i="11"/>
  <c r="M10" i="11"/>
  <c r="N9" i="11"/>
  <c r="M9" i="11"/>
  <c r="N8" i="11"/>
  <c r="M8" i="11"/>
  <c r="N7" i="11"/>
  <c r="M7" i="11"/>
  <c r="N6" i="11"/>
  <c r="M6" i="11"/>
  <c r="N5" i="11"/>
  <c r="M5" i="11"/>
  <c r="N4" i="11"/>
  <c r="M4" i="11"/>
  <c r="N3" i="11"/>
  <c r="M3" i="11"/>
  <c r="N39" i="8"/>
  <c r="N38" i="8"/>
  <c r="N37" i="8"/>
  <c r="N36" i="8"/>
  <c r="N35" i="8"/>
  <c r="N34" i="8"/>
  <c r="M39" i="8"/>
  <c r="M38" i="8"/>
  <c r="M37" i="8"/>
  <c r="M36" i="8"/>
  <c r="M35" i="8"/>
  <c r="L39" i="8"/>
  <c r="L38" i="8"/>
  <c r="L37" i="8"/>
  <c r="L36" i="8"/>
  <c r="L35" i="8"/>
  <c r="C37" i="8"/>
  <c r="D37" i="8"/>
  <c r="E37" i="8"/>
  <c r="F37" i="8"/>
  <c r="H37" i="8"/>
  <c r="I37" i="8"/>
  <c r="J37" i="8"/>
  <c r="K37" i="8"/>
  <c r="C38" i="8"/>
  <c r="D38" i="8"/>
  <c r="E38" i="8"/>
  <c r="H38" i="8"/>
  <c r="I38" i="8"/>
  <c r="J38" i="8"/>
  <c r="K38" i="8"/>
  <c r="C39" i="8"/>
  <c r="D39" i="8"/>
  <c r="E39" i="8"/>
  <c r="F39" i="8"/>
  <c r="H39" i="8"/>
  <c r="I39" i="8"/>
  <c r="J39" i="8"/>
  <c r="K39" i="8"/>
  <c r="B37" i="8"/>
  <c r="B38" i="8"/>
  <c r="B39" i="8"/>
  <c r="A37" i="8"/>
  <c r="A38" i="8"/>
  <c r="A39" i="8"/>
  <c r="N33" i="8"/>
  <c r="N32" i="8"/>
  <c r="N31" i="8"/>
  <c r="N30" i="8"/>
  <c r="N29" i="8"/>
  <c r="N28" i="8"/>
  <c r="N27" i="8"/>
  <c r="N26" i="8"/>
  <c r="N25" i="8"/>
  <c r="N23" i="8"/>
  <c r="N24" i="8"/>
  <c r="N22" i="8"/>
  <c r="N21" i="8"/>
  <c r="N20" i="8"/>
  <c r="N19" i="8"/>
  <c r="N18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N17" i="8"/>
  <c r="N16" i="8"/>
  <c r="N15" i="8"/>
  <c r="N14" i="8"/>
  <c r="N13" i="8"/>
  <c r="N12" i="8"/>
  <c r="N11" i="8"/>
  <c r="M17" i="8"/>
  <c r="M16" i="8"/>
  <c r="M15" i="8"/>
  <c r="M14" i="8"/>
  <c r="L18" i="8"/>
  <c r="L17" i="8"/>
  <c r="L16" i="8"/>
  <c r="L15" i="8"/>
  <c r="L14" i="8"/>
  <c r="L13" i="8"/>
  <c r="L12" i="8"/>
  <c r="L11" i="8"/>
  <c r="N10" i="8"/>
  <c r="N9" i="8"/>
  <c r="A9" i="8"/>
  <c r="B9" i="8"/>
  <c r="C9" i="8"/>
  <c r="D9" i="8"/>
  <c r="E9" i="8"/>
  <c r="F9" i="8"/>
  <c r="H9" i="8"/>
  <c r="I9" i="8"/>
  <c r="J9" i="8"/>
  <c r="K9" i="8"/>
  <c r="L9" i="8"/>
  <c r="M9" i="8"/>
  <c r="A10" i="8"/>
  <c r="B10" i="8"/>
  <c r="C10" i="8"/>
  <c r="D10" i="8"/>
  <c r="E10" i="8"/>
  <c r="F10" i="8"/>
  <c r="H10" i="8"/>
  <c r="I10" i="8"/>
  <c r="J10" i="8"/>
  <c r="K10" i="8"/>
  <c r="L10" i="8"/>
  <c r="M10" i="8"/>
  <c r="A11" i="8"/>
  <c r="B11" i="8"/>
  <c r="C11" i="8"/>
  <c r="D11" i="8"/>
  <c r="E11" i="8"/>
  <c r="F11" i="8"/>
  <c r="H11" i="8"/>
  <c r="I11" i="8"/>
  <c r="J11" i="8"/>
  <c r="K11" i="8"/>
  <c r="M11" i="8"/>
  <c r="A12" i="8"/>
  <c r="B12" i="8"/>
  <c r="C12" i="8"/>
  <c r="D12" i="8"/>
  <c r="E12" i="8"/>
  <c r="F12" i="8"/>
  <c r="H12" i="8"/>
  <c r="I12" i="8"/>
  <c r="J12" i="8"/>
  <c r="K12" i="8"/>
  <c r="M12" i="8"/>
  <c r="A13" i="8"/>
  <c r="B13" i="8"/>
  <c r="C13" i="8"/>
  <c r="D13" i="8"/>
  <c r="E13" i="8"/>
  <c r="F13" i="8"/>
  <c r="H13" i="8"/>
  <c r="I13" i="8"/>
  <c r="J13" i="8"/>
  <c r="K13" i="8"/>
  <c r="M13" i="8"/>
  <c r="A14" i="8"/>
  <c r="B14" i="8"/>
  <c r="C14" i="8"/>
  <c r="D14" i="8"/>
  <c r="E14" i="8"/>
  <c r="F14" i="8"/>
  <c r="H14" i="8"/>
  <c r="I14" i="8"/>
  <c r="J14" i="8"/>
  <c r="K14" i="8"/>
  <c r="A15" i="8"/>
  <c r="B15" i="8"/>
  <c r="C15" i="8"/>
  <c r="D15" i="8"/>
  <c r="E15" i="8"/>
  <c r="F15" i="8"/>
  <c r="H15" i="8"/>
  <c r="I15" i="8"/>
  <c r="J15" i="8"/>
  <c r="K15" i="8"/>
  <c r="A16" i="8"/>
  <c r="B16" i="8"/>
  <c r="C16" i="8"/>
  <c r="D16" i="8"/>
  <c r="E16" i="8"/>
  <c r="F16" i="8"/>
  <c r="H16" i="8"/>
  <c r="I16" i="8"/>
  <c r="J16" i="8"/>
  <c r="K16" i="8"/>
  <c r="A17" i="8"/>
  <c r="B17" i="8"/>
  <c r="C17" i="8"/>
  <c r="D17" i="8"/>
  <c r="E17" i="8"/>
  <c r="F17" i="8"/>
  <c r="H17" i="8"/>
  <c r="I17" i="8"/>
  <c r="J17" i="8"/>
  <c r="K17" i="8"/>
  <c r="A18" i="8"/>
  <c r="B18" i="8"/>
  <c r="C18" i="8"/>
  <c r="D18" i="8"/>
  <c r="E18" i="8"/>
  <c r="F18" i="8"/>
  <c r="H18" i="8"/>
  <c r="I18" i="8"/>
  <c r="J18" i="8"/>
  <c r="K18" i="8"/>
  <c r="A19" i="8"/>
  <c r="B19" i="8"/>
  <c r="C19" i="8"/>
  <c r="D19" i="8"/>
  <c r="E19" i="8"/>
  <c r="F19" i="8"/>
  <c r="H19" i="8"/>
  <c r="I19" i="8"/>
  <c r="J19" i="8"/>
  <c r="K19" i="8"/>
  <c r="A20" i="8"/>
  <c r="B20" i="8"/>
  <c r="C20" i="8"/>
  <c r="D20" i="8"/>
  <c r="E20" i="8"/>
  <c r="F20" i="8"/>
  <c r="H20" i="8"/>
  <c r="I20" i="8"/>
  <c r="J20" i="8"/>
  <c r="K20" i="8"/>
  <c r="A21" i="8"/>
  <c r="B21" i="8"/>
  <c r="C21" i="8"/>
  <c r="D21" i="8"/>
  <c r="E21" i="8"/>
  <c r="F21" i="8"/>
  <c r="H21" i="8"/>
  <c r="I21" i="8"/>
  <c r="J21" i="8"/>
  <c r="K21" i="8"/>
  <c r="A22" i="8"/>
  <c r="B22" i="8"/>
  <c r="C22" i="8"/>
  <c r="D22" i="8"/>
  <c r="E22" i="8"/>
  <c r="F22" i="8"/>
  <c r="H22" i="8"/>
  <c r="I22" i="8"/>
  <c r="J22" i="8"/>
  <c r="K22" i="8"/>
  <c r="A23" i="8"/>
  <c r="B23" i="8"/>
  <c r="C23" i="8"/>
  <c r="D23" i="8"/>
  <c r="E23" i="8"/>
  <c r="F23" i="8"/>
  <c r="H23" i="8"/>
  <c r="I23" i="8"/>
  <c r="J23" i="8"/>
  <c r="K23" i="8"/>
  <c r="A24" i="8"/>
  <c r="B24" i="8"/>
  <c r="C24" i="8"/>
  <c r="D24" i="8"/>
  <c r="E24" i="8"/>
  <c r="F24" i="8"/>
  <c r="H24" i="8"/>
  <c r="I24" i="8"/>
  <c r="J24" i="8"/>
  <c r="K24" i="8"/>
  <c r="A25" i="8"/>
  <c r="B25" i="8"/>
  <c r="C25" i="8"/>
  <c r="D25" i="8"/>
  <c r="E25" i="8"/>
  <c r="F25" i="8"/>
  <c r="H25" i="8"/>
  <c r="I25" i="8"/>
  <c r="J25" i="8"/>
  <c r="K25" i="8"/>
  <c r="A26" i="8"/>
  <c r="B26" i="8"/>
  <c r="C26" i="8"/>
  <c r="D26" i="8"/>
  <c r="E26" i="8"/>
  <c r="F26" i="8"/>
  <c r="H26" i="8"/>
  <c r="I26" i="8"/>
  <c r="J26" i="8"/>
  <c r="K26" i="8"/>
  <c r="A27" i="8"/>
  <c r="B27" i="8"/>
  <c r="C27" i="8"/>
  <c r="D27" i="8"/>
  <c r="E27" i="8"/>
  <c r="F27" i="8"/>
  <c r="H27" i="8"/>
  <c r="I27" i="8"/>
  <c r="J27" i="8"/>
  <c r="K27" i="8"/>
  <c r="A28" i="8"/>
  <c r="B28" i="8"/>
  <c r="C28" i="8"/>
  <c r="D28" i="8"/>
  <c r="E28" i="8"/>
  <c r="F28" i="8"/>
  <c r="H28" i="8"/>
  <c r="I28" i="8"/>
  <c r="J28" i="8"/>
  <c r="K28" i="8"/>
  <c r="A29" i="8"/>
  <c r="B29" i="8"/>
  <c r="C29" i="8"/>
  <c r="D29" i="8"/>
  <c r="E29" i="8"/>
  <c r="F29" i="8"/>
  <c r="H29" i="8"/>
  <c r="I29" i="8"/>
  <c r="J29" i="8"/>
  <c r="K29" i="8"/>
  <c r="A30" i="8"/>
  <c r="B30" i="8"/>
  <c r="C30" i="8"/>
  <c r="D30" i="8"/>
  <c r="E30" i="8"/>
  <c r="F30" i="8"/>
  <c r="H30" i="8"/>
  <c r="I30" i="8"/>
  <c r="J30" i="8"/>
  <c r="K30" i="8"/>
  <c r="A31" i="8"/>
  <c r="B31" i="8"/>
  <c r="C31" i="8"/>
  <c r="D31" i="8"/>
  <c r="E31" i="8"/>
  <c r="F31" i="8"/>
  <c r="H31" i="8"/>
  <c r="I31" i="8"/>
  <c r="J31" i="8"/>
  <c r="K31" i="8"/>
  <c r="A32" i="8"/>
  <c r="B32" i="8"/>
  <c r="C32" i="8"/>
  <c r="D32" i="8"/>
  <c r="E32" i="8"/>
  <c r="F32" i="8"/>
  <c r="H32" i="8"/>
  <c r="I32" i="8"/>
  <c r="J32" i="8"/>
  <c r="K32" i="8"/>
  <c r="A33" i="8"/>
  <c r="B33" i="8"/>
  <c r="C33" i="8"/>
  <c r="D33" i="8"/>
  <c r="E33" i="8"/>
  <c r="F33" i="8"/>
  <c r="H33" i="8"/>
  <c r="I33" i="8"/>
  <c r="J33" i="8"/>
  <c r="K33" i="8"/>
  <c r="A34" i="8"/>
  <c r="B34" i="8"/>
  <c r="C34" i="8"/>
  <c r="D34" i="8"/>
  <c r="E34" i="8"/>
  <c r="F34" i="8"/>
  <c r="H34" i="8"/>
  <c r="I34" i="8"/>
  <c r="J34" i="8"/>
  <c r="K34" i="8"/>
  <c r="A35" i="8"/>
  <c r="B35" i="8"/>
  <c r="C35" i="8"/>
  <c r="D35" i="8"/>
  <c r="E35" i="8"/>
  <c r="F35" i="8"/>
  <c r="H35" i="8"/>
  <c r="I35" i="8"/>
  <c r="J35" i="8"/>
  <c r="K35" i="8"/>
  <c r="A36" i="8"/>
  <c r="B36" i="8"/>
  <c r="C36" i="8"/>
  <c r="D36" i="8"/>
  <c r="E36" i="8"/>
  <c r="F36" i="8"/>
  <c r="H36" i="8"/>
  <c r="I36" i="8"/>
  <c r="J36" i="8"/>
  <c r="K36" i="8"/>
  <c r="N8" i="8"/>
  <c r="N7" i="8"/>
  <c r="N6" i="8"/>
  <c r="N5" i="8"/>
  <c r="N4" i="8"/>
  <c r="M8" i="8"/>
  <c r="M7" i="8"/>
  <c r="M6" i="8"/>
  <c r="M5" i="8"/>
  <c r="M4" i="8"/>
  <c r="L8" i="8"/>
  <c r="L7" i="8"/>
  <c r="L6" i="8"/>
  <c r="K4" i="8"/>
  <c r="K5" i="8"/>
  <c r="K6" i="8"/>
  <c r="K7" i="8"/>
  <c r="K8" i="8"/>
  <c r="K3" i="8"/>
  <c r="L5" i="8"/>
  <c r="L4" i="8"/>
  <c r="A4" i="8"/>
  <c r="B4" i="8"/>
  <c r="C4" i="8"/>
  <c r="D4" i="8"/>
  <c r="E4" i="8"/>
  <c r="F4" i="8"/>
  <c r="H4" i="8"/>
  <c r="I4" i="8"/>
  <c r="J4" i="8"/>
  <c r="A5" i="8"/>
  <c r="B5" i="8"/>
  <c r="C5" i="8"/>
  <c r="D5" i="8"/>
  <c r="E5" i="8"/>
  <c r="F5" i="8"/>
  <c r="H5" i="8"/>
  <c r="I5" i="8"/>
  <c r="J5" i="8"/>
  <c r="A6" i="8"/>
  <c r="B6" i="8"/>
  <c r="C6" i="8"/>
  <c r="D6" i="8"/>
  <c r="E6" i="8"/>
  <c r="F6" i="8"/>
  <c r="H6" i="8"/>
  <c r="I6" i="8"/>
  <c r="J6" i="8"/>
  <c r="A7" i="8"/>
  <c r="B7" i="8"/>
  <c r="C7" i="8"/>
  <c r="D7" i="8"/>
  <c r="E7" i="8"/>
  <c r="F7" i="8"/>
  <c r="H7" i="8"/>
  <c r="I7" i="8"/>
  <c r="J7" i="8"/>
  <c r="A8" i="8"/>
  <c r="B8" i="8"/>
  <c r="C8" i="8"/>
  <c r="D8" i="8"/>
  <c r="E8" i="8"/>
  <c r="F8" i="8"/>
  <c r="H8" i="8"/>
  <c r="I8" i="8"/>
  <c r="J8" i="8"/>
  <c r="L3" i="8"/>
  <c r="N3" i="8"/>
  <c r="M3" i="8"/>
  <c r="J3" i="8"/>
  <c r="I3" i="8"/>
  <c r="H3" i="8"/>
  <c r="F3" i="8"/>
  <c r="E3" i="8"/>
  <c r="D3" i="8"/>
  <c r="C3" i="8"/>
  <c r="B3" i="8"/>
  <c r="A3" i="8"/>
  <c r="A39" i="2"/>
  <c r="A40" i="2"/>
  <c r="A41" i="2"/>
  <c r="A42" i="2"/>
  <c r="A43" i="2"/>
  <c r="L35" i="2"/>
  <c r="L36" i="2"/>
  <c r="E37" i="2"/>
  <c r="F37" i="2"/>
  <c r="H37" i="2"/>
  <c r="I37" i="2"/>
  <c r="J37" i="2"/>
  <c r="K37" i="2"/>
  <c r="L37" i="2"/>
  <c r="M37" i="2"/>
  <c r="N37" i="2"/>
  <c r="E38" i="2"/>
  <c r="F38" i="2"/>
  <c r="H38" i="2"/>
  <c r="I38" i="2"/>
  <c r="J38" i="2"/>
  <c r="K38" i="2"/>
  <c r="L38" i="2"/>
  <c r="M38" i="2"/>
  <c r="N38" i="2"/>
  <c r="E39" i="2"/>
  <c r="F39" i="2"/>
  <c r="H39" i="2"/>
  <c r="I39" i="2"/>
  <c r="J39" i="2"/>
  <c r="K39" i="2"/>
  <c r="L39" i="2"/>
  <c r="M39" i="2"/>
  <c r="N39" i="2"/>
  <c r="E40" i="2"/>
  <c r="F40" i="2"/>
  <c r="H40" i="2"/>
  <c r="I40" i="2"/>
  <c r="J40" i="2"/>
  <c r="K40" i="2"/>
  <c r="L40" i="2"/>
  <c r="M40" i="2"/>
  <c r="N40" i="2"/>
  <c r="E41" i="2"/>
  <c r="F41" i="2"/>
  <c r="H41" i="2"/>
  <c r="I41" i="2"/>
  <c r="J41" i="2"/>
  <c r="K41" i="2"/>
  <c r="L41" i="2"/>
  <c r="M41" i="2"/>
  <c r="N41" i="2"/>
  <c r="E42" i="2"/>
  <c r="F42" i="2"/>
  <c r="H42" i="2"/>
  <c r="I42" i="2"/>
  <c r="J42" i="2"/>
  <c r="K42" i="2"/>
  <c r="L42" i="2"/>
  <c r="M42" i="2"/>
  <c r="N42" i="2"/>
  <c r="E43" i="2"/>
  <c r="F43" i="2"/>
  <c r="H43" i="2"/>
  <c r="I43" i="2"/>
  <c r="J43" i="2"/>
  <c r="K43" i="2"/>
  <c r="L43" i="2"/>
  <c r="M43" i="2"/>
  <c r="N43" i="2"/>
  <c r="C37" i="2"/>
  <c r="D37" i="2"/>
  <c r="C38" i="2"/>
  <c r="D38" i="2"/>
  <c r="C39" i="2"/>
  <c r="D39" i="2"/>
  <c r="C40" i="2"/>
  <c r="D40" i="2"/>
  <c r="C41" i="2"/>
  <c r="D41" i="2"/>
  <c r="C42" i="2"/>
  <c r="D42" i="2"/>
  <c r="C43" i="2"/>
  <c r="D43" i="2"/>
  <c r="B37" i="2"/>
  <c r="B38" i="2"/>
  <c r="B39" i="2"/>
  <c r="B40" i="2"/>
  <c r="B41" i="2"/>
  <c r="B42" i="2"/>
  <c r="B43" i="2"/>
  <c r="A37" i="2"/>
  <c r="A38" i="2"/>
  <c r="E35" i="2"/>
  <c r="E36" i="2"/>
  <c r="A30" i="2"/>
  <c r="B30" i="2"/>
  <c r="C30" i="2"/>
  <c r="D30" i="2"/>
  <c r="E30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" i="2"/>
  <c r="E24" i="2"/>
  <c r="E25" i="2"/>
  <c r="E26" i="2"/>
  <c r="D24" i="2"/>
  <c r="D25" i="2"/>
  <c r="D26" i="2"/>
  <c r="A24" i="2"/>
  <c r="B24" i="2"/>
  <c r="B25" i="2"/>
  <c r="B26" i="2"/>
  <c r="B27" i="2"/>
  <c r="B28" i="2"/>
  <c r="C24" i="2"/>
  <c r="C25" i="2"/>
  <c r="C26" i="2"/>
  <c r="C27" i="2"/>
  <c r="C28" i="2"/>
  <c r="C29" i="2"/>
  <c r="A17" i="2"/>
  <c r="A18" i="2"/>
  <c r="A19" i="2"/>
  <c r="A20" i="2"/>
  <c r="A21" i="2"/>
  <c r="A22" i="2"/>
  <c r="A25" i="2"/>
  <c r="A26" i="2"/>
  <c r="A27" i="2"/>
  <c r="A28" i="2"/>
  <c r="A29" i="2"/>
  <c r="A31" i="2"/>
  <c r="A32" i="2"/>
  <c r="A33" i="2"/>
  <c r="A34" i="2"/>
  <c r="A35" i="2"/>
  <c r="A36" i="2"/>
  <c r="A16" i="2"/>
  <c r="A15" i="2"/>
  <c r="A14" i="2"/>
  <c r="A13" i="2"/>
  <c r="A11" i="2"/>
  <c r="A9" i="2"/>
  <c r="A8" i="2"/>
  <c r="A6" i="2"/>
  <c r="C212" i="13" l="1"/>
  <c r="C214" i="13"/>
  <c r="G29" i="11"/>
  <c r="O29" i="11" s="1"/>
  <c r="G37" i="11"/>
  <c r="G33" i="11"/>
  <c r="O33" i="11" s="1"/>
  <c r="Q34" i="11" s="1"/>
  <c r="G25" i="11"/>
  <c r="O25" i="11" s="1"/>
  <c r="G34" i="11"/>
  <c r="O34" i="11" s="1"/>
  <c r="G28" i="11"/>
  <c r="O28" i="11" s="1"/>
  <c r="G27" i="11"/>
  <c r="O27" i="11" s="1"/>
  <c r="G39" i="11"/>
  <c r="O39" i="11" s="1"/>
  <c r="Q39" i="11" s="1"/>
  <c r="G38" i="11"/>
  <c r="O38" i="11" s="1"/>
  <c r="Q38" i="11" s="1"/>
  <c r="G31" i="11"/>
  <c r="O31" i="11" s="1"/>
  <c r="Q31" i="11" s="1"/>
  <c r="G26" i="11"/>
  <c r="O26" i="11" s="1"/>
  <c r="G32" i="11"/>
  <c r="O32" i="11" s="1"/>
  <c r="Q32" i="11" s="1"/>
  <c r="G30" i="11"/>
  <c r="O30" i="11" s="1"/>
  <c r="G24" i="11"/>
  <c r="O24" i="11" s="1"/>
  <c r="G23" i="11"/>
  <c r="O23" i="11" s="1"/>
  <c r="G36" i="11"/>
  <c r="O36" i="11" s="1"/>
  <c r="G35" i="11"/>
  <c r="O35" i="11" s="1"/>
  <c r="G21" i="11"/>
  <c r="O21" i="11" s="1"/>
  <c r="G13" i="11"/>
  <c r="O13" i="11" s="1"/>
  <c r="Q13" i="11" s="1"/>
  <c r="G17" i="11"/>
  <c r="O17" i="11" s="1"/>
  <c r="G9" i="11"/>
  <c r="O9" i="11" s="1"/>
  <c r="G18" i="11"/>
  <c r="O18" i="11" s="1"/>
  <c r="G12" i="11"/>
  <c r="O12" i="11" s="1"/>
  <c r="G11" i="11"/>
  <c r="O11" i="11" s="1"/>
  <c r="G5" i="11"/>
  <c r="O5" i="11" s="1"/>
  <c r="G10" i="11"/>
  <c r="O10" i="11" s="1"/>
  <c r="G22" i="11"/>
  <c r="O22" i="11" s="1"/>
  <c r="G15" i="11"/>
  <c r="O15" i="11" s="1"/>
  <c r="G14" i="11"/>
  <c r="O14" i="11" s="1"/>
  <c r="G16" i="11"/>
  <c r="O16" i="11" s="1"/>
  <c r="Q16" i="11" s="1"/>
  <c r="G20" i="11"/>
  <c r="O20" i="11" s="1"/>
  <c r="G19" i="11"/>
  <c r="O19" i="11" s="1"/>
  <c r="G4" i="11"/>
  <c r="O4" i="11" s="1"/>
  <c r="G8" i="11"/>
  <c r="O8" i="11" s="1"/>
  <c r="G7" i="11"/>
  <c r="O7" i="11" s="1"/>
  <c r="G6" i="11"/>
  <c r="O6" i="11" s="1"/>
  <c r="G3" i="11"/>
  <c r="O3" i="11" s="1"/>
  <c r="O37" i="11"/>
  <c r="G39" i="8"/>
  <c r="O39" i="8" s="1"/>
  <c r="Q39" i="8" s="1"/>
  <c r="G33" i="8"/>
  <c r="O33" i="8" s="1"/>
  <c r="G38" i="8"/>
  <c r="O38" i="8" s="1"/>
  <c r="Q38" i="8" s="1"/>
  <c r="G31" i="8"/>
  <c r="O31" i="8" s="1"/>
  <c r="Q31" i="8" s="1"/>
  <c r="G32" i="8"/>
  <c r="O32" i="8" s="1"/>
  <c r="Q32" i="8" s="1"/>
  <c r="G35" i="8"/>
  <c r="O35" i="8" s="1"/>
  <c r="G27" i="8"/>
  <c r="O27" i="8" s="1"/>
  <c r="G29" i="8"/>
  <c r="O29" i="8" s="1"/>
  <c r="G36" i="8"/>
  <c r="O36" i="8" s="1"/>
  <c r="G28" i="8"/>
  <c r="O28" i="8" s="1"/>
  <c r="G37" i="8"/>
  <c r="O37" i="8" s="1"/>
  <c r="G34" i="8"/>
  <c r="O34" i="8" s="1"/>
  <c r="G30" i="8"/>
  <c r="O30" i="8" s="1"/>
  <c r="G7" i="8"/>
  <c r="O7" i="8" s="1"/>
  <c r="G25" i="8"/>
  <c r="O25" i="8" s="1"/>
  <c r="G17" i="8"/>
  <c r="O17" i="8" s="1"/>
  <c r="G19" i="8"/>
  <c r="O19" i="8" s="1"/>
  <c r="G12" i="8"/>
  <c r="O12" i="8" s="1"/>
  <c r="G6" i="8"/>
  <c r="O6" i="8" s="1"/>
  <c r="G10" i="8"/>
  <c r="O10" i="8" s="1"/>
  <c r="G5" i="8"/>
  <c r="O5" i="8" s="1"/>
  <c r="G24" i="8"/>
  <c r="O24" i="8" s="1"/>
  <c r="G16" i="8"/>
  <c r="O16" i="8" s="1"/>
  <c r="Q16" i="8" s="1"/>
  <c r="G4" i="8"/>
  <c r="O4" i="8" s="1"/>
  <c r="G26" i="8"/>
  <c r="O26" i="8" s="1"/>
  <c r="G22" i="8"/>
  <c r="O22" i="8" s="1"/>
  <c r="G21" i="8"/>
  <c r="O21" i="8" s="1"/>
  <c r="G18" i="8"/>
  <c r="O18" i="8" s="1"/>
  <c r="G14" i="8"/>
  <c r="O14" i="8" s="1"/>
  <c r="G13" i="8"/>
  <c r="O13" i="8" s="1"/>
  <c r="Q13" i="8" s="1"/>
  <c r="G23" i="8"/>
  <c r="O23" i="8" s="1"/>
  <c r="G15" i="8"/>
  <c r="O15" i="8" s="1"/>
  <c r="G3" i="8"/>
  <c r="O3" i="8" s="1"/>
  <c r="G8" i="8"/>
  <c r="O8" i="8" s="1"/>
  <c r="G20" i="8"/>
  <c r="O20" i="8" s="1"/>
  <c r="G11" i="8"/>
  <c r="O11" i="8" s="1"/>
  <c r="G9" i="8"/>
  <c r="O9" i="8" s="1"/>
  <c r="G40" i="2"/>
  <c r="O40" i="2" s="1"/>
  <c r="G43" i="2"/>
  <c r="O43" i="2" s="1"/>
  <c r="G39" i="2"/>
  <c r="O39" i="2" s="1"/>
  <c r="G38" i="2"/>
  <c r="O38" i="2" s="1"/>
  <c r="G37" i="2"/>
  <c r="O37" i="2" s="1"/>
  <c r="Q37" i="2" s="1"/>
  <c r="B113" i="2" s="1"/>
  <c r="G42" i="2"/>
  <c r="O42" i="2" s="1"/>
  <c r="G41" i="2"/>
  <c r="O41" i="2" s="1"/>
  <c r="Q15" i="11" l="1"/>
  <c r="Q26" i="11"/>
  <c r="Q30" i="11"/>
  <c r="Q18" i="11"/>
  <c r="Q12" i="11"/>
  <c r="Q20" i="11"/>
  <c r="Q10" i="11"/>
  <c r="Q8" i="11"/>
  <c r="Q28" i="11"/>
  <c r="Q37" i="11"/>
  <c r="Q5" i="11"/>
  <c r="Q24" i="11"/>
  <c r="Q22" i="11"/>
  <c r="Q37" i="8"/>
  <c r="Q28" i="8"/>
  <c r="Q24" i="8"/>
  <c r="Q20" i="8"/>
  <c r="Q26" i="8"/>
  <c r="Q18" i="8"/>
  <c r="Q15" i="8"/>
  <c r="Q30" i="8"/>
  <c r="Q34" i="8"/>
  <c r="Q12" i="8"/>
  <c r="Q22" i="8"/>
  <c r="Q10" i="8"/>
  <c r="Q5" i="8"/>
  <c r="Q8" i="8"/>
  <c r="Q43" i="2"/>
  <c r="B117" i="2" s="1"/>
  <c r="Q40" i="2"/>
  <c r="B116" i="2" s="1"/>
  <c r="L13" i="2"/>
  <c r="M13" i="2"/>
  <c r="N13" i="2"/>
  <c r="K13" i="2"/>
  <c r="J13" i="2"/>
  <c r="I13" i="2"/>
  <c r="H13" i="2"/>
  <c r="E13" i="2"/>
  <c r="D13" i="2"/>
  <c r="C13" i="2"/>
  <c r="B13" i="2"/>
  <c r="B14" i="2"/>
  <c r="G13" i="2" l="1"/>
  <c r="O13" i="2" s="1"/>
  <c r="Q13" i="2" s="1"/>
  <c r="B94" i="2" s="1"/>
  <c r="K3" i="2"/>
  <c r="A3" i="2"/>
  <c r="B3" i="2"/>
  <c r="K4" i="2"/>
  <c r="K5" i="2"/>
  <c r="K6" i="2"/>
  <c r="K7" i="2"/>
  <c r="K8" i="2"/>
  <c r="K9" i="2"/>
  <c r="K10" i="2"/>
  <c r="K11" i="2"/>
  <c r="K12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N4" i="2"/>
  <c r="N5" i="2"/>
  <c r="N6" i="2"/>
  <c r="N7" i="2"/>
  <c r="N8" i="2"/>
  <c r="N9" i="2"/>
  <c r="N10" i="2"/>
  <c r="N11" i="2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M4" i="2"/>
  <c r="M5" i="2"/>
  <c r="M6" i="2"/>
  <c r="M7" i="2"/>
  <c r="M8" i="2"/>
  <c r="M9" i="2"/>
  <c r="M10" i="2"/>
  <c r="M11" i="2"/>
  <c r="M12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L4" i="2"/>
  <c r="L5" i="2"/>
  <c r="L6" i="2"/>
  <c r="L7" i="2"/>
  <c r="L8" i="2"/>
  <c r="L9" i="2"/>
  <c r="L10" i="2"/>
  <c r="L11" i="2"/>
  <c r="L12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N3" i="2"/>
  <c r="M3" i="2"/>
  <c r="L3" i="2"/>
  <c r="J4" i="2"/>
  <c r="J5" i="2"/>
  <c r="J6" i="2"/>
  <c r="J7" i="2"/>
  <c r="J8" i="2"/>
  <c r="J9" i="2"/>
  <c r="J10" i="2"/>
  <c r="J11" i="2"/>
  <c r="J12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I4" i="2"/>
  <c r="I5" i="2"/>
  <c r="I6" i="2"/>
  <c r="I7" i="2"/>
  <c r="I8" i="2"/>
  <c r="I9" i="2"/>
  <c r="I10" i="2"/>
  <c r="I11" i="2"/>
  <c r="I12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H4" i="2"/>
  <c r="H5" i="2"/>
  <c r="H6" i="2"/>
  <c r="H7" i="2"/>
  <c r="H8" i="2"/>
  <c r="H9" i="2"/>
  <c r="H10" i="2"/>
  <c r="H11" i="2"/>
  <c r="H12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E4" i="2"/>
  <c r="E5" i="2"/>
  <c r="E6" i="2"/>
  <c r="E7" i="2"/>
  <c r="E8" i="2"/>
  <c r="E9" i="2"/>
  <c r="E10" i="2"/>
  <c r="E11" i="2"/>
  <c r="E12" i="2"/>
  <c r="E14" i="2"/>
  <c r="E15" i="2"/>
  <c r="E16" i="2"/>
  <c r="E17" i="2"/>
  <c r="E18" i="2"/>
  <c r="E19" i="2"/>
  <c r="E20" i="2"/>
  <c r="E21" i="2"/>
  <c r="E22" i="2"/>
  <c r="E27" i="2"/>
  <c r="E28" i="2"/>
  <c r="E29" i="2"/>
  <c r="E31" i="2"/>
  <c r="E32" i="2"/>
  <c r="E33" i="2"/>
  <c r="E34" i="2"/>
  <c r="D4" i="2"/>
  <c r="D5" i="2"/>
  <c r="D6" i="2"/>
  <c r="D7" i="2"/>
  <c r="D8" i="2"/>
  <c r="D9" i="2"/>
  <c r="D10" i="2"/>
  <c r="D11" i="2"/>
  <c r="D12" i="2"/>
  <c r="D14" i="2"/>
  <c r="D15" i="2"/>
  <c r="D16" i="2"/>
  <c r="D17" i="2"/>
  <c r="D18" i="2"/>
  <c r="D19" i="2"/>
  <c r="D20" i="2"/>
  <c r="D21" i="2"/>
  <c r="D22" i="2"/>
  <c r="D27" i="2"/>
  <c r="D28" i="2"/>
  <c r="D29" i="2"/>
  <c r="D31" i="2"/>
  <c r="D32" i="2"/>
  <c r="D33" i="2"/>
  <c r="D34" i="2"/>
  <c r="D35" i="2"/>
  <c r="D36" i="2"/>
  <c r="J3" i="2"/>
  <c r="I3" i="2"/>
  <c r="H3" i="2"/>
  <c r="E3" i="2"/>
  <c r="D3" i="2"/>
  <c r="C17" i="2"/>
  <c r="C4" i="2"/>
  <c r="C5" i="2"/>
  <c r="C6" i="2"/>
  <c r="C7" i="2"/>
  <c r="C8" i="2"/>
  <c r="C9" i="2"/>
  <c r="C10" i="2"/>
  <c r="C11" i="2"/>
  <c r="C12" i="2"/>
  <c r="C14" i="2"/>
  <c r="C15" i="2"/>
  <c r="C16" i="2"/>
  <c r="C18" i="2"/>
  <c r="C19" i="2"/>
  <c r="C20" i="2"/>
  <c r="C21" i="2"/>
  <c r="C22" i="2"/>
  <c r="C31" i="2"/>
  <c r="C32" i="2"/>
  <c r="C33" i="2"/>
  <c r="C34" i="2"/>
  <c r="C35" i="2"/>
  <c r="C36" i="2"/>
  <c r="B4" i="2"/>
  <c r="B5" i="2"/>
  <c r="B6" i="2"/>
  <c r="B7" i="2"/>
  <c r="B8" i="2"/>
  <c r="B9" i="2"/>
  <c r="B10" i="2"/>
  <c r="B11" i="2"/>
  <c r="B12" i="2"/>
  <c r="B15" i="2"/>
  <c r="B16" i="2"/>
  <c r="B17" i="2"/>
  <c r="B18" i="2"/>
  <c r="B19" i="2"/>
  <c r="B20" i="2"/>
  <c r="B21" i="2"/>
  <c r="B22" i="2"/>
  <c r="B29" i="2"/>
  <c r="B31" i="2"/>
  <c r="B32" i="2"/>
  <c r="B33" i="2"/>
  <c r="B34" i="2"/>
  <c r="B35" i="2"/>
  <c r="B36" i="2"/>
  <c r="C3" i="2"/>
  <c r="G17" i="2" l="1"/>
  <c r="O17" i="2" s="1"/>
  <c r="G5" i="2"/>
  <c r="O5" i="2" s="1"/>
  <c r="G4" i="2"/>
  <c r="O4" i="2" s="1"/>
  <c r="G32" i="2"/>
  <c r="O32" i="2" s="1"/>
  <c r="Q32" i="2" s="1"/>
  <c r="B109" i="2" s="1"/>
  <c r="G24" i="2"/>
  <c r="O24" i="2" s="1"/>
  <c r="Q24" i="2" s="1"/>
  <c r="B96" i="2" s="1"/>
  <c r="G31" i="2"/>
  <c r="O31" i="2" s="1"/>
  <c r="G23" i="2"/>
  <c r="O23" i="2" s="1"/>
  <c r="G30" i="2"/>
  <c r="O30" i="2" s="1"/>
  <c r="G22" i="2"/>
  <c r="O22" i="2" s="1"/>
  <c r="G14" i="2"/>
  <c r="O14" i="2" s="1"/>
  <c r="Q14" i="2" s="1"/>
  <c r="B95" i="2" s="1"/>
  <c r="G29" i="2"/>
  <c r="O29" i="2" s="1"/>
  <c r="G21" i="2"/>
  <c r="O21" i="2" s="1"/>
  <c r="Q21" i="2" s="1"/>
  <c r="B105" i="2" s="1"/>
  <c r="G16" i="2"/>
  <c r="O16" i="2" s="1"/>
  <c r="Q16" i="2" s="1"/>
  <c r="B102" i="2" s="1"/>
  <c r="G15" i="2"/>
  <c r="O15" i="2" s="1"/>
  <c r="Q15" i="2" s="1"/>
  <c r="B101" i="2" s="1"/>
  <c r="B23" i="16" s="1"/>
  <c r="E23" i="16" s="1"/>
  <c r="G12" i="2"/>
  <c r="O12" i="2" s="1"/>
  <c r="G8" i="2"/>
  <c r="O8" i="2" s="1"/>
  <c r="Q8" i="2" s="1"/>
  <c r="B90" i="2" s="1"/>
  <c r="G7" i="2"/>
  <c r="O7" i="2" s="1"/>
  <c r="G6" i="2"/>
  <c r="O6" i="2" s="1"/>
  <c r="G36" i="2"/>
  <c r="O36" i="2" s="1"/>
  <c r="Q36" i="2" s="1"/>
  <c r="B112" i="2" s="1"/>
  <c r="G11" i="2"/>
  <c r="O11" i="2" s="1"/>
  <c r="G35" i="2"/>
  <c r="O35" i="2" s="1"/>
  <c r="Q35" i="2" s="1"/>
  <c r="B111" i="2" s="1"/>
  <c r="G27" i="2"/>
  <c r="O27" i="2" s="1"/>
  <c r="Q27" i="2" s="1"/>
  <c r="B108" i="2" s="1"/>
  <c r="G19" i="2"/>
  <c r="O19" i="2" s="1"/>
  <c r="G10" i="2"/>
  <c r="O10" i="2" s="1"/>
  <c r="Q10" i="2" s="1"/>
  <c r="B92" i="2" s="1"/>
  <c r="G34" i="2"/>
  <c r="O34" i="2" s="1"/>
  <c r="Q34" i="2" s="1"/>
  <c r="B110" i="2" s="1"/>
  <c r="G26" i="2"/>
  <c r="O26" i="2" s="1"/>
  <c r="Q26" i="2" s="1"/>
  <c r="B107" i="2" s="1"/>
  <c r="G18" i="2"/>
  <c r="O18" i="2" s="1"/>
  <c r="G9" i="2"/>
  <c r="O9" i="2" s="1"/>
  <c r="Q9" i="2" s="1"/>
  <c r="B91" i="2" s="1"/>
  <c r="G28" i="2"/>
  <c r="O28" i="2" s="1"/>
  <c r="G33" i="2"/>
  <c r="O33" i="2" s="1"/>
  <c r="Q33" i="2" s="1"/>
  <c r="B98" i="2" s="1"/>
  <c r="G25" i="2"/>
  <c r="O25" i="2" s="1"/>
  <c r="Q25" i="2" s="1"/>
  <c r="B97" i="2" s="1"/>
  <c r="G20" i="2"/>
  <c r="O20" i="2" s="1"/>
  <c r="Q20" i="2" s="1"/>
  <c r="B104" i="2" s="1"/>
  <c r="G3" i="2"/>
  <c r="O3" i="2" s="1"/>
  <c r="B45" i="16" l="1"/>
  <c r="E45" i="16" s="1"/>
  <c r="B15" i="16"/>
  <c r="E15" i="16" s="1"/>
  <c r="Q31" i="2"/>
  <c r="B119" i="2" s="1"/>
  <c r="Q23" i="2"/>
  <c r="B106" i="2" s="1"/>
  <c r="Q29" i="2"/>
  <c r="B118" i="2" s="1"/>
  <c r="Q19" i="2"/>
  <c r="B103" i="2" s="1"/>
  <c r="Q7" i="2"/>
  <c r="B89" i="2" s="1"/>
  <c r="Q12" i="2"/>
  <c r="B93" i="2" s="1"/>
  <c r="Q5" i="2"/>
  <c r="B88" i="2" s="1"/>
</calcChain>
</file>

<file path=xl/sharedStrings.xml><?xml version="1.0" encoding="utf-8"?>
<sst xmlns="http://schemas.openxmlformats.org/spreadsheetml/2006/main" count="2638" uniqueCount="418">
  <si>
    <t>Wounds</t>
  </si>
  <si>
    <t>Move</t>
  </si>
  <si>
    <t>Bravery</t>
  </si>
  <si>
    <t>Save</t>
  </si>
  <si>
    <t>Range</t>
  </si>
  <si>
    <t>To wound</t>
  </si>
  <si>
    <t>Rend</t>
  </si>
  <si>
    <t>Damage</t>
  </si>
  <si>
    <t>Attack</t>
  </si>
  <si>
    <t>To Hit</t>
  </si>
  <si>
    <t>Save +</t>
  </si>
  <si>
    <t>Total :</t>
  </si>
  <si>
    <t>Keyword</t>
  </si>
  <si>
    <t>Totem</t>
  </si>
  <si>
    <t>Mortal</t>
  </si>
  <si>
    <t>Slave to darkness</t>
  </si>
  <si>
    <t>Aleguzzler</t>
  </si>
  <si>
    <t>Hero</t>
  </si>
  <si>
    <t>Beastlord</t>
  </si>
  <si>
    <t>Wargor standard bearer</t>
  </si>
  <si>
    <t>Wizard</t>
  </si>
  <si>
    <t>Great bray schaman</t>
  </si>
  <si>
    <t>Bullgor</t>
  </si>
  <si>
    <t>Monster</t>
  </si>
  <si>
    <t>Destruction</t>
  </si>
  <si>
    <t>Ghorros Warhoof</t>
  </si>
  <si>
    <t>Gorthor</t>
  </si>
  <si>
    <t>Khazrak the one-eye</t>
  </si>
  <si>
    <t>Malagor</t>
  </si>
  <si>
    <t>Morghur</t>
  </si>
  <si>
    <t>Gors</t>
  </si>
  <si>
    <t>Bestigors</t>
  </si>
  <si>
    <t>Tuskgor Chariote</t>
  </si>
  <si>
    <t>Ungors</t>
  </si>
  <si>
    <t>Ungors raiders</t>
  </si>
  <si>
    <t>Doombull</t>
  </si>
  <si>
    <t>Minotaurs</t>
  </si>
  <si>
    <t>Cygor</t>
  </si>
  <si>
    <t>Ghorgon</t>
  </si>
  <si>
    <t>Centigors</t>
  </si>
  <si>
    <t>Razorgors</t>
  </si>
  <si>
    <t>Chaos Warhound</t>
  </si>
  <si>
    <t>Harpies</t>
  </si>
  <si>
    <t>Giant</t>
  </si>
  <si>
    <t>Jabberslythe</t>
  </si>
  <si>
    <t>Beastman</t>
  </si>
  <si>
    <t>Centigor</t>
  </si>
  <si>
    <t>Gargant</t>
  </si>
  <si>
    <t>Chaos spawn</t>
  </si>
  <si>
    <t>Khazrak</t>
  </si>
  <si>
    <t>Nom</t>
  </si>
  <si>
    <t>Beastlord Man ripper Axe</t>
  </si>
  <si>
    <t>Beastlord Man render Great Axe</t>
  </si>
  <si>
    <t>Wargor Strandard Bearer</t>
  </si>
  <si>
    <t>Great Bray Shaman</t>
  </si>
  <si>
    <t>Tuskgor Chariot</t>
  </si>
  <si>
    <t>Ungors With Maul</t>
  </si>
  <si>
    <t>Ungors With Shortspear</t>
  </si>
  <si>
    <t>Ungors Raiders</t>
  </si>
  <si>
    <t>Doombull With Axe</t>
  </si>
  <si>
    <t>Doombull With Great Axe</t>
  </si>
  <si>
    <t>Minotaurs With Axe</t>
  </si>
  <si>
    <t>Minotaurs With Great Axe</t>
  </si>
  <si>
    <t>Sous Total</t>
  </si>
  <si>
    <t>Chaos Warhounds</t>
  </si>
  <si>
    <t>Chaos Spawn</t>
  </si>
  <si>
    <t>King Louen Leoncoeur</t>
  </si>
  <si>
    <t>BRETONNIEN</t>
  </si>
  <si>
    <t>BEASTMAN</t>
  </si>
  <si>
    <t>Nobility</t>
  </si>
  <si>
    <t>Damsel of the Lady</t>
  </si>
  <si>
    <t>Fay Enchantress</t>
  </si>
  <si>
    <t>Green Knight</t>
  </si>
  <si>
    <t>Bretonian Lord</t>
  </si>
  <si>
    <t>Paladin</t>
  </si>
  <si>
    <t>Paladin Standard Bearer</t>
  </si>
  <si>
    <t>Knight Errant</t>
  </si>
  <si>
    <t>Knights of the Realm</t>
  </si>
  <si>
    <t>Questing Knights</t>
  </si>
  <si>
    <t>Grail Knights</t>
  </si>
  <si>
    <t>Pegasus Knights</t>
  </si>
  <si>
    <t>Battle Pilgrims</t>
  </si>
  <si>
    <t>Men-At-Arms</t>
  </si>
  <si>
    <t>Peasant Bowmen</t>
  </si>
  <si>
    <t>Mounted Yeomen</t>
  </si>
  <si>
    <t>War Machine</t>
  </si>
  <si>
    <t>Field Trebuchet</t>
  </si>
  <si>
    <t>Crew</t>
  </si>
  <si>
    <t>The Fay Enchantress</t>
  </si>
  <si>
    <t>The Green Knight</t>
  </si>
  <si>
    <t>Damsel of the Lady Purebred horses</t>
  </si>
  <si>
    <t>Damsel of the Lady Pegasus</t>
  </si>
  <si>
    <t>Questing Knight</t>
  </si>
  <si>
    <t>Men-at-Arms</t>
  </si>
  <si>
    <t>Servant</t>
  </si>
  <si>
    <t>DAEMONS OF CHAOS</t>
  </si>
  <si>
    <t>Bloodthirster of Insensate Rage</t>
  </si>
  <si>
    <t>Bloodthirster of insensate rage</t>
  </si>
  <si>
    <t>Bloodthirster of unfettered fury</t>
  </si>
  <si>
    <t>Wrath of Khorne Bloodthirster</t>
  </si>
  <si>
    <t>Skulltaker</t>
  </si>
  <si>
    <t>Herald of Khorne</t>
  </si>
  <si>
    <t>Herald on Juggernaut</t>
  </si>
  <si>
    <t>Blood Throne</t>
  </si>
  <si>
    <t>Bloodletters</t>
  </si>
  <si>
    <t>Bloodcrushers</t>
  </si>
  <si>
    <t>Flesh Hounds</t>
  </si>
  <si>
    <t>Skull Cannons</t>
  </si>
  <si>
    <t>Great Unclean One</t>
  </si>
  <si>
    <t>Epidemius</t>
  </si>
  <si>
    <t>Herald of Nurgle</t>
  </si>
  <si>
    <t>Plaguebearers</t>
  </si>
  <si>
    <t>Plague drones</t>
  </si>
  <si>
    <t>Nurglings</t>
  </si>
  <si>
    <t>Beasts of Nurgle</t>
  </si>
  <si>
    <t>Lord of Change</t>
  </si>
  <si>
    <t>Kairos Fateweaver</t>
  </si>
  <si>
    <t>The Changeling</t>
  </si>
  <si>
    <t>Horror</t>
  </si>
  <si>
    <t>Herald of Tzeentch</t>
  </si>
  <si>
    <t>Herald On Disc</t>
  </si>
  <si>
    <t>Herald on Burning Chariot</t>
  </si>
  <si>
    <t>The Blue Scribes</t>
  </si>
  <si>
    <t>Pink Horrors</t>
  </si>
  <si>
    <t>Exalted Flamers</t>
  </si>
  <si>
    <t>Flamers</t>
  </si>
  <si>
    <t>Screamers</t>
  </si>
  <si>
    <t>Burning Chariots</t>
  </si>
  <si>
    <t>Keeper of Secrets</t>
  </si>
  <si>
    <t>The Masque</t>
  </si>
  <si>
    <t>Herald of Slaanesh</t>
  </si>
  <si>
    <t>Seeker Chariot</t>
  </si>
  <si>
    <t>Exalted seeker Chariot</t>
  </si>
  <si>
    <t>Daemonettes</t>
  </si>
  <si>
    <t>Seekers</t>
  </si>
  <si>
    <t>Fiends</t>
  </si>
  <si>
    <t>Seeker Chariots</t>
  </si>
  <si>
    <t>Exalted Seeker Chariots</t>
  </si>
  <si>
    <t>Hellflayers</t>
  </si>
  <si>
    <t>Daemon Prince</t>
  </si>
  <si>
    <t>Furies</t>
  </si>
  <si>
    <t>Soul Grinder</t>
  </si>
  <si>
    <t>Bloodthirster of Unfettered Fury</t>
  </si>
  <si>
    <t>Herald of Khorne on Juggernaut</t>
  </si>
  <si>
    <t>Blood Throne of Khorne</t>
  </si>
  <si>
    <t>Bloodletters of Khorne</t>
  </si>
  <si>
    <t>Bloodcrushers of Khorne</t>
  </si>
  <si>
    <t>Karanak</t>
  </si>
  <si>
    <t>Flesh Hound</t>
  </si>
  <si>
    <t>Flesh Hounds of Khorne</t>
  </si>
  <si>
    <t>Kull Cannons of Khorne</t>
  </si>
  <si>
    <t>Plaguebearers of Nurgle</t>
  </si>
  <si>
    <t>Plague Drones of Nurgle</t>
  </si>
  <si>
    <t>Herald of Tzeentch With Staff</t>
  </si>
  <si>
    <t>Herald of Tzeentch With Dagger</t>
  </si>
  <si>
    <t>Herald of Tzeentch on Disc W/Staff</t>
  </si>
  <si>
    <t>Herald of Tzeentch on Disc W/Dagger</t>
  </si>
  <si>
    <t>Settra the Imperishable</t>
  </si>
  <si>
    <t>High Queen Khalida</t>
  </si>
  <si>
    <t>Tomb King</t>
  </si>
  <si>
    <t>Tomb King in Royal Chariot</t>
  </si>
  <si>
    <t>Prince Apophas</t>
  </si>
  <si>
    <t>Tomb Herald</t>
  </si>
  <si>
    <t>Liche Priest</t>
  </si>
  <si>
    <t>Casket of Souls</t>
  </si>
  <si>
    <t>Skeleton Warriors</t>
  </si>
  <si>
    <t>Skeleton Archers</t>
  </si>
  <si>
    <t>Skeleton Horsemen</t>
  </si>
  <si>
    <t>Skeleton Horse Archers</t>
  </si>
  <si>
    <t>Skeleton Chariots</t>
  </si>
  <si>
    <t>Tomb Guard</t>
  </si>
  <si>
    <t>Necrotect</t>
  </si>
  <si>
    <t>Necropolis Knights</t>
  </si>
  <si>
    <t xml:space="preserve">Tomb Scorpions </t>
  </si>
  <si>
    <t>Ushabti</t>
  </si>
  <si>
    <t xml:space="preserve">Khemrian Warshpinx </t>
  </si>
  <si>
    <t>Royal Warsphinx</t>
  </si>
  <si>
    <t>Necrosphinx</t>
  </si>
  <si>
    <t>Sepulchral Stalkers</t>
  </si>
  <si>
    <t>cf aptitude Regard de Poussière</t>
  </si>
  <si>
    <t>Bone Giant</t>
  </si>
  <si>
    <t xml:space="preserve">Screaming Skull Catapult </t>
  </si>
  <si>
    <t xml:space="preserve">Servants </t>
  </si>
  <si>
    <t xml:space="preserve">Carrion </t>
  </si>
  <si>
    <t>Tomb Swarm</t>
  </si>
  <si>
    <t>TOMB KINGS</t>
  </si>
  <si>
    <t>Death</t>
  </si>
  <si>
    <t>Mummy</t>
  </si>
  <si>
    <t>Priest</t>
  </si>
  <si>
    <t xml:space="preserve">Skeleton </t>
  </si>
  <si>
    <t>Deathrattle</t>
  </si>
  <si>
    <t>Necromancer</t>
  </si>
  <si>
    <t>Deathmage</t>
  </si>
  <si>
    <t xml:space="preserve">Priest </t>
  </si>
  <si>
    <t xml:space="preserve">Skeleton Warriors </t>
  </si>
  <si>
    <t xml:space="preserve">Skeleton Archers </t>
  </si>
  <si>
    <t xml:space="preserve">Necropolis Knights </t>
  </si>
  <si>
    <t>Reaniment</t>
  </si>
  <si>
    <t>Tomb Scorpions</t>
  </si>
  <si>
    <t>Khemrian Warsphinx</t>
  </si>
  <si>
    <t xml:space="preserve">War Machine </t>
  </si>
  <si>
    <t>Screaming Skull Catapult</t>
  </si>
  <si>
    <t>Carrion</t>
  </si>
  <si>
    <t>Bastiladon</t>
  </si>
  <si>
    <t>Carnosaur</t>
  </si>
  <si>
    <t>Chakax</t>
  </si>
  <si>
    <t>Chameleon Skinks</t>
  </si>
  <si>
    <t>Engine Of The Gods</t>
  </si>
  <si>
    <t>Gor-rok</t>
  </si>
  <si>
    <t>Handlers</t>
  </si>
  <si>
    <t>Jungle Swarms</t>
  </si>
  <si>
    <t>Kroq-Gar</t>
  </si>
  <si>
    <t>Kroxigor</t>
  </si>
  <si>
    <t>Lord Kroak</t>
  </si>
  <si>
    <t>Oxyotl</t>
  </si>
  <si>
    <t>Razordons</t>
  </si>
  <si>
    <t>Ripperdactyl Riders</t>
  </si>
  <si>
    <t>Salamanders</t>
  </si>
  <si>
    <t>Saurus</t>
  </si>
  <si>
    <t>Saurus Cavalry</t>
  </si>
  <si>
    <t>Saurus Oldblood</t>
  </si>
  <si>
    <t>Saurus Oldblood On Cold One</t>
  </si>
  <si>
    <t>Saurus Warriors</t>
  </si>
  <si>
    <t>Scar-veteran</t>
  </si>
  <si>
    <t>Scar-veteran With Battle Standard</t>
  </si>
  <si>
    <t>Skink</t>
  </si>
  <si>
    <t>Skink Chief</t>
  </si>
  <si>
    <t>Skink Priest</t>
  </si>
  <si>
    <t>Slann</t>
  </si>
  <si>
    <t>Slann Mage-Priest</t>
  </si>
  <si>
    <t>Stegadon</t>
  </si>
  <si>
    <t>Tehenhauin</t>
  </si>
  <si>
    <t>Temple Guard</t>
  </si>
  <si>
    <t>Terradon Riders</t>
  </si>
  <si>
    <t>Tetto'eko</t>
  </si>
  <si>
    <t>Troglodon</t>
  </si>
  <si>
    <t>LIZARDMEN</t>
  </si>
  <si>
    <t>Kroq-Gar On Carnosaur</t>
  </si>
  <si>
    <t>Saurus Oldblood With Suntooth Maul</t>
  </si>
  <si>
    <t>Saurus Oldblood With Celestite Warblade</t>
  </si>
  <si>
    <t>Saurus Oldblood With Celestite War-spear</t>
  </si>
  <si>
    <t>Saurus Oldblood With Celestite Greatblade</t>
  </si>
  <si>
    <t>Scar-veteran On Carnosaur With Celestite Warblade</t>
  </si>
  <si>
    <t>Scar-veteran On Carnosaur With Celestite War-spear</t>
  </si>
  <si>
    <t>Scar-veteran On Carnosaur With Celestite Greatblade</t>
  </si>
  <si>
    <t>Saurus Warriors With Celestite Club</t>
  </si>
  <si>
    <t>Saurus Warriors With Celestite Spear</t>
  </si>
  <si>
    <t>Saurus Cavalry With Celestite Blade</t>
  </si>
  <si>
    <t>Saurus Cavalry With Celestite Lance</t>
  </si>
  <si>
    <t>Skink Priest With Feather Cloak</t>
  </si>
  <si>
    <t>Skink Chief With Ornate Club</t>
  </si>
  <si>
    <t>Skink Chief With Golden Sickle</t>
  </si>
  <si>
    <t>Skinks With Meteoric Javelin</t>
  </si>
  <si>
    <t>Skinks With Boltspitter and Moonstone Club</t>
  </si>
  <si>
    <t>Skinks With Boltspitter</t>
  </si>
  <si>
    <t>Terradon Riders With Starstrike Javelin</t>
  </si>
  <si>
    <t>Terradon Riders With Sunleech Bolas</t>
  </si>
  <si>
    <t>Terradon Riders With Skyblade</t>
  </si>
  <si>
    <t>Skink Handlers</t>
  </si>
  <si>
    <t>Kroxigors With Drakebite Maul</t>
  </si>
  <si>
    <t>Kroxigors With Moon Hammer</t>
  </si>
  <si>
    <t>Stegadon With Skystreak Bow</t>
  </si>
  <si>
    <t>Stegadon With Sunfire Thrower</t>
  </si>
  <si>
    <t>Bastiladon With Searing Beam</t>
  </si>
  <si>
    <t>HOMME LEZARD</t>
  </si>
  <si>
    <t>TOTAL</t>
  </si>
  <si>
    <t>HERO</t>
  </si>
  <si>
    <t>Nombre 
unité</t>
  </si>
  <si>
    <t>Nombre 
de fig</t>
  </si>
  <si>
    <t>Points</t>
  </si>
  <si>
    <t>Qt / unitée</t>
  </si>
  <si>
    <t>Nbr d'unitée</t>
  </si>
  <si>
    <t>X</t>
  </si>
  <si>
    <t>Option</t>
  </si>
  <si>
    <t>HEROS</t>
  </si>
  <si>
    <t>ef</t>
  </si>
  <si>
    <t>ee</t>
  </si>
  <si>
    <t>d</t>
  </si>
  <si>
    <t>ARMY BUILDER</t>
  </si>
  <si>
    <t>Total</t>
  </si>
  <si>
    <t>Héro</t>
  </si>
  <si>
    <t>HOMME BÊTES</t>
  </si>
  <si>
    <t>TROUPES</t>
  </si>
  <si>
    <t>Troupe</t>
  </si>
  <si>
    <t>Monstre</t>
  </si>
  <si>
    <t>MONSTRES</t>
  </si>
  <si>
    <t>Araloth</t>
  </si>
  <si>
    <t>Glade Captain Battle Standard Bearer</t>
  </si>
  <si>
    <t xml:space="preserve">Glade Lord With Bow of Loren and Starlight Greatblade </t>
  </si>
  <si>
    <t>Glade Lord With Kindred Blade and Starlight Spear</t>
  </si>
  <si>
    <t>Glade Lord With Bow of Loren, Kindred Blade and Hunting Falcon</t>
  </si>
  <si>
    <t>Glade Lord on Great Eagle</t>
  </si>
  <si>
    <t>Glade Lord On Great Stag</t>
  </si>
  <si>
    <t>Glade Lord on Great Stag With Bow Of Loren</t>
  </si>
  <si>
    <t>Glade Lord On Forest Dragon</t>
  </si>
  <si>
    <t>Mounted Glade Lord</t>
  </si>
  <si>
    <t>Orion, King In The Woods</t>
  </si>
  <si>
    <t>Hunting Hounds</t>
  </si>
  <si>
    <t>Wild Riders</t>
  </si>
  <si>
    <t>The Sisters Of Twilight On Forest Dragon</t>
  </si>
  <si>
    <t>Spellweaver With Blows Of Mystic Power</t>
  </si>
  <si>
    <t>Spellweaver With Heartwood Staff</t>
  </si>
  <si>
    <t>Shadowdancer</t>
  </si>
  <si>
    <t>Wardancer</t>
  </si>
  <si>
    <t>Wardancer - Bladesinger</t>
  </si>
  <si>
    <t>Waywatcher Lord</t>
  </si>
  <si>
    <t>Waywatcher</t>
  </si>
  <si>
    <t>Glade Guard</t>
  </si>
  <si>
    <t>Glade Riders</t>
  </si>
  <si>
    <t>Eternal Guard</t>
  </si>
  <si>
    <t>Wildwood Ranger</t>
  </si>
  <si>
    <t>Warhawk Riders</t>
  </si>
  <si>
    <t>Sisters Of The Thorn</t>
  </si>
  <si>
    <t>Great Eagle</t>
  </si>
  <si>
    <t>Branchwraith</t>
  </si>
  <si>
    <t>Dryad</t>
  </si>
  <si>
    <t>Tree Kin</t>
  </si>
  <si>
    <t>Durthu</t>
  </si>
  <si>
    <t>Treeman</t>
  </si>
  <si>
    <t>Treeman Ancient</t>
  </si>
  <si>
    <t>WOOD ELVES</t>
  </si>
  <si>
    <t>BRETONIEN</t>
  </si>
  <si>
    <t>SKAVEN</t>
  </si>
  <si>
    <t>Thanquol and Boneripper with Warpfire Projectors</t>
  </si>
  <si>
    <t>Règles spé</t>
  </si>
  <si>
    <t>Thanquol and Boneripper with Warpfire Braziers</t>
  </si>
  <si>
    <t>Skaven Grey Seer</t>
  </si>
  <si>
    <t>Screaming Bell</t>
  </si>
  <si>
    <t>Lord Skreech Verminking</t>
  </si>
  <si>
    <t>Verminlord Warbringer</t>
  </si>
  <si>
    <t>Verminlord Corruptor</t>
  </si>
  <si>
    <t>Verminlord Deceiver</t>
  </si>
  <si>
    <t>Verminlord Warpseer</t>
  </si>
  <si>
    <t>Queek Headtaker</t>
  </si>
  <si>
    <t>Warlord Spinetail</t>
  </si>
  <si>
    <t>Tretch Craventail</t>
  </si>
  <si>
    <t>Skaven Warlord with Warpforged Blade</t>
  </si>
  <si>
    <t>Skaven Warlord with War Halberd and Barbed Blade</t>
  </si>
  <si>
    <t>Skaven Warlord with 2 Barbed Blades</t>
  </si>
  <si>
    <t>Skaven Chieftain with Battle Standard</t>
  </si>
  <si>
    <t>Clanrats with Rusty Spear</t>
  </si>
  <si>
    <t>Clanrats with Rusty Blade</t>
  </si>
  <si>
    <t>Stormvermin</t>
  </si>
  <si>
    <t>Skavenslaves with Sling (no shield)</t>
  </si>
  <si>
    <t>Skavenslaves with Rusty Spears</t>
  </si>
  <si>
    <t>Skavenslaves with Rusty Blades</t>
  </si>
  <si>
    <t>Ikit Claw</t>
  </si>
  <si>
    <t>Warlock Engineer</t>
  </si>
  <si>
    <t>Doom-Flayer Weapon Team</t>
  </si>
  <si>
    <t>Ratling Gun Weapon Team</t>
  </si>
  <si>
    <t>Warpfire Thrower Weapon Team</t>
  </si>
  <si>
    <t>Warp-Grinder Weapon Team</t>
  </si>
  <si>
    <t>Poisoned Wind Mortar Weapon Team</t>
  </si>
  <si>
    <t>Poisoned Wind Globadiers</t>
  </si>
  <si>
    <t>Warplock Jezzails</t>
  </si>
  <si>
    <t>Doomwheel</t>
  </si>
  <si>
    <t>Warp Lightning Cannon</t>
  </si>
  <si>
    <t>Stormfiends with Ratling Cannons</t>
  </si>
  <si>
    <t>Stormfiends with Windlaunchers</t>
  </si>
  <si>
    <t>Stormfiends with Warpfire Projectors</t>
  </si>
  <si>
    <t>Stormfiends with Doomflayer Gauntlets</t>
  </si>
  <si>
    <t>Stormfiends with Grinderfists</t>
  </si>
  <si>
    <t>Stormfiends with Shock Gauntlets</t>
  </si>
  <si>
    <t>Throt The Unclean</t>
  </si>
  <si>
    <t>Packmaster Skweel Gnawtooth</t>
  </si>
  <si>
    <t>Packmaster with Herding Whip and Blade</t>
  </si>
  <si>
    <t>Packmaster with Herding Whip and Things-catcher</t>
  </si>
  <si>
    <t>Packmaster with Shock-Prod</t>
  </si>
  <si>
    <t>Giant Rats</t>
  </si>
  <si>
    <t>Rat Swarms</t>
  </si>
  <si>
    <t>Rat Ogres</t>
  </si>
  <si>
    <t>Hell Pit Abomination</t>
  </si>
  <si>
    <t>Lord Skrolk</t>
  </si>
  <si>
    <t>Plague Priest</t>
  </si>
  <si>
    <t>Plague Furnace</t>
  </si>
  <si>
    <t>Plague Monks with Foetid Blade</t>
  </si>
  <si>
    <t>Plague Monks with Woe-Stave</t>
  </si>
  <si>
    <t>Plague Censer Bearers</t>
  </si>
  <si>
    <t>Plagueclaw Catapult</t>
  </si>
  <si>
    <t>Deathmaster Snikch</t>
  </si>
  <si>
    <t xml:space="preserve">Skaven Assassin with Poisoned Throwing Stars </t>
  </si>
  <si>
    <t>Skaven Assassin with Weeping Blades</t>
  </si>
  <si>
    <t>Skaven Assassin with Fighting Claws</t>
  </si>
  <si>
    <t>Night Runners</t>
  </si>
  <si>
    <t>Gutter Runners</t>
  </si>
  <si>
    <t>Keywords</t>
  </si>
  <si>
    <t>Greasus Goldtooth</t>
  </si>
  <si>
    <t>Skrag The Slaughterer</t>
  </si>
  <si>
    <t>Tyrant with Massive Ogre Club</t>
  </si>
  <si>
    <t>Tyrant with 2 Club, Basher or Slicer</t>
  </si>
  <si>
    <t>Tyrant with Brace of Ogre Pistols</t>
  </si>
  <si>
    <t>Bragg the Gutsman</t>
  </si>
  <si>
    <t>Bruiser Standard Bearer</t>
  </si>
  <si>
    <t>Butcher</t>
  </si>
  <si>
    <t>Ogres</t>
  </si>
  <si>
    <t xml:space="preserve">Ironguts </t>
  </si>
  <si>
    <t>Leadbelchers</t>
  </si>
  <si>
    <t>Gorgers</t>
  </si>
  <si>
    <t>Ironblaster</t>
  </si>
  <si>
    <t>Gnoblar Scraplauncher</t>
  </si>
  <si>
    <t>Gnoblar Fighters</t>
  </si>
  <si>
    <t>Firebelly</t>
  </si>
  <si>
    <t>Hunter</t>
  </si>
  <si>
    <t>Sabretusks</t>
  </si>
  <si>
    <t>Mournfang Cavalry  with Ogre Clubs and Blades (with shield)</t>
  </si>
  <si>
    <t xml:space="preserve">Mournfang Cavalry with 2 Ogre Clubs and Blades </t>
  </si>
  <si>
    <t>Mournfang Cavalry Leader (with ogre pistol and Ogre Clubs and blades with shield)</t>
  </si>
  <si>
    <t xml:space="preserve">cf règles "crusher" pour les leader </t>
  </si>
  <si>
    <t>Mournfang Cavalry Leader (with ogre pistol and 2 Ogre Clubs and blades)</t>
  </si>
  <si>
    <t>Stonehorn with Chaintrap</t>
  </si>
  <si>
    <t>Stonehorn with Vautour de sang (effet spé)</t>
  </si>
  <si>
    <t>Thundertusk witch Chaintrap</t>
  </si>
  <si>
    <t>Thundertusk witch Vautour de sang (effet spé)</t>
  </si>
  <si>
    <t>Golgfag Maneater</t>
  </si>
  <si>
    <t>Maneaters</t>
  </si>
  <si>
    <t>Yhetees</t>
  </si>
  <si>
    <t>ROYAUME DES OGRES</t>
  </si>
  <si>
    <t>CE SPIN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</si>
</sst>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1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Tahoma"/>
      <family val="2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8"/>
      <color indexed="9"/>
      <name val="Arial"/>
      <family val="2"/>
    </font>
    <font>
      <b/>
      <sz val="24"/>
      <color theme="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theme="1"/>
        <bgColor indexed="58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AE69A"/>
        <bgColor indexed="64"/>
      </patternFill>
    </fill>
  </fills>
  <borders count="7">
    <border>
      <left/>
      <right/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164" fontId="0" fillId="3" borderId="0" xfId="0" applyNumberFormat="1" applyFill="1" applyAlignment="1">
      <alignment horizontal="right"/>
    </xf>
    <xf numFmtId="164" fontId="0" fillId="3" borderId="0" xfId="0" applyNumberFormat="1" applyFill="1"/>
    <xf numFmtId="0" fontId="1" fillId="0" borderId="0" xfId="0" applyFont="1" applyFill="1"/>
    <xf numFmtId="164" fontId="1" fillId="0" borderId="0" xfId="0" applyNumberFormat="1" applyFont="1" applyFill="1"/>
    <xf numFmtId="0" fontId="0" fillId="0" borderId="0" xfId="0" applyFill="1"/>
    <xf numFmtId="0" fontId="0" fillId="0" borderId="0" xfId="0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0" fontId="0" fillId="6" borderId="0" xfId="0" applyFill="1"/>
    <xf numFmtId="0" fontId="0" fillId="6" borderId="0" xfId="0" applyFill="1" applyAlignment="1">
      <alignment horizontal="right"/>
    </xf>
    <xf numFmtId="0" fontId="0" fillId="7" borderId="0" xfId="0" applyFill="1"/>
    <xf numFmtId="0" fontId="0" fillId="7" borderId="0" xfId="0" applyFill="1" applyAlignment="1">
      <alignment horizontal="right"/>
    </xf>
    <xf numFmtId="0" fontId="0" fillId="8" borderId="0" xfId="0" applyFill="1"/>
    <xf numFmtId="0" fontId="0" fillId="8" borderId="0" xfId="0" applyFill="1" applyAlignment="1">
      <alignment horizontal="right"/>
    </xf>
    <xf numFmtId="0" fontId="0" fillId="9" borderId="0" xfId="0" applyFill="1"/>
    <xf numFmtId="0" fontId="0" fillId="9" borderId="0" xfId="0" applyFill="1" applyAlignment="1">
      <alignment horizontal="right"/>
    </xf>
    <xf numFmtId="0" fontId="0" fillId="10" borderId="0" xfId="0" applyFill="1"/>
    <xf numFmtId="0" fontId="0" fillId="10" borderId="0" xfId="0" applyFill="1" applyAlignment="1">
      <alignment horizontal="right"/>
    </xf>
    <xf numFmtId="0" fontId="0" fillId="11" borderId="0" xfId="0" applyFill="1"/>
    <xf numFmtId="0" fontId="0" fillId="11" borderId="0" xfId="0" applyFill="1" applyAlignment="1">
      <alignment horizontal="right"/>
    </xf>
    <xf numFmtId="0" fontId="0" fillId="12" borderId="0" xfId="0" applyFill="1"/>
    <xf numFmtId="0" fontId="0" fillId="12" borderId="0" xfId="0" applyFill="1" applyAlignment="1">
      <alignment horizontal="right"/>
    </xf>
    <xf numFmtId="0" fontId="0" fillId="13" borderId="0" xfId="0" applyFill="1"/>
    <xf numFmtId="0" fontId="0" fillId="13" borderId="0" xfId="0" applyFill="1" applyAlignment="1">
      <alignment horizontal="right"/>
    </xf>
    <xf numFmtId="0" fontId="0" fillId="14" borderId="0" xfId="0" applyFill="1"/>
    <xf numFmtId="0" fontId="0" fillId="14" borderId="0" xfId="0" applyFill="1" applyAlignment="1">
      <alignment horizontal="right"/>
    </xf>
    <xf numFmtId="0" fontId="0" fillId="15" borderId="0" xfId="0" applyFill="1"/>
    <xf numFmtId="0" fontId="0" fillId="15" borderId="0" xfId="0" applyFill="1" applyAlignment="1">
      <alignment horizontal="right"/>
    </xf>
    <xf numFmtId="0" fontId="0" fillId="16" borderId="0" xfId="0" applyFill="1"/>
    <xf numFmtId="0" fontId="0" fillId="16" borderId="0" xfId="0" applyFill="1" applyAlignment="1">
      <alignment horizontal="right"/>
    </xf>
    <xf numFmtId="0" fontId="0" fillId="17" borderId="0" xfId="0" applyFill="1"/>
    <xf numFmtId="0" fontId="0" fillId="17" borderId="0" xfId="0" applyFill="1" applyAlignment="1">
      <alignment horizontal="right"/>
    </xf>
    <xf numFmtId="0" fontId="0" fillId="18" borderId="0" xfId="0" applyFill="1"/>
    <xf numFmtId="0" fontId="0" fillId="18" borderId="0" xfId="0" applyFill="1" applyAlignment="1">
      <alignment horizontal="right"/>
    </xf>
    <xf numFmtId="0" fontId="0" fillId="19" borderId="0" xfId="0" applyFill="1"/>
    <xf numFmtId="0" fontId="0" fillId="19" borderId="0" xfId="0" applyFill="1" applyAlignment="1">
      <alignment horizontal="right"/>
    </xf>
    <xf numFmtId="0" fontId="0" fillId="20" borderId="0" xfId="0" applyFill="1"/>
    <xf numFmtId="0" fontId="0" fillId="21" borderId="0" xfId="0" applyFill="1"/>
    <xf numFmtId="0" fontId="0" fillId="21" borderId="0" xfId="0" applyFill="1" applyAlignment="1">
      <alignment horizontal="right"/>
    </xf>
    <xf numFmtId="0" fontId="0" fillId="22" borderId="0" xfId="0" applyFill="1"/>
    <xf numFmtId="0" fontId="0" fillId="22" borderId="0" xfId="0" applyFill="1" applyAlignment="1">
      <alignment horizontal="right"/>
    </xf>
    <xf numFmtId="0" fontId="0" fillId="23" borderId="0" xfId="0" applyFill="1"/>
    <xf numFmtId="0" fontId="0" fillId="23" borderId="0" xfId="0" applyFill="1" applyAlignment="1">
      <alignment horizontal="right"/>
    </xf>
    <xf numFmtId="0" fontId="0" fillId="24" borderId="0" xfId="0" applyFill="1"/>
    <xf numFmtId="0" fontId="0" fillId="24" borderId="0" xfId="0" applyFill="1" applyAlignment="1">
      <alignment horizontal="right"/>
    </xf>
    <xf numFmtId="0" fontId="0" fillId="0" borderId="0" xfId="0" applyFont="1" applyBorder="1"/>
    <xf numFmtId="0" fontId="0" fillId="0" borderId="0" xfId="0" applyBorder="1" applyAlignment="1">
      <alignment horizontal="right"/>
    </xf>
    <xf numFmtId="0" fontId="0" fillId="25" borderId="0" xfId="0" applyFill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ont="1" applyFill="1" applyBorder="1"/>
    <xf numFmtId="0" fontId="0" fillId="0" borderId="0" xfId="0" applyAlignment="1">
      <alignment wrapText="1"/>
    </xf>
    <xf numFmtId="0" fontId="9" fillId="8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0" borderId="0" xfId="0" applyFill="1" applyBorder="1"/>
    <xf numFmtId="0" fontId="1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2" borderId="0" xfId="0" applyFill="1"/>
    <xf numFmtId="0" fontId="14" fillId="0" borderId="0" xfId="0" applyFont="1"/>
    <xf numFmtId="0" fontId="15" fillId="0" borderId="0" xfId="0" applyFont="1"/>
    <xf numFmtId="0" fontId="12" fillId="32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2" fillId="31" borderId="0" xfId="0" applyFont="1" applyFill="1" applyAlignment="1">
      <alignment horizontal="center"/>
    </xf>
    <xf numFmtId="0" fontId="0" fillId="0" borderId="0" xfId="0" applyAlignment="1"/>
    <xf numFmtId="0" fontId="7" fillId="26" borderId="0" xfId="0" applyFont="1" applyFill="1" applyBorder="1" applyAlignment="1">
      <alignment horizontal="center" vertical="center"/>
    </xf>
    <xf numFmtId="0" fontId="3" fillId="20" borderId="0" xfId="0" applyFont="1" applyFill="1" applyAlignment="1">
      <alignment horizontal="center"/>
    </xf>
    <xf numFmtId="0" fontId="0" fillId="20" borderId="0" xfId="0" applyFill="1" applyAlignment="1">
      <alignment horizontal="center"/>
    </xf>
    <xf numFmtId="0" fontId="4" fillId="2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20" borderId="0" xfId="0" applyFont="1" applyFill="1" applyAlignment="1">
      <alignment horizontal="center"/>
    </xf>
    <xf numFmtId="0" fontId="5" fillId="20" borderId="0" xfId="0" applyFont="1" applyFill="1" applyAlignment="1">
      <alignment horizontal="center"/>
    </xf>
    <xf numFmtId="0" fontId="6" fillId="20" borderId="0" xfId="0" applyFont="1" applyFill="1" applyBorder="1" applyAlignment="1">
      <alignment horizontal="center"/>
    </xf>
    <xf numFmtId="0" fontId="0" fillId="20" borderId="0" xfId="0" applyFont="1" applyFill="1" applyBorder="1" applyAlignment="1">
      <alignment horizontal="center"/>
    </xf>
    <xf numFmtId="0" fontId="10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11" fillId="17" borderId="0" xfId="0" applyFont="1" applyFill="1" applyAlignment="1">
      <alignment horizontal="center"/>
    </xf>
    <xf numFmtId="0" fontId="0" fillId="17" borderId="0" xfId="0" applyFill="1" applyAlignment="1">
      <alignment horizontal="center"/>
    </xf>
    <xf numFmtId="0" fontId="8" fillId="20" borderId="0" xfId="0" applyFont="1" applyFill="1" applyAlignment="1">
      <alignment horizontal="center"/>
    </xf>
    <xf numFmtId="0" fontId="10" fillId="27" borderId="0" xfId="0" applyFont="1" applyFill="1" applyAlignment="1">
      <alignment horizontal="center"/>
    </xf>
    <xf numFmtId="0" fontId="0" fillId="27" borderId="0" xfId="0" applyFill="1" applyAlignment="1">
      <alignment horizontal="center"/>
    </xf>
    <xf numFmtId="0" fontId="10" fillId="20" borderId="0" xfId="0" applyFont="1" applyFill="1" applyAlignment="1">
      <alignment horizontal="center"/>
    </xf>
    <xf numFmtId="0" fontId="17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AE6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Mixed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checked="Mixed" noThreeD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CheckBox" checked="Checked" noThreeD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CheckBox" checked="Mixed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CheckBox" checked="Mixed" noThreeD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CheckBox" checked="Mixed" noThreeD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CheckBox" checked="Mixed" noThreeD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CheckBox" checked="Mixed" noThreeD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CheckBox" checked="Mixed" noThreeD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CheckBox" checked="Mixed" noThreeD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CheckBox" checked="Mixed" noThreeD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CheckBox" checked="Mixed" noThreeD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CheckBox" checked="Mixed" noThreeD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CheckBox" checked="Mixed" noThreeD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CheckBox" checked="Mixed" noThreeD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CheckBox" checked="Mixed" noThreeD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CheckBox" checked="Mixed" noThreeD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CheckBox" checked="Mixed" noThreeD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CheckBox" checked="Mixed" noThreeD="1"/>
</file>

<file path=xl/ctrlProps/ctrlProp47.xml><?xml version="1.0" encoding="utf-8"?>
<formControlPr xmlns="http://schemas.microsoft.com/office/spreadsheetml/2009/9/main" objectType="CheckBox" checked="Mixed" noThreeD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CheckBox" checked="Mixed" noThreeD="1"/>
</file>

<file path=xl/ctrlProps/ctrlProp50.xml><?xml version="1.0" encoding="utf-8"?>
<formControlPr xmlns="http://schemas.microsoft.com/office/spreadsheetml/2009/9/main" objectType="CheckBox" checked="Mixed" noThreeD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CheckBox" checked="Mixed" noThreeD="1"/>
</file>

<file path=xl/ctrlProps/ctrlProp53.xml><?xml version="1.0" encoding="utf-8"?>
<formControlPr xmlns="http://schemas.microsoft.com/office/spreadsheetml/2009/9/main" objectType="CheckBox" checked="Mixed" noThreeD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CheckBox" checked="Mixed" noThreeD="1"/>
</file>

<file path=xl/ctrlProps/ctrlProp56.xml><?xml version="1.0" encoding="utf-8"?>
<formControlPr xmlns="http://schemas.microsoft.com/office/spreadsheetml/2009/9/main" objectType="CheckBox" checked="Mixed" noThreeD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CheckBox" checked="Mixed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7.emf"/><Relationship Id="rId7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1.emf"/><Relationship Id="rId13" Type="http://schemas.openxmlformats.org/officeDocument/2006/relationships/image" Target="../media/image26.emf"/><Relationship Id="rId18" Type="http://schemas.openxmlformats.org/officeDocument/2006/relationships/image" Target="../media/image31.emf"/><Relationship Id="rId26" Type="http://schemas.openxmlformats.org/officeDocument/2006/relationships/image" Target="../media/image13.emf"/><Relationship Id="rId3" Type="http://schemas.openxmlformats.org/officeDocument/2006/relationships/image" Target="../media/image18.emf"/><Relationship Id="rId21" Type="http://schemas.openxmlformats.org/officeDocument/2006/relationships/image" Target="../media/image34.emf"/><Relationship Id="rId7" Type="http://schemas.openxmlformats.org/officeDocument/2006/relationships/image" Target="../media/image14.emf"/><Relationship Id="rId12" Type="http://schemas.openxmlformats.org/officeDocument/2006/relationships/image" Target="../media/image25.emf"/><Relationship Id="rId17" Type="http://schemas.openxmlformats.org/officeDocument/2006/relationships/image" Target="../media/image30.emf"/><Relationship Id="rId25" Type="http://schemas.openxmlformats.org/officeDocument/2006/relationships/image" Target="../media/image38.emf"/><Relationship Id="rId2" Type="http://schemas.openxmlformats.org/officeDocument/2006/relationships/image" Target="../media/image20.emf"/><Relationship Id="rId16" Type="http://schemas.openxmlformats.org/officeDocument/2006/relationships/image" Target="../media/image29.emf"/><Relationship Id="rId20" Type="http://schemas.openxmlformats.org/officeDocument/2006/relationships/image" Target="../media/image33.emf"/><Relationship Id="rId29" Type="http://schemas.openxmlformats.org/officeDocument/2006/relationships/image" Target="../media/image10.emf"/><Relationship Id="rId1" Type="http://schemas.openxmlformats.org/officeDocument/2006/relationships/image" Target="../media/image19.emf"/><Relationship Id="rId6" Type="http://schemas.openxmlformats.org/officeDocument/2006/relationships/image" Target="../media/image15.emf"/><Relationship Id="rId11" Type="http://schemas.openxmlformats.org/officeDocument/2006/relationships/image" Target="../media/image24.emf"/><Relationship Id="rId24" Type="http://schemas.openxmlformats.org/officeDocument/2006/relationships/image" Target="../media/image37.emf"/><Relationship Id="rId5" Type="http://schemas.openxmlformats.org/officeDocument/2006/relationships/image" Target="../media/image16.emf"/><Relationship Id="rId15" Type="http://schemas.openxmlformats.org/officeDocument/2006/relationships/image" Target="../media/image28.emf"/><Relationship Id="rId23" Type="http://schemas.openxmlformats.org/officeDocument/2006/relationships/image" Target="../media/image36.emf"/><Relationship Id="rId28" Type="http://schemas.openxmlformats.org/officeDocument/2006/relationships/image" Target="../media/image11.emf"/><Relationship Id="rId10" Type="http://schemas.openxmlformats.org/officeDocument/2006/relationships/image" Target="../media/image23.emf"/><Relationship Id="rId19" Type="http://schemas.openxmlformats.org/officeDocument/2006/relationships/image" Target="../media/image32.emf"/><Relationship Id="rId31" Type="http://schemas.openxmlformats.org/officeDocument/2006/relationships/image" Target="../media/image39.emf"/><Relationship Id="rId4" Type="http://schemas.openxmlformats.org/officeDocument/2006/relationships/image" Target="../media/image17.emf"/><Relationship Id="rId9" Type="http://schemas.openxmlformats.org/officeDocument/2006/relationships/image" Target="../media/image22.emf"/><Relationship Id="rId14" Type="http://schemas.openxmlformats.org/officeDocument/2006/relationships/image" Target="../media/image27.emf"/><Relationship Id="rId22" Type="http://schemas.openxmlformats.org/officeDocument/2006/relationships/image" Target="../media/image35.emf"/><Relationship Id="rId27" Type="http://schemas.openxmlformats.org/officeDocument/2006/relationships/image" Target="../media/image12.emf"/><Relationship Id="rId30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0.emf"/><Relationship Id="rId1" Type="http://schemas.openxmlformats.org/officeDocument/2006/relationships/image" Target="../media/image4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</xdr:row>
          <xdr:rowOff>38100</xdr:rowOff>
        </xdr:from>
        <xdr:to>
          <xdr:col>0</xdr:col>
          <xdr:colOff>1209675</xdr:colOff>
          <xdr:row>4</xdr:row>
          <xdr:rowOff>85725</xdr:rowOff>
        </xdr:to>
        <xdr:sp macro="" textlink="">
          <xdr:nvSpPr>
            <xdr:cNvPr id="1028" name="Toggle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1314450</xdr:colOff>
          <xdr:row>3</xdr:row>
          <xdr:rowOff>38100</xdr:rowOff>
        </xdr:from>
        <xdr:to>
          <xdr:col>1</xdr:col>
          <xdr:colOff>476250</xdr:colOff>
          <xdr:row>4</xdr:row>
          <xdr:rowOff>85725</xdr:rowOff>
        </xdr:to>
        <xdr:sp macro="" textlink="">
          <xdr:nvSpPr>
            <xdr:cNvPr id="1042" name="ToggleButton3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533400</xdr:colOff>
          <xdr:row>3</xdr:row>
          <xdr:rowOff>28575</xdr:rowOff>
        </xdr:from>
        <xdr:to>
          <xdr:col>3</xdr:col>
          <xdr:colOff>152400</xdr:colOff>
          <xdr:row>4</xdr:row>
          <xdr:rowOff>76200</xdr:rowOff>
        </xdr:to>
        <xdr:sp macro="" textlink="">
          <xdr:nvSpPr>
            <xdr:cNvPr id="1048" name="Toggle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276225</xdr:colOff>
          <xdr:row>3</xdr:row>
          <xdr:rowOff>38100</xdr:rowOff>
        </xdr:from>
        <xdr:to>
          <xdr:col>4</xdr:col>
          <xdr:colOff>657225</xdr:colOff>
          <xdr:row>4</xdr:row>
          <xdr:rowOff>85725</xdr:rowOff>
        </xdr:to>
        <xdr:sp macro="" textlink="">
          <xdr:nvSpPr>
            <xdr:cNvPr id="1049" name="ToggleButton4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19050</xdr:colOff>
          <xdr:row>3</xdr:row>
          <xdr:rowOff>38100</xdr:rowOff>
        </xdr:from>
        <xdr:to>
          <xdr:col>6</xdr:col>
          <xdr:colOff>400050</xdr:colOff>
          <xdr:row>4</xdr:row>
          <xdr:rowOff>85725</xdr:rowOff>
        </xdr:to>
        <xdr:sp macro="" textlink="">
          <xdr:nvSpPr>
            <xdr:cNvPr id="1050" name="ToggleButton5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19050</xdr:colOff>
          <xdr:row>3</xdr:row>
          <xdr:rowOff>38100</xdr:rowOff>
        </xdr:from>
        <xdr:to>
          <xdr:col>8</xdr:col>
          <xdr:colOff>609600</xdr:colOff>
          <xdr:row>4</xdr:row>
          <xdr:rowOff>85725</xdr:rowOff>
        </xdr:to>
        <xdr:sp macro="" textlink="">
          <xdr:nvSpPr>
            <xdr:cNvPr id="1051" name="ToggleButton6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19050</xdr:colOff>
          <xdr:row>3</xdr:row>
          <xdr:rowOff>38100</xdr:rowOff>
        </xdr:from>
        <xdr:to>
          <xdr:col>10</xdr:col>
          <xdr:colOff>400050</xdr:colOff>
          <xdr:row>4</xdr:row>
          <xdr:rowOff>85725</xdr:rowOff>
        </xdr:to>
        <xdr:sp macro="" textlink="">
          <xdr:nvSpPr>
            <xdr:cNvPr id="1053" name="ToggleButton7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571500</xdr:colOff>
          <xdr:row>3</xdr:row>
          <xdr:rowOff>38100</xdr:rowOff>
        </xdr:from>
        <xdr:to>
          <xdr:col>12</xdr:col>
          <xdr:colOff>190500</xdr:colOff>
          <xdr:row>4</xdr:row>
          <xdr:rowOff>85725</xdr:rowOff>
        </xdr:to>
        <xdr:sp macro="" textlink="">
          <xdr:nvSpPr>
            <xdr:cNvPr id="1057" name="ToggleButton8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6</xdr:row>
          <xdr:rowOff>28575</xdr:rowOff>
        </xdr:from>
        <xdr:to>
          <xdr:col>0</xdr:col>
          <xdr:colOff>1390650</xdr:colOff>
          <xdr:row>6</xdr:row>
          <xdr:rowOff>304800</xdr:rowOff>
        </xdr:to>
        <xdr:sp macro="" textlink="">
          <xdr:nvSpPr>
            <xdr:cNvPr id="19458" name="CheckBox1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9</xdr:row>
          <xdr:rowOff>0</xdr:rowOff>
        </xdr:from>
        <xdr:to>
          <xdr:col>0</xdr:col>
          <xdr:colOff>1009650</xdr:colOff>
          <xdr:row>9</xdr:row>
          <xdr:rowOff>0</xdr:rowOff>
        </xdr:to>
        <xdr:sp macro="" textlink="">
          <xdr:nvSpPr>
            <xdr:cNvPr id="19459" name="CheckBox2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9</xdr:row>
          <xdr:rowOff>0</xdr:rowOff>
        </xdr:from>
        <xdr:to>
          <xdr:col>11</xdr:col>
          <xdr:colOff>733425</xdr:colOff>
          <xdr:row>9</xdr:row>
          <xdr:rowOff>0</xdr:rowOff>
        </xdr:to>
        <xdr:sp macro="" textlink="">
          <xdr:nvSpPr>
            <xdr:cNvPr id="19465" name="ToggleButton2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9</xdr:row>
          <xdr:rowOff>0</xdr:rowOff>
        </xdr:from>
        <xdr:to>
          <xdr:col>11</xdr:col>
          <xdr:colOff>742950</xdr:colOff>
          <xdr:row>9</xdr:row>
          <xdr:rowOff>0</xdr:rowOff>
        </xdr:to>
        <xdr:sp macro="" textlink="">
          <xdr:nvSpPr>
            <xdr:cNvPr id="19466" name="ToggleButton3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9</xdr:row>
          <xdr:rowOff>0</xdr:rowOff>
        </xdr:from>
        <xdr:to>
          <xdr:col>11</xdr:col>
          <xdr:colOff>714375</xdr:colOff>
          <xdr:row>9</xdr:row>
          <xdr:rowOff>0</xdr:rowOff>
        </xdr:to>
        <xdr:sp macro="" textlink="">
          <xdr:nvSpPr>
            <xdr:cNvPr id="19467" name="ToggleButton4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9</xdr:row>
          <xdr:rowOff>0</xdr:rowOff>
        </xdr:from>
        <xdr:to>
          <xdr:col>11</xdr:col>
          <xdr:colOff>742950</xdr:colOff>
          <xdr:row>9</xdr:row>
          <xdr:rowOff>0</xdr:rowOff>
        </xdr:to>
        <xdr:sp macro="" textlink="">
          <xdr:nvSpPr>
            <xdr:cNvPr id="19468" name="ToggleButton5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1085850</xdr:colOff>
          <xdr:row>9</xdr:row>
          <xdr:rowOff>0</xdr:rowOff>
        </xdr:from>
        <xdr:to>
          <xdr:col>1</xdr:col>
          <xdr:colOff>285750</xdr:colOff>
          <xdr:row>9</xdr:row>
          <xdr:rowOff>0</xdr:rowOff>
        </xdr:to>
        <xdr:sp macro="" textlink="">
          <xdr:nvSpPr>
            <xdr:cNvPr id="19476" name="CheckBox3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9</xdr:row>
          <xdr:rowOff>0</xdr:rowOff>
        </xdr:from>
        <xdr:to>
          <xdr:col>11</xdr:col>
          <xdr:colOff>733425</xdr:colOff>
          <xdr:row>9</xdr:row>
          <xdr:rowOff>0</xdr:rowOff>
        </xdr:to>
        <xdr:sp macro="" textlink="">
          <xdr:nvSpPr>
            <xdr:cNvPr id="19478" name="ToggleButton6" hidden="1">
              <a:extLst>
                <a:ext uri="{63B3BB69-23CF-44E3-9099-C40C66FF867C}">
                  <a14:compatExt spid="_x0000_s19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9</xdr:row>
          <xdr:rowOff>0</xdr:rowOff>
        </xdr:from>
        <xdr:to>
          <xdr:col>11</xdr:col>
          <xdr:colOff>733425</xdr:colOff>
          <xdr:row>9</xdr:row>
          <xdr:rowOff>0</xdr:rowOff>
        </xdr:to>
        <xdr:sp macro="" textlink="">
          <xdr:nvSpPr>
            <xdr:cNvPr id="19479" name="ToggleButton7" hidden="1">
              <a:extLst>
                <a:ext uri="{63B3BB69-23CF-44E3-9099-C40C66FF867C}">
                  <a14:compatExt spid="_x0000_s19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9</xdr:row>
          <xdr:rowOff>0</xdr:rowOff>
        </xdr:from>
        <xdr:to>
          <xdr:col>11</xdr:col>
          <xdr:colOff>723900</xdr:colOff>
          <xdr:row>9</xdr:row>
          <xdr:rowOff>0</xdr:rowOff>
        </xdr:to>
        <xdr:sp macro="" textlink="">
          <xdr:nvSpPr>
            <xdr:cNvPr id="19480" name="ToggleButton8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9</xdr:row>
          <xdr:rowOff>0</xdr:rowOff>
        </xdr:from>
        <xdr:to>
          <xdr:col>11</xdr:col>
          <xdr:colOff>733425</xdr:colOff>
          <xdr:row>9</xdr:row>
          <xdr:rowOff>0</xdr:rowOff>
        </xdr:to>
        <xdr:sp macro="" textlink="">
          <xdr:nvSpPr>
            <xdr:cNvPr id="19481" name="ToggleButton9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9</xdr:row>
          <xdr:rowOff>0</xdr:rowOff>
        </xdr:from>
        <xdr:to>
          <xdr:col>11</xdr:col>
          <xdr:colOff>714375</xdr:colOff>
          <xdr:row>9</xdr:row>
          <xdr:rowOff>0</xdr:rowOff>
        </xdr:to>
        <xdr:sp macro="" textlink="">
          <xdr:nvSpPr>
            <xdr:cNvPr id="19482" name="ToggleButton10" hidden="1">
              <a:extLst>
                <a:ext uri="{63B3BB69-23CF-44E3-9099-C40C66FF867C}">
                  <a14:compatExt spid="_x0000_s19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9</xdr:row>
          <xdr:rowOff>0</xdr:rowOff>
        </xdr:from>
        <xdr:to>
          <xdr:col>0</xdr:col>
          <xdr:colOff>1590675</xdr:colOff>
          <xdr:row>9</xdr:row>
          <xdr:rowOff>0</xdr:rowOff>
        </xdr:to>
        <xdr:sp macro="" textlink="">
          <xdr:nvSpPr>
            <xdr:cNvPr id="19483" name="CheckBox4" hidden="1">
              <a:extLst>
                <a:ext uri="{63B3BB69-23CF-44E3-9099-C40C66FF867C}">
                  <a14:compatExt spid="_x0000_s19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11</xdr:row>
          <xdr:rowOff>66675</xdr:rowOff>
        </xdr:from>
        <xdr:to>
          <xdr:col>0</xdr:col>
          <xdr:colOff>1114425</xdr:colOff>
          <xdr:row>11</xdr:row>
          <xdr:rowOff>361950</xdr:rowOff>
        </xdr:to>
        <xdr:sp macro="" textlink="">
          <xdr:nvSpPr>
            <xdr:cNvPr id="19484" name="CheckBox5" hidden="1">
              <a:extLst>
                <a:ext uri="{63B3BB69-23CF-44E3-9099-C40C66FF867C}">
                  <a14:compatExt spid="_x0000_s19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15</xdr:row>
          <xdr:rowOff>0</xdr:rowOff>
        </xdr:from>
        <xdr:to>
          <xdr:col>11</xdr:col>
          <xdr:colOff>695325</xdr:colOff>
          <xdr:row>15</xdr:row>
          <xdr:rowOff>0</xdr:rowOff>
        </xdr:to>
        <xdr:sp macro="" textlink="">
          <xdr:nvSpPr>
            <xdr:cNvPr id="19486" name="ToggleButton11" hidden="1">
              <a:extLst>
                <a:ext uri="{63B3BB69-23CF-44E3-9099-C40C66FF867C}">
                  <a14:compatExt spid="_x0000_s19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15</xdr:row>
          <xdr:rowOff>0</xdr:rowOff>
        </xdr:from>
        <xdr:to>
          <xdr:col>11</xdr:col>
          <xdr:colOff>695325</xdr:colOff>
          <xdr:row>15</xdr:row>
          <xdr:rowOff>0</xdr:rowOff>
        </xdr:to>
        <xdr:sp macro="" textlink="">
          <xdr:nvSpPr>
            <xdr:cNvPr id="19487" name="ToggleButton12" hidden="1">
              <a:extLst>
                <a:ext uri="{63B3BB69-23CF-44E3-9099-C40C66FF867C}">
                  <a14:compatExt spid="_x0000_s19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15</xdr:row>
          <xdr:rowOff>0</xdr:rowOff>
        </xdr:from>
        <xdr:to>
          <xdr:col>11</xdr:col>
          <xdr:colOff>695325</xdr:colOff>
          <xdr:row>15</xdr:row>
          <xdr:rowOff>0</xdr:rowOff>
        </xdr:to>
        <xdr:sp macro="" textlink="">
          <xdr:nvSpPr>
            <xdr:cNvPr id="19488" name="ToggleButton13" hidden="1">
              <a:extLst>
                <a:ext uri="{63B3BB69-23CF-44E3-9099-C40C66FF867C}">
                  <a14:compatExt spid="_x0000_s19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15</xdr:row>
          <xdr:rowOff>0</xdr:rowOff>
        </xdr:from>
        <xdr:to>
          <xdr:col>11</xdr:col>
          <xdr:colOff>676275</xdr:colOff>
          <xdr:row>15</xdr:row>
          <xdr:rowOff>0</xdr:rowOff>
        </xdr:to>
        <xdr:sp macro="" textlink="">
          <xdr:nvSpPr>
            <xdr:cNvPr id="19489" name="ToggleButton14" hidden="1">
              <a:extLst>
                <a:ext uri="{63B3BB69-23CF-44E3-9099-C40C66FF867C}">
                  <a14:compatExt spid="_x0000_s19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1504950</xdr:colOff>
          <xdr:row>11</xdr:row>
          <xdr:rowOff>47625</xdr:rowOff>
        </xdr:from>
        <xdr:to>
          <xdr:col>1</xdr:col>
          <xdr:colOff>581025</xdr:colOff>
          <xdr:row>11</xdr:row>
          <xdr:rowOff>342900</xdr:rowOff>
        </xdr:to>
        <xdr:sp macro="" textlink="">
          <xdr:nvSpPr>
            <xdr:cNvPr id="19490" name="CheckBox6" hidden="1">
              <a:extLst>
                <a:ext uri="{63B3BB69-23CF-44E3-9099-C40C66FF867C}">
                  <a14:compatExt spid="_x0000_s19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23</xdr:row>
          <xdr:rowOff>0</xdr:rowOff>
        </xdr:from>
        <xdr:to>
          <xdr:col>11</xdr:col>
          <xdr:colOff>676275</xdr:colOff>
          <xdr:row>23</xdr:row>
          <xdr:rowOff>0</xdr:rowOff>
        </xdr:to>
        <xdr:sp macro="" textlink="">
          <xdr:nvSpPr>
            <xdr:cNvPr id="19492" name="ToggleButton16" hidden="1">
              <a:extLst>
                <a:ext uri="{63B3BB69-23CF-44E3-9099-C40C66FF867C}">
                  <a14:compatExt spid="_x0000_s19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23</xdr:row>
          <xdr:rowOff>0</xdr:rowOff>
        </xdr:from>
        <xdr:to>
          <xdr:col>11</xdr:col>
          <xdr:colOff>695325</xdr:colOff>
          <xdr:row>23</xdr:row>
          <xdr:rowOff>0</xdr:rowOff>
        </xdr:to>
        <xdr:sp macro="" textlink="">
          <xdr:nvSpPr>
            <xdr:cNvPr id="19493" name="ToggleButton17" hidden="1">
              <a:extLst>
                <a:ext uri="{63B3BB69-23CF-44E3-9099-C40C66FF867C}">
                  <a14:compatExt spid="_x0000_s19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23</xdr:row>
          <xdr:rowOff>0</xdr:rowOff>
        </xdr:from>
        <xdr:to>
          <xdr:col>11</xdr:col>
          <xdr:colOff>695325</xdr:colOff>
          <xdr:row>23</xdr:row>
          <xdr:rowOff>0</xdr:rowOff>
        </xdr:to>
        <xdr:sp macro="" textlink="">
          <xdr:nvSpPr>
            <xdr:cNvPr id="19494" name="ToggleButton18" hidden="1">
              <a:extLst>
                <a:ext uri="{63B3BB69-23CF-44E3-9099-C40C66FF867C}">
                  <a14:compatExt spid="_x0000_s19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23</xdr:row>
          <xdr:rowOff>0</xdr:rowOff>
        </xdr:from>
        <xdr:to>
          <xdr:col>11</xdr:col>
          <xdr:colOff>695325</xdr:colOff>
          <xdr:row>23</xdr:row>
          <xdr:rowOff>0</xdr:rowOff>
        </xdr:to>
        <xdr:sp macro="" textlink="">
          <xdr:nvSpPr>
            <xdr:cNvPr id="19495" name="ToggleButton19" hidden="1">
              <a:extLst>
                <a:ext uri="{63B3BB69-23CF-44E3-9099-C40C66FF867C}">
                  <a14:compatExt spid="_x0000_s19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23</xdr:row>
          <xdr:rowOff>0</xdr:rowOff>
        </xdr:from>
        <xdr:to>
          <xdr:col>11</xdr:col>
          <xdr:colOff>695325</xdr:colOff>
          <xdr:row>23</xdr:row>
          <xdr:rowOff>0</xdr:rowOff>
        </xdr:to>
        <xdr:sp macro="" textlink="">
          <xdr:nvSpPr>
            <xdr:cNvPr id="19496" name="ToggleButton20" hidden="1">
              <a:extLst>
                <a:ext uri="{63B3BB69-23CF-44E3-9099-C40C66FF867C}">
                  <a14:compatExt spid="_x0000_s19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23</xdr:row>
          <xdr:rowOff>0</xdr:rowOff>
        </xdr:from>
        <xdr:to>
          <xdr:col>11</xdr:col>
          <xdr:colOff>695325</xdr:colOff>
          <xdr:row>23</xdr:row>
          <xdr:rowOff>0</xdr:rowOff>
        </xdr:to>
        <xdr:sp macro="" textlink="">
          <xdr:nvSpPr>
            <xdr:cNvPr id="19497" name="ToggleButton21" hidden="1">
              <a:extLst>
                <a:ext uri="{63B3BB69-23CF-44E3-9099-C40C66FF867C}">
                  <a14:compatExt spid="_x0000_s19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857250</xdr:colOff>
          <xdr:row>11</xdr:row>
          <xdr:rowOff>47625</xdr:rowOff>
        </xdr:from>
        <xdr:to>
          <xdr:col>2</xdr:col>
          <xdr:colOff>771525</xdr:colOff>
          <xdr:row>11</xdr:row>
          <xdr:rowOff>342900</xdr:rowOff>
        </xdr:to>
        <xdr:sp macro="" textlink="">
          <xdr:nvSpPr>
            <xdr:cNvPr id="19499" name="CheckBox7" hidden="1">
              <a:extLst>
                <a:ext uri="{63B3BB69-23CF-44E3-9099-C40C66FF867C}">
                  <a14:compatExt spid="_x0000_s19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33</xdr:row>
          <xdr:rowOff>0</xdr:rowOff>
        </xdr:from>
        <xdr:to>
          <xdr:col>11</xdr:col>
          <xdr:colOff>695325</xdr:colOff>
          <xdr:row>33</xdr:row>
          <xdr:rowOff>0</xdr:rowOff>
        </xdr:to>
        <xdr:sp macro="" textlink="">
          <xdr:nvSpPr>
            <xdr:cNvPr id="19502" name="ToggleButton23" hidden="1">
              <a:extLst>
                <a:ext uri="{63B3BB69-23CF-44E3-9099-C40C66FF867C}">
                  <a14:compatExt spid="_x0000_s1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33</xdr:row>
          <xdr:rowOff>0</xdr:rowOff>
        </xdr:from>
        <xdr:to>
          <xdr:col>11</xdr:col>
          <xdr:colOff>695325</xdr:colOff>
          <xdr:row>33</xdr:row>
          <xdr:rowOff>0</xdr:rowOff>
        </xdr:to>
        <xdr:sp macro="" textlink="">
          <xdr:nvSpPr>
            <xdr:cNvPr id="19503" name="ToggleButton24" hidden="1">
              <a:extLst>
                <a:ext uri="{63B3BB69-23CF-44E3-9099-C40C66FF867C}">
                  <a14:compatExt spid="_x0000_s1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33</xdr:row>
          <xdr:rowOff>0</xdr:rowOff>
        </xdr:from>
        <xdr:to>
          <xdr:col>11</xdr:col>
          <xdr:colOff>695325</xdr:colOff>
          <xdr:row>33</xdr:row>
          <xdr:rowOff>0</xdr:rowOff>
        </xdr:to>
        <xdr:sp macro="" textlink="">
          <xdr:nvSpPr>
            <xdr:cNvPr id="19504" name="ToggleButton25" hidden="1">
              <a:extLst>
                <a:ext uri="{63B3BB69-23CF-44E3-9099-C40C66FF867C}">
                  <a14:compatExt spid="_x0000_s19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6</xdr:row>
          <xdr:rowOff>76200</xdr:rowOff>
        </xdr:from>
        <xdr:to>
          <xdr:col>4</xdr:col>
          <xdr:colOff>819150</xdr:colOff>
          <xdr:row>6</xdr:row>
          <xdr:rowOff>304800</xdr:rowOff>
        </xdr:to>
        <xdr:sp macro="" textlink="">
          <xdr:nvSpPr>
            <xdr:cNvPr id="19509" name="CheckBox1222" hidden="1">
              <a:extLst>
                <a:ext uri="{63B3BB69-23CF-44E3-9099-C40C66FF867C}">
                  <a14:compatExt spid="_x0000_s19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</xdr:row>
          <xdr:rowOff>104775</xdr:rowOff>
        </xdr:from>
        <xdr:to>
          <xdr:col>11</xdr:col>
          <xdr:colOff>466725</xdr:colOff>
          <xdr:row>6</xdr:row>
          <xdr:rowOff>323850</xdr:rowOff>
        </xdr:to>
        <xdr:sp macro="" textlink="">
          <xdr:nvSpPr>
            <xdr:cNvPr id="19510" name="SpinButton1" hidden="1">
              <a:extLst>
                <a:ext uri="{63B3BB69-23CF-44E3-9099-C40C66FF867C}">
                  <a14:compatExt spid="_x0000_s19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9</xdr:row>
          <xdr:rowOff>0</xdr:rowOff>
        </xdr:from>
        <xdr:to>
          <xdr:col>5</xdr:col>
          <xdr:colOff>133350</xdr:colOff>
          <xdr:row>9</xdr:row>
          <xdr:rowOff>0</xdr:rowOff>
        </xdr:to>
        <xdr:sp macro="" textlink="">
          <xdr:nvSpPr>
            <xdr:cNvPr id="9220" name="HL2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10</xdr:row>
          <xdr:rowOff>0</xdr:rowOff>
        </xdr:from>
        <xdr:to>
          <xdr:col>0</xdr:col>
          <xdr:colOff>1095375</xdr:colOff>
          <xdr:row>13</xdr:row>
          <xdr:rowOff>0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15</xdr:row>
          <xdr:rowOff>0</xdr:rowOff>
        </xdr:from>
        <xdr:to>
          <xdr:col>5</xdr:col>
          <xdr:colOff>714375</xdr:colOff>
          <xdr:row>15</xdr:row>
          <xdr:rowOff>219075</xdr:rowOff>
        </xdr:to>
        <xdr:sp macro="" textlink="">
          <xdr:nvSpPr>
            <xdr:cNvPr id="9276" name="CheckBox1" hidden="1">
              <a:extLst>
                <a:ext uri="{63B3BB69-23CF-44E3-9099-C40C66FF867C}">
                  <a14:compatExt spid="_x0000_s9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15</xdr:row>
          <xdr:rowOff>0</xdr:rowOff>
        </xdr:from>
        <xdr:to>
          <xdr:col>8</xdr:col>
          <xdr:colOff>733425</xdr:colOff>
          <xdr:row>15</xdr:row>
          <xdr:rowOff>0</xdr:rowOff>
        </xdr:to>
        <xdr:sp macro="" textlink="">
          <xdr:nvSpPr>
            <xdr:cNvPr id="9285" name="Button 69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15</xdr:row>
          <xdr:rowOff>0</xdr:rowOff>
        </xdr:from>
        <xdr:to>
          <xdr:col>6</xdr:col>
          <xdr:colOff>685800</xdr:colOff>
          <xdr:row>15</xdr:row>
          <xdr:rowOff>314325</xdr:rowOff>
        </xdr:to>
        <xdr:sp macro="" textlink="">
          <xdr:nvSpPr>
            <xdr:cNvPr id="9292" name="Check Box 76" hidden="1">
              <a:extLst>
                <a:ext uri="{63B3BB69-23CF-44E3-9099-C40C66FF867C}">
                  <a14:compatExt spid="_x0000_s9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15</xdr:row>
          <xdr:rowOff>104775</xdr:rowOff>
        </xdr:from>
        <xdr:to>
          <xdr:col>8</xdr:col>
          <xdr:colOff>733425</xdr:colOff>
          <xdr:row>15</xdr:row>
          <xdr:rowOff>428625</xdr:rowOff>
        </xdr:to>
        <xdr:sp macro="" textlink="">
          <xdr:nvSpPr>
            <xdr:cNvPr id="9293" name="Button 77" hidden="1">
              <a:extLst>
                <a:ext uri="{63B3BB69-23CF-44E3-9099-C40C66FF867C}">
                  <a14:compatExt spid="_x0000_s9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15</xdr:row>
          <xdr:rowOff>76200</xdr:rowOff>
        </xdr:from>
        <xdr:to>
          <xdr:col>6</xdr:col>
          <xdr:colOff>685800</xdr:colOff>
          <xdr:row>15</xdr:row>
          <xdr:rowOff>390525</xdr:rowOff>
        </xdr:to>
        <xdr:sp macro="" textlink="">
          <xdr:nvSpPr>
            <xdr:cNvPr id="9294" name="Check Box 78" hidden="1">
              <a:extLst>
                <a:ext uri="{63B3BB69-23CF-44E3-9099-C40C66FF867C}">
                  <a14:compatExt spid="_x0000_s9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295" name="Button 79" hidden="1">
              <a:extLst>
                <a:ext uri="{63B3BB69-23CF-44E3-9099-C40C66FF867C}">
                  <a14:compatExt spid="_x0000_s9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17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296" name="Check Box 80" hidden="1">
              <a:extLst>
                <a:ext uri="{63B3BB69-23CF-44E3-9099-C40C66FF867C}">
                  <a14:compatExt spid="_x0000_s9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297" name="Button 81" hidden="1">
              <a:extLst>
                <a:ext uri="{63B3BB69-23CF-44E3-9099-C40C66FF867C}">
                  <a14:compatExt spid="_x0000_s9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17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298" name="Check Box 82" hidden="1">
              <a:extLst>
                <a:ext uri="{63B3BB69-23CF-44E3-9099-C40C66FF867C}">
                  <a14:compatExt spid="_x0000_s9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299" name="Button 83" hidden="1">
              <a:extLst>
                <a:ext uri="{63B3BB69-23CF-44E3-9099-C40C66FF867C}">
                  <a14:compatExt spid="_x0000_s9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301" name="Button 85" hidden="1">
              <a:extLst>
                <a:ext uri="{63B3BB69-23CF-44E3-9099-C40C66FF867C}">
                  <a14:compatExt spid="_x0000_s9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304" name="Button 88" hidden="1">
              <a:extLst>
                <a:ext uri="{63B3BB69-23CF-44E3-9099-C40C66FF867C}">
                  <a14:compatExt spid="_x0000_s9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306" name="Button 90" hidden="1">
              <a:extLst>
                <a:ext uri="{63B3BB69-23CF-44E3-9099-C40C66FF867C}">
                  <a14:compatExt spid="_x0000_s9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308" name="Button 92" hidden="1">
              <a:extLst>
                <a:ext uri="{63B3BB69-23CF-44E3-9099-C40C66FF867C}">
                  <a14:compatExt spid="_x0000_s9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310" name="Button 94" hidden="1">
              <a:extLst>
                <a:ext uri="{63B3BB69-23CF-44E3-9099-C40C66FF867C}">
                  <a14:compatExt spid="_x0000_s9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17</xdr:row>
          <xdr:rowOff>0</xdr:rowOff>
        </xdr:from>
        <xdr:to>
          <xdr:col>8</xdr:col>
          <xdr:colOff>733425</xdr:colOff>
          <xdr:row>17</xdr:row>
          <xdr:rowOff>0</xdr:rowOff>
        </xdr:to>
        <xdr:sp macro="" textlink="">
          <xdr:nvSpPr>
            <xdr:cNvPr id="9312" name="Button 96" hidden="1">
              <a:extLst>
                <a:ext uri="{63B3BB69-23CF-44E3-9099-C40C66FF867C}">
                  <a14:compatExt spid="_x0000_s9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14" name="Button 98" hidden="1">
              <a:extLst>
                <a:ext uri="{63B3BB69-23CF-44E3-9099-C40C66FF867C}">
                  <a14:compatExt spid="_x0000_s9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15" name="Check Box 99" hidden="1">
              <a:extLst>
                <a:ext uri="{63B3BB69-23CF-44E3-9099-C40C66FF867C}">
                  <a14:compatExt spid="_x0000_s9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19" name="Button 103" hidden="1">
              <a:extLst>
                <a:ext uri="{63B3BB69-23CF-44E3-9099-C40C66FF867C}">
                  <a14:compatExt spid="_x0000_s9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20" name="Check Box 104" hidden="1">
              <a:extLst>
                <a:ext uri="{63B3BB69-23CF-44E3-9099-C40C66FF867C}">
                  <a14:compatExt spid="_x0000_s9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21" name="Button 105" hidden="1">
              <a:extLst>
                <a:ext uri="{63B3BB69-23CF-44E3-9099-C40C66FF867C}">
                  <a14:compatExt spid="_x0000_s9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22" name="Check Box 106" hidden="1">
              <a:extLst>
                <a:ext uri="{63B3BB69-23CF-44E3-9099-C40C66FF867C}">
                  <a14:compatExt spid="_x0000_s9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23" name="Button 107" hidden="1">
              <a:extLst>
                <a:ext uri="{63B3BB69-23CF-44E3-9099-C40C66FF867C}">
                  <a14:compatExt spid="_x0000_s9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24" name="Check Box 108" hidden="1">
              <a:extLst>
                <a:ext uri="{63B3BB69-23CF-44E3-9099-C40C66FF867C}">
                  <a14:compatExt spid="_x0000_s9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25" name="Button 109" hidden="1">
              <a:extLst>
                <a:ext uri="{63B3BB69-23CF-44E3-9099-C40C66FF867C}">
                  <a14:compatExt spid="_x0000_s9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26" name="Check Box 110" hidden="1">
              <a:extLst>
                <a:ext uri="{63B3BB69-23CF-44E3-9099-C40C66FF867C}">
                  <a14:compatExt spid="_x0000_s9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27" name="Button 111" hidden="1">
              <a:extLst>
                <a:ext uri="{63B3BB69-23CF-44E3-9099-C40C66FF867C}">
                  <a14:compatExt spid="_x0000_s9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28" name="Check Box 112" hidden="1">
              <a:extLst>
                <a:ext uri="{63B3BB69-23CF-44E3-9099-C40C66FF867C}">
                  <a14:compatExt spid="_x0000_s9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29" name="Button 113" hidden="1">
              <a:extLst>
                <a:ext uri="{63B3BB69-23CF-44E3-9099-C40C66FF867C}">
                  <a14:compatExt spid="_x0000_s9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30" name="Check Box 114" hidden="1">
              <a:extLst>
                <a:ext uri="{63B3BB69-23CF-44E3-9099-C40C66FF867C}">
                  <a14:compatExt spid="_x0000_s9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31" name="Button 115" hidden="1">
              <a:extLst>
                <a:ext uri="{63B3BB69-23CF-44E3-9099-C40C66FF867C}">
                  <a14:compatExt spid="_x0000_s9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32" name="Check Box 116" hidden="1">
              <a:extLst>
                <a:ext uri="{63B3BB69-23CF-44E3-9099-C40C66FF867C}">
                  <a14:compatExt spid="_x0000_s9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33" name="Button 117" hidden="1">
              <a:extLst>
                <a:ext uri="{63B3BB69-23CF-44E3-9099-C40C66FF867C}">
                  <a14:compatExt spid="_x0000_s9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34" name="Check Box 118" hidden="1">
              <a:extLst>
                <a:ext uri="{63B3BB69-23CF-44E3-9099-C40C66FF867C}">
                  <a14:compatExt spid="_x0000_s9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35" name="Button 119" hidden="1">
              <a:extLst>
                <a:ext uri="{63B3BB69-23CF-44E3-9099-C40C66FF867C}">
                  <a14:compatExt spid="_x0000_s9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36" name="Check Box 120" hidden="1">
              <a:extLst>
                <a:ext uri="{63B3BB69-23CF-44E3-9099-C40C66FF867C}">
                  <a14:compatExt spid="_x0000_s9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37" name="Button 121" hidden="1">
              <a:extLst>
                <a:ext uri="{63B3BB69-23CF-44E3-9099-C40C66FF867C}">
                  <a14:compatExt spid="_x0000_s9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38" name="Check Box 122" hidden="1">
              <a:extLst>
                <a:ext uri="{63B3BB69-23CF-44E3-9099-C40C66FF867C}">
                  <a14:compatExt spid="_x0000_s9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39" name="Button 123" hidden="1">
              <a:extLst>
                <a:ext uri="{63B3BB69-23CF-44E3-9099-C40C66FF867C}">
                  <a14:compatExt spid="_x0000_s9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40" name="Check Box 124" hidden="1">
              <a:extLst>
                <a:ext uri="{63B3BB69-23CF-44E3-9099-C40C66FF867C}">
                  <a14:compatExt spid="_x0000_s9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41" name="Button 125" hidden="1">
              <a:extLst>
                <a:ext uri="{63B3BB69-23CF-44E3-9099-C40C66FF867C}">
                  <a14:compatExt spid="_x0000_s9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42" name="Check Box 126" hidden="1">
              <a:extLst>
                <a:ext uri="{63B3BB69-23CF-44E3-9099-C40C66FF867C}">
                  <a14:compatExt spid="_x0000_s9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43" name="Button 127" hidden="1">
              <a:extLst>
                <a:ext uri="{63B3BB69-23CF-44E3-9099-C40C66FF867C}">
                  <a14:compatExt spid="_x0000_s9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44" name="Check Box 128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104775</xdr:rowOff>
        </xdr:from>
        <xdr:to>
          <xdr:col>8</xdr:col>
          <xdr:colOff>733425</xdr:colOff>
          <xdr:row>16</xdr:row>
          <xdr:rowOff>428625</xdr:rowOff>
        </xdr:to>
        <xdr:sp macro="" textlink="">
          <xdr:nvSpPr>
            <xdr:cNvPr id="9345" name="Button 129" hidden="1">
              <a:extLst>
                <a:ext uri="{63B3BB69-23CF-44E3-9099-C40C66FF867C}">
                  <a14:compatExt spid="_x0000_s9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76200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46" name="Check Box 130" hidden="1">
              <a:extLst>
                <a:ext uri="{63B3BB69-23CF-44E3-9099-C40C66FF867C}">
                  <a14:compatExt spid="_x0000_s9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47" name="Check Box 131" hidden="1">
              <a:extLst>
                <a:ext uri="{63B3BB69-23CF-44E3-9099-C40C66FF867C}">
                  <a14:compatExt spid="_x0000_s9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0</xdr:rowOff>
        </xdr:from>
        <xdr:to>
          <xdr:col>8</xdr:col>
          <xdr:colOff>733425</xdr:colOff>
          <xdr:row>16</xdr:row>
          <xdr:rowOff>0</xdr:rowOff>
        </xdr:to>
        <xdr:sp macro="" textlink="">
          <xdr:nvSpPr>
            <xdr:cNvPr id="9348" name="Button 132" hidden="1">
              <a:extLst>
                <a:ext uri="{63B3BB69-23CF-44E3-9099-C40C66FF867C}">
                  <a14:compatExt spid="_x0000_s9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49" name="Check Box 133" hidden="1">
              <a:extLst>
                <a:ext uri="{63B3BB69-23CF-44E3-9099-C40C66FF867C}">
                  <a14:compatExt spid="_x0000_s9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50" name="Check Box 134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0</xdr:rowOff>
        </xdr:from>
        <xdr:to>
          <xdr:col>8</xdr:col>
          <xdr:colOff>733425</xdr:colOff>
          <xdr:row>16</xdr:row>
          <xdr:rowOff>0</xdr:rowOff>
        </xdr:to>
        <xdr:sp macro="" textlink="">
          <xdr:nvSpPr>
            <xdr:cNvPr id="9351" name="Button 135" hidden="1">
              <a:extLst>
                <a:ext uri="{63B3BB69-23CF-44E3-9099-C40C66FF867C}">
                  <a14:compatExt spid="_x0000_s9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52" name="Check Box 136" hidden="1">
              <a:extLst>
                <a:ext uri="{63B3BB69-23CF-44E3-9099-C40C66FF867C}">
                  <a14:compatExt spid="_x0000_s9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53" name="Check Box 137" hidden="1">
              <a:extLst>
                <a:ext uri="{63B3BB69-23CF-44E3-9099-C40C66FF867C}">
                  <a14:compatExt spid="_x0000_s9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0</xdr:rowOff>
        </xdr:from>
        <xdr:to>
          <xdr:col>8</xdr:col>
          <xdr:colOff>733425</xdr:colOff>
          <xdr:row>16</xdr:row>
          <xdr:rowOff>0</xdr:rowOff>
        </xdr:to>
        <xdr:sp macro="" textlink="">
          <xdr:nvSpPr>
            <xdr:cNvPr id="9354" name="Button 138" hidden="1">
              <a:extLst>
                <a:ext uri="{63B3BB69-23CF-44E3-9099-C40C66FF867C}">
                  <a14:compatExt spid="_x0000_s9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55" name="Check Box 139" hidden="1">
              <a:extLst>
                <a:ext uri="{63B3BB69-23CF-44E3-9099-C40C66FF867C}">
                  <a14:compatExt spid="_x0000_s9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56" name="Check Box 140" hidden="1">
              <a:extLst>
                <a:ext uri="{63B3BB69-23CF-44E3-9099-C40C66FF867C}">
                  <a14:compatExt spid="_x0000_s9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16</xdr:row>
          <xdr:rowOff>0</xdr:rowOff>
        </xdr:from>
        <xdr:to>
          <xdr:col>8</xdr:col>
          <xdr:colOff>733425</xdr:colOff>
          <xdr:row>16</xdr:row>
          <xdr:rowOff>0</xdr:rowOff>
        </xdr:to>
        <xdr:sp macro="" textlink="">
          <xdr:nvSpPr>
            <xdr:cNvPr id="9357" name="Button 141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685800</xdr:colOff>
          <xdr:row>22</xdr:row>
          <xdr:rowOff>314325</xdr:rowOff>
        </xdr:to>
        <xdr:sp macro="" textlink="">
          <xdr:nvSpPr>
            <xdr:cNvPr id="9358" name="Check Box 142" hidden="1">
              <a:extLst>
                <a:ext uri="{63B3BB69-23CF-44E3-9099-C40C66FF867C}">
                  <a14:compatExt spid="_x0000_s9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14.xml"/><Relationship Id="rId18" Type="http://schemas.openxmlformats.org/officeDocument/2006/relationships/image" Target="../media/image16.emf"/><Relationship Id="rId26" Type="http://schemas.openxmlformats.org/officeDocument/2006/relationships/image" Target="../media/image20.emf"/><Relationship Id="rId39" Type="http://schemas.openxmlformats.org/officeDocument/2006/relationships/control" Target="../activeX/activeX27.xml"/><Relationship Id="rId21" Type="http://schemas.openxmlformats.org/officeDocument/2006/relationships/control" Target="../activeX/activeX18.xml"/><Relationship Id="rId34" Type="http://schemas.openxmlformats.org/officeDocument/2006/relationships/image" Target="../media/image24.emf"/><Relationship Id="rId42" Type="http://schemas.openxmlformats.org/officeDocument/2006/relationships/image" Target="../media/image28.emf"/><Relationship Id="rId47" Type="http://schemas.openxmlformats.org/officeDocument/2006/relationships/control" Target="../activeX/activeX31.xml"/><Relationship Id="rId50" Type="http://schemas.openxmlformats.org/officeDocument/2006/relationships/image" Target="../media/image32.emf"/><Relationship Id="rId55" Type="http://schemas.openxmlformats.org/officeDocument/2006/relationships/control" Target="../activeX/activeX35.xml"/><Relationship Id="rId63" Type="http://schemas.openxmlformats.org/officeDocument/2006/relationships/control" Target="../activeX/activeX39.xml"/><Relationship Id="rId7" Type="http://schemas.openxmlformats.org/officeDocument/2006/relationships/control" Target="../activeX/activeX11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15.emf"/><Relationship Id="rId29" Type="http://schemas.openxmlformats.org/officeDocument/2006/relationships/control" Target="../activeX/activeX22.xml"/><Relationship Id="rId11" Type="http://schemas.openxmlformats.org/officeDocument/2006/relationships/control" Target="../activeX/activeX13.xml"/><Relationship Id="rId24" Type="http://schemas.openxmlformats.org/officeDocument/2006/relationships/image" Target="../media/image19.emf"/><Relationship Id="rId32" Type="http://schemas.openxmlformats.org/officeDocument/2006/relationships/image" Target="../media/image23.emf"/><Relationship Id="rId37" Type="http://schemas.openxmlformats.org/officeDocument/2006/relationships/control" Target="../activeX/activeX26.xml"/><Relationship Id="rId40" Type="http://schemas.openxmlformats.org/officeDocument/2006/relationships/image" Target="../media/image27.emf"/><Relationship Id="rId45" Type="http://schemas.openxmlformats.org/officeDocument/2006/relationships/control" Target="../activeX/activeX30.xml"/><Relationship Id="rId53" Type="http://schemas.openxmlformats.org/officeDocument/2006/relationships/control" Target="../activeX/activeX34.xml"/><Relationship Id="rId58" Type="http://schemas.openxmlformats.org/officeDocument/2006/relationships/image" Target="../media/image36.emf"/><Relationship Id="rId5" Type="http://schemas.openxmlformats.org/officeDocument/2006/relationships/control" Target="../activeX/activeX10.xml"/><Relationship Id="rId61" Type="http://schemas.openxmlformats.org/officeDocument/2006/relationships/control" Target="../activeX/activeX38.xml"/><Relationship Id="rId19" Type="http://schemas.openxmlformats.org/officeDocument/2006/relationships/control" Target="../activeX/activeX17.xml"/><Relationship Id="rId14" Type="http://schemas.openxmlformats.org/officeDocument/2006/relationships/image" Target="../media/image14.emf"/><Relationship Id="rId22" Type="http://schemas.openxmlformats.org/officeDocument/2006/relationships/image" Target="../media/image18.emf"/><Relationship Id="rId27" Type="http://schemas.openxmlformats.org/officeDocument/2006/relationships/control" Target="../activeX/activeX21.xml"/><Relationship Id="rId30" Type="http://schemas.openxmlformats.org/officeDocument/2006/relationships/image" Target="../media/image22.emf"/><Relationship Id="rId35" Type="http://schemas.openxmlformats.org/officeDocument/2006/relationships/control" Target="../activeX/activeX25.xml"/><Relationship Id="rId43" Type="http://schemas.openxmlformats.org/officeDocument/2006/relationships/control" Target="../activeX/activeX29.xml"/><Relationship Id="rId48" Type="http://schemas.openxmlformats.org/officeDocument/2006/relationships/image" Target="../media/image31.emf"/><Relationship Id="rId56" Type="http://schemas.openxmlformats.org/officeDocument/2006/relationships/image" Target="../media/image35.emf"/><Relationship Id="rId64" Type="http://schemas.openxmlformats.org/officeDocument/2006/relationships/image" Target="../media/image39.emf"/><Relationship Id="rId8" Type="http://schemas.openxmlformats.org/officeDocument/2006/relationships/image" Target="../media/image11.emf"/><Relationship Id="rId51" Type="http://schemas.openxmlformats.org/officeDocument/2006/relationships/control" Target="../activeX/activeX33.xml"/><Relationship Id="rId3" Type="http://schemas.openxmlformats.org/officeDocument/2006/relationships/control" Target="../activeX/activeX9.xml"/><Relationship Id="rId12" Type="http://schemas.openxmlformats.org/officeDocument/2006/relationships/image" Target="../media/image13.emf"/><Relationship Id="rId17" Type="http://schemas.openxmlformats.org/officeDocument/2006/relationships/control" Target="../activeX/activeX16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4.xml"/><Relationship Id="rId38" Type="http://schemas.openxmlformats.org/officeDocument/2006/relationships/image" Target="../media/image26.emf"/><Relationship Id="rId46" Type="http://schemas.openxmlformats.org/officeDocument/2006/relationships/image" Target="../media/image30.emf"/><Relationship Id="rId59" Type="http://schemas.openxmlformats.org/officeDocument/2006/relationships/control" Target="../activeX/activeX37.xml"/><Relationship Id="rId20" Type="http://schemas.openxmlformats.org/officeDocument/2006/relationships/image" Target="../media/image17.emf"/><Relationship Id="rId41" Type="http://schemas.openxmlformats.org/officeDocument/2006/relationships/control" Target="../activeX/activeX28.xml"/><Relationship Id="rId54" Type="http://schemas.openxmlformats.org/officeDocument/2006/relationships/image" Target="../media/image34.emf"/><Relationship Id="rId62" Type="http://schemas.openxmlformats.org/officeDocument/2006/relationships/image" Target="../media/image38.emf"/><Relationship Id="rId1" Type="http://schemas.openxmlformats.org/officeDocument/2006/relationships/drawing" Target="../drawings/drawing2.xml"/><Relationship Id="rId6" Type="http://schemas.openxmlformats.org/officeDocument/2006/relationships/image" Target="../media/image10.emf"/><Relationship Id="rId15" Type="http://schemas.openxmlformats.org/officeDocument/2006/relationships/control" Target="../activeX/activeX15.xml"/><Relationship Id="rId23" Type="http://schemas.openxmlformats.org/officeDocument/2006/relationships/control" Target="../activeX/activeX19.xml"/><Relationship Id="rId28" Type="http://schemas.openxmlformats.org/officeDocument/2006/relationships/image" Target="../media/image21.emf"/><Relationship Id="rId36" Type="http://schemas.openxmlformats.org/officeDocument/2006/relationships/image" Target="../media/image25.emf"/><Relationship Id="rId49" Type="http://schemas.openxmlformats.org/officeDocument/2006/relationships/control" Target="../activeX/activeX32.xml"/><Relationship Id="rId57" Type="http://schemas.openxmlformats.org/officeDocument/2006/relationships/control" Target="../activeX/activeX36.xml"/><Relationship Id="rId10" Type="http://schemas.openxmlformats.org/officeDocument/2006/relationships/image" Target="../media/image12.emf"/><Relationship Id="rId31" Type="http://schemas.openxmlformats.org/officeDocument/2006/relationships/control" Target="../activeX/activeX23.xml"/><Relationship Id="rId44" Type="http://schemas.openxmlformats.org/officeDocument/2006/relationships/image" Target="../media/image29.emf"/><Relationship Id="rId52" Type="http://schemas.openxmlformats.org/officeDocument/2006/relationships/image" Target="../media/image33.emf"/><Relationship Id="rId60" Type="http://schemas.openxmlformats.org/officeDocument/2006/relationships/image" Target="../media/image37.emf"/><Relationship Id="rId4" Type="http://schemas.openxmlformats.org/officeDocument/2006/relationships/image" Target="../media/image9.emf"/><Relationship Id="rId9" Type="http://schemas.openxmlformats.org/officeDocument/2006/relationships/control" Target="../activeX/activeX12.xm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9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63" Type="http://schemas.openxmlformats.org/officeDocument/2006/relationships/ctrlProp" Target="../ctrlProps/ctrlProp56.xml"/><Relationship Id="rId7" Type="http://schemas.openxmlformats.org/officeDocument/2006/relationships/image" Target="../media/image41.emf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9.xml"/><Relationship Id="rId29" Type="http://schemas.openxmlformats.org/officeDocument/2006/relationships/ctrlProp" Target="../ctrlProps/ctrlProp2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40.emf"/><Relationship Id="rId61" Type="http://schemas.openxmlformats.org/officeDocument/2006/relationships/ctrlProp" Target="../ctrlProps/ctrlProp54.xml"/><Relationship Id="rId19" Type="http://schemas.openxmlformats.org/officeDocument/2006/relationships/ctrlProp" Target="../ctrlProps/ctrlProp1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64" Type="http://schemas.openxmlformats.org/officeDocument/2006/relationships/ctrlProp" Target="../ctrlProps/ctrlProp57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59" Type="http://schemas.openxmlformats.org/officeDocument/2006/relationships/ctrlProp" Target="../ctrlProps/ctrlProp52.xml"/><Relationship Id="rId20" Type="http://schemas.openxmlformats.org/officeDocument/2006/relationships/ctrlProp" Target="../ctrlProps/ctrlProp13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62" Type="http://schemas.openxmlformats.org/officeDocument/2006/relationships/ctrlProp" Target="../ctrlProps/ctrlProp5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1.xml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" Type="http://schemas.openxmlformats.org/officeDocument/2006/relationships/ctrlProp" Target="../ctrlProps/ctrlProp3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Relationship Id="rId60" Type="http://schemas.openxmlformats.org/officeDocument/2006/relationships/ctrlProp" Target="../ctrlProps/ctrlProp53.xml"/><Relationship Id="rId65" Type="http://schemas.openxmlformats.org/officeDocument/2006/relationships/ctrlProp" Target="../ctrlProps/ctrlProp58.xml"/><Relationship Id="rId4" Type="http://schemas.openxmlformats.org/officeDocument/2006/relationships/control" Target="../activeX/activeX40.xml"/><Relationship Id="rId9" Type="http://schemas.openxmlformats.org/officeDocument/2006/relationships/ctrlProp" Target="../ctrlProps/ctrlProp2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9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O577"/>
  <sheetViews>
    <sheetView workbookViewId="0">
      <selection activeCell="M3" sqref="M3"/>
    </sheetView>
  </sheetViews>
  <sheetFormatPr baseColWidth="10" defaultRowHeight="15" x14ac:dyDescent="0.25"/>
  <cols>
    <col min="1" max="1" width="29.7109375" bestFit="1" customWidth="1"/>
    <col min="6" max="6" width="11.42578125" style="1"/>
    <col min="7" max="7" width="8.85546875" customWidth="1"/>
    <col min="8" max="8" width="8.28515625" customWidth="1"/>
  </cols>
  <sheetData>
    <row r="6" spans="1:14" x14ac:dyDescent="0.25">
      <c r="B6" t="s">
        <v>0</v>
      </c>
      <c r="C6" t="s">
        <v>1</v>
      </c>
      <c r="D6" t="s">
        <v>2</v>
      </c>
      <c r="E6" t="s">
        <v>10</v>
      </c>
      <c r="F6" s="1" t="s">
        <v>4</v>
      </c>
      <c r="G6" t="s">
        <v>8</v>
      </c>
      <c r="H6" t="s">
        <v>9</v>
      </c>
      <c r="I6" t="s">
        <v>5</v>
      </c>
      <c r="J6" t="s">
        <v>6</v>
      </c>
      <c r="K6" t="s">
        <v>7</v>
      </c>
    </row>
    <row r="7" spans="1:14" s="42" customFormat="1" hidden="1" x14ac:dyDescent="0.25">
      <c r="A7" s="80" t="s">
        <v>68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</row>
    <row r="8" spans="1:14" s="42" customFormat="1" hidden="1" x14ac:dyDescent="0.2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</row>
    <row r="9" spans="1:14" s="3" customFormat="1" hidden="1" x14ac:dyDescent="0.25">
      <c r="A9" s="3" t="s">
        <v>26</v>
      </c>
      <c r="B9" s="3">
        <v>8</v>
      </c>
      <c r="C9" s="3">
        <v>10</v>
      </c>
      <c r="D9" s="3">
        <v>8</v>
      </c>
      <c r="E9" s="3">
        <v>4</v>
      </c>
      <c r="F9" s="4">
        <v>1</v>
      </c>
      <c r="G9" s="3">
        <v>6</v>
      </c>
      <c r="H9" s="3">
        <v>3</v>
      </c>
      <c r="I9" s="3">
        <v>3</v>
      </c>
      <c r="J9" s="3">
        <v>1</v>
      </c>
      <c r="K9" s="3">
        <v>1</v>
      </c>
      <c r="L9" s="3" t="s">
        <v>17</v>
      </c>
      <c r="M9" s="3" t="s">
        <v>26</v>
      </c>
      <c r="N9" s="3" t="s">
        <v>18</v>
      </c>
    </row>
    <row r="10" spans="1:14" hidden="1" x14ac:dyDescent="0.25">
      <c r="F10" s="1">
        <v>1</v>
      </c>
      <c r="G10">
        <v>4</v>
      </c>
      <c r="H10">
        <v>4</v>
      </c>
      <c r="I10">
        <v>3</v>
      </c>
      <c r="J10">
        <v>0</v>
      </c>
      <c r="K10">
        <v>1</v>
      </c>
      <c r="L10" t="s">
        <v>16</v>
      </c>
      <c r="M10" t="s">
        <v>12</v>
      </c>
      <c r="N10" t="s">
        <v>12</v>
      </c>
    </row>
    <row r="11" spans="1:14" hidden="1" x14ac:dyDescent="0.25">
      <c r="F11" s="1">
        <v>1</v>
      </c>
      <c r="G11">
        <v>2</v>
      </c>
      <c r="H11">
        <v>4</v>
      </c>
      <c r="I11">
        <v>4</v>
      </c>
      <c r="J11">
        <v>0</v>
      </c>
      <c r="K11">
        <v>1</v>
      </c>
      <c r="L11" t="s">
        <v>12</v>
      </c>
      <c r="M11" t="s">
        <v>12</v>
      </c>
      <c r="N11" t="s">
        <v>12</v>
      </c>
    </row>
    <row r="12" spans="1:14" s="3" customFormat="1" hidden="1" x14ac:dyDescent="0.25">
      <c r="A12" s="3" t="s">
        <v>49</v>
      </c>
      <c r="B12" s="3">
        <v>5</v>
      </c>
      <c r="C12" s="3">
        <v>6</v>
      </c>
      <c r="D12" s="3">
        <v>7</v>
      </c>
      <c r="E12" s="3">
        <v>3</v>
      </c>
      <c r="F12" s="5">
        <v>3</v>
      </c>
      <c r="G12" s="3">
        <v>1</v>
      </c>
      <c r="H12" s="3">
        <v>3</v>
      </c>
      <c r="I12" s="3">
        <v>4</v>
      </c>
      <c r="J12" s="3">
        <v>0</v>
      </c>
      <c r="K12" s="3">
        <v>1</v>
      </c>
      <c r="L12" s="3" t="s">
        <v>17</v>
      </c>
      <c r="M12" s="3" t="s">
        <v>18</v>
      </c>
      <c r="N12" s="3" t="s">
        <v>27</v>
      </c>
    </row>
    <row r="13" spans="1:14" hidden="1" x14ac:dyDescent="0.25">
      <c r="F13" s="1">
        <v>1</v>
      </c>
      <c r="G13">
        <v>6</v>
      </c>
      <c r="H13">
        <v>3</v>
      </c>
      <c r="I13">
        <v>3</v>
      </c>
      <c r="J13">
        <v>0</v>
      </c>
      <c r="K13">
        <v>1</v>
      </c>
    </row>
    <row r="14" spans="1:14" s="3" customFormat="1" hidden="1" x14ac:dyDescent="0.25">
      <c r="A14" s="3" t="s">
        <v>51</v>
      </c>
      <c r="B14" s="3">
        <v>5</v>
      </c>
      <c r="C14" s="3">
        <v>6</v>
      </c>
      <c r="D14" s="3">
        <v>7</v>
      </c>
      <c r="E14" s="3">
        <v>4</v>
      </c>
      <c r="F14" s="5">
        <v>1</v>
      </c>
      <c r="G14" s="3">
        <v>6</v>
      </c>
      <c r="H14" s="3">
        <v>3</v>
      </c>
      <c r="I14" s="3">
        <v>3</v>
      </c>
      <c r="J14" s="3">
        <v>1</v>
      </c>
      <c r="K14" s="3">
        <v>1</v>
      </c>
      <c r="L14" s="3" t="s">
        <v>18</v>
      </c>
      <c r="M14" s="3" t="s">
        <v>17</v>
      </c>
      <c r="N14" s="3" t="s">
        <v>12</v>
      </c>
    </row>
    <row r="15" spans="1:14" s="3" customFormat="1" hidden="1" x14ac:dyDescent="0.25">
      <c r="A15" s="3" t="s">
        <v>52</v>
      </c>
      <c r="B15" s="3">
        <v>5</v>
      </c>
      <c r="C15" s="3">
        <v>6</v>
      </c>
      <c r="D15" s="3">
        <v>7</v>
      </c>
      <c r="E15" s="3">
        <v>4</v>
      </c>
      <c r="F15" s="5">
        <v>1</v>
      </c>
      <c r="G15" s="3">
        <v>3</v>
      </c>
      <c r="H15" s="3">
        <v>3</v>
      </c>
      <c r="I15" s="3">
        <v>3</v>
      </c>
      <c r="J15" s="3">
        <v>2</v>
      </c>
      <c r="K15" s="3">
        <v>2</v>
      </c>
      <c r="L15" s="3" t="s">
        <v>18</v>
      </c>
      <c r="M15" s="3" t="s">
        <v>17</v>
      </c>
      <c r="N15" s="3" t="s">
        <v>12</v>
      </c>
    </row>
    <row r="16" spans="1:14" hidden="1" x14ac:dyDescent="0.25">
      <c r="A16" s="3" t="s">
        <v>53</v>
      </c>
      <c r="B16" s="3">
        <v>5</v>
      </c>
      <c r="C16" s="3">
        <v>6</v>
      </c>
      <c r="D16" s="3">
        <v>6</v>
      </c>
      <c r="E16" s="3">
        <v>5</v>
      </c>
      <c r="F16" s="1">
        <v>1</v>
      </c>
      <c r="G16" s="3">
        <v>4</v>
      </c>
      <c r="H16" s="3">
        <v>3</v>
      </c>
      <c r="I16" s="3">
        <v>3</v>
      </c>
      <c r="J16" s="3">
        <v>1</v>
      </c>
      <c r="K16" s="3">
        <v>1</v>
      </c>
      <c r="L16" t="s">
        <v>17</v>
      </c>
      <c r="M16" t="s">
        <v>13</v>
      </c>
      <c r="N16" t="s">
        <v>19</v>
      </c>
    </row>
    <row r="17" spans="1:14" hidden="1" x14ac:dyDescent="0.25">
      <c r="A17" s="3" t="s">
        <v>28</v>
      </c>
      <c r="B17" s="3">
        <v>5</v>
      </c>
      <c r="C17" s="3">
        <v>12</v>
      </c>
      <c r="D17" s="3">
        <v>6</v>
      </c>
      <c r="E17" s="3">
        <v>6</v>
      </c>
      <c r="F17" s="1">
        <v>24</v>
      </c>
      <c r="G17" s="3">
        <v>12</v>
      </c>
      <c r="H17" s="3">
        <v>2</v>
      </c>
      <c r="I17" s="3">
        <v>5</v>
      </c>
      <c r="J17" s="3">
        <v>0</v>
      </c>
      <c r="K17" s="3">
        <v>1</v>
      </c>
      <c r="L17" t="s">
        <v>20</v>
      </c>
      <c r="M17" t="s">
        <v>21</v>
      </c>
      <c r="N17" t="s">
        <v>17</v>
      </c>
    </row>
    <row r="18" spans="1:14" s="6" customFormat="1" hidden="1" x14ac:dyDescent="0.25">
      <c r="F18" s="7">
        <v>2</v>
      </c>
      <c r="G18" s="6">
        <v>2</v>
      </c>
      <c r="H18" s="6">
        <v>4</v>
      </c>
      <c r="I18" s="6">
        <v>4</v>
      </c>
      <c r="J18" s="6">
        <v>1</v>
      </c>
      <c r="K18" s="6">
        <v>2</v>
      </c>
      <c r="L18" s="6" t="s">
        <v>28</v>
      </c>
      <c r="M18" s="6" t="s">
        <v>12</v>
      </c>
      <c r="N18" s="6" t="s">
        <v>12</v>
      </c>
    </row>
    <row r="19" spans="1:14" s="3" customFormat="1" hidden="1" x14ac:dyDescent="0.25">
      <c r="A19" s="3" t="s">
        <v>54</v>
      </c>
      <c r="B19" s="3">
        <v>5</v>
      </c>
      <c r="C19" s="3">
        <v>6</v>
      </c>
      <c r="D19" s="3">
        <v>6</v>
      </c>
      <c r="E19" s="3">
        <v>6</v>
      </c>
      <c r="F19" s="5">
        <v>2</v>
      </c>
      <c r="G19" s="3">
        <v>1</v>
      </c>
      <c r="H19" s="3">
        <v>4</v>
      </c>
      <c r="I19" s="3">
        <v>4</v>
      </c>
      <c r="J19" s="3">
        <v>1</v>
      </c>
      <c r="K19" s="3">
        <v>2</v>
      </c>
      <c r="L19" s="3" t="s">
        <v>17</v>
      </c>
      <c r="M19" s="3" t="s">
        <v>20</v>
      </c>
      <c r="N19" s="3" t="s">
        <v>21</v>
      </c>
    </row>
    <row r="20" spans="1:14" s="3" customFormat="1" hidden="1" x14ac:dyDescent="0.25">
      <c r="A20" s="3" t="s">
        <v>29</v>
      </c>
      <c r="B20" s="3">
        <v>5</v>
      </c>
      <c r="C20" s="3">
        <v>6</v>
      </c>
      <c r="D20" s="3">
        <v>10</v>
      </c>
      <c r="E20" s="3">
        <v>5</v>
      </c>
      <c r="F20" s="5">
        <v>2</v>
      </c>
      <c r="G20" s="3">
        <v>2</v>
      </c>
      <c r="H20" s="3">
        <v>4</v>
      </c>
      <c r="I20" s="3">
        <v>4</v>
      </c>
      <c r="J20" s="3">
        <v>1</v>
      </c>
      <c r="K20" s="3">
        <v>2</v>
      </c>
      <c r="L20" s="3" t="s">
        <v>17</v>
      </c>
      <c r="M20" s="3" t="s">
        <v>20</v>
      </c>
      <c r="N20" s="3" t="s">
        <v>29</v>
      </c>
    </row>
    <row r="21" spans="1:14" s="3" customFormat="1" hidden="1" x14ac:dyDescent="0.25">
      <c r="A21" s="3" t="s">
        <v>30</v>
      </c>
      <c r="B21" s="3">
        <v>1</v>
      </c>
      <c r="C21" s="3">
        <v>6</v>
      </c>
      <c r="D21" s="3">
        <v>5</v>
      </c>
      <c r="E21" s="3">
        <v>5</v>
      </c>
      <c r="F21" s="5">
        <v>1</v>
      </c>
      <c r="G21" s="3">
        <v>1</v>
      </c>
      <c r="H21" s="3">
        <v>4</v>
      </c>
      <c r="I21" s="3">
        <v>4</v>
      </c>
      <c r="J21" s="3">
        <v>0</v>
      </c>
      <c r="K21" s="3">
        <v>1</v>
      </c>
      <c r="L21" s="3" t="s">
        <v>12</v>
      </c>
      <c r="M21" s="3" t="s">
        <v>12</v>
      </c>
      <c r="N21" s="3" t="s">
        <v>12</v>
      </c>
    </row>
    <row r="22" spans="1:14" hidden="1" x14ac:dyDescent="0.25">
      <c r="A22" s="3" t="s">
        <v>31</v>
      </c>
      <c r="B22" s="3">
        <v>1</v>
      </c>
      <c r="C22" s="3">
        <v>6</v>
      </c>
      <c r="D22" s="3">
        <v>6</v>
      </c>
      <c r="E22" s="3">
        <v>4</v>
      </c>
      <c r="F22" s="1">
        <v>1</v>
      </c>
      <c r="G22" s="3">
        <v>2</v>
      </c>
      <c r="H22" s="3">
        <v>4</v>
      </c>
      <c r="I22" s="3">
        <v>3</v>
      </c>
      <c r="J22" s="3">
        <v>1</v>
      </c>
      <c r="K22" s="3">
        <v>1</v>
      </c>
      <c r="L22" t="s">
        <v>12</v>
      </c>
      <c r="M22" t="s">
        <v>12</v>
      </c>
      <c r="N22" t="s">
        <v>12</v>
      </c>
    </row>
    <row r="23" spans="1:14" hidden="1" x14ac:dyDescent="0.25">
      <c r="A23" s="3" t="s">
        <v>55</v>
      </c>
      <c r="B23" s="3">
        <v>6</v>
      </c>
      <c r="C23" s="3">
        <v>10</v>
      </c>
      <c r="D23" s="3">
        <v>6</v>
      </c>
      <c r="E23" s="3">
        <v>4</v>
      </c>
      <c r="F23" s="1">
        <v>1</v>
      </c>
      <c r="G23" s="3">
        <v>2</v>
      </c>
      <c r="H23" s="3">
        <v>4</v>
      </c>
      <c r="I23" s="3">
        <v>3</v>
      </c>
      <c r="J23" s="3">
        <v>1</v>
      </c>
      <c r="K23" s="3">
        <v>1</v>
      </c>
      <c r="L23" t="s">
        <v>12</v>
      </c>
      <c r="M23" t="s">
        <v>12</v>
      </c>
      <c r="N23" t="s">
        <v>12</v>
      </c>
    </row>
    <row r="24" spans="1:14" hidden="1" x14ac:dyDescent="0.25">
      <c r="F24" s="1">
        <v>2</v>
      </c>
      <c r="G24" s="3">
        <v>1</v>
      </c>
      <c r="H24" s="3">
        <v>5</v>
      </c>
      <c r="I24" s="3">
        <v>4</v>
      </c>
      <c r="J24" s="3">
        <v>0</v>
      </c>
      <c r="K24" s="3">
        <v>1</v>
      </c>
      <c r="L24" t="s">
        <v>12</v>
      </c>
      <c r="M24" t="s">
        <v>12</v>
      </c>
      <c r="N24" t="s">
        <v>12</v>
      </c>
    </row>
    <row r="25" spans="1:14" hidden="1" x14ac:dyDescent="0.25">
      <c r="F25" s="1">
        <v>1</v>
      </c>
      <c r="G25" s="3">
        <v>4</v>
      </c>
      <c r="H25" s="3">
        <v>4</v>
      </c>
      <c r="I25" s="3">
        <v>3</v>
      </c>
      <c r="J25" s="3">
        <v>0</v>
      </c>
      <c r="K25" s="3">
        <v>1</v>
      </c>
      <c r="L25" t="s">
        <v>12</v>
      </c>
      <c r="M25" t="s">
        <v>12</v>
      </c>
      <c r="N25" t="s">
        <v>12</v>
      </c>
    </row>
    <row r="26" spans="1:14" hidden="1" x14ac:dyDescent="0.25">
      <c r="A26" s="3" t="s">
        <v>56</v>
      </c>
      <c r="B26" s="3">
        <v>1</v>
      </c>
      <c r="C26" s="3">
        <v>6</v>
      </c>
      <c r="D26" s="3">
        <v>4</v>
      </c>
      <c r="E26" s="3">
        <v>6</v>
      </c>
      <c r="F26" s="1">
        <v>1</v>
      </c>
      <c r="G26" s="3">
        <v>1</v>
      </c>
      <c r="H26" s="3">
        <v>4</v>
      </c>
      <c r="I26" s="3">
        <v>4</v>
      </c>
      <c r="J26" s="3">
        <v>0</v>
      </c>
      <c r="K26" s="3">
        <v>1</v>
      </c>
      <c r="L26" t="s">
        <v>12</v>
      </c>
      <c r="M26" t="s">
        <v>12</v>
      </c>
      <c r="N26" t="s">
        <v>12</v>
      </c>
    </row>
    <row r="27" spans="1:14" hidden="1" x14ac:dyDescent="0.25">
      <c r="A27" s="3" t="s">
        <v>57</v>
      </c>
      <c r="B27" s="3">
        <v>1</v>
      </c>
      <c r="C27" s="3">
        <v>6</v>
      </c>
      <c r="D27" s="3">
        <v>4</v>
      </c>
      <c r="E27" s="3">
        <v>6</v>
      </c>
      <c r="F27" s="1">
        <v>2</v>
      </c>
      <c r="G27" s="3">
        <v>1</v>
      </c>
      <c r="H27" s="3">
        <v>5</v>
      </c>
      <c r="I27" s="3">
        <v>4</v>
      </c>
      <c r="J27" s="3">
        <v>0</v>
      </c>
      <c r="K27" s="3">
        <v>1</v>
      </c>
      <c r="L27" t="s">
        <v>12</v>
      </c>
      <c r="M27" t="s">
        <v>12</v>
      </c>
      <c r="N27" t="s">
        <v>12</v>
      </c>
    </row>
    <row r="28" spans="1:14" hidden="1" x14ac:dyDescent="0.25">
      <c r="A28" s="3" t="s">
        <v>58</v>
      </c>
      <c r="B28" s="3">
        <v>1</v>
      </c>
      <c r="C28" s="3">
        <v>6</v>
      </c>
      <c r="D28" s="3">
        <v>4</v>
      </c>
      <c r="E28" s="3">
        <v>6</v>
      </c>
      <c r="F28" s="1">
        <v>18</v>
      </c>
      <c r="G28" s="3">
        <v>1</v>
      </c>
      <c r="H28" s="3">
        <v>4</v>
      </c>
      <c r="I28" s="3">
        <v>4</v>
      </c>
      <c r="J28" s="3">
        <v>0</v>
      </c>
      <c r="K28" s="3">
        <v>1</v>
      </c>
      <c r="L28" t="s">
        <v>12</v>
      </c>
      <c r="M28" t="s">
        <v>12</v>
      </c>
      <c r="N28" t="s">
        <v>12</v>
      </c>
    </row>
    <row r="29" spans="1:14" hidden="1" x14ac:dyDescent="0.25">
      <c r="F29" s="1">
        <v>1</v>
      </c>
      <c r="G29" s="3">
        <v>1</v>
      </c>
      <c r="H29" s="3">
        <v>5</v>
      </c>
      <c r="I29" s="3">
        <v>5</v>
      </c>
      <c r="J29" s="3">
        <v>0</v>
      </c>
      <c r="K29" s="3">
        <v>1</v>
      </c>
      <c r="L29" t="s">
        <v>12</v>
      </c>
      <c r="M29" t="s">
        <v>12</v>
      </c>
      <c r="N29" t="s">
        <v>12</v>
      </c>
    </row>
    <row r="30" spans="1:14" hidden="1" x14ac:dyDescent="0.25">
      <c r="A30" s="3" t="s">
        <v>59</v>
      </c>
      <c r="B30" s="3">
        <v>8</v>
      </c>
      <c r="C30" s="3">
        <v>7</v>
      </c>
      <c r="D30" s="3">
        <v>7</v>
      </c>
      <c r="E30" s="3">
        <v>5</v>
      </c>
      <c r="F30" s="1">
        <v>1</v>
      </c>
      <c r="G30" s="3">
        <v>4</v>
      </c>
      <c r="H30" s="3">
        <v>3</v>
      </c>
      <c r="I30" s="3">
        <v>3</v>
      </c>
      <c r="J30" s="3">
        <v>1</v>
      </c>
      <c r="K30" s="3">
        <v>2</v>
      </c>
      <c r="L30" t="s">
        <v>17</v>
      </c>
      <c r="M30" t="s">
        <v>35</v>
      </c>
      <c r="N30" t="s">
        <v>12</v>
      </c>
    </row>
    <row r="31" spans="1:14" hidden="1" x14ac:dyDescent="0.25">
      <c r="A31" s="3" t="s">
        <v>60</v>
      </c>
      <c r="B31" s="3">
        <v>8</v>
      </c>
      <c r="C31" s="3">
        <v>7</v>
      </c>
      <c r="D31" s="3">
        <v>7</v>
      </c>
      <c r="E31" s="3">
        <v>5</v>
      </c>
      <c r="F31" s="1">
        <v>1</v>
      </c>
      <c r="G31" s="3">
        <v>3</v>
      </c>
      <c r="H31" s="3">
        <v>3</v>
      </c>
      <c r="I31" s="3">
        <v>3</v>
      </c>
      <c r="J31" s="3">
        <v>2</v>
      </c>
      <c r="K31" s="3">
        <v>3</v>
      </c>
      <c r="L31" t="s">
        <v>17</v>
      </c>
      <c r="M31" t="s">
        <v>35</v>
      </c>
      <c r="N31" t="s">
        <v>12</v>
      </c>
    </row>
    <row r="32" spans="1:14" hidden="1" x14ac:dyDescent="0.25">
      <c r="A32" s="3" t="s">
        <v>61</v>
      </c>
      <c r="B32" s="3">
        <v>4</v>
      </c>
      <c r="C32" s="3">
        <v>7</v>
      </c>
      <c r="D32" s="3">
        <v>6</v>
      </c>
      <c r="E32" s="3">
        <v>5</v>
      </c>
      <c r="F32" s="1">
        <v>1</v>
      </c>
      <c r="G32" s="3">
        <v>3</v>
      </c>
      <c r="H32" s="3">
        <v>4</v>
      </c>
      <c r="I32" s="3">
        <v>3</v>
      </c>
      <c r="J32" s="3">
        <v>1</v>
      </c>
      <c r="K32" s="3">
        <v>2</v>
      </c>
      <c r="L32" t="s">
        <v>36</v>
      </c>
      <c r="M32" t="s">
        <v>12</v>
      </c>
      <c r="N32" t="s">
        <v>12</v>
      </c>
    </row>
    <row r="33" spans="1:14" hidden="1" x14ac:dyDescent="0.25">
      <c r="A33" s="3" t="s">
        <v>62</v>
      </c>
      <c r="B33" s="3">
        <v>4</v>
      </c>
      <c r="C33" s="3">
        <v>7</v>
      </c>
      <c r="D33" s="3">
        <v>6</v>
      </c>
      <c r="E33" s="3">
        <v>5</v>
      </c>
      <c r="F33" s="1">
        <v>1</v>
      </c>
      <c r="G33" s="3">
        <v>2</v>
      </c>
      <c r="H33" s="3">
        <v>4</v>
      </c>
      <c r="I33" s="3">
        <v>3</v>
      </c>
      <c r="J33" s="3">
        <v>2</v>
      </c>
      <c r="K33" s="3">
        <v>3</v>
      </c>
      <c r="L33" t="s">
        <v>36</v>
      </c>
      <c r="M33" t="s">
        <v>12</v>
      </c>
      <c r="N33" t="s">
        <v>12</v>
      </c>
    </row>
    <row r="34" spans="1:14" hidden="1" x14ac:dyDescent="0.25">
      <c r="A34" s="3" t="s">
        <v>37</v>
      </c>
      <c r="B34" s="3">
        <v>12</v>
      </c>
      <c r="C34" s="3">
        <v>8</v>
      </c>
      <c r="D34" s="3">
        <v>7</v>
      </c>
      <c r="E34" s="3">
        <v>5</v>
      </c>
      <c r="F34" s="1">
        <v>18</v>
      </c>
      <c r="G34" s="3">
        <v>1</v>
      </c>
      <c r="H34" s="3">
        <v>4</v>
      </c>
      <c r="I34" s="3">
        <v>2</v>
      </c>
      <c r="J34" s="3">
        <v>2</v>
      </c>
      <c r="K34" s="3">
        <v>3</v>
      </c>
      <c r="L34" t="s">
        <v>12</v>
      </c>
      <c r="M34" t="s">
        <v>12</v>
      </c>
      <c r="N34" t="s">
        <v>12</v>
      </c>
    </row>
    <row r="35" spans="1:14" hidden="1" x14ac:dyDescent="0.25">
      <c r="F35" s="1">
        <v>2</v>
      </c>
      <c r="G35" s="3">
        <v>8</v>
      </c>
      <c r="H35" s="3">
        <v>4</v>
      </c>
      <c r="I35" s="3">
        <v>3</v>
      </c>
      <c r="J35" s="3">
        <v>1</v>
      </c>
      <c r="K35" s="3">
        <v>1</v>
      </c>
      <c r="L35" t="s">
        <v>23</v>
      </c>
      <c r="M35" t="s">
        <v>37</v>
      </c>
      <c r="N35" t="s">
        <v>12</v>
      </c>
    </row>
    <row r="36" spans="1:14" hidden="1" x14ac:dyDescent="0.25">
      <c r="A36" s="3" t="s">
        <v>38</v>
      </c>
      <c r="B36" s="3">
        <v>12</v>
      </c>
      <c r="C36" s="3">
        <v>8</v>
      </c>
      <c r="D36" s="3">
        <v>7</v>
      </c>
      <c r="E36" s="3">
        <v>5</v>
      </c>
      <c r="F36" s="1">
        <v>2</v>
      </c>
      <c r="G36" s="3">
        <v>5</v>
      </c>
      <c r="H36" s="3">
        <v>3</v>
      </c>
      <c r="I36" s="3">
        <v>3</v>
      </c>
      <c r="J36" s="3">
        <v>1</v>
      </c>
      <c r="K36" s="3">
        <v>3</v>
      </c>
      <c r="L36" t="s">
        <v>38</v>
      </c>
      <c r="M36" t="s">
        <v>23</v>
      </c>
      <c r="N36" t="s">
        <v>12</v>
      </c>
    </row>
    <row r="37" spans="1:14" hidden="1" x14ac:dyDescent="0.25">
      <c r="F37" s="1">
        <v>1</v>
      </c>
      <c r="G37" s="3">
        <v>1</v>
      </c>
      <c r="H37" s="3">
        <v>4</v>
      </c>
      <c r="I37" s="3">
        <v>2</v>
      </c>
      <c r="J37" s="3">
        <v>1</v>
      </c>
      <c r="K37" s="3">
        <v>3</v>
      </c>
      <c r="L37" t="s">
        <v>12</v>
      </c>
      <c r="M37" t="s">
        <v>12</v>
      </c>
      <c r="N37" t="s">
        <v>12</v>
      </c>
    </row>
    <row r="38" spans="1:14" hidden="1" x14ac:dyDescent="0.25">
      <c r="A38" s="3" t="s">
        <v>39</v>
      </c>
      <c r="B38" s="3">
        <v>2</v>
      </c>
      <c r="C38" s="3">
        <v>12</v>
      </c>
      <c r="D38" s="3">
        <v>3</v>
      </c>
      <c r="E38" s="3">
        <v>5</v>
      </c>
      <c r="F38" s="1">
        <v>2</v>
      </c>
      <c r="G38" s="3">
        <v>2</v>
      </c>
      <c r="H38" s="3">
        <v>4</v>
      </c>
      <c r="I38" s="3">
        <v>4</v>
      </c>
      <c r="J38" s="3">
        <v>0</v>
      </c>
      <c r="K38" s="3">
        <v>1</v>
      </c>
      <c r="L38" t="s">
        <v>39</v>
      </c>
      <c r="M38" t="s">
        <v>12</v>
      </c>
      <c r="N38" t="s">
        <v>12</v>
      </c>
    </row>
    <row r="39" spans="1:14" hidden="1" x14ac:dyDescent="0.25">
      <c r="A39" t="s">
        <v>25</v>
      </c>
      <c r="B39">
        <v>5</v>
      </c>
      <c r="C39">
        <v>12</v>
      </c>
      <c r="D39">
        <v>4</v>
      </c>
      <c r="E39">
        <v>5</v>
      </c>
      <c r="F39" s="1">
        <v>1</v>
      </c>
      <c r="G39" s="3">
        <v>3</v>
      </c>
      <c r="H39" s="3">
        <v>3</v>
      </c>
      <c r="I39" s="3">
        <v>3</v>
      </c>
      <c r="J39" s="3">
        <v>1</v>
      </c>
      <c r="K39" s="3">
        <v>2</v>
      </c>
      <c r="L39" t="s">
        <v>17</v>
      </c>
      <c r="M39" t="s">
        <v>46</v>
      </c>
      <c r="N39" t="s">
        <v>25</v>
      </c>
    </row>
    <row r="40" spans="1:14" hidden="1" x14ac:dyDescent="0.25">
      <c r="A40" s="3" t="s">
        <v>40</v>
      </c>
      <c r="B40" s="3">
        <v>4</v>
      </c>
      <c r="C40" s="3">
        <v>10</v>
      </c>
      <c r="D40" s="3">
        <v>6</v>
      </c>
      <c r="E40" s="3">
        <v>5</v>
      </c>
      <c r="F40" s="1">
        <v>1</v>
      </c>
      <c r="G40" s="3">
        <v>4</v>
      </c>
      <c r="H40" s="3">
        <v>4</v>
      </c>
      <c r="I40" s="3">
        <v>3</v>
      </c>
      <c r="J40" s="3">
        <v>1</v>
      </c>
      <c r="K40" s="3">
        <v>1</v>
      </c>
      <c r="L40" t="s">
        <v>40</v>
      </c>
      <c r="M40" t="s">
        <v>12</v>
      </c>
      <c r="N40" t="s">
        <v>12</v>
      </c>
    </row>
    <row r="41" spans="1:14" hidden="1" x14ac:dyDescent="0.25">
      <c r="A41" t="s">
        <v>64</v>
      </c>
      <c r="B41">
        <v>1</v>
      </c>
      <c r="C41">
        <v>10</v>
      </c>
      <c r="D41">
        <v>4</v>
      </c>
      <c r="E41" s="1">
        <v>6</v>
      </c>
      <c r="F41" s="1">
        <v>1</v>
      </c>
      <c r="G41" s="3">
        <v>2</v>
      </c>
      <c r="H41" s="3">
        <v>4</v>
      </c>
      <c r="I41" s="3">
        <v>4</v>
      </c>
      <c r="J41" s="3">
        <v>0</v>
      </c>
      <c r="K41" s="3">
        <v>1</v>
      </c>
      <c r="L41" t="s">
        <v>41</v>
      </c>
      <c r="M41" t="s">
        <v>12</v>
      </c>
      <c r="N41" t="s">
        <v>12</v>
      </c>
    </row>
    <row r="42" spans="1:14" hidden="1" x14ac:dyDescent="0.25">
      <c r="A42" s="3" t="s">
        <v>42</v>
      </c>
      <c r="B42" s="3">
        <v>1</v>
      </c>
      <c r="C42" s="3">
        <v>16</v>
      </c>
      <c r="D42" s="3">
        <v>3</v>
      </c>
      <c r="E42" s="3">
        <v>6</v>
      </c>
      <c r="F42" s="1">
        <v>1</v>
      </c>
      <c r="G42" s="3">
        <v>2</v>
      </c>
      <c r="H42" s="3">
        <v>4</v>
      </c>
      <c r="I42" s="3">
        <v>4</v>
      </c>
      <c r="J42" s="3">
        <v>0</v>
      </c>
      <c r="K42" s="3">
        <v>1</v>
      </c>
      <c r="L42" t="s">
        <v>42</v>
      </c>
      <c r="M42" t="s">
        <v>12</v>
      </c>
      <c r="N42" t="s">
        <v>12</v>
      </c>
    </row>
    <row r="43" spans="1:14" hidden="1" x14ac:dyDescent="0.25">
      <c r="A43" t="s">
        <v>65</v>
      </c>
      <c r="B43">
        <v>5</v>
      </c>
      <c r="C43">
        <v>6</v>
      </c>
      <c r="D43">
        <v>10</v>
      </c>
      <c r="E43" s="3">
        <v>5</v>
      </c>
      <c r="F43" s="1">
        <v>1</v>
      </c>
      <c r="G43" s="3">
        <v>6</v>
      </c>
      <c r="H43" s="3">
        <v>4</v>
      </c>
      <c r="I43" s="3">
        <v>4</v>
      </c>
      <c r="J43" s="3">
        <v>0</v>
      </c>
      <c r="K43" s="3">
        <v>1</v>
      </c>
      <c r="L43" t="s">
        <v>14</v>
      </c>
      <c r="M43" t="s">
        <v>15</v>
      </c>
      <c r="N43" t="s">
        <v>48</v>
      </c>
    </row>
    <row r="44" spans="1:14" hidden="1" x14ac:dyDescent="0.25">
      <c r="A44" s="3" t="s">
        <v>43</v>
      </c>
      <c r="B44" s="3">
        <v>12</v>
      </c>
      <c r="C44" s="3">
        <v>8</v>
      </c>
      <c r="D44" s="3">
        <v>6</v>
      </c>
      <c r="E44" s="3">
        <v>5</v>
      </c>
      <c r="F44" s="1">
        <v>3</v>
      </c>
      <c r="G44" s="3">
        <v>9</v>
      </c>
      <c r="H44" s="3">
        <v>4</v>
      </c>
      <c r="I44" s="3">
        <v>3</v>
      </c>
      <c r="J44" s="3">
        <v>1</v>
      </c>
      <c r="K44" s="3">
        <v>1</v>
      </c>
      <c r="L44" t="s">
        <v>47</v>
      </c>
      <c r="M44" t="s">
        <v>16</v>
      </c>
      <c r="N44" t="s">
        <v>43</v>
      </c>
    </row>
    <row r="45" spans="1:14" hidden="1" x14ac:dyDescent="0.25">
      <c r="F45" s="1">
        <v>1</v>
      </c>
      <c r="G45" s="3">
        <v>1</v>
      </c>
      <c r="H45" s="3">
        <v>4</v>
      </c>
      <c r="I45" s="3">
        <v>3</v>
      </c>
      <c r="J45" s="3">
        <v>3</v>
      </c>
      <c r="K45" s="3">
        <v>3</v>
      </c>
      <c r="L45" t="s">
        <v>23</v>
      </c>
      <c r="M45" t="s">
        <v>12</v>
      </c>
      <c r="N45" t="s">
        <v>12</v>
      </c>
    </row>
    <row r="46" spans="1:14" hidden="1" x14ac:dyDescent="0.25">
      <c r="F46" s="1">
        <v>2</v>
      </c>
      <c r="G46" s="3">
        <v>1</v>
      </c>
      <c r="H46" s="3">
        <v>3</v>
      </c>
      <c r="I46" s="3">
        <v>3</v>
      </c>
      <c r="J46" s="3">
        <v>2</v>
      </c>
      <c r="K46" s="3">
        <v>2</v>
      </c>
      <c r="L46" t="s">
        <v>12</v>
      </c>
      <c r="M46" t="s">
        <v>12</v>
      </c>
      <c r="N46" t="s">
        <v>12</v>
      </c>
    </row>
    <row r="47" spans="1:14" hidden="1" x14ac:dyDescent="0.25">
      <c r="A47" t="s">
        <v>44</v>
      </c>
      <c r="B47">
        <v>10</v>
      </c>
      <c r="C47">
        <v>12</v>
      </c>
      <c r="D47">
        <v>6</v>
      </c>
      <c r="E47" s="3">
        <v>5</v>
      </c>
      <c r="F47" s="1">
        <v>9</v>
      </c>
      <c r="G47" s="3">
        <v>1</v>
      </c>
      <c r="H47" s="3">
        <v>3</v>
      </c>
      <c r="I47" s="3">
        <v>3</v>
      </c>
      <c r="J47" s="3">
        <v>1</v>
      </c>
      <c r="K47" s="3">
        <v>1</v>
      </c>
      <c r="L47" t="s">
        <v>23</v>
      </c>
      <c r="M47" t="s">
        <v>44</v>
      </c>
      <c r="N47" t="s">
        <v>12</v>
      </c>
    </row>
    <row r="48" spans="1:14" hidden="1" x14ac:dyDescent="0.25">
      <c r="F48" s="1">
        <v>1</v>
      </c>
      <c r="G48" s="3">
        <v>6</v>
      </c>
      <c r="H48" s="3">
        <v>3</v>
      </c>
      <c r="I48" s="3">
        <v>3</v>
      </c>
      <c r="J48" s="3">
        <v>2</v>
      </c>
      <c r="K48" s="3">
        <v>1</v>
      </c>
      <c r="L48" t="s">
        <v>12</v>
      </c>
      <c r="M48" t="s">
        <v>12</v>
      </c>
      <c r="N48" t="s">
        <v>12</v>
      </c>
    </row>
    <row r="49" spans="1:14" hidden="1" x14ac:dyDescent="0.25">
      <c r="F49" s="1">
        <v>3</v>
      </c>
      <c r="G49" s="3">
        <v>1</v>
      </c>
      <c r="H49" s="3">
        <v>4</v>
      </c>
      <c r="I49" s="3">
        <v>3</v>
      </c>
      <c r="J49" s="3">
        <v>1</v>
      </c>
      <c r="K49" s="3">
        <v>2</v>
      </c>
      <c r="L49" t="s">
        <v>12</v>
      </c>
      <c r="M49" t="s">
        <v>12</v>
      </c>
      <c r="N49" t="s">
        <v>12</v>
      </c>
    </row>
    <row r="50" spans="1:14" s="42" customFormat="1" hidden="1" x14ac:dyDescent="0.25">
      <c r="A50" s="80" t="s">
        <v>67</v>
      </c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</row>
    <row r="51" spans="1:14" s="42" customFormat="1" hidden="1" x14ac:dyDescent="0.25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</row>
    <row r="52" spans="1:14" hidden="1" x14ac:dyDescent="0.25">
      <c r="A52" t="s">
        <v>66</v>
      </c>
      <c r="B52">
        <v>10</v>
      </c>
      <c r="C52">
        <v>14</v>
      </c>
      <c r="D52">
        <v>9</v>
      </c>
      <c r="E52">
        <v>3</v>
      </c>
      <c r="F52" s="1">
        <v>2</v>
      </c>
      <c r="G52" s="3">
        <v>6</v>
      </c>
      <c r="H52" s="3">
        <v>3</v>
      </c>
      <c r="I52" s="3">
        <v>3</v>
      </c>
      <c r="J52" s="3">
        <v>1</v>
      </c>
      <c r="K52" s="3">
        <v>2</v>
      </c>
      <c r="L52" t="s">
        <v>17</v>
      </c>
      <c r="M52" t="s">
        <v>66</v>
      </c>
      <c r="N52" t="s">
        <v>12</v>
      </c>
    </row>
    <row r="53" spans="1:14" hidden="1" x14ac:dyDescent="0.25">
      <c r="F53" s="1">
        <v>2</v>
      </c>
      <c r="G53" s="3">
        <v>5</v>
      </c>
      <c r="H53" s="3">
        <v>4</v>
      </c>
      <c r="I53" s="3">
        <v>3</v>
      </c>
      <c r="J53" s="3">
        <v>1</v>
      </c>
      <c r="K53" s="3">
        <v>1</v>
      </c>
      <c r="L53" t="s">
        <v>12</v>
      </c>
      <c r="M53" t="s">
        <v>12</v>
      </c>
      <c r="N53" t="s">
        <v>12</v>
      </c>
    </row>
    <row r="54" spans="1:14" hidden="1" x14ac:dyDescent="0.25">
      <c r="F54" s="1">
        <v>2</v>
      </c>
      <c r="G54" s="3">
        <v>1</v>
      </c>
      <c r="H54" s="3">
        <v>3</v>
      </c>
      <c r="I54" s="3">
        <v>3</v>
      </c>
      <c r="J54" s="3">
        <v>2</v>
      </c>
      <c r="K54" s="3">
        <v>3</v>
      </c>
      <c r="L54" t="s">
        <v>12</v>
      </c>
      <c r="M54" t="s">
        <v>12</v>
      </c>
      <c r="N54" t="s">
        <v>12</v>
      </c>
    </row>
    <row r="55" spans="1:14" hidden="1" x14ac:dyDescent="0.25">
      <c r="A55" t="s">
        <v>88</v>
      </c>
      <c r="B55">
        <v>5</v>
      </c>
      <c r="C55">
        <v>14</v>
      </c>
      <c r="D55">
        <v>8</v>
      </c>
      <c r="E55">
        <v>4</v>
      </c>
      <c r="F55" s="1">
        <v>1</v>
      </c>
      <c r="G55" s="3">
        <v>3</v>
      </c>
      <c r="H55" s="3">
        <v>4</v>
      </c>
      <c r="I55" s="3">
        <v>4</v>
      </c>
      <c r="J55" s="3">
        <v>1</v>
      </c>
      <c r="K55" s="3">
        <v>1</v>
      </c>
      <c r="L55" t="s">
        <v>17</v>
      </c>
      <c r="M55" t="s">
        <v>20</v>
      </c>
      <c r="N55" t="s">
        <v>70</v>
      </c>
    </row>
    <row r="56" spans="1:14" hidden="1" x14ac:dyDescent="0.25">
      <c r="F56" s="1">
        <v>1</v>
      </c>
      <c r="G56" s="3">
        <v>1</v>
      </c>
      <c r="H56" s="3">
        <v>4</v>
      </c>
      <c r="I56" s="3">
        <v>3</v>
      </c>
      <c r="J56" s="3">
        <v>1</v>
      </c>
      <c r="K56" s="3">
        <v>2</v>
      </c>
      <c r="L56" t="s">
        <v>71</v>
      </c>
      <c r="M56" t="s">
        <v>12</v>
      </c>
      <c r="N56" t="s">
        <v>12</v>
      </c>
    </row>
    <row r="57" spans="1:14" hidden="1" x14ac:dyDescent="0.25">
      <c r="F57" s="1">
        <v>1</v>
      </c>
      <c r="G57" s="3">
        <v>3</v>
      </c>
      <c r="H57" s="3">
        <v>4</v>
      </c>
      <c r="I57" s="3">
        <v>4</v>
      </c>
      <c r="J57" s="3">
        <v>0</v>
      </c>
      <c r="K57" s="3">
        <v>1</v>
      </c>
      <c r="L57" t="s">
        <v>12</v>
      </c>
      <c r="M57" t="s">
        <v>12</v>
      </c>
      <c r="N57" t="s">
        <v>12</v>
      </c>
    </row>
    <row r="58" spans="1:14" hidden="1" x14ac:dyDescent="0.25">
      <c r="A58" t="s">
        <v>89</v>
      </c>
      <c r="B58">
        <v>5</v>
      </c>
      <c r="C58">
        <v>12</v>
      </c>
      <c r="D58">
        <v>9</v>
      </c>
      <c r="E58">
        <v>3</v>
      </c>
      <c r="F58" s="1">
        <v>1</v>
      </c>
      <c r="G58" s="3">
        <v>4</v>
      </c>
      <c r="H58" s="3">
        <v>3</v>
      </c>
      <c r="I58" s="3">
        <v>3</v>
      </c>
      <c r="J58" s="3">
        <v>1</v>
      </c>
      <c r="K58" s="3">
        <v>2</v>
      </c>
      <c r="L58" t="s">
        <v>72</v>
      </c>
      <c r="M58" t="s">
        <v>12</v>
      </c>
      <c r="N58" t="s">
        <v>12</v>
      </c>
    </row>
    <row r="59" spans="1:14" hidden="1" x14ac:dyDescent="0.25">
      <c r="F59" s="1">
        <v>1</v>
      </c>
      <c r="G59" s="3">
        <v>2</v>
      </c>
      <c r="H59" s="3">
        <v>4</v>
      </c>
      <c r="I59" s="3">
        <v>3</v>
      </c>
      <c r="J59" s="3">
        <v>0</v>
      </c>
      <c r="K59" s="3">
        <v>1</v>
      </c>
      <c r="L59" t="s">
        <v>12</v>
      </c>
      <c r="M59" t="s">
        <v>12</v>
      </c>
      <c r="N59" t="s">
        <v>12</v>
      </c>
    </row>
    <row r="60" spans="1:14" hidden="1" x14ac:dyDescent="0.25">
      <c r="A60" t="s">
        <v>73</v>
      </c>
      <c r="B60">
        <v>5</v>
      </c>
      <c r="C60">
        <v>12</v>
      </c>
      <c r="D60">
        <v>9</v>
      </c>
      <c r="E60">
        <v>3</v>
      </c>
      <c r="F60" s="1">
        <v>2</v>
      </c>
      <c r="G60" s="3">
        <v>5</v>
      </c>
      <c r="H60" s="3">
        <v>3</v>
      </c>
      <c r="I60" s="3">
        <v>4</v>
      </c>
      <c r="J60" s="3">
        <v>1</v>
      </c>
      <c r="K60" s="3">
        <v>2</v>
      </c>
      <c r="L60" t="s">
        <v>17</v>
      </c>
      <c r="M60" t="s">
        <v>73</v>
      </c>
      <c r="N60" t="s">
        <v>12</v>
      </c>
    </row>
    <row r="61" spans="1:14" hidden="1" x14ac:dyDescent="0.25">
      <c r="F61" s="1">
        <v>1</v>
      </c>
      <c r="G61" s="3">
        <v>2</v>
      </c>
      <c r="H61" s="3">
        <v>4</v>
      </c>
      <c r="I61" s="3">
        <v>4</v>
      </c>
      <c r="J61" s="3">
        <v>0</v>
      </c>
      <c r="K61" s="3">
        <v>1</v>
      </c>
      <c r="L61" t="s">
        <v>12</v>
      </c>
      <c r="M61" t="s">
        <v>12</v>
      </c>
      <c r="N61" t="s">
        <v>12</v>
      </c>
    </row>
    <row r="62" spans="1:14" hidden="1" x14ac:dyDescent="0.25">
      <c r="A62" t="s">
        <v>74</v>
      </c>
      <c r="B62">
        <v>5</v>
      </c>
      <c r="C62">
        <v>5</v>
      </c>
      <c r="D62">
        <v>7</v>
      </c>
      <c r="E62">
        <v>4</v>
      </c>
      <c r="F62" s="1">
        <v>1</v>
      </c>
      <c r="G62" s="3">
        <v>4</v>
      </c>
      <c r="H62" s="3">
        <v>3</v>
      </c>
      <c r="I62" s="3">
        <v>3</v>
      </c>
      <c r="J62" s="3">
        <v>1</v>
      </c>
      <c r="K62" s="3">
        <v>2</v>
      </c>
      <c r="L62" t="s">
        <v>17</v>
      </c>
      <c r="M62" t="s">
        <v>74</v>
      </c>
      <c r="N62" t="s">
        <v>12</v>
      </c>
    </row>
    <row r="63" spans="1:14" hidden="1" x14ac:dyDescent="0.25">
      <c r="A63" t="s">
        <v>75</v>
      </c>
      <c r="B63">
        <v>4</v>
      </c>
      <c r="C63">
        <v>10</v>
      </c>
      <c r="D63">
        <v>7</v>
      </c>
      <c r="E63">
        <v>3</v>
      </c>
      <c r="F63" s="1">
        <v>1</v>
      </c>
      <c r="G63" s="3">
        <v>5</v>
      </c>
      <c r="H63" s="3">
        <v>3</v>
      </c>
      <c r="I63" s="3">
        <v>3</v>
      </c>
      <c r="J63" s="3">
        <v>1</v>
      </c>
      <c r="K63" s="3">
        <v>1</v>
      </c>
      <c r="L63" t="s">
        <v>17</v>
      </c>
      <c r="M63" t="s">
        <v>13</v>
      </c>
      <c r="N63" t="s">
        <v>75</v>
      </c>
    </row>
    <row r="64" spans="1:14" hidden="1" x14ac:dyDescent="0.25">
      <c r="F64" s="1">
        <v>1</v>
      </c>
      <c r="G64" s="3">
        <v>2</v>
      </c>
      <c r="H64" s="3">
        <v>4</v>
      </c>
      <c r="I64" s="3">
        <v>4</v>
      </c>
      <c r="J64" s="3">
        <v>0</v>
      </c>
      <c r="K64" s="3">
        <v>1</v>
      </c>
      <c r="L64" t="s">
        <v>12</v>
      </c>
      <c r="M64" t="s">
        <v>12</v>
      </c>
      <c r="N64" t="s">
        <v>12</v>
      </c>
    </row>
    <row r="65" spans="1:14" hidden="1" x14ac:dyDescent="0.25">
      <c r="A65" t="s">
        <v>70</v>
      </c>
      <c r="B65">
        <v>5</v>
      </c>
      <c r="C65">
        <v>5</v>
      </c>
      <c r="D65">
        <v>6</v>
      </c>
      <c r="E65">
        <v>6</v>
      </c>
      <c r="F65" s="1">
        <v>1</v>
      </c>
      <c r="G65" s="3">
        <v>1</v>
      </c>
      <c r="H65" s="3">
        <v>4</v>
      </c>
      <c r="I65" s="3">
        <v>3</v>
      </c>
      <c r="J65" s="3">
        <v>1</v>
      </c>
      <c r="K65" s="3">
        <v>2</v>
      </c>
      <c r="L65" t="s">
        <v>17</v>
      </c>
      <c r="M65" t="s">
        <v>20</v>
      </c>
      <c r="N65" t="s">
        <v>70</v>
      </c>
    </row>
    <row r="66" spans="1:14" hidden="1" x14ac:dyDescent="0.25">
      <c r="A66" t="s">
        <v>90</v>
      </c>
      <c r="B66">
        <v>5</v>
      </c>
      <c r="C66">
        <v>12</v>
      </c>
      <c r="D66">
        <v>6</v>
      </c>
      <c r="E66">
        <v>6</v>
      </c>
      <c r="F66" s="1">
        <v>1</v>
      </c>
      <c r="G66" s="3">
        <v>1</v>
      </c>
      <c r="H66" s="3">
        <v>4</v>
      </c>
      <c r="I66" s="3">
        <v>3</v>
      </c>
      <c r="J66" s="3">
        <v>1</v>
      </c>
      <c r="K66" s="3">
        <v>2</v>
      </c>
      <c r="L66" t="s">
        <v>17</v>
      </c>
      <c r="M66" t="s">
        <v>20</v>
      </c>
      <c r="N66" t="s">
        <v>70</v>
      </c>
    </row>
    <row r="67" spans="1:14" hidden="1" x14ac:dyDescent="0.25">
      <c r="F67" s="1">
        <v>1</v>
      </c>
      <c r="G67" s="3">
        <v>2</v>
      </c>
      <c r="H67" s="3">
        <v>4</v>
      </c>
      <c r="I67" s="3">
        <v>4</v>
      </c>
      <c r="J67" s="3">
        <v>0</v>
      </c>
      <c r="K67" s="3">
        <v>1</v>
      </c>
      <c r="L67" t="s">
        <v>12</v>
      </c>
      <c r="M67" t="s">
        <v>12</v>
      </c>
      <c r="N67" t="s">
        <v>12</v>
      </c>
    </row>
    <row r="68" spans="1:14" hidden="1" x14ac:dyDescent="0.25">
      <c r="A68" t="s">
        <v>91</v>
      </c>
      <c r="B68">
        <v>5</v>
      </c>
      <c r="C68">
        <v>16</v>
      </c>
      <c r="D68">
        <v>6</v>
      </c>
      <c r="E68">
        <v>6</v>
      </c>
      <c r="F68" s="1">
        <v>1</v>
      </c>
      <c r="G68" s="3">
        <v>1</v>
      </c>
      <c r="H68" s="3">
        <v>4</v>
      </c>
      <c r="I68" s="3">
        <v>3</v>
      </c>
      <c r="J68" s="3">
        <v>1</v>
      </c>
      <c r="K68" s="3">
        <v>2</v>
      </c>
      <c r="L68" t="s">
        <v>17</v>
      </c>
      <c r="M68" t="s">
        <v>20</v>
      </c>
      <c r="N68" t="s">
        <v>70</v>
      </c>
    </row>
    <row r="69" spans="1:14" hidden="1" x14ac:dyDescent="0.25">
      <c r="F69" s="1">
        <v>1</v>
      </c>
      <c r="G69" s="3">
        <v>2</v>
      </c>
      <c r="H69" s="3">
        <v>4</v>
      </c>
      <c r="I69" s="3">
        <v>4</v>
      </c>
      <c r="J69" s="3">
        <v>0</v>
      </c>
      <c r="K69" s="3">
        <v>1</v>
      </c>
      <c r="L69" t="s">
        <v>12</v>
      </c>
      <c r="M69" t="s">
        <v>12</v>
      </c>
      <c r="N69" t="s">
        <v>12</v>
      </c>
    </row>
    <row r="70" spans="1:14" hidden="1" x14ac:dyDescent="0.25">
      <c r="A70" t="s">
        <v>76</v>
      </c>
      <c r="B70">
        <v>2</v>
      </c>
      <c r="C70">
        <v>10</v>
      </c>
      <c r="D70">
        <v>5</v>
      </c>
      <c r="E70">
        <v>4</v>
      </c>
      <c r="F70" s="1">
        <v>2</v>
      </c>
      <c r="G70" s="3">
        <v>1</v>
      </c>
      <c r="H70" s="3">
        <v>4</v>
      </c>
      <c r="I70" s="3">
        <v>4</v>
      </c>
      <c r="J70" s="3">
        <v>0</v>
      </c>
      <c r="K70" s="3">
        <v>1</v>
      </c>
      <c r="L70" t="s">
        <v>76</v>
      </c>
      <c r="M70" t="s">
        <v>12</v>
      </c>
      <c r="N70" t="s">
        <v>12</v>
      </c>
    </row>
    <row r="71" spans="1:14" hidden="1" x14ac:dyDescent="0.25">
      <c r="F71" s="1">
        <v>1</v>
      </c>
      <c r="G71" s="3">
        <v>2</v>
      </c>
      <c r="H71" s="3">
        <v>4</v>
      </c>
      <c r="I71" s="3">
        <v>4</v>
      </c>
      <c r="J71" s="3">
        <v>0</v>
      </c>
      <c r="K71" s="3">
        <v>1</v>
      </c>
      <c r="L71" t="s">
        <v>12</v>
      </c>
      <c r="M71" t="s">
        <v>12</v>
      </c>
      <c r="N71" t="s">
        <v>12</v>
      </c>
    </row>
    <row r="72" spans="1:14" hidden="1" x14ac:dyDescent="0.25">
      <c r="A72" t="s">
        <v>77</v>
      </c>
      <c r="B72">
        <v>2</v>
      </c>
      <c r="C72">
        <v>10</v>
      </c>
      <c r="D72">
        <v>6</v>
      </c>
      <c r="E72">
        <v>4</v>
      </c>
      <c r="F72" s="1">
        <v>2</v>
      </c>
      <c r="G72" s="3">
        <v>1</v>
      </c>
      <c r="H72" s="3">
        <v>3</v>
      </c>
      <c r="I72" s="3">
        <v>4</v>
      </c>
      <c r="J72" s="3">
        <v>0</v>
      </c>
      <c r="K72" s="3">
        <v>1</v>
      </c>
      <c r="L72" t="s">
        <v>77</v>
      </c>
      <c r="M72" t="s">
        <v>12</v>
      </c>
      <c r="N72" t="s">
        <v>12</v>
      </c>
    </row>
    <row r="73" spans="1:14" hidden="1" x14ac:dyDescent="0.25">
      <c r="F73" s="1">
        <v>1</v>
      </c>
      <c r="G73" s="3">
        <v>2</v>
      </c>
      <c r="H73" s="3">
        <v>4</v>
      </c>
      <c r="I73" s="3">
        <v>4</v>
      </c>
      <c r="J73" s="3">
        <v>0</v>
      </c>
      <c r="K73" s="3">
        <v>1</v>
      </c>
      <c r="L73" t="s">
        <v>12</v>
      </c>
      <c r="M73" t="s">
        <v>12</v>
      </c>
      <c r="N73" t="s">
        <v>12</v>
      </c>
    </row>
    <row r="74" spans="1:14" hidden="1" x14ac:dyDescent="0.25">
      <c r="A74" t="s">
        <v>92</v>
      </c>
      <c r="B74">
        <v>2</v>
      </c>
      <c r="C74">
        <v>10</v>
      </c>
      <c r="D74">
        <v>7</v>
      </c>
      <c r="E74">
        <v>4</v>
      </c>
      <c r="F74" s="1">
        <v>1</v>
      </c>
      <c r="G74" s="3">
        <v>2</v>
      </c>
      <c r="H74" s="3">
        <v>3</v>
      </c>
      <c r="I74" s="3">
        <v>3</v>
      </c>
      <c r="J74" s="3">
        <v>1</v>
      </c>
      <c r="K74" s="3">
        <v>1</v>
      </c>
      <c r="L74" t="s">
        <v>78</v>
      </c>
      <c r="M74" t="s">
        <v>12</v>
      </c>
      <c r="N74" t="s">
        <v>12</v>
      </c>
    </row>
    <row r="75" spans="1:14" hidden="1" x14ac:dyDescent="0.25">
      <c r="F75" s="1">
        <v>1</v>
      </c>
      <c r="G75" s="3">
        <v>2</v>
      </c>
      <c r="H75" s="3">
        <v>4</v>
      </c>
      <c r="I75" s="3">
        <v>4</v>
      </c>
      <c r="J75" s="3">
        <v>0</v>
      </c>
      <c r="K75" s="3">
        <v>1</v>
      </c>
      <c r="L75" t="s">
        <v>12</v>
      </c>
      <c r="M75" t="s">
        <v>12</v>
      </c>
      <c r="N75" t="s">
        <v>12</v>
      </c>
    </row>
    <row r="76" spans="1:14" hidden="1" x14ac:dyDescent="0.25">
      <c r="A76" t="s">
        <v>79</v>
      </c>
      <c r="B76">
        <v>2</v>
      </c>
      <c r="C76">
        <v>10</v>
      </c>
      <c r="D76">
        <v>7</v>
      </c>
      <c r="E76">
        <v>4</v>
      </c>
      <c r="F76" s="1">
        <v>1</v>
      </c>
      <c r="G76" s="3">
        <v>2</v>
      </c>
      <c r="H76" s="3">
        <v>3</v>
      </c>
      <c r="I76" s="3">
        <v>4</v>
      </c>
      <c r="J76" s="3">
        <v>1</v>
      </c>
      <c r="K76" s="3">
        <v>1</v>
      </c>
      <c r="L76" t="s">
        <v>79</v>
      </c>
      <c r="M76" t="s">
        <v>12</v>
      </c>
      <c r="N76" t="s">
        <v>12</v>
      </c>
    </row>
    <row r="77" spans="1:14" hidden="1" x14ac:dyDescent="0.25">
      <c r="F77" s="1">
        <v>1</v>
      </c>
      <c r="G77" s="3">
        <v>2</v>
      </c>
      <c r="H77" s="3">
        <v>4</v>
      </c>
      <c r="I77" s="3">
        <v>4</v>
      </c>
      <c r="J77" s="3">
        <v>0</v>
      </c>
      <c r="K77" s="3">
        <v>1</v>
      </c>
      <c r="L77" t="s">
        <v>12</v>
      </c>
      <c r="M77" t="s">
        <v>12</v>
      </c>
      <c r="N77" t="s">
        <v>12</v>
      </c>
    </row>
    <row r="78" spans="1:14" hidden="1" x14ac:dyDescent="0.25">
      <c r="A78" t="s">
        <v>80</v>
      </c>
      <c r="B78">
        <v>4</v>
      </c>
      <c r="C78">
        <v>16</v>
      </c>
      <c r="D78">
        <v>6</v>
      </c>
      <c r="E78">
        <v>4</v>
      </c>
      <c r="F78" s="1">
        <v>2</v>
      </c>
      <c r="G78" s="3">
        <v>2</v>
      </c>
      <c r="H78" s="3">
        <v>3</v>
      </c>
      <c r="I78" s="3">
        <v>4</v>
      </c>
      <c r="J78" s="3">
        <v>0</v>
      </c>
      <c r="K78" s="3">
        <v>1</v>
      </c>
      <c r="L78" t="s">
        <v>80</v>
      </c>
      <c r="M78" t="s">
        <v>12</v>
      </c>
      <c r="N78" t="s">
        <v>12</v>
      </c>
    </row>
    <row r="79" spans="1:14" hidden="1" x14ac:dyDescent="0.25">
      <c r="F79" s="1">
        <v>1</v>
      </c>
      <c r="G79" s="3">
        <v>2</v>
      </c>
      <c r="H79" s="3">
        <v>4</v>
      </c>
      <c r="I79" s="3">
        <v>4</v>
      </c>
      <c r="J79" s="3">
        <v>0</v>
      </c>
      <c r="K79" s="3">
        <v>1</v>
      </c>
      <c r="L79" t="s">
        <v>12</v>
      </c>
      <c r="M79" t="s">
        <v>12</v>
      </c>
      <c r="N79" t="s">
        <v>12</v>
      </c>
    </row>
    <row r="80" spans="1:14" hidden="1" x14ac:dyDescent="0.25">
      <c r="A80" t="s">
        <v>81</v>
      </c>
      <c r="B80">
        <v>1</v>
      </c>
      <c r="C80">
        <v>5</v>
      </c>
      <c r="D80">
        <v>6</v>
      </c>
      <c r="E80">
        <v>5</v>
      </c>
      <c r="F80" s="1">
        <v>1</v>
      </c>
      <c r="G80" s="3">
        <v>1</v>
      </c>
      <c r="H80" s="3">
        <v>5</v>
      </c>
      <c r="I80" s="3">
        <v>4</v>
      </c>
      <c r="J80" s="3">
        <v>0</v>
      </c>
      <c r="K80" s="3">
        <v>1</v>
      </c>
      <c r="L80" t="s">
        <v>81</v>
      </c>
      <c r="M80" t="s">
        <v>12</v>
      </c>
      <c r="N80" t="s">
        <v>12</v>
      </c>
    </row>
    <row r="81" spans="1:15" hidden="1" x14ac:dyDescent="0.25">
      <c r="A81" t="s">
        <v>93</v>
      </c>
      <c r="B81">
        <v>1</v>
      </c>
      <c r="C81">
        <v>5</v>
      </c>
      <c r="D81">
        <v>4</v>
      </c>
      <c r="E81">
        <v>6</v>
      </c>
      <c r="F81" s="1">
        <v>2</v>
      </c>
      <c r="G81" s="3">
        <v>1</v>
      </c>
      <c r="H81" s="3">
        <v>5</v>
      </c>
      <c r="I81" s="3">
        <v>4</v>
      </c>
      <c r="J81" s="3">
        <v>0</v>
      </c>
      <c r="K81" s="3">
        <v>1</v>
      </c>
      <c r="L81" t="s">
        <v>82</v>
      </c>
      <c r="M81" t="s">
        <v>12</v>
      </c>
      <c r="N81" t="s">
        <v>12</v>
      </c>
    </row>
    <row r="82" spans="1:15" hidden="1" x14ac:dyDescent="0.25">
      <c r="A82" t="s">
        <v>83</v>
      </c>
      <c r="B82">
        <v>1</v>
      </c>
      <c r="C82">
        <v>8</v>
      </c>
      <c r="D82">
        <v>4</v>
      </c>
      <c r="E82">
        <v>6</v>
      </c>
      <c r="F82" s="1">
        <v>20</v>
      </c>
      <c r="G82" s="3">
        <v>1</v>
      </c>
      <c r="H82" s="3">
        <v>5</v>
      </c>
      <c r="I82" s="3">
        <v>4</v>
      </c>
      <c r="J82" s="3">
        <v>0</v>
      </c>
      <c r="K82" s="3">
        <v>1</v>
      </c>
      <c r="L82" t="s">
        <v>83</v>
      </c>
      <c r="M82" t="s">
        <v>12</v>
      </c>
      <c r="N82" t="s">
        <v>12</v>
      </c>
    </row>
    <row r="83" spans="1:15" hidden="1" x14ac:dyDescent="0.25">
      <c r="F83" s="1">
        <v>1</v>
      </c>
      <c r="G83" s="3">
        <v>1</v>
      </c>
      <c r="H83" s="3">
        <v>5</v>
      </c>
      <c r="I83" s="3">
        <v>5</v>
      </c>
      <c r="J83" s="3">
        <v>0</v>
      </c>
      <c r="K83" s="3">
        <v>1</v>
      </c>
      <c r="L83" t="s">
        <v>12</v>
      </c>
      <c r="M83" t="s">
        <v>12</v>
      </c>
      <c r="N83" t="s">
        <v>12</v>
      </c>
    </row>
    <row r="84" spans="1:15" hidden="1" x14ac:dyDescent="0.25">
      <c r="A84" t="s">
        <v>84</v>
      </c>
      <c r="B84">
        <v>2</v>
      </c>
      <c r="C84">
        <v>12</v>
      </c>
      <c r="D84">
        <v>4</v>
      </c>
      <c r="E84">
        <v>6</v>
      </c>
      <c r="F84" s="1">
        <v>18</v>
      </c>
      <c r="G84" s="3">
        <v>1</v>
      </c>
      <c r="H84" s="3">
        <v>4</v>
      </c>
      <c r="I84" s="3">
        <v>4</v>
      </c>
      <c r="J84" s="3">
        <v>0</v>
      </c>
      <c r="K84" s="3">
        <v>1</v>
      </c>
      <c r="L84" t="s">
        <v>84</v>
      </c>
      <c r="M84" t="s">
        <v>12</v>
      </c>
      <c r="N84" t="s">
        <v>12</v>
      </c>
    </row>
    <row r="85" spans="1:15" hidden="1" x14ac:dyDescent="0.25">
      <c r="F85" s="1">
        <v>2</v>
      </c>
      <c r="G85" s="3">
        <v>1</v>
      </c>
      <c r="H85" s="3">
        <v>4</v>
      </c>
      <c r="I85" s="3">
        <v>4</v>
      </c>
      <c r="J85" s="3">
        <v>0</v>
      </c>
      <c r="K85" s="3">
        <v>1</v>
      </c>
      <c r="L85" t="s">
        <v>12</v>
      </c>
      <c r="M85" t="s">
        <v>12</v>
      </c>
      <c r="N85" t="s">
        <v>12</v>
      </c>
    </row>
    <row r="86" spans="1:15" hidden="1" x14ac:dyDescent="0.25">
      <c r="F86" s="1">
        <v>1</v>
      </c>
      <c r="G86" s="3">
        <v>2</v>
      </c>
      <c r="H86" s="3">
        <v>4</v>
      </c>
      <c r="I86" s="3">
        <v>5</v>
      </c>
      <c r="J86" s="3">
        <v>0</v>
      </c>
      <c r="K86" s="3">
        <v>1</v>
      </c>
      <c r="L86" t="s">
        <v>12</v>
      </c>
      <c r="M86" t="s">
        <v>12</v>
      </c>
      <c r="N86" t="s">
        <v>12</v>
      </c>
    </row>
    <row r="87" spans="1:15" hidden="1" x14ac:dyDescent="0.25">
      <c r="A87" t="s">
        <v>86</v>
      </c>
      <c r="B87">
        <v>5</v>
      </c>
      <c r="C87">
        <v>4</v>
      </c>
      <c r="D87">
        <v>0</v>
      </c>
      <c r="E87">
        <v>4</v>
      </c>
      <c r="F87" s="1">
        <v>36</v>
      </c>
      <c r="G87" s="3">
        <v>2</v>
      </c>
      <c r="H87" s="3">
        <v>4</v>
      </c>
      <c r="I87" s="3">
        <v>3</v>
      </c>
      <c r="J87" s="3">
        <v>2</v>
      </c>
      <c r="K87" s="3">
        <v>3</v>
      </c>
      <c r="L87" t="s">
        <v>85</v>
      </c>
      <c r="M87" t="s">
        <v>86</v>
      </c>
      <c r="N87" t="s">
        <v>12</v>
      </c>
    </row>
    <row r="88" spans="1:15" hidden="1" x14ac:dyDescent="0.25">
      <c r="A88" t="s">
        <v>94</v>
      </c>
      <c r="B88">
        <v>1</v>
      </c>
      <c r="C88">
        <v>1</v>
      </c>
      <c r="D88">
        <v>4</v>
      </c>
      <c r="E88">
        <v>6</v>
      </c>
      <c r="F88" s="1">
        <v>1</v>
      </c>
      <c r="G88" s="3">
        <v>1</v>
      </c>
      <c r="H88" s="3">
        <v>5</v>
      </c>
      <c r="I88" s="3">
        <v>5</v>
      </c>
      <c r="J88" s="3">
        <v>0</v>
      </c>
      <c r="K88" s="3">
        <v>1</v>
      </c>
      <c r="L88" t="s">
        <v>87</v>
      </c>
      <c r="M88" t="s">
        <v>12</v>
      </c>
      <c r="N88" t="s">
        <v>12</v>
      </c>
    </row>
    <row r="89" spans="1:15" s="42" customFormat="1" hidden="1" x14ac:dyDescent="0.25">
      <c r="A89" s="82" t="s">
        <v>95</v>
      </c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</row>
    <row r="90" spans="1:15" s="42" customFormat="1" hidden="1" x14ac:dyDescent="0.25">
      <c r="A90" s="81"/>
      <c r="B90" s="81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</row>
    <row r="91" spans="1:15" hidden="1" x14ac:dyDescent="0.25">
      <c r="A91" t="s">
        <v>96</v>
      </c>
      <c r="B91">
        <v>14</v>
      </c>
      <c r="C91">
        <v>10</v>
      </c>
      <c r="D91">
        <v>10</v>
      </c>
      <c r="E91">
        <v>4</v>
      </c>
      <c r="F91" s="1">
        <v>2</v>
      </c>
      <c r="G91" s="3">
        <v>4</v>
      </c>
      <c r="H91" s="3">
        <v>4</v>
      </c>
      <c r="I91" s="3">
        <v>2</v>
      </c>
      <c r="J91" s="3">
        <v>2</v>
      </c>
      <c r="K91" s="3">
        <v>3</v>
      </c>
      <c r="L91" t="s">
        <v>23</v>
      </c>
      <c r="M91" t="s">
        <v>17</v>
      </c>
      <c r="N91" t="s">
        <v>97</v>
      </c>
    </row>
    <row r="92" spans="1:15" hidden="1" x14ac:dyDescent="0.25">
      <c r="A92" t="s">
        <v>142</v>
      </c>
      <c r="B92">
        <v>14</v>
      </c>
      <c r="C92">
        <v>10</v>
      </c>
      <c r="D92">
        <v>10</v>
      </c>
      <c r="E92">
        <v>4</v>
      </c>
      <c r="F92" s="1">
        <v>8</v>
      </c>
      <c r="G92" s="3">
        <v>4</v>
      </c>
      <c r="H92" s="3">
        <v>4</v>
      </c>
      <c r="I92" s="3">
        <v>3</v>
      </c>
      <c r="J92" s="3">
        <v>1</v>
      </c>
      <c r="K92" s="3">
        <v>2</v>
      </c>
      <c r="L92" t="s">
        <v>23</v>
      </c>
      <c r="M92" t="s">
        <v>17</v>
      </c>
      <c r="N92" t="s">
        <v>98</v>
      </c>
    </row>
    <row r="93" spans="1:15" hidden="1" x14ac:dyDescent="0.25">
      <c r="F93" s="1">
        <v>2</v>
      </c>
      <c r="G93" s="3">
        <v>6</v>
      </c>
      <c r="H93" s="3">
        <v>3</v>
      </c>
      <c r="I93" s="3">
        <v>2</v>
      </c>
      <c r="J93" s="3">
        <v>2</v>
      </c>
      <c r="K93" s="3">
        <v>2</v>
      </c>
      <c r="L93" t="s">
        <v>12</v>
      </c>
      <c r="M93" t="s">
        <v>12</v>
      </c>
      <c r="N93" t="s">
        <v>12</v>
      </c>
    </row>
    <row r="94" spans="1:15" hidden="1" x14ac:dyDescent="0.25">
      <c r="A94" t="s">
        <v>99</v>
      </c>
      <c r="B94">
        <v>14</v>
      </c>
      <c r="C94">
        <v>10</v>
      </c>
      <c r="D94">
        <v>10</v>
      </c>
      <c r="E94">
        <v>4</v>
      </c>
      <c r="F94" s="1">
        <v>8</v>
      </c>
      <c r="G94" s="3">
        <v>1</v>
      </c>
      <c r="H94" s="3">
        <v>1</v>
      </c>
      <c r="I94" s="3">
        <v>1</v>
      </c>
      <c r="J94" s="3">
        <v>6</v>
      </c>
      <c r="K94" s="3">
        <v>2</v>
      </c>
      <c r="L94" t="s">
        <v>23</v>
      </c>
      <c r="M94" t="s">
        <v>17</v>
      </c>
      <c r="N94" t="s">
        <v>99</v>
      </c>
    </row>
    <row r="95" spans="1:15" hidden="1" x14ac:dyDescent="0.25">
      <c r="F95" s="1">
        <v>12</v>
      </c>
      <c r="G95" s="3">
        <v>1</v>
      </c>
      <c r="H95" s="3">
        <v>3</v>
      </c>
      <c r="I95" s="3">
        <v>3</v>
      </c>
      <c r="J95" s="3">
        <v>1</v>
      </c>
      <c r="K95" s="3">
        <v>6</v>
      </c>
      <c r="L95" t="s">
        <v>12</v>
      </c>
      <c r="M95" t="s">
        <v>12</v>
      </c>
      <c r="N95" t="s">
        <v>12</v>
      </c>
    </row>
    <row r="96" spans="1:15" hidden="1" x14ac:dyDescent="0.25">
      <c r="F96" s="1">
        <v>2</v>
      </c>
      <c r="G96" s="3">
        <v>6</v>
      </c>
      <c r="H96" s="3">
        <v>3</v>
      </c>
      <c r="I96" s="3">
        <v>2</v>
      </c>
      <c r="J96" s="3">
        <v>2</v>
      </c>
      <c r="K96" s="3">
        <v>2</v>
      </c>
      <c r="L96" t="s">
        <v>12</v>
      </c>
      <c r="M96" t="s">
        <v>12</v>
      </c>
      <c r="N96" t="s">
        <v>12</v>
      </c>
    </row>
    <row r="97" spans="1:14" hidden="1" x14ac:dyDescent="0.25">
      <c r="A97" t="s">
        <v>100</v>
      </c>
      <c r="B97">
        <v>5</v>
      </c>
      <c r="C97">
        <v>5</v>
      </c>
      <c r="D97">
        <v>10</v>
      </c>
      <c r="E97">
        <v>4</v>
      </c>
      <c r="F97" s="1">
        <v>1</v>
      </c>
      <c r="G97" s="3">
        <v>3</v>
      </c>
      <c r="H97" s="3">
        <v>3</v>
      </c>
      <c r="I97" s="3">
        <v>3</v>
      </c>
      <c r="J97" s="3">
        <v>1</v>
      </c>
      <c r="K97" s="3">
        <v>3</v>
      </c>
      <c r="L97" t="s">
        <v>17</v>
      </c>
      <c r="M97" t="s">
        <v>100</v>
      </c>
      <c r="N97" t="s">
        <v>12</v>
      </c>
    </row>
    <row r="98" spans="1:14" hidden="1" x14ac:dyDescent="0.25">
      <c r="A98" t="s">
        <v>101</v>
      </c>
      <c r="B98">
        <v>5</v>
      </c>
      <c r="C98">
        <v>5</v>
      </c>
      <c r="D98">
        <v>10</v>
      </c>
      <c r="E98">
        <v>4</v>
      </c>
      <c r="F98" s="1">
        <v>1</v>
      </c>
      <c r="G98" s="3">
        <v>4</v>
      </c>
      <c r="H98" s="3">
        <v>3</v>
      </c>
      <c r="I98" s="3">
        <v>3</v>
      </c>
      <c r="J98" s="3">
        <v>1</v>
      </c>
      <c r="K98" s="3">
        <v>1</v>
      </c>
      <c r="L98" t="s">
        <v>17</v>
      </c>
      <c r="M98" t="s">
        <v>101</v>
      </c>
      <c r="N98" t="s">
        <v>12</v>
      </c>
    </row>
    <row r="99" spans="1:14" hidden="1" x14ac:dyDescent="0.25">
      <c r="A99" t="s">
        <v>143</v>
      </c>
      <c r="B99">
        <v>6</v>
      </c>
      <c r="C99">
        <v>8</v>
      </c>
      <c r="D99">
        <v>10</v>
      </c>
      <c r="E99">
        <v>4</v>
      </c>
      <c r="F99" s="1">
        <v>1</v>
      </c>
      <c r="G99" s="3">
        <v>4</v>
      </c>
      <c r="H99" s="3">
        <v>3</v>
      </c>
      <c r="I99" s="3">
        <v>3</v>
      </c>
      <c r="J99" s="3">
        <v>1</v>
      </c>
      <c r="K99" s="3">
        <v>1</v>
      </c>
      <c r="L99" t="s">
        <v>17</v>
      </c>
      <c r="M99" t="s">
        <v>102</v>
      </c>
      <c r="N99" t="s">
        <v>12</v>
      </c>
    </row>
    <row r="100" spans="1:14" hidden="1" x14ac:dyDescent="0.25">
      <c r="F100" s="1">
        <v>1</v>
      </c>
      <c r="G100" s="3">
        <v>3</v>
      </c>
      <c r="H100" s="3">
        <v>3</v>
      </c>
      <c r="I100" s="3">
        <v>3</v>
      </c>
      <c r="J100" s="3">
        <v>0</v>
      </c>
      <c r="K100" s="3">
        <v>1</v>
      </c>
      <c r="L100" t="s">
        <v>12</v>
      </c>
      <c r="M100" t="s">
        <v>12</v>
      </c>
      <c r="N100" t="s">
        <v>12</v>
      </c>
    </row>
    <row r="101" spans="1:14" hidden="1" x14ac:dyDescent="0.25">
      <c r="A101" t="s">
        <v>144</v>
      </c>
      <c r="B101">
        <v>7</v>
      </c>
      <c r="C101">
        <v>8</v>
      </c>
      <c r="D101">
        <v>10</v>
      </c>
      <c r="E101">
        <v>4</v>
      </c>
      <c r="F101" s="1">
        <v>1</v>
      </c>
      <c r="G101" s="3">
        <v>4</v>
      </c>
      <c r="H101" s="3">
        <v>3</v>
      </c>
      <c r="I101" s="3">
        <v>3</v>
      </c>
      <c r="J101" s="3">
        <v>1</v>
      </c>
      <c r="K101" s="3">
        <v>1</v>
      </c>
      <c r="L101" t="s">
        <v>17</v>
      </c>
      <c r="M101" t="s">
        <v>103</v>
      </c>
      <c r="N101" t="s">
        <v>12</v>
      </c>
    </row>
    <row r="102" spans="1:14" hidden="1" x14ac:dyDescent="0.25">
      <c r="F102" s="1">
        <v>1</v>
      </c>
      <c r="G102" s="3">
        <v>2</v>
      </c>
      <c r="H102" s="3">
        <v>4</v>
      </c>
      <c r="I102" s="3">
        <v>3</v>
      </c>
      <c r="J102" s="3">
        <v>1</v>
      </c>
      <c r="K102" s="3">
        <v>1</v>
      </c>
      <c r="L102" t="s">
        <v>12</v>
      </c>
      <c r="M102" t="s">
        <v>12</v>
      </c>
      <c r="N102" t="s">
        <v>12</v>
      </c>
    </row>
    <row r="103" spans="1:14" hidden="1" x14ac:dyDescent="0.25">
      <c r="F103" s="1">
        <v>1</v>
      </c>
      <c r="G103" s="3">
        <v>1</v>
      </c>
      <c r="H103" s="3">
        <v>4</v>
      </c>
      <c r="I103" s="3">
        <v>3</v>
      </c>
      <c r="J103" s="3">
        <v>1</v>
      </c>
      <c r="K103" s="3">
        <v>2</v>
      </c>
      <c r="L103" t="s">
        <v>12</v>
      </c>
      <c r="M103" t="s">
        <v>12</v>
      </c>
      <c r="N103" t="s">
        <v>12</v>
      </c>
    </row>
    <row r="104" spans="1:14" hidden="1" x14ac:dyDescent="0.25">
      <c r="A104" t="s">
        <v>145</v>
      </c>
      <c r="B104">
        <v>1</v>
      </c>
      <c r="C104">
        <v>5</v>
      </c>
      <c r="D104">
        <v>10</v>
      </c>
      <c r="E104">
        <v>5</v>
      </c>
      <c r="F104" s="1">
        <v>1</v>
      </c>
      <c r="G104" s="3">
        <v>1</v>
      </c>
      <c r="H104" s="3">
        <v>4</v>
      </c>
      <c r="I104" s="3">
        <v>3</v>
      </c>
      <c r="J104" s="3">
        <v>1</v>
      </c>
      <c r="K104" s="3">
        <v>1</v>
      </c>
      <c r="L104" t="s">
        <v>104</v>
      </c>
      <c r="M104" t="s">
        <v>12</v>
      </c>
      <c r="N104" t="s">
        <v>12</v>
      </c>
    </row>
    <row r="105" spans="1:14" hidden="1" x14ac:dyDescent="0.25">
      <c r="A105" t="s">
        <v>146</v>
      </c>
      <c r="B105">
        <v>4</v>
      </c>
      <c r="C105">
        <v>8</v>
      </c>
      <c r="D105">
        <v>10</v>
      </c>
      <c r="E105">
        <v>4</v>
      </c>
      <c r="F105" s="1">
        <v>1</v>
      </c>
      <c r="G105" s="3">
        <v>1</v>
      </c>
      <c r="H105" s="3">
        <v>4</v>
      </c>
      <c r="I105" s="3">
        <v>3</v>
      </c>
      <c r="J105" s="3">
        <v>1</v>
      </c>
      <c r="K105" s="3">
        <v>1</v>
      </c>
      <c r="L105" t="s">
        <v>105</v>
      </c>
      <c r="M105" t="s">
        <v>12</v>
      </c>
      <c r="N105" t="s">
        <v>12</v>
      </c>
    </row>
    <row r="106" spans="1:14" hidden="1" x14ac:dyDescent="0.25">
      <c r="F106" s="1">
        <v>1</v>
      </c>
      <c r="G106" s="3">
        <v>3</v>
      </c>
      <c r="H106" s="3">
        <v>3</v>
      </c>
      <c r="I106" s="3">
        <v>3</v>
      </c>
      <c r="J106" s="3">
        <v>0</v>
      </c>
      <c r="K106" s="3">
        <v>1</v>
      </c>
      <c r="L106" t="s">
        <v>12</v>
      </c>
      <c r="M106" t="s">
        <v>12</v>
      </c>
      <c r="N106" t="s">
        <v>12</v>
      </c>
    </row>
    <row r="107" spans="1:14" hidden="1" x14ac:dyDescent="0.25">
      <c r="A107" t="s">
        <v>147</v>
      </c>
      <c r="B107">
        <v>5</v>
      </c>
      <c r="C107">
        <v>8</v>
      </c>
      <c r="D107">
        <v>10</v>
      </c>
      <c r="E107">
        <v>4</v>
      </c>
      <c r="F107" s="1">
        <v>1</v>
      </c>
      <c r="G107" s="3">
        <v>4</v>
      </c>
      <c r="H107" s="3">
        <v>3</v>
      </c>
      <c r="I107" s="3">
        <v>4</v>
      </c>
      <c r="J107" s="3">
        <v>0</v>
      </c>
      <c r="K107" s="3">
        <v>1</v>
      </c>
      <c r="L107" t="s">
        <v>148</v>
      </c>
      <c r="M107" t="s">
        <v>147</v>
      </c>
      <c r="N107" t="s">
        <v>12</v>
      </c>
    </row>
    <row r="108" spans="1:14" hidden="1" x14ac:dyDescent="0.25">
      <c r="F108" s="1">
        <v>1</v>
      </c>
      <c r="G108" s="3">
        <v>2</v>
      </c>
      <c r="H108" s="3">
        <v>4</v>
      </c>
      <c r="I108" s="3">
        <v>3</v>
      </c>
      <c r="J108" s="3">
        <v>1</v>
      </c>
      <c r="K108" s="3">
        <v>2</v>
      </c>
      <c r="L108" t="s">
        <v>12</v>
      </c>
      <c r="M108" t="s">
        <v>12</v>
      </c>
      <c r="N108" t="s">
        <v>12</v>
      </c>
    </row>
    <row r="109" spans="1:14" hidden="1" x14ac:dyDescent="0.25">
      <c r="A109" t="s">
        <v>149</v>
      </c>
      <c r="B109">
        <v>2</v>
      </c>
      <c r="C109">
        <v>8</v>
      </c>
      <c r="D109">
        <v>10</v>
      </c>
      <c r="E109">
        <v>5</v>
      </c>
      <c r="F109" s="1">
        <v>1</v>
      </c>
      <c r="G109" s="3">
        <v>4</v>
      </c>
      <c r="H109" s="3">
        <v>3</v>
      </c>
      <c r="I109" s="3">
        <v>4</v>
      </c>
      <c r="J109" s="3">
        <v>0</v>
      </c>
      <c r="K109" s="3">
        <v>1</v>
      </c>
      <c r="L109" t="s">
        <v>106</v>
      </c>
      <c r="M109" t="s">
        <v>12</v>
      </c>
      <c r="N109" t="s">
        <v>12</v>
      </c>
    </row>
    <row r="110" spans="1:14" hidden="1" x14ac:dyDescent="0.25">
      <c r="A110" t="s">
        <v>150</v>
      </c>
      <c r="B110">
        <v>7</v>
      </c>
      <c r="C110">
        <v>8</v>
      </c>
      <c r="D110">
        <v>10</v>
      </c>
      <c r="E110">
        <v>4</v>
      </c>
      <c r="F110" s="1">
        <v>30</v>
      </c>
      <c r="G110" s="3">
        <v>1</v>
      </c>
      <c r="H110" s="3">
        <v>3</v>
      </c>
      <c r="I110" s="3">
        <v>3</v>
      </c>
      <c r="J110" s="3">
        <v>2</v>
      </c>
      <c r="K110" s="3">
        <v>3</v>
      </c>
      <c r="L110" t="s">
        <v>107</v>
      </c>
      <c r="M110" t="s">
        <v>12</v>
      </c>
      <c r="N110" t="s">
        <v>12</v>
      </c>
    </row>
    <row r="111" spans="1:14" hidden="1" x14ac:dyDescent="0.25">
      <c r="F111" s="1">
        <v>1</v>
      </c>
      <c r="G111" s="3">
        <v>2</v>
      </c>
      <c r="H111" s="3">
        <v>4</v>
      </c>
      <c r="I111" s="3">
        <v>3</v>
      </c>
      <c r="J111" s="3">
        <v>1</v>
      </c>
      <c r="K111" s="3">
        <v>1</v>
      </c>
      <c r="L111" t="s">
        <v>12</v>
      </c>
      <c r="M111" t="s">
        <v>12</v>
      </c>
      <c r="N111" t="s">
        <v>12</v>
      </c>
    </row>
    <row r="112" spans="1:14" hidden="1" x14ac:dyDescent="0.25">
      <c r="F112" s="1">
        <v>1</v>
      </c>
      <c r="G112" s="3">
        <v>1</v>
      </c>
      <c r="H112" s="3">
        <v>4</v>
      </c>
      <c r="I112" s="3">
        <v>3</v>
      </c>
      <c r="J112" s="3">
        <v>1</v>
      </c>
      <c r="K112" s="3">
        <v>2</v>
      </c>
      <c r="L112" t="s">
        <v>12</v>
      </c>
      <c r="M112" t="s">
        <v>12</v>
      </c>
      <c r="N112" t="s">
        <v>12</v>
      </c>
    </row>
    <row r="113" spans="1:14" hidden="1" x14ac:dyDescent="0.25">
      <c r="A113" t="s">
        <v>108</v>
      </c>
      <c r="B113">
        <v>10</v>
      </c>
      <c r="C113">
        <v>5</v>
      </c>
      <c r="D113">
        <v>10</v>
      </c>
      <c r="E113">
        <v>4</v>
      </c>
      <c r="F113" s="1">
        <v>7</v>
      </c>
      <c r="G113" s="3">
        <v>3</v>
      </c>
      <c r="H113" s="3">
        <v>3</v>
      </c>
      <c r="I113" s="3">
        <v>2</v>
      </c>
      <c r="J113" s="3">
        <v>2</v>
      </c>
      <c r="K113" s="3">
        <v>1</v>
      </c>
      <c r="L113" t="s">
        <v>23</v>
      </c>
      <c r="M113" t="s">
        <v>17</v>
      </c>
      <c r="N113" t="s">
        <v>20</v>
      </c>
    </row>
    <row r="114" spans="1:14" hidden="1" x14ac:dyDescent="0.25">
      <c r="F114" s="1">
        <v>2</v>
      </c>
      <c r="G114" s="3">
        <v>3</v>
      </c>
      <c r="H114" s="3">
        <v>3</v>
      </c>
      <c r="I114" s="3">
        <v>2</v>
      </c>
      <c r="J114" s="3">
        <v>1</v>
      </c>
      <c r="K114" s="3">
        <v>2</v>
      </c>
      <c r="L114" t="s">
        <v>108</v>
      </c>
      <c r="M114" t="s">
        <v>12</v>
      </c>
      <c r="N114" t="s">
        <v>12</v>
      </c>
    </row>
    <row r="115" spans="1:14" hidden="1" x14ac:dyDescent="0.25">
      <c r="F115" s="1">
        <v>2</v>
      </c>
      <c r="G115" s="3">
        <v>3</v>
      </c>
      <c r="H115" s="3">
        <v>4</v>
      </c>
      <c r="I115" s="3">
        <v>3</v>
      </c>
      <c r="J115" s="3">
        <v>2</v>
      </c>
      <c r="K115" s="3">
        <v>2</v>
      </c>
      <c r="L115" t="s">
        <v>12</v>
      </c>
      <c r="M115" t="s">
        <v>12</v>
      </c>
      <c r="N115" t="s">
        <v>12</v>
      </c>
    </row>
    <row r="116" spans="1:14" hidden="1" x14ac:dyDescent="0.25">
      <c r="A116" t="s">
        <v>109</v>
      </c>
      <c r="B116">
        <v>7</v>
      </c>
      <c r="C116">
        <v>4</v>
      </c>
      <c r="D116">
        <v>10</v>
      </c>
      <c r="E116">
        <v>4</v>
      </c>
      <c r="F116" s="1">
        <v>1</v>
      </c>
      <c r="G116" s="3">
        <v>3</v>
      </c>
      <c r="H116" s="3">
        <v>4</v>
      </c>
      <c r="I116" s="3">
        <v>3</v>
      </c>
      <c r="J116" s="3">
        <v>1</v>
      </c>
      <c r="K116" s="3">
        <v>2</v>
      </c>
      <c r="L116" t="s">
        <v>17</v>
      </c>
      <c r="M116" t="s">
        <v>109</v>
      </c>
      <c r="N116" t="s">
        <v>12</v>
      </c>
    </row>
    <row r="117" spans="1:14" hidden="1" x14ac:dyDescent="0.25">
      <c r="F117" s="1">
        <v>1</v>
      </c>
      <c r="G117" s="3">
        <v>5</v>
      </c>
      <c r="H117" s="3">
        <v>5</v>
      </c>
      <c r="I117" s="3">
        <v>5</v>
      </c>
      <c r="J117" s="3">
        <v>0</v>
      </c>
      <c r="K117" s="3">
        <v>1</v>
      </c>
      <c r="L117" t="s">
        <v>12</v>
      </c>
      <c r="M117" t="s">
        <v>12</v>
      </c>
      <c r="N117" t="s">
        <v>12</v>
      </c>
    </row>
    <row r="118" spans="1:14" hidden="1" x14ac:dyDescent="0.25">
      <c r="A118" t="s">
        <v>110</v>
      </c>
      <c r="B118">
        <v>5</v>
      </c>
      <c r="C118">
        <v>4</v>
      </c>
      <c r="D118">
        <v>10</v>
      </c>
      <c r="E118">
        <v>4</v>
      </c>
      <c r="F118" s="1">
        <v>1</v>
      </c>
      <c r="G118" s="3">
        <v>3</v>
      </c>
      <c r="H118" s="3">
        <v>4</v>
      </c>
      <c r="I118" s="3">
        <v>3</v>
      </c>
      <c r="J118" s="3">
        <v>1</v>
      </c>
      <c r="K118" s="3">
        <v>2</v>
      </c>
      <c r="L118" t="s">
        <v>17</v>
      </c>
      <c r="M118" t="s">
        <v>110</v>
      </c>
      <c r="N118" t="s">
        <v>12</v>
      </c>
    </row>
    <row r="119" spans="1:14" hidden="1" x14ac:dyDescent="0.25">
      <c r="A119" t="s">
        <v>151</v>
      </c>
      <c r="B119">
        <v>1</v>
      </c>
      <c r="C119">
        <v>4</v>
      </c>
      <c r="D119">
        <v>10</v>
      </c>
      <c r="E119">
        <v>5</v>
      </c>
      <c r="F119" s="1">
        <v>1</v>
      </c>
      <c r="G119" s="3">
        <v>1</v>
      </c>
      <c r="H119" s="3">
        <v>4</v>
      </c>
      <c r="I119" s="3">
        <v>3</v>
      </c>
      <c r="J119" s="3">
        <v>0</v>
      </c>
      <c r="K119" s="3">
        <v>1</v>
      </c>
      <c r="L119" t="s">
        <v>111</v>
      </c>
      <c r="M119" t="s">
        <v>12</v>
      </c>
      <c r="N119" t="s">
        <v>12</v>
      </c>
    </row>
    <row r="120" spans="1:14" hidden="1" x14ac:dyDescent="0.25">
      <c r="A120" t="s">
        <v>152</v>
      </c>
      <c r="B120">
        <v>5</v>
      </c>
      <c r="C120">
        <v>8</v>
      </c>
      <c r="D120">
        <v>10</v>
      </c>
      <c r="E120">
        <v>5</v>
      </c>
      <c r="F120" s="1">
        <v>14</v>
      </c>
      <c r="G120" s="3">
        <v>1</v>
      </c>
      <c r="H120" s="3">
        <v>4</v>
      </c>
      <c r="I120" s="3">
        <v>3</v>
      </c>
      <c r="J120" s="3">
        <v>0</v>
      </c>
      <c r="K120" s="3">
        <v>1</v>
      </c>
      <c r="L120" t="s">
        <v>112</v>
      </c>
      <c r="M120" t="s">
        <v>12</v>
      </c>
      <c r="N120" t="s">
        <v>12</v>
      </c>
    </row>
    <row r="121" spans="1:14" hidden="1" x14ac:dyDescent="0.25">
      <c r="F121" s="1">
        <v>1</v>
      </c>
      <c r="G121" s="3">
        <v>1</v>
      </c>
      <c r="H121" s="3">
        <v>4</v>
      </c>
      <c r="I121" s="3">
        <v>3</v>
      </c>
      <c r="J121" s="3">
        <v>0</v>
      </c>
      <c r="K121" s="3">
        <v>1</v>
      </c>
      <c r="L121" t="s">
        <v>12</v>
      </c>
      <c r="M121" t="s">
        <v>12</v>
      </c>
      <c r="N121" t="s">
        <v>12</v>
      </c>
    </row>
    <row r="122" spans="1:14" hidden="1" x14ac:dyDescent="0.25">
      <c r="F122" s="1">
        <v>1</v>
      </c>
      <c r="G122" s="3">
        <v>3</v>
      </c>
      <c r="H122" s="3">
        <v>3</v>
      </c>
      <c r="I122" s="3">
        <v>4</v>
      </c>
      <c r="J122" s="3">
        <v>0</v>
      </c>
      <c r="K122" s="3">
        <v>1</v>
      </c>
      <c r="L122" t="s">
        <v>12</v>
      </c>
      <c r="M122" t="s">
        <v>12</v>
      </c>
      <c r="N122" t="s">
        <v>12</v>
      </c>
    </row>
    <row r="123" spans="1:14" hidden="1" x14ac:dyDescent="0.25">
      <c r="F123" s="1">
        <v>1</v>
      </c>
      <c r="G123" s="3">
        <v>1</v>
      </c>
      <c r="H123" s="3">
        <v>4</v>
      </c>
      <c r="I123" s="3">
        <v>3</v>
      </c>
      <c r="J123" s="3">
        <v>1</v>
      </c>
      <c r="K123" s="3">
        <v>2</v>
      </c>
      <c r="L123" t="s">
        <v>12</v>
      </c>
      <c r="M123" t="s">
        <v>12</v>
      </c>
      <c r="N123" t="s">
        <v>12</v>
      </c>
    </row>
    <row r="124" spans="1:14" hidden="1" x14ac:dyDescent="0.25">
      <c r="A124" t="s">
        <v>113</v>
      </c>
      <c r="B124">
        <v>4</v>
      </c>
      <c r="C124">
        <v>5</v>
      </c>
      <c r="D124">
        <v>10</v>
      </c>
      <c r="E124">
        <v>0</v>
      </c>
      <c r="F124" s="1">
        <v>1</v>
      </c>
      <c r="G124" s="3">
        <v>5</v>
      </c>
      <c r="H124" s="3">
        <v>5</v>
      </c>
      <c r="I124" s="3">
        <v>5</v>
      </c>
      <c r="J124" s="3">
        <v>0</v>
      </c>
      <c r="K124" s="3">
        <v>1</v>
      </c>
      <c r="L124" t="s">
        <v>113</v>
      </c>
      <c r="M124" t="s">
        <v>12</v>
      </c>
      <c r="N124" t="s">
        <v>12</v>
      </c>
    </row>
    <row r="125" spans="1:14" hidden="1" x14ac:dyDescent="0.25">
      <c r="A125" t="s">
        <v>114</v>
      </c>
      <c r="B125">
        <v>6</v>
      </c>
      <c r="C125">
        <v>5</v>
      </c>
      <c r="D125">
        <v>10</v>
      </c>
      <c r="E125">
        <v>5</v>
      </c>
      <c r="F125" s="1">
        <v>1</v>
      </c>
      <c r="G125" s="3">
        <v>3</v>
      </c>
      <c r="H125" s="3">
        <v>4</v>
      </c>
      <c r="I125" s="3">
        <v>3</v>
      </c>
      <c r="J125" s="3">
        <v>0</v>
      </c>
      <c r="K125" s="3">
        <v>1</v>
      </c>
      <c r="L125" t="s">
        <v>114</v>
      </c>
      <c r="M125" t="s">
        <v>12</v>
      </c>
      <c r="N125" t="s">
        <v>12</v>
      </c>
    </row>
    <row r="126" spans="1:14" hidden="1" x14ac:dyDescent="0.25">
      <c r="F126" s="1">
        <v>2</v>
      </c>
      <c r="G126" s="3">
        <v>1</v>
      </c>
      <c r="H126" s="3">
        <v>4</v>
      </c>
      <c r="I126" s="3">
        <v>3</v>
      </c>
      <c r="J126" s="3">
        <v>0</v>
      </c>
      <c r="K126" s="3">
        <v>2</v>
      </c>
      <c r="L126" t="s">
        <v>12</v>
      </c>
      <c r="M126" t="s">
        <v>12</v>
      </c>
      <c r="N126" t="s">
        <v>12</v>
      </c>
    </row>
    <row r="127" spans="1:14" hidden="1" x14ac:dyDescent="0.25">
      <c r="A127" t="s">
        <v>116</v>
      </c>
      <c r="B127">
        <v>10</v>
      </c>
      <c r="C127">
        <v>10</v>
      </c>
      <c r="D127">
        <v>10</v>
      </c>
      <c r="E127">
        <v>4</v>
      </c>
      <c r="F127" s="1">
        <v>3</v>
      </c>
      <c r="G127" s="3">
        <v>3</v>
      </c>
      <c r="H127" s="3">
        <v>4</v>
      </c>
      <c r="I127" s="3">
        <v>2</v>
      </c>
      <c r="J127" s="3">
        <v>1</v>
      </c>
      <c r="K127" s="3">
        <v>2</v>
      </c>
      <c r="L127" t="s">
        <v>23</v>
      </c>
      <c r="M127" t="s">
        <v>20</v>
      </c>
      <c r="N127" t="s">
        <v>115</v>
      </c>
    </row>
    <row r="128" spans="1:14" hidden="1" x14ac:dyDescent="0.25">
      <c r="F128" s="1">
        <v>1</v>
      </c>
      <c r="G128" s="3">
        <v>5</v>
      </c>
      <c r="H128" s="3">
        <v>4</v>
      </c>
      <c r="I128" s="3">
        <v>3</v>
      </c>
      <c r="J128" s="3">
        <v>1</v>
      </c>
      <c r="K128" s="3">
        <v>1</v>
      </c>
      <c r="L128" t="s">
        <v>116</v>
      </c>
      <c r="M128" t="s">
        <v>12</v>
      </c>
      <c r="N128" t="s">
        <v>12</v>
      </c>
    </row>
    <row r="129" spans="1:14" hidden="1" x14ac:dyDescent="0.25">
      <c r="A129" t="s">
        <v>115</v>
      </c>
      <c r="B129">
        <v>10</v>
      </c>
      <c r="C129">
        <v>10</v>
      </c>
      <c r="D129">
        <v>10</v>
      </c>
      <c r="E129">
        <v>4</v>
      </c>
      <c r="F129" s="1">
        <v>3</v>
      </c>
      <c r="G129" s="3">
        <v>2</v>
      </c>
      <c r="H129" s="3">
        <v>4</v>
      </c>
      <c r="I129" s="3">
        <v>2</v>
      </c>
      <c r="J129" s="3">
        <v>0</v>
      </c>
      <c r="K129" s="3">
        <v>2</v>
      </c>
      <c r="L129" t="s">
        <v>23</v>
      </c>
      <c r="M129" t="s">
        <v>17</v>
      </c>
      <c r="N129" t="s">
        <v>20</v>
      </c>
    </row>
    <row r="130" spans="1:14" hidden="1" x14ac:dyDescent="0.25">
      <c r="F130" s="1">
        <v>1</v>
      </c>
      <c r="G130" s="3">
        <v>4</v>
      </c>
      <c r="H130" s="3">
        <v>4</v>
      </c>
      <c r="I130" s="3">
        <v>3</v>
      </c>
      <c r="J130" s="3">
        <v>1</v>
      </c>
      <c r="K130" s="3">
        <v>1</v>
      </c>
      <c r="L130" t="s">
        <v>115</v>
      </c>
      <c r="M130" t="s">
        <v>12</v>
      </c>
      <c r="N130" t="s">
        <v>12</v>
      </c>
    </row>
    <row r="131" spans="1:14" hidden="1" x14ac:dyDescent="0.25">
      <c r="A131" t="s">
        <v>117</v>
      </c>
      <c r="B131">
        <v>5</v>
      </c>
      <c r="C131">
        <v>5</v>
      </c>
      <c r="D131">
        <v>10</v>
      </c>
      <c r="E131">
        <v>5</v>
      </c>
      <c r="F131" s="1">
        <v>2</v>
      </c>
      <c r="G131" s="3">
        <v>1</v>
      </c>
      <c r="H131" s="3">
        <v>4</v>
      </c>
      <c r="I131" s="3">
        <v>3</v>
      </c>
      <c r="J131" s="3">
        <v>1</v>
      </c>
      <c r="K131" s="3">
        <v>2</v>
      </c>
      <c r="L131" t="s">
        <v>17</v>
      </c>
      <c r="M131" t="s">
        <v>20</v>
      </c>
      <c r="N131" t="s">
        <v>117</v>
      </c>
    </row>
    <row r="132" spans="1:14" hidden="1" x14ac:dyDescent="0.25">
      <c r="A132" t="s">
        <v>153</v>
      </c>
      <c r="B132">
        <v>5</v>
      </c>
      <c r="C132">
        <v>5</v>
      </c>
      <c r="D132">
        <v>10</v>
      </c>
      <c r="E132">
        <v>5</v>
      </c>
      <c r="F132" s="1">
        <v>18</v>
      </c>
      <c r="G132" s="3">
        <v>2</v>
      </c>
      <c r="H132" s="3">
        <v>4</v>
      </c>
      <c r="I132" s="3">
        <v>4</v>
      </c>
      <c r="J132" s="3">
        <v>0</v>
      </c>
      <c r="K132" s="3">
        <v>1</v>
      </c>
      <c r="L132" t="s">
        <v>17</v>
      </c>
      <c r="M132" t="s">
        <v>20</v>
      </c>
      <c r="N132" t="s">
        <v>119</v>
      </c>
    </row>
    <row r="133" spans="1:14" hidden="1" x14ac:dyDescent="0.25">
      <c r="F133" s="1">
        <v>2</v>
      </c>
      <c r="G133" s="3">
        <v>1</v>
      </c>
      <c r="H133" s="3">
        <v>4</v>
      </c>
      <c r="I133" s="3">
        <v>3</v>
      </c>
      <c r="J133" s="3">
        <v>1</v>
      </c>
      <c r="K133" s="3">
        <v>2</v>
      </c>
      <c r="L133" t="s">
        <v>12</v>
      </c>
      <c r="M133" t="s">
        <v>12</v>
      </c>
      <c r="N133" t="s">
        <v>12</v>
      </c>
    </row>
    <row r="134" spans="1:14" hidden="1" x14ac:dyDescent="0.25">
      <c r="A134" t="s">
        <v>154</v>
      </c>
      <c r="B134">
        <v>5</v>
      </c>
      <c r="C134">
        <v>5</v>
      </c>
      <c r="D134">
        <v>10</v>
      </c>
      <c r="E134">
        <v>5</v>
      </c>
      <c r="F134" s="1">
        <v>18</v>
      </c>
      <c r="G134" s="3">
        <v>2</v>
      </c>
      <c r="H134" s="3">
        <v>4</v>
      </c>
      <c r="I134" s="3">
        <v>4</v>
      </c>
      <c r="J134" s="3">
        <v>0</v>
      </c>
      <c r="K134" s="3">
        <v>1</v>
      </c>
      <c r="L134" t="s">
        <v>17</v>
      </c>
      <c r="M134" t="s">
        <v>20</v>
      </c>
      <c r="N134" t="s">
        <v>119</v>
      </c>
    </row>
    <row r="135" spans="1:14" hidden="1" x14ac:dyDescent="0.25">
      <c r="F135" s="1">
        <v>1</v>
      </c>
      <c r="G135" s="3">
        <v>2</v>
      </c>
      <c r="H135" s="3">
        <v>4</v>
      </c>
      <c r="I135" s="3">
        <v>4</v>
      </c>
      <c r="J135" s="3">
        <v>0</v>
      </c>
      <c r="K135" s="3">
        <v>1</v>
      </c>
      <c r="L135" t="s">
        <v>12</v>
      </c>
      <c r="M135" t="s">
        <v>12</v>
      </c>
      <c r="N135" t="s">
        <v>12</v>
      </c>
    </row>
    <row r="136" spans="1:14" hidden="1" x14ac:dyDescent="0.25">
      <c r="A136" t="s">
        <v>155</v>
      </c>
      <c r="B136">
        <v>5</v>
      </c>
      <c r="C136">
        <v>16</v>
      </c>
      <c r="D136">
        <v>10</v>
      </c>
      <c r="E136">
        <v>5</v>
      </c>
      <c r="F136" s="1">
        <v>18</v>
      </c>
      <c r="G136" s="3">
        <v>2</v>
      </c>
      <c r="H136" s="3">
        <v>4</v>
      </c>
      <c r="I136" s="3">
        <v>4</v>
      </c>
      <c r="J136" s="3">
        <v>0</v>
      </c>
      <c r="K136" s="3">
        <v>1</v>
      </c>
      <c r="L136" t="s">
        <v>17</v>
      </c>
      <c r="M136" t="s">
        <v>20</v>
      </c>
      <c r="N136" t="s">
        <v>120</v>
      </c>
    </row>
    <row r="137" spans="1:14" hidden="1" x14ac:dyDescent="0.25">
      <c r="F137" s="1">
        <v>2</v>
      </c>
      <c r="G137" s="3">
        <v>1</v>
      </c>
      <c r="H137" s="3">
        <v>4</v>
      </c>
      <c r="I137" s="3">
        <v>3</v>
      </c>
      <c r="J137" s="3">
        <v>1</v>
      </c>
      <c r="K137" s="3">
        <v>2</v>
      </c>
      <c r="L137" t="s">
        <v>12</v>
      </c>
      <c r="M137" t="s">
        <v>12</v>
      </c>
      <c r="N137" t="s">
        <v>12</v>
      </c>
    </row>
    <row r="138" spans="1:14" hidden="1" x14ac:dyDescent="0.25">
      <c r="F138" s="1">
        <v>1</v>
      </c>
      <c r="G138" s="3">
        <v>2</v>
      </c>
      <c r="H138" s="3">
        <v>4</v>
      </c>
      <c r="I138" s="3">
        <v>3</v>
      </c>
      <c r="J138" s="3">
        <v>1</v>
      </c>
      <c r="K138" s="3">
        <v>2</v>
      </c>
      <c r="L138" t="s">
        <v>12</v>
      </c>
      <c r="M138" t="s">
        <v>12</v>
      </c>
      <c r="N138" t="s">
        <v>12</v>
      </c>
    </row>
    <row r="139" spans="1:14" hidden="1" x14ac:dyDescent="0.25">
      <c r="A139" t="s">
        <v>156</v>
      </c>
      <c r="B139">
        <v>5</v>
      </c>
      <c r="C139">
        <v>16</v>
      </c>
      <c r="D139">
        <v>10</v>
      </c>
      <c r="E139">
        <v>5</v>
      </c>
      <c r="F139" s="1">
        <v>18</v>
      </c>
      <c r="G139" s="3">
        <v>2</v>
      </c>
      <c r="H139" s="3">
        <v>4</v>
      </c>
      <c r="I139" s="3">
        <v>4</v>
      </c>
      <c r="J139" s="3">
        <v>0</v>
      </c>
      <c r="K139" s="3">
        <v>1</v>
      </c>
      <c r="L139" t="s">
        <v>17</v>
      </c>
      <c r="M139" t="s">
        <v>20</v>
      </c>
      <c r="N139" t="s">
        <v>120</v>
      </c>
    </row>
    <row r="140" spans="1:14" hidden="1" x14ac:dyDescent="0.25">
      <c r="F140" s="1">
        <v>1</v>
      </c>
      <c r="G140" s="3">
        <v>2</v>
      </c>
      <c r="H140" s="3">
        <v>4</v>
      </c>
      <c r="I140" s="3">
        <v>4</v>
      </c>
      <c r="J140" s="3">
        <v>0</v>
      </c>
      <c r="K140" s="3">
        <v>1</v>
      </c>
      <c r="L140" t="s">
        <v>12</v>
      </c>
      <c r="M140" t="s">
        <v>12</v>
      </c>
      <c r="N140" t="s">
        <v>12</v>
      </c>
    </row>
    <row r="141" spans="1:14" hidden="1" x14ac:dyDescent="0.25">
      <c r="F141" s="1">
        <v>1</v>
      </c>
      <c r="G141" s="3">
        <v>2</v>
      </c>
      <c r="H141" s="3">
        <v>4</v>
      </c>
      <c r="I141" s="3">
        <v>3</v>
      </c>
      <c r="J141" s="3">
        <v>1</v>
      </c>
      <c r="K141" s="3">
        <v>2</v>
      </c>
      <c r="L141" t="s">
        <v>12</v>
      </c>
      <c r="M141" t="s">
        <v>12</v>
      </c>
      <c r="N141" t="s">
        <v>12</v>
      </c>
    </row>
    <row r="142" spans="1:14" hidden="1" x14ac:dyDescent="0.25">
      <c r="L142" t="s">
        <v>12</v>
      </c>
      <c r="M142" t="s">
        <v>12</v>
      </c>
      <c r="N142" t="s">
        <v>12</v>
      </c>
    </row>
    <row r="143" spans="1:14" hidden="1" x14ac:dyDescent="0.25">
      <c r="L143" t="s">
        <v>12</v>
      </c>
      <c r="M143" t="s">
        <v>12</v>
      </c>
      <c r="N143" t="s">
        <v>12</v>
      </c>
    </row>
    <row r="144" spans="1:14" hidden="1" x14ac:dyDescent="0.25"/>
    <row r="145" spans="1:14" hidden="1" x14ac:dyDescent="0.25"/>
    <row r="146" spans="1:14" hidden="1" x14ac:dyDescent="0.25"/>
    <row r="147" spans="1:14" s="42" customFormat="1" hidden="1" x14ac:dyDescent="0.25">
      <c r="A147" s="84" t="s">
        <v>185</v>
      </c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</row>
    <row r="148" spans="1:14" s="42" customFormat="1" hidden="1" x14ac:dyDescent="0.25">
      <c r="A148" s="85"/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</row>
    <row r="149" spans="1:14" hidden="1" x14ac:dyDescent="0.25">
      <c r="A149" t="s">
        <v>157</v>
      </c>
      <c r="B149">
        <v>8</v>
      </c>
      <c r="C149">
        <v>10</v>
      </c>
      <c r="D149">
        <v>10</v>
      </c>
      <c r="E149">
        <v>3</v>
      </c>
      <c r="F149">
        <v>2</v>
      </c>
      <c r="G149">
        <v>4</v>
      </c>
      <c r="H149">
        <v>3</v>
      </c>
      <c r="I149">
        <v>3</v>
      </c>
      <c r="J149">
        <v>2</v>
      </c>
      <c r="K149">
        <v>3</v>
      </c>
      <c r="L149" t="s">
        <v>12</v>
      </c>
      <c r="M149" t="s">
        <v>12</v>
      </c>
      <c r="N149" t="s">
        <v>12</v>
      </c>
    </row>
    <row r="150" spans="1:14" hidden="1" x14ac:dyDescent="0.25">
      <c r="F150">
        <v>1</v>
      </c>
      <c r="G150">
        <v>8</v>
      </c>
      <c r="H150">
        <v>4</v>
      </c>
      <c r="I150">
        <v>5</v>
      </c>
      <c r="J150">
        <v>0</v>
      </c>
      <c r="K150">
        <v>1</v>
      </c>
      <c r="L150" t="s">
        <v>12</v>
      </c>
      <c r="M150" t="s">
        <v>12</v>
      </c>
      <c r="N150" t="s">
        <v>12</v>
      </c>
    </row>
    <row r="151" spans="1:14" hidden="1" x14ac:dyDescent="0.25">
      <c r="A151" t="s">
        <v>158</v>
      </c>
      <c r="B151">
        <v>5</v>
      </c>
      <c r="C151">
        <v>4</v>
      </c>
      <c r="D151">
        <v>8</v>
      </c>
      <c r="E151">
        <v>4</v>
      </c>
      <c r="F151">
        <v>18</v>
      </c>
      <c r="G151">
        <v>1</v>
      </c>
      <c r="H151">
        <v>2</v>
      </c>
      <c r="I151">
        <v>3</v>
      </c>
      <c r="J151">
        <v>0</v>
      </c>
      <c r="K151">
        <v>3</v>
      </c>
      <c r="L151" t="s">
        <v>12</v>
      </c>
      <c r="M151" t="s">
        <v>12</v>
      </c>
      <c r="N151" t="s">
        <v>12</v>
      </c>
    </row>
    <row r="152" spans="1:14" hidden="1" x14ac:dyDescent="0.25">
      <c r="F152">
        <v>1</v>
      </c>
      <c r="G152">
        <v>1</v>
      </c>
      <c r="H152">
        <v>2</v>
      </c>
      <c r="I152">
        <v>3</v>
      </c>
      <c r="J152">
        <v>0</v>
      </c>
      <c r="K152">
        <v>3</v>
      </c>
      <c r="L152" t="s">
        <v>12</v>
      </c>
      <c r="M152" t="s">
        <v>12</v>
      </c>
      <c r="N152" t="s">
        <v>12</v>
      </c>
    </row>
    <row r="153" spans="1:14" hidden="1" x14ac:dyDescent="0.25">
      <c r="A153" t="s">
        <v>159</v>
      </c>
      <c r="B153">
        <v>6</v>
      </c>
      <c r="C153">
        <v>4</v>
      </c>
      <c r="D153">
        <v>10</v>
      </c>
      <c r="E153">
        <v>4</v>
      </c>
      <c r="F153">
        <v>1</v>
      </c>
      <c r="G153">
        <v>4</v>
      </c>
      <c r="H153">
        <v>3</v>
      </c>
      <c r="I153">
        <v>3</v>
      </c>
      <c r="J153">
        <v>1</v>
      </c>
      <c r="K153">
        <v>2</v>
      </c>
      <c r="L153" t="s">
        <v>12</v>
      </c>
      <c r="M153" t="s">
        <v>12</v>
      </c>
      <c r="N153" t="s">
        <v>12</v>
      </c>
    </row>
    <row r="154" spans="1:14" hidden="1" x14ac:dyDescent="0.25">
      <c r="F154">
        <v>1</v>
      </c>
      <c r="G154">
        <v>3</v>
      </c>
      <c r="H154">
        <v>3</v>
      </c>
      <c r="I154">
        <v>3</v>
      </c>
      <c r="J154">
        <v>2</v>
      </c>
      <c r="K154">
        <v>3</v>
      </c>
      <c r="L154" t="s">
        <v>12</v>
      </c>
      <c r="M154" t="s">
        <v>12</v>
      </c>
      <c r="N154" t="s">
        <v>12</v>
      </c>
    </row>
    <row r="155" spans="1:14" hidden="1" x14ac:dyDescent="0.25">
      <c r="A155" t="s">
        <v>160</v>
      </c>
      <c r="B155">
        <v>8</v>
      </c>
      <c r="C155">
        <v>10</v>
      </c>
      <c r="D155">
        <v>10</v>
      </c>
      <c r="E155">
        <v>3</v>
      </c>
      <c r="F155">
        <v>1</v>
      </c>
      <c r="G155">
        <v>4</v>
      </c>
      <c r="H155">
        <v>3</v>
      </c>
      <c r="I155">
        <v>3</v>
      </c>
      <c r="J155">
        <v>1</v>
      </c>
      <c r="K155">
        <v>2</v>
      </c>
      <c r="L155" t="s">
        <v>12</v>
      </c>
      <c r="M155" t="s">
        <v>12</v>
      </c>
      <c r="N155" t="s">
        <v>12</v>
      </c>
    </row>
    <row r="156" spans="1:14" hidden="1" x14ac:dyDescent="0.25">
      <c r="F156">
        <v>1</v>
      </c>
      <c r="G156">
        <v>4</v>
      </c>
      <c r="H156">
        <v>4</v>
      </c>
      <c r="I156">
        <v>5</v>
      </c>
      <c r="J156">
        <v>0</v>
      </c>
      <c r="K156">
        <v>1</v>
      </c>
      <c r="L156" t="s">
        <v>12</v>
      </c>
      <c r="M156" t="s">
        <v>12</v>
      </c>
      <c r="N156" t="s">
        <v>12</v>
      </c>
    </row>
    <row r="157" spans="1:14" hidden="1" x14ac:dyDescent="0.25">
      <c r="A157" t="s">
        <v>161</v>
      </c>
      <c r="B157">
        <v>5</v>
      </c>
      <c r="C157">
        <v>12</v>
      </c>
      <c r="D157">
        <v>10</v>
      </c>
      <c r="E157">
        <v>5</v>
      </c>
      <c r="F157">
        <v>10</v>
      </c>
      <c r="G157">
        <v>6</v>
      </c>
      <c r="H157">
        <v>3</v>
      </c>
      <c r="I157">
        <v>5</v>
      </c>
      <c r="J157">
        <v>0</v>
      </c>
      <c r="K157">
        <v>1</v>
      </c>
      <c r="L157" t="s">
        <v>12</v>
      </c>
      <c r="M157" t="s">
        <v>12</v>
      </c>
      <c r="N157" t="s">
        <v>12</v>
      </c>
    </row>
    <row r="158" spans="1:14" hidden="1" x14ac:dyDescent="0.25">
      <c r="F158">
        <v>1</v>
      </c>
      <c r="G158">
        <v>5</v>
      </c>
      <c r="H158">
        <v>3</v>
      </c>
      <c r="I158">
        <v>3</v>
      </c>
      <c r="J158">
        <v>0</v>
      </c>
      <c r="K158">
        <v>1</v>
      </c>
      <c r="L158" t="s">
        <v>12</v>
      </c>
      <c r="M158" t="s">
        <v>12</v>
      </c>
      <c r="N158" t="s">
        <v>12</v>
      </c>
    </row>
    <row r="159" spans="1:14" hidden="1" x14ac:dyDescent="0.25">
      <c r="A159" t="s">
        <v>162</v>
      </c>
      <c r="B159">
        <v>5</v>
      </c>
      <c r="C159">
        <v>4</v>
      </c>
      <c r="D159">
        <v>10</v>
      </c>
      <c r="E159">
        <v>4</v>
      </c>
      <c r="F159">
        <v>1</v>
      </c>
      <c r="G159">
        <v>4</v>
      </c>
      <c r="H159">
        <v>3</v>
      </c>
      <c r="I159">
        <v>3</v>
      </c>
      <c r="J159">
        <v>1</v>
      </c>
      <c r="K159">
        <v>1</v>
      </c>
      <c r="L159" t="s">
        <v>12</v>
      </c>
      <c r="M159" t="s">
        <v>12</v>
      </c>
      <c r="N159" t="s">
        <v>12</v>
      </c>
    </row>
    <row r="160" spans="1:14" hidden="1" x14ac:dyDescent="0.25">
      <c r="F160">
        <v>1</v>
      </c>
      <c r="G160">
        <v>2</v>
      </c>
      <c r="H160">
        <v>4</v>
      </c>
      <c r="I160">
        <v>5</v>
      </c>
      <c r="J160">
        <v>0</v>
      </c>
      <c r="K160">
        <v>1</v>
      </c>
      <c r="L160" t="s">
        <v>12</v>
      </c>
      <c r="M160" t="s">
        <v>12</v>
      </c>
      <c r="N160" t="s">
        <v>12</v>
      </c>
    </row>
    <row r="161" spans="1:14" hidden="1" x14ac:dyDescent="0.25">
      <c r="A161" t="s">
        <v>163</v>
      </c>
      <c r="B161">
        <v>5</v>
      </c>
      <c r="C161">
        <v>4</v>
      </c>
      <c r="D161">
        <v>10</v>
      </c>
      <c r="E161">
        <v>6</v>
      </c>
      <c r="F161">
        <v>1</v>
      </c>
      <c r="G161">
        <v>1</v>
      </c>
      <c r="H161">
        <v>4</v>
      </c>
      <c r="I161">
        <v>3</v>
      </c>
      <c r="J161">
        <v>1</v>
      </c>
      <c r="K161">
        <v>2</v>
      </c>
      <c r="L161" t="s">
        <v>12</v>
      </c>
      <c r="M161" t="s">
        <v>12</v>
      </c>
      <c r="N161" t="s">
        <v>12</v>
      </c>
    </row>
    <row r="162" spans="1:14" hidden="1" x14ac:dyDescent="0.25">
      <c r="F162">
        <v>1</v>
      </c>
      <c r="G162">
        <v>2</v>
      </c>
      <c r="H162">
        <v>4</v>
      </c>
      <c r="I162">
        <v>5</v>
      </c>
      <c r="J162">
        <v>0</v>
      </c>
      <c r="K162">
        <v>1</v>
      </c>
      <c r="L162" t="s">
        <v>12</v>
      </c>
      <c r="M162" t="s">
        <v>12</v>
      </c>
      <c r="N162" t="s">
        <v>12</v>
      </c>
    </row>
    <row r="163" spans="1:14" hidden="1" x14ac:dyDescent="0.25">
      <c r="A163" t="s">
        <v>164</v>
      </c>
      <c r="B163">
        <v>8</v>
      </c>
      <c r="C163">
        <v>2</v>
      </c>
      <c r="D163">
        <v>10</v>
      </c>
      <c r="E163">
        <v>4</v>
      </c>
      <c r="F163">
        <v>1</v>
      </c>
      <c r="G163">
        <v>1</v>
      </c>
      <c r="H163">
        <v>4</v>
      </c>
      <c r="I163">
        <v>3</v>
      </c>
      <c r="J163">
        <v>1</v>
      </c>
      <c r="K163">
        <v>2</v>
      </c>
      <c r="L163" t="s">
        <v>12</v>
      </c>
      <c r="M163" t="s">
        <v>12</v>
      </c>
      <c r="N163" t="s">
        <v>12</v>
      </c>
    </row>
    <row r="164" spans="1:14" hidden="1" x14ac:dyDescent="0.25">
      <c r="F164">
        <v>1</v>
      </c>
      <c r="G164">
        <v>4</v>
      </c>
      <c r="H164">
        <v>4</v>
      </c>
      <c r="I164">
        <v>3</v>
      </c>
      <c r="J164">
        <v>1</v>
      </c>
      <c r="K164">
        <v>1</v>
      </c>
      <c r="L164" t="s">
        <v>12</v>
      </c>
      <c r="M164" t="s">
        <v>12</v>
      </c>
      <c r="N164" t="s">
        <v>12</v>
      </c>
    </row>
    <row r="165" spans="1:14" hidden="1" x14ac:dyDescent="0.25">
      <c r="A165" t="s">
        <v>165</v>
      </c>
      <c r="B165">
        <v>1</v>
      </c>
      <c r="C165">
        <v>4</v>
      </c>
      <c r="D165">
        <v>10</v>
      </c>
      <c r="E165">
        <v>6</v>
      </c>
      <c r="F165">
        <v>1</v>
      </c>
      <c r="G165">
        <v>1</v>
      </c>
      <c r="H165">
        <v>4</v>
      </c>
      <c r="I165">
        <v>4</v>
      </c>
      <c r="J165">
        <v>0</v>
      </c>
      <c r="K165">
        <v>1</v>
      </c>
      <c r="L165" t="s">
        <v>12</v>
      </c>
      <c r="M165" t="s">
        <v>12</v>
      </c>
      <c r="N165" t="s">
        <v>12</v>
      </c>
    </row>
    <row r="166" spans="1:14" hidden="1" x14ac:dyDescent="0.25">
      <c r="F166">
        <v>2</v>
      </c>
      <c r="G166">
        <v>1</v>
      </c>
      <c r="H166">
        <v>5</v>
      </c>
      <c r="I166">
        <v>4</v>
      </c>
      <c r="J166">
        <v>0</v>
      </c>
      <c r="K166">
        <v>1</v>
      </c>
      <c r="L166" t="s">
        <v>12</v>
      </c>
      <c r="M166" t="s">
        <v>12</v>
      </c>
      <c r="N166" t="s">
        <v>12</v>
      </c>
    </row>
    <row r="167" spans="1:14" hidden="1" x14ac:dyDescent="0.25">
      <c r="A167" t="s">
        <v>166</v>
      </c>
      <c r="B167">
        <v>1</v>
      </c>
      <c r="C167">
        <v>4</v>
      </c>
      <c r="D167">
        <v>10</v>
      </c>
      <c r="E167">
        <v>6</v>
      </c>
      <c r="F167">
        <v>20</v>
      </c>
      <c r="G167">
        <v>1</v>
      </c>
      <c r="H167">
        <v>5</v>
      </c>
      <c r="I167">
        <v>4</v>
      </c>
      <c r="J167">
        <v>0</v>
      </c>
      <c r="K167">
        <v>1</v>
      </c>
      <c r="L167" t="s">
        <v>12</v>
      </c>
      <c r="M167" t="s">
        <v>12</v>
      </c>
      <c r="N167" t="s">
        <v>12</v>
      </c>
    </row>
    <row r="168" spans="1:14" hidden="1" x14ac:dyDescent="0.25">
      <c r="F168">
        <v>1</v>
      </c>
      <c r="G168">
        <v>1</v>
      </c>
      <c r="H168">
        <v>5</v>
      </c>
      <c r="I168">
        <v>5</v>
      </c>
      <c r="J168">
        <v>0</v>
      </c>
      <c r="K168">
        <v>1</v>
      </c>
      <c r="L168" t="s">
        <v>12</v>
      </c>
      <c r="M168" t="s">
        <v>12</v>
      </c>
      <c r="N168" t="s">
        <v>12</v>
      </c>
    </row>
    <row r="169" spans="1:14" hidden="1" x14ac:dyDescent="0.25">
      <c r="A169" t="s">
        <v>167</v>
      </c>
      <c r="B169">
        <v>2</v>
      </c>
      <c r="C169">
        <v>12</v>
      </c>
      <c r="D169">
        <v>10</v>
      </c>
      <c r="E169">
        <v>6</v>
      </c>
      <c r="F169">
        <v>2</v>
      </c>
      <c r="G169">
        <v>1</v>
      </c>
      <c r="H169">
        <v>4</v>
      </c>
      <c r="I169">
        <v>4</v>
      </c>
      <c r="J169">
        <v>0</v>
      </c>
      <c r="K169">
        <v>1</v>
      </c>
      <c r="L169" t="s">
        <v>12</v>
      </c>
      <c r="M169" t="s">
        <v>12</v>
      </c>
      <c r="N169" t="s">
        <v>12</v>
      </c>
    </row>
    <row r="170" spans="1:14" hidden="1" x14ac:dyDescent="0.25">
      <c r="F170">
        <v>1</v>
      </c>
      <c r="G170">
        <v>2</v>
      </c>
      <c r="H170">
        <v>4</v>
      </c>
      <c r="I170">
        <v>5</v>
      </c>
      <c r="J170">
        <v>0</v>
      </c>
      <c r="K170">
        <v>1</v>
      </c>
      <c r="L170" t="s">
        <v>12</v>
      </c>
      <c r="M170" t="s">
        <v>12</v>
      </c>
      <c r="N170" t="s">
        <v>12</v>
      </c>
    </row>
    <row r="171" spans="1:14" hidden="1" x14ac:dyDescent="0.25">
      <c r="A171" t="s">
        <v>168</v>
      </c>
      <c r="B171">
        <v>2</v>
      </c>
      <c r="C171">
        <v>12</v>
      </c>
      <c r="D171">
        <v>10</v>
      </c>
      <c r="E171">
        <v>6</v>
      </c>
      <c r="F171">
        <v>20</v>
      </c>
      <c r="G171">
        <v>2</v>
      </c>
      <c r="H171">
        <v>5</v>
      </c>
      <c r="I171">
        <v>4</v>
      </c>
      <c r="J171">
        <v>0</v>
      </c>
      <c r="K171">
        <v>1</v>
      </c>
      <c r="L171" t="s">
        <v>12</v>
      </c>
      <c r="M171" t="s">
        <v>12</v>
      </c>
      <c r="N171" t="s">
        <v>12</v>
      </c>
    </row>
    <row r="172" spans="1:14" hidden="1" x14ac:dyDescent="0.25">
      <c r="F172">
        <v>1</v>
      </c>
      <c r="G172">
        <v>1</v>
      </c>
      <c r="H172">
        <v>5</v>
      </c>
      <c r="I172">
        <v>5</v>
      </c>
      <c r="J172">
        <v>0</v>
      </c>
      <c r="K172">
        <v>1</v>
      </c>
      <c r="L172" t="s">
        <v>12</v>
      </c>
      <c r="M172" t="s">
        <v>12</v>
      </c>
      <c r="N172" t="s">
        <v>12</v>
      </c>
    </row>
    <row r="173" spans="1:14" hidden="1" x14ac:dyDescent="0.25">
      <c r="F173">
        <v>1</v>
      </c>
      <c r="G173">
        <v>2</v>
      </c>
      <c r="H173">
        <v>4</v>
      </c>
      <c r="I173">
        <v>5</v>
      </c>
      <c r="J173">
        <v>0</v>
      </c>
      <c r="K173">
        <v>1</v>
      </c>
      <c r="L173" t="s">
        <v>12</v>
      </c>
      <c r="M173" t="s">
        <v>12</v>
      </c>
      <c r="N173" t="s">
        <v>12</v>
      </c>
    </row>
    <row r="174" spans="1:14" hidden="1" x14ac:dyDescent="0.25">
      <c r="A174" t="s">
        <v>169</v>
      </c>
      <c r="B174">
        <v>5</v>
      </c>
      <c r="C174">
        <v>10</v>
      </c>
      <c r="D174">
        <v>10</v>
      </c>
      <c r="E174">
        <v>5</v>
      </c>
      <c r="F174">
        <v>18</v>
      </c>
      <c r="G174">
        <v>2</v>
      </c>
      <c r="H174">
        <v>5</v>
      </c>
      <c r="I174">
        <v>4</v>
      </c>
      <c r="J174">
        <v>0</v>
      </c>
      <c r="K174">
        <v>1</v>
      </c>
      <c r="L174" t="s">
        <v>12</v>
      </c>
      <c r="M174" t="s">
        <v>12</v>
      </c>
      <c r="N174" t="s">
        <v>12</v>
      </c>
    </row>
    <row r="175" spans="1:14" hidden="1" x14ac:dyDescent="0.25">
      <c r="F175">
        <v>2</v>
      </c>
      <c r="G175">
        <v>2</v>
      </c>
      <c r="H175">
        <v>4</v>
      </c>
      <c r="I175">
        <v>4</v>
      </c>
      <c r="J175">
        <v>0</v>
      </c>
      <c r="K175">
        <v>1</v>
      </c>
      <c r="L175" t="s">
        <v>12</v>
      </c>
      <c r="M175" t="s">
        <v>12</v>
      </c>
      <c r="N175" t="s">
        <v>12</v>
      </c>
    </row>
    <row r="176" spans="1:14" hidden="1" x14ac:dyDescent="0.25">
      <c r="F176">
        <v>1</v>
      </c>
      <c r="G176">
        <v>4</v>
      </c>
      <c r="H176">
        <v>4</v>
      </c>
      <c r="I176">
        <v>5</v>
      </c>
      <c r="J176">
        <v>0</v>
      </c>
      <c r="K176">
        <v>1</v>
      </c>
      <c r="L176" t="s">
        <v>12</v>
      </c>
      <c r="M176" t="s">
        <v>12</v>
      </c>
      <c r="N176" t="s">
        <v>12</v>
      </c>
    </row>
    <row r="177" spans="1:14" hidden="1" x14ac:dyDescent="0.25">
      <c r="A177" t="s">
        <v>170</v>
      </c>
      <c r="B177">
        <v>1</v>
      </c>
      <c r="C177">
        <v>4</v>
      </c>
      <c r="D177">
        <v>10</v>
      </c>
      <c r="E177">
        <v>5</v>
      </c>
      <c r="F177">
        <v>1</v>
      </c>
      <c r="G177">
        <v>2</v>
      </c>
      <c r="H177">
        <v>3</v>
      </c>
      <c r="I177">
        <v>4</v>
      </c>
      <c r="J177">
        <v>1</v>
      </c>
      <c r="K177">
        <v>1</v>
      </c>
      <c r="L177" t="s">
        <v>12</v>
      </c>
      <c r="M177" t="s">
        <v>12</v>
      </c>
      <c r="N177" t="s">
        <v>12</v>
      </c>
    </row>
    <row r="178" spans="1:14" hidden="1" x14ac:dyDescent="0.25">
      <c r="F178">
        <v>1</v>
      </c>
      <c r="G178">
        <v>2</v>
      </c>
      <c r="H178">
        <v>4</v>
      </c>
      <c r="I178">
        <v>3</v>
      </c>
      <c r="J178">
        <v>1</v>
      </c>
      <c r="K178">
        <v>1</v>
      </c>
      <c r="L178" t="s">
        <v>12</v>
      </c>
      <c r="M178" t="s">
        <v>12</v>
      </c>
      <c r="N178" t="s">
        <v>12</v>
      </c>
    </row>
    <row r="179" spans="1:14" hidden="1" x14ac:dyDescent="0.25">
      <c r="A179" t="s">
        <v>171</v>
      </c>
      <c r="B179">
        <v>5</v>
      </c>
      <c r="C179">
        <v>4</v>
      </c>
      <c r="D179">
        <v>10</v>
      </c>
      <c r="E179">
        <v>5</v>
      </c>
      <c r="F179">
        <v>2</v>
      </c>
      <c r="G179">
        <v>2</v>
      </c>
      <c r="H179">
        <v>4</v>
      </c>
      <c r="I179">
        <v>4</v>
      </c>
      <c r="J179">
        <v>0</v>
      </c>
      <c r="K179">
        <v>1</v>
      </c>
      <c r="L179" t="s">
        <v>12</v>
      </c>
      <c r="M179" t="s">
        <v>12</v>
      </c>
      <c r="N179" t="s">
        <v>12</v>
      </c>
    </row>
    <row r="180" spans="1:14" hidden="1" x14ac:dyDescent="0.25">
      <c r="F180">
        <v>1</v>
      </c>
      <c r="G180">
        <v>2</v>
      </c>
      <c r="H180">
        <v>4</v>
      </c>
      <c r="I180">
        <v>3</v>
      </c>
      <c r="J180">
        <v>0</v>
      </c>
      <c r="K180">
        <v>1</v>
      </c>
      <c r="L180" t="s">
        <v>12</v>
      </c>
      <c r="M180" t="s">
        <v>12</v>
      </c>
      <c r="N180" t="s">
        <v>12</v>
      </c>
    </row>
    <row r="181" spans="1:14" hidden="1" x14ac:dyDescent="0.25">
      <c r="A181" t="s">
        <v>172</v>
      </c>
      <c r="B181">
        <v>5</v>
      </c>
      <c r="C181">
        <v>8</v>
      </c>
      <c r="D181">
        <v>5</v>
      </c>
      <c r="E181">
        <v>10</v>
      </c>
      <c r="F181">
        <v>2</v>
      </c>
      <c r="G181">
        <v>2</v>
      </c>
      <c r="H181">
        <v>3</v>
      </c>
      <c r="I181">
        <v>3</v>
      </c>
      <c r="J181">
        <v>1</v>
      </c>
      <c r="K181">
        <v>1</v>
      </c>
      <c r="L181" t="s">
        <v>12</v>
      </c>
      <c r="M181" t="s">
        <v>12</v>
      </c>
      <c r="N181" t="s">
        <v>12</v>
      </c>
    </row>
    <row r="182" spans="1:14" hidden="1" x14ac:dyDescent="0.25">
      <c r="F182">
        <v>2</v>
      </c>
      <c r="G182">
        <v>3</v>
      </c>
      <c r="H182">
        <v>4</v>
      </c>
      <c r="I182">
        <v>3</v>
      </c>
      <c r="J182">
        <v>1</v>
      </c>
      <c r="K182">
        <v>2</v>
      </c>
      <c r="L182" t="s">
        <v>12</v>
      </c>
      <c r="M182" t="s">
        <v>12</v>
      </c>
      <c r="N182" t="s">
        <v>12</v>
      </c>
    </row>
    <row r="183" spans="1:14" hidden="1" x14ac:dyDescent="0.25">
      <c r="A183" t="s">
        <v>173</v>
      </c>
      <c r="B183">
        <v>5</v>
      </c>
      <c r="C183">
        <v>6</v>
      </c>
      <c r="D183">
        <v>10</v>
      </c>
      <c r="E183">
        <v>4</v>
      </c>
      <c r="F183">
        <v>3</v>
      </c>
      <c r="G183">
        <v>1</v>
      </c>
      <c r="H183">
        <v>3</v>
      </c>
      <c r="I183">
        <v>3</v>
      </c>
      <c r="J183">
        <v>1</v>
      </c>
      <c r="K183">
        <v>3</v>
      </c>
      <c r="L183" t="s">
        <v>12</v>
      </c>
      <c r="M183" t="s">
        <v>12</v>
      </c>
      <c r="N183" t="s">
        <v>12</v>
      </c>
    </row>
    <row r="184" spans="1:14" hidden="1" x14ac:dyDescent="0.25">
      <c r="F184">
        <v>2</v>
      </c>
      <c r="G184">
        <v>2</v>
      </c>
      <c r="H184">
        <v>4</v>
      </c>
      <c r="I184">
        <v>3</v>
      </c>
      <c r="J184">
        <v>2</v>
      </c>
      <c r="K184">
        <v>2</v>
      </c>
      <c r="L184" t="s">
        <v>12</v>
      </c>
      <c r="M184" t="s">
        <v>12</v>
      </c>
      <c r="N184" t="s">
        <v>12</v>
      </c>
    </row>
    <row r="185" spans="1:14" hidden="1" x14ac:dyDescent="0.25">
      <c r="A185" t="s">
        <v>174</v>
      </c>
      <c r="B185">
        <v>4</v>
      </c>
      <c r="C185">
        <v>6</v>
      </c>
      <c r="D185">
        <v>10</v>
      </c>
      <c r="E185">
        <v>5</v>
      </c>
      <c r="F185">
        <v>24</v>
      </c>
      <c r="G185">
        <v>1</v>
      </c>
      <c r="H185">
        <v>4</v>
      </c>
      <c r="I185">
        <v>3</v>
      </c>
      <c r="J185">
        <v>1</v>
      </c>
      <c r="K185">
        <v>2</v>
      </c>
      <c r="L185" t="s">
        <v>12</v>
      </c>
      <c r="M185" t="s">
        <v>12</v>
      </c>
      <c r="N185" t="s">
        <v>12</v>
      </c>
    </row>
    <row r="186" spans="1:14" hidden="1" x14ac:dyDescent="0.25">
      <c r="F186">
        <v>1</v>
      </c>
      <c r="G186">
        <v>3</v>
      </c>
      <c r="H186">
        <v>4</v>
      </c>
      <c r="I186">
        <v>3</v>
      </c>
      <c r="J186">
        <v>0</v>
      </c>
      <c r="K186">
        <v>1</v>
      </c>
      <c r="L186" t="s">
        <v>12</v>
      </c>
      <c r="M186" t="s">
        <v>12</v>
      </c>
      <c r="N186" t="s">
        <v>12</v>
      </c>
    </row>
    <row r="187" spans="1:14" hidden="1" x14ac:dyDescent="0.25">
      <c r="F187">
        <v>1</v>
      </c>
      <c r="G187">
        <v>3</v>
      </c>
      <c r="H187">
        <v>3</v>
      </c>
      <c r="I187">
        <v>3</v>
      </c>
      <c r="J187">
        <v>1</v>
      </c>
      <c r="K187">
        <v>2</v>
      </c>
      <c r="L187" t="s">
        <v>12</v>
      </c>
      <c r="M187" t="s">
        <v>12</v>
      </c>
      <c r="N187" t="s">
        <v>12</v>
      </c>
    </row>
    <row r="188" spans="1:14" hidden="1" x14ac:dyDescent="0.25">
      <c r="A188" t="s">
        <v>175</v>
      </c>
      <c r="B188">
        <v>12</v>
      </c>
      <c r="C188">
        <v>6</v>
      </c>
      <c r="D188">
        <v>10</v>
      </c>
      <c r="E188">
        <v>4</v>
      </c>
      <c r="F188">
        <v>8</v>
      </c>
      <c r="G188">
        <v>1</v>
      </c>
      <c r="H188">
        <v>3</v>
      </c>
      <c r="I188">
        <v>2</v>
      </c>
      <c r="J188">
        <v>1</v>
      </c>
      <c r="K188">
        <v>3</v>
      </c>
      <c r="L188" t="s">
        <v>12</v>
      </c>
      <c r="M188" t="s">
        <v>12</v>
      </c>
      <c r="N188" t="s">
        <v>12</v>
      </c>
    </row>
    <row r="189" spans="1:14" hidden="1" x14ac:dyDescent="0.25">
      <c r="F189">
        <v>1</v>
      </c>
      <c r="G189">
        <v>6</v>
      </c>
      <c r="H189">
        <v>3</v>
      </c>
      <c r="I189">
        <v>3</v>
      </c>
      <c r="J189">
        <v>1</v>
      </c>
      <c r="K189">
        <v>1</v>
      </c>
      <c r="L189" t="s">
        <v>12</v>
      </c>
      <c r="M189" t="s">
        <v>12</v>
      </c>
      <c r="N189" t="s">
        <v>12</v>
      </c>
    </row>
    <row r="190" spans="1:14" hidden="1" x14ac:dyDescent="0.25">
      <c r="F190">
        <v>3</v>
      </c>
      <c r="G190">
        <v>3</v>
      </c>
      <c r="H190">
        <v>4</v>
      </c>
      <c r="I190">
        <v>3</v>
      </c>
      <c r="J190">
        <v>1</v>
      </c>
      <c r="K190">
        <v>1</v>
      </c>
      <c r="L190" t="s">
        <v>12</v>
      </c>
      <c r="M190" t="s">
        <v>12</v>
      </c>
      <c r="N190" t="s">
        <v>12</v>
      </c>
    </row>
    <row r="191" spans="1:14" hidden="1" x14ac:dyDescent="0.25">
      <c r="F191">
        <v>3</v>
      </c>
      <c r="G191">
        <v>1</v>
      </c>
      <c r="H191">
        <v>3</v>
      </c>
      <c r="I191">
        <v>3</v>
      </c>
      <c r="J191">
        <v>2</v>
      </c>
      <c r="K191">
        <v>2</v>
      </c>
      <c r="L191" t="s">
        <v>12</v>
      </c>
      <c r="M191" t="s">
        <v>12</v>
      </c>
      <c r="N191" t="s">
        <v>12</v>
      </c>
    </row>
    <row r="192" spans="1:14" hidden="1" x14ac:dyDescent="0.25">
      <c r="F192">
        <v>2</v>
      </c>
      <c r="G192">
        <v>8</v>
      </c>
      <c r="H192">
        <v>3</v>
      </c>
      <c r="I192">
        <v>3</v>
      </c>
      <c r="J192">
        <v>0</v>
      </c>
      <c r="K192">
        <v>1</v>
      </c>
      <c r="L192" t="s">
        <v>12</v>
      </c>
      <c r="M192" t="s">
        <v>12</v>
      </c>
      <c r="N192" t="s">
        <v>12</v>
      </c>
    </row>
    <row r="193" spans="1:14" hidden="1" x14ac:dyDescent="0.25">
      <c r="A193" t="s">
        <v>176</v>
      </c>
      <c r="B193">
        <v>12</v>
      </c>
      <c r="C193">
        <v>6</v>
      </c>
      <c r="D193">
        <v>10</v>
      </c>
      <c r="E193">
        <v>4</v>
      </c>
      <c r="F193">
        <v>8</v>
      </c>
      <c r="G193">
        <v>1</v>
      </c>
      <c r="H193">
        <v>3</v>
      </c>
      <c r="I193">
        <v>2</v>
      </c>
      <c r="J193">
        <v>1</v>
      </c>
      <c r="K193">
        <v>3</v>
      </c>
      <c r="L193" t="s">
        <v>12</v>
      </c>
      <c r="M193" t="s">
        <v>12</v>
      </c>
      <c r="N193" t="s">
        <v>12</v>
      </c>
    </row>
    <row r="194" spans="1:14" hidden="1" x14ac:dyDescent="0.25">
      <c r="F194">
        <v>1</v>
      </c>
      <c r="G194">
        <v>6</v>
      </c>
      <c r="H194">
        <v>3</v>
      </c>
      <c r="I194">
        <v>3</v>
      </c>
      <c r="J194">
        <v>1</v>
      </c>
      <c r="K194">
        <v>1</v>
      </c>
      <c r="L194" t="s">
        <v>12</v>
      </c>
      <c r="M194" t="s">
        <v>12</v>
      </c>
      <c r="N194" t="s">
        <v>12</v>
      </c>
    </row>
    <row r="195" spans="1:14" hidden="1" x14ac:dyDescent="0.25">
      <c r="F195">
        <v>3</v>
      </c>
      <c r="G195">
        <v>3</v>
      </c>
      <c r="H195">
        <v>4</v>
      </c>
      <c r="I195">
        <v>3</v>
      </c>
      <c r="J195">
        <v>1</v>
      </c>
      <c r="K195">
        <v>1</v>
      </c>
      <c r="L195" t="s">
        <v>12</v>
      </c>
      <c r="M195" t="s">
        <v>12</v>
      </c>
      <c r="N195" t="s">
        <v>12</v>
      </c>
    </row>
    <row r="196" spans="1:14" hidden="1" x14ac:dyDescent="0.25">
      <c r="F196">
        <v>3</v>
      </c>
      <c r="G196">
        <v>1</v>
      </c>
      <c r="H196">
        <v>3</v>
      </c>
      <c r="I196">
        <v>3</v>
      </c>
      <c r="J196">
        <v>2</v>
      </c>
      <c r="K196">
        <v>2</v>
      </c>
      <c r="L196" t="s">
        <v>12</v>
      </c>
      <c r="M196" t="s">
        <v>12</v>
      </c>
      <c r="N196" t="s">
        <v>12</v>
      </c>
    </row>
    <row r="197" spans="1:14" hidden="1" x14ac:dyDescent="0.25">
      <c r="F197">
        <v>1</v>
      </c>
      <c r="G197">
        <v>3</v>
      </c>
      <c r="H197">
        <v>3</v>
      </c>
      <c r="I197">
        <v>3</v>
      </c>
      <c r="J197">
        <v>2</v>
      </c>
      <c r="K197">
        <v>3</v>
      </c>
      <c r="L197" t="s">
        <v>12</v>
      </c>
      <c r="M197" t="s">
        <v>12</v>
      </c>
      <c r="N197" t="s">
        <v>12</v>
      </c>
    </row>
    <row r="198" spans="1:14" hidden="1" x14ac:dyDescent="0.25">
      <c r="A198" t="s">
        <v>177</v>
      </c>
      <c r="B198">
        <v>12</v>
      </c>
      <c r="C198">
        <v>12</v>
      </c>
      <c r="D198">
        <v>10</v>
      </c>
      <c r="E198">
        <v>4</v>
      </c>
      <c r="F198">
        <v>2</v>
      </c>
      <c r="G198">
        <v>4</v>
      </c>
      <c r="H198">
        <v>3</v>
      </c>
      <c r="I198">
        <v>2</v>
      </c>
      <c r="J198">
        <v>3</v>
      </c>
      <c r="K198">
        <v>3</v>
      </c>
      <c r="L198" t="s">
        <v>12</v>
      </c>
      <c r="M198" t="s">
        <v>12</v>
      </c>
      <c r="N198" t="s">
        <v>12</v>
      </c>
    </row>
    <row r="199" spans="1:14" hidden="1" x14ac:dyDescent="0.25">
      <c r="F199">
        <v>1</v>
      </c>
      <c r="G199">
        <v>4</v>
      </c>
      <c r="H199">
        <v>4</v>
      </c>
      <c r="I199">
        <v>3</v>
      </c>
      <c r="J199">
        <v>1</v>
      </c>
      <c r="K199">
        <v>1</v>
      </c>
      <c r="L199" t="s">
        <v>12</v>
      </c>
      <c r="M199" t="s">
        <v>12</v>
      </c>
      <c r="N199" t="s">
        <v>12</v>
      </c>
    </row>
    <row r="200" spans="1:14" hidden="1" x14ac:dyDescent="0.25">
      <c r="F200">
        <v>3</v>
      </c>
      <c r="G200">
        <v>3</v>
      </c>
      <c r="H200">
        <v>4</v>
      </c>
      <c r="I200">
        <v>3</v>
      </c>
      <c r="J200">
        <v>1</v>
      </c>
      <c r="K200">
        <v>1</v>
      </c>
      <c r="L200" t="s">
        <v>12</v>
      </c>
      <c r="M200" t="s">
        <v>12</v>
      </c>
      <c r="N200" t="s">
        <v>12</v>
      </c>
    </row>
    <row r="201" spans="1:14" hidden="1" x14ac:dyDescent="0.25">
      <c r="F201">
        <v>3</v>
      </c>
      <c r="G201">
        <v>1</v>
      </c>
      <c r="H201">
        <v>3</v>
      </c>
      <c r="I201">
        <v>3</v>
      </c>
      <c r="J201">
        <v>2</v>
      </c>
      <c r="K201">
        <v>2</v>
      </c>
      <c r="L201" t="s">
        <v>12</v>
      </c>
      <c r="M201" t="s">
        <v>12</v>
      </c>
      <c r="N201" t="s">
        <v>12</v>
      </c>
    </row>
    <row r="202" spans="1:14" hidden="1" x14ac:dyDescent="0.25">
      <c r="A202" t="s">
        <v>178</v>
      </c>
      <c r="B202">
        <v>5</v>
      </c>
      <c r="C202">
        <v>8</v>
      </c>
      <c r="D202">
        <v>10</v>
      </c>
      <c r="E202">
        <v>5</v>
      </c>
      <c r="F202">
        <v>10</v>
      </c>
      <c r="G202" s="83" t="s">
        <v>179</v>
      </c>
      <c r="H202" s="83"/>
      <c r="I202" s="83"/>
      <c r="J202" s="83"/>
      <c r="K202" s="83"/>
      <c r="L202" t="s">
        <v>12</v>
      </c>
      <c r="M202" t="s">
        <v>12</v>
      </c>
      <c r="N202" t="s">
        <v>12</v>
      </c>
    </row>
    <row r="203" spans="1:14" hidden="1" x14ac:dyDescent="0.25">
      <c r="F203">
        <v>2</v>
      </c>
      <c r="G203">
        <v>2</v>
      </c>
      <c r="H203">
        <v>4</v>
      </c>
      <c r="I203">
        <v>3</v>
      </c>
      <c r="J203">
        <v>1</v>
      </c>
      <c r="K203">
        <v>2</v>
      </c>
      <c r="L203" t="s">
        <v>12</v>
      </c>
      <c r="M203" t="s">
        <v>12</v>
      </c>
      <c r="N203" t="s">
        <v>12</v>
      </c>
    </row>
    <row r="204" spans="1:14" hidden="1" x14ac:dyDescent="0.25">
      <c r="A204" t="s">
        <v>180</v>
      </c>
      <c r="B204">
        <v>9</v>
      </c>
      <c r="C204">
        <v>6</v>
      </c>
      <c r="D204">
        <v>10</v>
      </c>
      <c r="E204">
        <v>4</v>
      </c>
      <c r="F204">
        <v>2</v>
      </c>
      <c r="G204">
        <v>3</v>
      </c>
      <c r="H204">
        <v>4</v>
      </c>
      <c r="I204">
        <v>3</v>
      </c>
      <c r="J204">
        <v>2</v>
      </c>
      <c r="K204">
        <v>3</v>
      </c>
      <c r="L204" t="s">
        <v>12</v>
      </c>
      <c r="M204" t="s">
        <v>12</v>
      </c>
      <c r="N204" t="s">
        <v>12</v>
      </c>
    </row>
    <row r="205" spans="1:14" hidden="1" x14ac:dyDescent="0.25">
      <c r="F205">
        <v>1</v>
      </c>
      <c r="G205">
        <v>4</v>
      </c>
      <c r="H205">
        <v>4</v>
      </c>
      <c r="I205">
        <v>3</v>
      </c>
      <c r="J205">
        <v>1</v>
      </c>
      <c r="K205">
        <v>1</v>
      </c>
      <c r="L205" t="s">
        <v>12</v>
      </c>
      <c r="M205" t="s">
        <v>12</v>
      </c>
      <c r="N205" t="s">
        <v>12</v>
      </c>
    </row>
    <row r="206" spans="1:14" hidden="1" x14ac:dyDescent="0.25">
      <c r="A206" t="s">
        <v>181</v>
      </c>
      <c r="B206">
        <v>5</v>
      </c>
      <c r="C206">
        <v>4</v>
      </c>
      <c r="D206">
        <v>0</v>
      </c>
      <c r="E206">
        <v>4</v>
      </c>
      <c r="F206">
        <v>36</v>
      </c>
      <c r="G206">
        <v>1</v>
      </c>
      <c r="H206">
        <v>4</v>
      </c>
      <c r="I206">
        <v>3</v>
      </c>
      <c r="J206">
        <v>1</v>
      </c>
      <c r="K206">
        <v>4</v>
      </c>
      <c r="L206" t="s">
        <v>12</v>
      </c>
      <c r="M206" t="s">
        <v>12</v>
      </c>
      <c r="N206" t="s">
        <v>12</v>
      </c>
    </row>
    <row r="207" spans="1:14" hidden="1" x14ac:dyDescent="0.25">
      <c r="A207" t="s">
        <v>182</v>
      </c>
      <c r="B207">
        <v>1</v>
      </c>
      <c r="C207">
        <v>4</v>
      </c>
      <c r="D207">
        <v>10</v>
      </c>
      <c r="E207">
        <v>6</v>
      </c>
      <c r="F207">
        <v>1</v>
      </c>
      <c r="G207">
        <v>1</v>
      </c>
      <c r="H207">
        <v>5</v>
      </c>
      <c r="I207">
        <v>5</v>
      </c>
      <c r="J207">
        <v>0</v>
      </c>
      <c r="K207">
        <v>1</v>
      </c>
      <c r="L207" t="s">
        <v>12</v>
      </c>
      <c r="M207" t="s">
        <v>12</v>
      </c>
      <c r="N207" t="s">
        <v>12</v>
      </c>
    </row>
    <row r="208" spans="1:14" hidden="1" x14ac:dyDescent="0.25">
      <c r="A208" t="s">
        <v>183</v>
      </c>
      <c r="B208">
        <v>3</v>
      </c>
      <c r="C208">
        <v>12</v>
      </c>
      <c r="D208">
        <v>10</v>
      </c>
      <c r="E208">
        <v>6</v>
      </c>
      <c r="F208">
        <v>1</v>
      </c>
      <c r="G208">
        <v>4</v>
      </c>
      <c r="H208">
        <v>4</v>
      </c>
      <c r="I208">
        <v>3</v>
      </c>
      <c r="J208">
        <v>0</v>
      </c>
      <c r="K208">
        <v>1</v>
      </c>
      <c r="L208" t="s">
        <v>12</v>
      </c>
      <c r="M208" t="s">
        <v>12</v>
      </c>
      <c r="N208" t="s">
        <v>12</v>
      </c>
    </row>
    <row r="209" spans="1:14" hidden="1" x14ac:dyDescent="0.25">
      <c r="A209" t="s">
        <v>184</v>
      </c>
      <c r="B209">
        <v>5</v>
      </c>
      <c r="C209">
        <v>6</v>
      </c>
      <c r="D209">
        <v>10</v>
      </c>
      <c r="E209">
        <v>0</v>
      </c>
      <c r="F209">
        <v>1</v>
      </c>
      <c r="G209">
        <v>5</v>
      </c>
      <c r="H209">
        <v>5</v>
      </c>
      <c r="I209">
        <v>5</v>
      </c>
      <c r="J209">
        <v>0</v>
      </c>
      <c r="K209">
        <v>1</v>
      </c>
      <c r="L209" t="s">
        <v>12</v>
      </c>
      <c r="M209" t="s">
        <v>12</v>
      </c>
      <c r="N209" t="s">
        <v>12</v>
      </c>
    </row>
    <row r="210" spans="1:14" s="42" customFormat="1" hidden="1" x14ac:dyDescent="0.25">
      <c r="A210" s="79" t="s">
        <v>236</v>
      </c>
      <c r="B210" s="79"/>
      <c r="C210" s="79"/>
      <c r="D210" s="79"/>
      <c r="E210" s="79"/>
      <c r="F210" s="79"/>
      <c r="G210" s="79"/>
      <c r="H210" s="79"/>
      <c r="I210" s="79"/>
      <c r="J210" s="79"/>
      <c r="K210" s="79"/>
    </row>
    <row r="211" spans="1:14" s="42" customFormat="1" hidden="1" x14ac:dyDescent="0.25">
      <c r="A211" s="79"/>
      <c r="B211" s="79"/>
      <c r="C211" s="79"/>
      <c r="D211" s="79"/>
      <c r="E211" s="79"/>
      <c r="F211" s="79"/>
      <c r="G211" s="79"/>
      <c r="H211" s="79"/>
      <c r="I211" s="79"/>
      <c r="J211" s="79"/>
      <c r="K211" s="79"/>
    </row>
    <row r="212" spans="1:14" hidden="1" x14ac:dyDescent="0.25">
      <c r="A212" s="51" t="s">
        <v>213</v>
      </c>
      <c r="B212" s="52">
        <v>10</v>
      </c>
      <c r="C212" s="52">
        <v>5</v>
      </c>
      <c r="D212" s="52">
        <v>10</v>
      </c>
      <c r="E212" s="52">
        <v>4</v>
      </c>
      <c r="F212" s="52">
        <v>3</v>
      </c>
      <c r="G212" s="53">
        <v>6</v>
      </c>
      <c r="H212" s="53">
        <v>3</v>
      </c>
      <c r="I212" s="53">
        <v>3</v>
      </c>
      <c r="J212" s="53">
        <v>1</v>
      </c>
      <c r="K212" s="53">
        <v>1</v>
      </c>
      <c r="L212" t="s">
        <v>12</v>
      </c>
      <c r="M212" t="s">
        <v>12</v>
      </c>
      <c r="N212" t="s">
        <v>12</v>
      </c>
    </row>
    <row r="213" spans="1:14" hidden="1" x14ac:dyDescent="0.25">
      <c r="A213" s="51" t="s">
        <v>229</v>
      </c>
      <c r="B213" s="52">
        <v>7</v>
      </c>
      <c r="C213" s="52">
        <v>5</v>
      </c>
      <c r="D213" s="52">
        <v>10</v>
      </c>
      <c r="E213" s="52">
        <v>4</v>
      </c>
      <c r="F213" s="52">
        <v>3</v>
      </c>
      <c r="G213" s="53">
        <v>6</v>
      </c>
      <c r="H213" s="53">
        <v>4</v>
      </c>
      <c r="I213" s="53">
        <v>3</v>
      </c>
      <c r="J213" s="53">
        <v>1</v>
      </c>
      <c r="K213" s="53">
        <v>1</v>
      </c>
      <c r="L213" t="s">
        <v>12</v>
      </c>
      <c r="M213" t="s">
        <v>12</v>
      </c>
      <c r="N213" t="s">
        <v>12</v>
      </c>
    </row>
    <row r="214" spans="1:14" hidden="1" x14ac:dyDescent="0.25">
      <c r="A214" s="51" t="s">
        <v>237</v>
      </c>
      <c r="B214" s="52">
        <v>12</v>
      </c>
      <c r="C214" s="52">
        <v>10</v>
      </c>
      <c r="D214" s="52">
        <v>10</v>
      </c>
      <c r="E214" s="52">
        <v>4</v>
      </c>
      <c r="F214" s="52">
        <v>18</v>
      </c>
      <c r="G214" s="53">
        <v>3</v>
      </c>
      <c r="H214" s="53">
        <v>3</v>
      </c>
      <c r="I214" s="53">
        <v>4</v>
      </c>
      <c r="J214" s="53">
        <v>1</v>
      </c>
      <c r="K214" s="53">
        <v>1</v>
      </c>
      <c r="L214" t="s">
        <v>12</v>
      </c>
      <c r="M214" t="s">
        <v>12</v>
      </c>
      <c r="N214" t="s">
        <v>12</v>
      </c>
    </row>
    <row r="215" spans="1:14" hidden="1" x14ac:dyDescent="0.25">
      <c r="A215" s="54"/>
      <c r="B215" s="52"/>
      <c r="C215" s="52"/>
      <c r="D215" s="52"/>
      <c r="E215" s="52"/>
      <c r="F215" s="52">
        <v>2</v>
      </c>
      <c r="G215" s="53">
        <v>3</v>
      </c>
      <c r="H215" s="53">
        <v>3</v>
      </c>
      <c r="I215" s="53">
        <v>3</v>
      </c>
      <c r="J215" s="53">
        <v>1</v>
      </c>
      <c r="K215" s="53">
        <v>2</v>
      </c>
      <c r="L215" t="s">
        <v>12</v>
      </c>
      <c r="M215" t="s">
        <v>12</v>
      </c>
      <c r="N215" t="s">
        <v>12</v>
      </c>
    </row>
    <row r="216" spans="1:14" hidden="1" x14ac:dyDescent="0.25">
      <c r="A216" s="55"/>
      <c r="B216" s="52"/>
      <c r="C216" s="52"/>
      <c r="D216" s="52"/>
      <c r="E216" s="52"/>
      <c r="F216" s="52">
        <v>2</v>
      </c>
      <c r="G216" s="53">
        <v>2</v>
      </c>
      <c r="H216" s="53">
        <v>3</v>
      </c>
      <c r="I216" s="53">
        <v>3</v>
      </c>
      <c r="J216" s="53">
        <v>0</v>
      </c>
      <c r="K216" s="53">
        <v>2</v>
      </c>
      <c r="L216" t="s">
        <v>12</v>
      </c>
      <c r="M216" t="s">
        <v>12</v>
      </c>
      <c r="N216" t="s">
        <v>12</v>
      </c>
    </row>
    <row r="217" spans="1:14" hidden="1" x14ac:dyDescent="0.25">
      <c r="A217" s="55"/>
      <c r="B217" s="52"/>
      <c r="C217" s="52"/>
      <c r="D217" s="52"/>
      <c r="E217" s="52"/>
      <c r="F217" s="52">
        <v>2</v>
      </c>
      <c r="G217" s="53">
        <v>5</v>
      </c>
      <c r="H217" s="53">
        <v>4</v>
      </c>
      <c r="I217" s="53">
        <v>3</v>
      </c>
      <c r="J217" s="53">
        <v>1</v>
      </c>
      <c r="K217" s="53">
        <v>3</v>
      </c>
      <c r="L217" t="s">
        <v>12</v>
      </c>
      <c r="M217" t="s">
        <v>12</v>
      </c>
      <c r="N217" t="s">
        <v>12</v>
      </c>
    </row>
    <row r="218" spans="1:14" hidden="1" x14ac:dyDescent="0.25">
      <c r="A218" s="56" t="s">
        <v>238</v>
      </c>
      <c r="B218" s="52">
        <v>7</v>
      </c>
      <c r="C218" s="52">
        <v>5</v>
      </c>
      <c r="D218" s="52">
        <v>10</v>
      </c>
      <c r="E218" s="52">
        <v>4</v>
      </c>
      <c r="F218" s="52">
        <v>1</v>
      </c>
      <c r="G218" s="53">
        <v>2</v>
      </c>
      <c r="H218" s="53">
        <v>3</v>
      </c>
      <c r="I218" s="53">
        <v>4</v>
      </c>
      <c r="J218" s="53">
        <v>1</v>
      </c>
      <c r="K218" s="53">
        <v>2</v>
      </c>
      <c r="L218" t="s">
        <v>12</v>
      </c>
      <c r="M218" t="s">
        <v>12</v>
      </c>
      <c r="N218" t="s">
        <v>12</v>
      </c>
    </row>
    <row r="219" spans="1:14" hidden="1" x14ac:dyDescent="0.25">
      <c r="A219" s="51"/>
      <c r="B219" s="52"/>
      <c r="C219" s="52"/>
      <c r="D219" s="52"/>
      <c r="E219" s="52"/>
      <c r="F219" s="52">
        <v>1</v>
      </c>
      <c r="G219" s="53">
        <v>1</v>
      </c>
      <c r="H219" s="53">
        <v>4</v>
      </c>
      <c r="I219" s="53">
        <v>3</v>
      </c>
      <c r="J219" s="53">
        <v>0</v>
      </c>
      <c r="K219" s="53">
        <v>1</v>
      </c>
      <c r="L219" t="s">
        <v>12</v>
      </c>
      <c r="M219" t="s">
        <v>12</v>
      </c>
      <c r="N219" t="s">
        <v>12</v>
      </c>
    </row>
    <row r="220" spans="1:14" hidden="1" x14ac:dyDescent="0.25">
      <c r="A220" s="51" t="s">
        <v>239</v>
      </c>
      <c r="B220" s="52">
        <v>7</v>
      </c>
      <c r="C220" s="52">
        <v>5</v>
      </c>
      <c r="D220" s="52">
        <v>10</v>
      </c>
      <c r="E220" s="52">
        <v>4</v>
      </c>
      <c r="F220" s="52">
        <v>1</v>
      </c>
      <c r="G220" s="53">
        <v>4</v>
      </c>
      <c r="H220" s="53">
        <v>3</v>
      </c>
      <c r="I220" s="53">
        <v>3</v>
      </c>
      <c r="J220" s="53">
        <v>0</v>
      </c>
      <c r="K220" s="53">
        <v>1</v>
      </c>
      <c r="L220" t="s">
        <v>12</v>
      </c>
      <c r="M220" t="s">
        <v>12</v>
      </c>
      <c r="N220" t="s">
        <v>12</v>
      </c>
    </row>
    <row r="221" spans="1:14" hidden="1" x14ac:dyDescent="0.25">
      <c r="A221" s="51"/>
      <c r="B221" s="52"/>
      <c r="C221" s="52"/>
      <c r="D221" s="52"/>
      <c r="E221" s="52"/>
      <c r="F221" s="52">
        <v>1</v>
      </c>
      <c r="G221" s="53">
        <v>1</v>
      </c>
      <c r="H221" s="53">
        <v>4</v>
      </c>
      <c r="I221" s="53">
        <v>3</v>
      </c>
      <c r="J221" s="53">
        <v>0</v>
      </c>
      <c r="K221" s="53">
        <v>1</v>
      </c>
      <c r="L221" t="s">
        <v>12</v>
      </c>
      <c r="M221" t="s">
        <v>12</v>
      </c>
      <c r="N221" t="s">
        <v>12</v>
      </c>
    </row>
    <row r="222" spans="1:14" hidden="1" x14ac:dyDescent="0.25">
      <c r="A222" s="51" t="s">
        <v>240</v>
      </c>
      <c r="B222" s="52">
        <v>7</v>
      </c>
      <c r="C222" s="52">
        <v>5</v>
      </c>
      <c r="D222" s="52">
        <v>10</v>
      </c>
      <c r="E222" s="52">
        <v>4</v>
      </c>
      <c r="F222" s="52">
        <v>2</v>
      </c>
      <c r="G222" s="53">
        <v>4</v>
      </c>
      <c r="H222" s="53">
        <v>4</v>
      </c>
      <c r="I222" s="53">
        <v>3</v>
      </c>
      <c r="J222" s="53">
        <v>1</v>
      </c>
      <c r="K222" s="53">
        <v>1</v>
      </c>
      <c r="L222" t="s">
        <v>12</v>
      </c>
      <c r="M222" t="s">
        <v>12</v>
      </c>
      <c r="N222" t="s">
        <v>12</v>
      </c>
    </row>
    <row r="223" spans="1:14" hidden="1" x14ac:dyDescent="0.25">
      <c r="A223" s="51"/>
      <c r="B223" s="52"/>
      <c r="C223" s="52"/>
      <c r="D223" s="52"/>
      <c r="E223" s="52"/>
      <c r="F223" s="52">
        <v>1</v>
      </c>
      <c r="G223" s="53">
        <v>1</v>
      </c>
      <c r="H223" s="53">
        <v>4</v>
      </c>
      <c r="I223" s="53">
        <v>3</v>
      </c>
      <c r="J223" s="53">
        <v>0</v>
      </c>
      <c r="K223" s="53">
        <v>1</v>
      </c>
      <c r="L223" t="s">
        <v>12</v>
      </c>
      <c r="M223" t="s">
        <v>12</v>
      </c>
      <c r="N223" t="s">
        <v>12</v>
      </c>
    </row>
    <row r="224" spans="1:14" hidden="1" x14ac:dyDescent="0.25">
      <c r="A224" s="51" t="s">
        <v>241</v>
      </c>
      <c r="B224" s="52">
        <v>7</v>
      </c>
      <c r="C224" s="52">
        <v>5</v>
      </c>
      <c r="D224" s="52">
        <v>10</v>
      </c>
      <c r="E224" s="52">
        <v>4</v>
      </c>
      <c r="F224" s="52">
        <v>1</v>
      </c>
      <c r="G224" s="53">
        <v>2</v>
      </c>
      <c r="H224" s="53">
        <v>4</v>
      </c>
      <c r="I224" s="53">
        <v>3</v>
      </c>
      <c r="J224" s="53">
        <v>1</v>
      </c>
      <c r="K224" s="53">
        <v>2</v>
      </c>
      <c r="L224" t="s">
        <v>12</v>
      </c>
      <c r="M224" t="s">
        <v>12</v>
      </c>
      <c r="N224" t="s">
        <v>12</v>
      </c>
    </row>
    <row r="225" spans="1:14" hidden="1" x14ac:dyDescent="0.25">
      <c r="A225" s="51"/>
      <c r="B225" s="52"/>
      <c r="C225" s="52"/>
      <c r="D225" s="52"/>
      <c r="E225" s="52"/>
      <c r="F225" s="52">
        <v>1</v>
      </c>
      <c r="G225" s="53">
        <v>1</v>
      </c>
      <c r="H225" s="53">
        <v>4</v>
      </c>
      <c r="I225" s="53">
        <v>3</v>
      </c>
      <c r="J225" s="53">
        <v>0</v>
      </c>
      <c r="K225" s="53">
        <v>1</v>
      </c>
      <c r="L225" t="s">
        <v>12</v>
      </c>
      <c r="M225" t="s">
        <v>12</v>
      </c>
      <c r="N225" t="s">
        <v>12</v>
      </c>
    </row>
    <row r="226" spans="1:14" hidden="1" x14ac:dyDescent="0.25">
      <c r="A226" s="51" t="s">
        <v>221</v>
      </c>
      <c r="B226" s="52">
        <v>7</v>
      </c>
      <c r="C226" s="52">
        <v>10</v>
      </c>
      <c r="D226" s="52">
        <v>10</v>
      </c>
      <c r="E226" s="52">
        <v>4</v>
      </c>
      <c r="F226" s="52">
        <v>1</v>
      </c>
      <c r="G226" s="53">
        <v>3</v>
      </c>
      <c r="H226" s="53">
        <v>3</v>
      </c>
      <c r="I226" s="53">
        <v>3</v>
      </c>
      <c r="J226" s="53">
        <v>1</v>
      </c>
      <c r="K226" s="53">
        <v>1</v>
      </c>
      <c r="L226" t="s">
        <v>12</v>
      </c>
      <c r="M226" t="s">
        <v>12</v>
      </c>
      <c r="N226" t="s">
        <v>12</v>
      </c>
    </row>
    <row r="227" spans="1:14" hidden="1" x14ac:dyDescent="0.25">
      <c r="A227" s="51"/>
      <c r="B227" s="52"/>
      <c r="C227" s="52"/>
      <c r="D227" s="52"/>
      <c r="E227" s="52"/>
      <c r="F227" s="52">
        <v>1</v>
      </c>
      <c r="G227" s="53">
        <v>1</v>
      </c>
      <c r="H227" s="53">
        <v>4</v>
      </c>
      <c r="I227" s="53">
        <v>3</v>
      </c>
      <c r="J227" s="53">
        <v>0</v>
      </c>
      <c r="K227" s="53">
        <v>1</v>
      </c>
      <c r="L227" t="s">
        <v>12</v>
      </c>
      <c r="M227" t="s">
        <v>12</v>
      </c>
      <c r="N227" t="s">
        <v>12</v>
      </c>
    </row>
    <row r="228" spans="1:14" hidden="1" x14ac:dyDescent="0.25">
      <c r="A228" s="51"/>
      <c r="B228" s="52"/>
      <c r="C228" s="52"/>
      <c r="D228" s="52"/>
      <c r="E228" s="52"/>
      <c r="F228" s="52">
        <v>1</v>
      </c>
      <c r="G228" s="53">
        <v>2</v>
      </c>
      <c r="H228" s="53">
        <v>3</v>
      </c>
      <c r="I228" s="53">
        <v>4</v>
      </c>
      <c r="J228" s="53">
        <v>0</v>
      </c>
      <c r="K228" s="53">
        <v>1</v>
      </c>
      <c r="L228" t="s">
        <v>12</v>
      </c>
      <c r="M228" t="s">
        <v>12</v>
      </c>
      <c r="N228" t="s">
        <v>12</v>
      </c>
    </row>
    <row r="229" spans="1:14" hidden="1" x14ac:dyDescent="0.25">
      <c r="A229" s="51" t="s">
        <v>205</v>
      </c>
      <c r="B229" s="52">
        <v>7</v>
      </c>
      <c r="C229" s="52">
        <v>5</v>
      </c>
      <c r="D229" s="52">
        <v>10</v>
      </c>
      <c r="E229" s="52">
        <v>4</v>
      </c>
      <c r="F229" s="52">
        <v>1</v>
      </c>
      <c r="G229" s="53">
        <v>3</v>
      </c>
      <c r="H229" s="53">
        <v>3</v>
      </c>
      <c r="I229" s="53">
        <v>3</v>
      </c>
      <c r="J229" s="53">
        <v>1</v>
      </c>
      <c r="K229" s="53">
        <v>2</v>
      </c>
      <c r="L229" t="s">
        <v>12</v>
      </c>
      <c r="M229" t="s">
        <v>12</v>
      </c>
      <c r="N229" t="s">
        <v>12</v>
      </c>
    </row>
    <row r="230" spans="1:14" hidden="1" x14ac:dyDescent="0.25">
      <c r="A230" s="51"/>
      <c r="B230" s="52"/>
      <c r="C230" s="52"/>
      <c r="D230" s="52"/>
      <c r="E230" s="52"/>
      <c r="F230" s="52">
        <v>1</v>
      </c>
      <c r="G230" s="53">
        <v>1</v>
      </c>
      <c r="H230" s="53">
        <v>4</v>
      </c>
      <c r="I230" s="53">
        <v>4</v>
      </c>
      <c r="J230" s="53">
        <v>0</v>
      </c>
      <c r="K230" s="53">
        <v>1</v>
      </c>
      <c r="L230" t="s">
        <v>12</v>
      </c>
      <c r="M230" t="s">
        <v>12</v>
      </c>
      <c r="N230" t="s">
        <v>12</v>
      </c>
    </row>
    <row r="231" spans="1:14" hidden="1" x14ac:dyDescent="0.25">
      <c r="A231" s="51" t="s">
        <v>208</v>
      </c>
      <c r="B231" s="52">
        <v>7</v>
      </c>
      <c r="C231" s="52">
        <v>5</v>
      </c>
      <c r="D231" s="52">
        <v>10</v>
      </c>
      <c r="E231" s="52">
        <v>4</v>
      </c>
      <c r="F231" s="52">
        <v>1</v>
      </c>
      <c r="G231" s="53">
        <v>5</v>
      </c>
      <c r="H231" s="53">
        <v>3</v>
      </c>
      <c r="I231" s="53">
        <v>3</v>
      </c>
      <c r="J231" s="53">
        <v>1</v>
      </c>
      <c r="K231" s="53">
        <v>1</v>
      </c>
      <c r="L231" t="s">
        <v>12</v>
      </c>
      <c r="M231" t="s">
        <v>12</v>
      </c>
      <c r="N231" t="s">
        <v>12</v>
      </c>
    </row>
    <row r="232" spans="1:14" hidden="1" x14ac:dyDescent="0.25">
      <c r="A232" s="51"/>
      <c r="B232" s="52"/>
      <c r="C232" s="52"/>
      <c r="D232" s="52"/>
      <c r="E232" s="52"/>
      <c r="F232" s="52">
        <v>1</v>
      </c>
      <c r="G232" s="53">
        <v>2</v>
      </c>
      <c r="H232" s="53">
        <v>4</v>
      </c>
      <c r="I232" s="53">
        <v>3</v>
      </c>
      <c r="J232" s="53">
        <v>0</v>
      </c>
      <c r="K232" s="53">
        <v>1</v>
      </c>
      <c r="L232" t="s">
        <v>12</v>
      </c>
      <c r="M232" t="s">
        <v>12</v>
      </c>
      <c r="N232" t="s">
        <v>12</v>
      </c>
    </row>
    <row r="233" spans="1:14" hidden="1" x14ac:dyDescent="0.25">
      <c r="A233" s="51" t="s">
        <v>224</v>
      </c>
      <c r="B233" s="52">
        <v>6</v>
      </c>
      <c r="C233" s="52">
        <v>5</v>
      </c>
      <c r="D233" s="52">
        <v>10</v>
      </c>
      <c r="E233" s="52">
        <v>4</v>
      </c>
      <c r="F233" s="52">
        <v>1</v>
      </c>
      <c r="G233" s="53">
        <v>3</v>
      </c>
      <c r="H233" s="53">
        <v>3</v>
      </c>
      <c r="I233" s="53">
        <v>3</v>
      </c>
      <c r="J233" s="53">
        <v>1</v>
      </c>
      <c r="K233" s="53">
        <v>1</v>
      </c>
      <c r="L233" t="s">
        <v>12</v>
      </c>
      <c r="M233" t="s">
        <v>12</v>
      </c>
      <c r="N233" t="s">
        <v>12</v>
      </c>
    </row>
    <row r="234" spans="1:14" hidden="1" x14ac:dyDescent="0.25">
      <c r="A234" s="51"/>
      <c r="B234" s="52"/>
      <c r="C234" s="52"/>
      <c r="D234" s="52"/>
      <c r="E234" s="52"/>
      <c r="F234" s="52">
        <v>1</v>
      </c>
      <c r="G234" s="53">
        <v>1</v>
      </c>
      <c r="H234" s="53">
        <v>4</v>
      </c>
      <c r="I234" s="53">
        <v>4</v>
      </c>
      <c r="J234" s="53">
        <v>0</v>
      </c>
      <c r="K234" s="53">
        <v>1</v>
      </c>
      <c r="L234" t="s">
        <v>12</v>
      </c>
      <c r="M234" t="s">
        <v>12</v>
      </c>
      <c r="N234" t="s">
        <v>12</v>
      </c>
    </row>
    <row r="235" spans="1:14" hidden="1" x14ac:dyDescent="0.25">
      <c r="A235" s="51" t="s">
        <v>242</v>
      </c>
      <c r="B235" s="52">
        <v>12</v>
      </c>
      <c r="C235" s="52">
        <v>10</v>
      </c>
      <c r="D235" s="52">
        <v>10</v>
      </c>
      <c r="E235" s="52">
        <v>4</v>
      </c>
      <c r="F235" s="52">
        <v>1</v>
      </c>
      <c r="G235" s="53">
        <v>6</v>
      </c>
      <c r="H235" s="53">
        <v>3</v>
      </c>
      <c r="I235" s="53">
        <v>3</v>
      </c>
      <c r="J235" s="53">
        <v>0</v>
      </c>
      <c r="K235" s="53">
        <v>1</v>
      </c>
      <c r="L235" t="s">
        <v>12</v>
      </c>
      <c r="M235" t="s">
        <v>12</v>
      </c>
      <c r="N235" t="s">
        <v>12</v>
      </c>
    </row>
    <row r="236" spans="1:14" hidden="1" x14ac:dyDescent="0.25">
      <c r="A236" s="51"/>
      <c r="B236" s="52"/>
      <c r="C236" s="52"/>
      <c r="D236" s="52"/>
      <c r="E236" s="52"/>
      <c r="F236" s="52">
        <v>1</v>
      </c>
      <c r="G236" s="53">
        <v>1</v>
      </c>
      <c r="H236" s="53">
        <v>4</v>
      </c>
      <c r="I236" s="53">
        <v>3</v>
      </c>
      <c r="J236" s="53">
        <v>0</v>
      </c>
      <c r="K236" s="53">
        <v>1</v>
      </c>
      <c r="L236" t="s">
        <v>12</v>
      </c>
      <c r="M236" t="s">
        <v>12</v>
      </c>
      <c r="N236" t="s">
        <v>12</v>
      </c>
    </row>
    <row r="237" spans="1:14" hidden="1" x14ac:dyDescent="0.25">
      <c r="A237" s="51"/>
      <c r="B237" s="52"/>
      <c r="C237" s="52"/>
      <c r="D237" s="52"/>
      <c r="E237" s="52"/>
      <c r="F237" s="52">
        <v>2</v>
      </c>
      <c r="G237" s="53">
        <v>2</v>
      </c>
      <c r="H237" s="53">
        <v>3</v>
      </c>
      <c r="I237" s="53">
        <v>3</v>
      </c>
      <c r="J237" s="53">
        <v>0</v>
      </c>
      <c r="K237" s="53">
        <v>2</v>
      </c>
      <c r="L237" t="s">
        <v>12</v>
      </c>
      <c r="M237" t="s">
        <v>12</v>
      </c>
      <c r="N237" t="s">
        <v>12</v>
      </c>
    </row>
    <row r="238" spans="1:14" hidden="1" x14ac:dyDescent="0.25">
      <c r="A238" s="51"/>
      <c r="B238" s="52"/>
      <c r="C238" s="52"/>
      <c r="D238" s="52"/>
      <c r="E238" s="52"/>
      <c r="F238" s="52">
        <v>2</v>
      </c>
      <c r="G238" s="53">
        <v>5</v>
      </c>
      <c r="H238" s="53">
        <v>3</v>
      </c>
      <c r="I238" s="53">
        <v>3</v>
      </c>
      <c r="J238" s="53">
        <v>1</v>
      </c>
      <c r="K238" s="53">
        <v>2</v>
      </c>
      <c r="L238" t="s">
        <v>12</v>
      </c>
      <c r="M238" t="s">
        <v>12</v>
      </c>
      <c r="N238" t="s">
        <v>12</v>
      </c>
    </row>
    <row r="239" spans="1:14" hidden="1" x14ac:dyDescent="0.25">
      <c r="A239" s="51" t="s">
        <v>243</v>
      </c>
      <c r="B239" s="52">
        <v>12</v>
      </c>
      <c r="C239" s="52">
        <v>10</v>
      </c>
      <c r="D239" s="52">
        <v>10</v>
      </c>
      <c r="E239" s="52">
        <v>4</v>
      </c>
      <c r="F239" s="52">
        <v>2</v>
      </c>
      <c r="G239" s="53">
        <v>6</v>
      </c>
      <c r="H239" s="53">
        <v>4</v>
      </c>
      <c r="I239" s="53">
        <v>3</v>
      </c>
      <c r="J239" s="53">
        <v>1</v>
      </c>
      <c r="K239" s="53">
        <v>1</v>
      </c>
      <c r="L239" t="s">
        <v>12</v>
      </c>
      <c r="M239" t="s">
        <v>12</v>
      </c>
      <c r="N239" t="s">
        <v>12</v>
      </c>
    </row>
    <row r="240" spans="1:14" hidden="1" x14ac:dyDescent="0.25">
      <c r="A240" s="51"/>
      <c r="B240" s="52"/>
      <c r="C240" s="52"/>
      <c r="D240" s="52"/>
      <c r="E240" s="52"/>
      <c r="F240" s="52">
        <v>1</v>
      </c>
      <c r="G240" s="53">
        <v>1</v>
      </c>
      <c r="H240" s="53">
        <v>4</v>
      </c>
      <c r="I240" s="53">
        <v>3</v>
      </c>
      <c r="J240" s="53">
        <v>0</v>
      </c>
      <c r="K240" s="53">
        <v>1</v>
      </c>
      <c r="L240" t="s">
        <v>12</v>
      </c>
      <c r="M240" t="s">
        <v>12</v>
      </c>
      <c r="N240" t="s">
        <v>12</v>
      </c>
    </row>
    <row r="241" spans="1:14" hidden="1" x14ac:dyDescent="0.25">
      <c r="A241" s="51"/>
      <c r="B241" s="52"/>
      <c r="C241" s="52"/>
      <c r="D241" s="52"/>
      <c r="E241" s="52"/>
      <c r="F241" s="52">
        <v>2</v>
      </c>
      <c r="G241" s="53">
        <v>2</v>
      </c>
      <c r="H241" s="53">
        <v>3</v>
      </c>
      <c r="I241" s="53">
        <v>3</v>
      </c>
      <c r="J241" s="53">
        <v>0</v>
      </c>
      <c r="K241" s="53">
        <v>2</v>
      </c>
      <c r="L241" t="s">
        <v>12</v>
      </c>
      <c r="M241" t="s">
        <v>12</v>
      </c>
      <c r="N241" t="s">
        <v>12</v>
      </c>
    </row>
    <row r="242" spans="1:14" hidden="1" x14ac:dyDescent="0.25">
      <c r="A242" s="51"/>
      <c r="B242" s="52"/>
      <c r="C242" s="52"/>
      <c r="D242" s="52"/>
      <c r="E242" s="52"/>
      <c r="F242" s="52">
        <v>2</v>
      </c>
      <c r="G242" s="53">
        <v>5</v>
      </c>
      <c r="H242" s="53">
        <v>3</v>
      </c>
      <c r="I242" s="53">
        <v>3</v>
      </c>
      <c r="J242" s="53">
        <v>1</v>
      </c>
      <c r="K242" s="53">
        <v>2</v>
      </c>
      <c r="L242" t="s">
        <v>12</v>
      </c>
      <c r="M242" t="s">
        <v>12</v>
      </c>
      <c r="N242" t="s">
        <v>12</v>
      </c>
    </row>
    <row r="243" spans="1:14" hidden="1" x14ac:dyDescent="0.25">
      <c r="A243" s="51" t="s">
        <v>244</v>
      </c>
      <c r="B243" s="52">
        <v>12</v>
      </c>
      <c r="C243" s="52">
        <v>10</v>
      </c>
      <c r="D243" s="52">
        <v>10</v>
      </c>
      <c r="E243" s="52">
        <v>4</v>
      </c>
      <c r="F243" s="52">
        <v>1</v>
      </c>
      <c r="G243" s="53">
        <v>3</v>
      </c>
      <c r="H243" s="53">
        <v>4</v>
      </c>
      <c r="I243" s="53">
        <v>3</v>
      </c>
      <c r="J243" s="53">
        <v>1</v>
      </c>
      <c r="K243" s="53">
        <v>2</v>
      </c>
      <c r="L243" t="s">
        <v>12</v>
      </c>
      <c r="M243" t="s">
        <v>12</v>
      </c>
      <c r="N243" t="s">
        <v>12</v>
      </c>
    </row>
    <row r="244" spans="1:14" hidden="1" x14ac:dyDescent="0.25">
      <c r="A244" s="51"/>
      <c r="B244" s="52"/>
      <c r="C244" s="52"/>
      <c r="D244" s="52"/>
      <c r="E244" s="52"/>
      <c r="F244" s="52">
        <v>1</v>
      </c>
      <c r="G244" s="53">
        <v>1</v>
      </c>
      <c r="H244" s="53">
        <v>4</v>
      </c>
      <c r="I244" s="53">
        <v>3</v>
      </c>
      <c r="J244" s="53">
        <v>0</v>
      </c>
      <c r="K244" s="53">
        <v>1</v>
      </c>
      <c r="L244" t="s">
        <v>12</v>
      </c>
      <c r="M244" t="s">
        <v>12</v>
      </c>
      <c r="N244" t="s">
        <v>12</v>
      </c>
    </row>
    <row r="245" spans="1:14" hidden="1" x14ac:dyDescent="0.25">
      <c r="A245" s="51"/>
      <c r="B245" s="52"/>
      <c r="C245" s="52"/>
      <c r="D245" s="52"/>
      <c r="E245" s="52"/>
      <c r="F245" s="52">
        <v>2</v>
      </c>
      <c r="G245" s="53">
        <v>2</v>
      </c>
      <c r="H245" s="53">
        <v>3</v>
      </c>
      <c r="I245" s="53">
        <v>3</v>
      </c>
      <c r="J245" s="53">
        <v>0</v>
      </c>
      <c r="K245" s="53">
        <v>2</v>
      </c>
      <c r="L245" t="s">
        <v>12</v>
      </c>
      <c r="M245" t="s">
        <v>12</v>
      </c>
      <c r="N245" t="s">
        <v>12</v>
      </c>
    </row>
    <row r="246" spans="1:14" hidden="1" x14ac:dyDescent="0.25">
      <c r="A246" s="51"/>
      <c r="B246" s="52"/>
      <c r="C246" s="52"/>
      <c r="D246" s="52"/>
      <c r="E246" s="52"/>
      <c r="F246" s="52">
        <v>2</v>
      </c>
      <c r="G246" s="53">
        <v>5</v>
      </c>
      <c r="H246" s="53">
        <v>3</v>
      </c>
      <c r="I246" s="53">
        <v>3</v>
      </c>
      <c r="J246" s="53">
        <v>1</v>
      </c>
      <c r="K246" s="53">
        <v>2</v>
      </c>
      <c r="L246" t="s">
        <v>12</v>
      </c>
      <c r="M246" t="s">
        <v>12</v>
      </c>
      <c r="N246" t="s">
        <v>12</v>
      </c>
    </row>
    <row r="247" spans="1:14" hidden="1" x14ac:dyDescent="0.25">
      <c r="A247" s="51" t="s">
        <v>245</v>
      </c>
      <c r="B247" s="52">
        <v>1</v>
      </c>
      <c r="C247" s="52">
        <v>5</v>
      </c>
      <c r="D247" s="52">
        <v>10</v>
      </c>
      <c r="E247" s="52">
        <v>5</v>
      </c>
      <c r="F247" s="52">
        <v>1</v>
      </c>
      <c r="G247" s="53">
        <v>1</v>
      </c>
      <c r="H247" s="53">
        <v>4</v>
      </c>
      <c r="I247" s="53">
        <v>3</v>
      </c>
      <c r="J247" s="53">
        <v>0</v>
      </c>
      <c r="K247" s="53">
        <v>1</v>
      </c>
      <c r="L247" t="s">
        <v>12</v>
      </c>
      <c r="M247" t="s">
        <v>12</v>
      </c>
      <c r="N247" t="s">
        <v>12</v>
      </c>
    </row>
    <row r="248" spans="1:14" hidden="1" x14ac:dyDescent="0.25">
      <c r="A248" s="51"/>
      <c r="B248" s="52"/>
      <c r="C248" s="52"/>
      <c r="D248" s="52"/>
      <c r="E248" s="52"/>
      <c r="F248" s="52">
        <v>1</v>
      </c>
      <c r="G248" s="53">
        <v>1</v>
      </c>
      <c r="H248" s="53">
        <v>5</v>
      </c>
      <c r="I248" s="53">
        <v>4</v>
      </c>
      <c r="J248" s="53">
        <v>0</v>
      </c>
      <c r="K248" s="53">
        <v>1</v>
      </c>
      <c r="L248" t="s">
        <v>12</v>
      </c>
      <c r="M248" t="s">
        <v>12</v>
      </c>
      <c r="N248" t="s">
        <v>12</v>
      </c>
    </row>
    <row r="249" spans="1:14" hidden="1" x14ac:dyDescent="0.25">
      <c r="A249" s="51" t="s">
        <v>246</v>
      </c>
      <c r="B249" s="52">
        <v>1</v>
      </c>
      <c r="C249" s="52">
        <v>5</v>
      </c>
      <c r="D249" s="52">
        <v>10</v>
      </c>
      <c r="E249" s="52">
        <v>5</v>
      </c>
      <c r="F249" s="52">
        <v>2</v>
      </c>
      <c r="G249" s="53">
        <v>1</v>
      </c>
      <c r="H249" s="53">
        <v>4</v>
      </c>
      <c r="I249" s="53">
        <v>4</v>
      </c>
      <c r="J249" s="53">
        <v>0</v>
      </c>
      <c r="K249" s="53">
        <v>1</v>
      </c>
      <c r="L249" t="s">
        <v>12</v>
      </c>
      <c r="M249" t="s">
        <v>12</v>
      </c>
      <c r="N249" t="s">
        <v>12</v>
      </c>
    </row>
    <row r="250" spans="1:14" hidden="1" x14ac:dyDescent="0.25">
      <c r="A250" s="51"/>
      <c r="B250" s="52"/>
      <c r="C250" s="52"/>
      <c r="D250" s="52"/>
      <c r="E250" s="52"/>
      <c r="F250" s="52">
        <v>1</v>
      </c>
      <c r="G250" s="53">
        <v>1</v>
      </c>
      <c r="H250" s="53">
        <v>5</v>
      </c>
      <c r="I250" s="53">
        <v>4</v>
      </c>
      <c r="J250" s="53">
        <v>0</v>
      </c>
      <c r="K250" s="53">
        <v>1</v>
      </c>
      <c r="L250" t="s">
        <v>12</v>
      </c>
      <c r="M250" t="s">
        <v>12</v>
      </c>
      <c r="N250" t="s">
        <v>12</v>
      </c>
    </row>
    <row r="251" spans="1:14" hidden="1" x14ac:dyDescent="0.25">
      <c r="A251" s="51" t="s">
        <v>232</v>
      </c>
      <c r="B251" s="52">
        <v>1</v>
      </c>
      <c r="C251" s="52">
        <v>5</v>
      </c>
      <c r="D251" s="52">
        <v>10</v>
      </c>
      <c r="E251" s="52">
        <v>4</v>
      </c>
      <c r="F251" s="52">
        <v>1</v>
      </c>
      <c r="G251" s="53">
        <v>2</v>
      </c>
      <c r="H251" s="53">
        <v>3</v>
      </c>
      <c r="I251" s="53">
        <v>3</v>
      </c>
      <c r="J251" s="53">
        <v>1</v>
      </c>
      <c r="K251" s="53">
        <v>1</v>
      </c>
      <c r="L251" t="s">
        <v>12</v>
      </c>
      <c r="M251" t="s">
        <v>12</v>
      </c>
      <c r="N251" t="s">
        <v>12</v>
      </c>
    </row>
    <row r="252" spans="1:14" hidden="1" x14ac:dyDescent="0.25">
      <c r="A252" s="51"/>
      <c r="B252" s="52"/>
      <c r="C252" s="52"/>
      <c r="D252" s="52"/>
      <c r="E252" s="52"/>
      <c r="F252" s="52">
        <v>1</v>
      </c>
      <c r="G252" s="53">
        <v>1</v>
      </c>
      <c r="H252" s="53">
        <v>5</v>
      </c>
      <c r="I252" s="53">
        <v>4</v>
      </c>
      <c r="J252" s="53">
        <v>0</v>
      </c>
      <c r="K252" s="53">
        <v>1</v>
      </c>
      <c r="L252" t="s">
        <v>12</v>
      </c>
      <c r="M252" t="s">
        <v>12</v>
      </c>
      <c r="N252" t="s">
        <v>12</v>
      </c>
    </row>
    <row r="253" spans="1:14" hidden="1" x14ac:dyDescent="0.25">
      <c r="A253" s="51" t="s">
        <v>247</v>
      </c>
      <c r="B253" s="52">
        <v>2</v>
      </c>
      <c r="C253" s="52">
        <v>7</v>
      </c>
      <c r="D253" s="52">
        <v>10</v>
      </c>
      <c r="E253" s="52">
        <v>5</v>
      </c>
      <c r="F253" s="52">
        <v>1</v>
      </c>
      <c r="G253" s="53">
        <v>1</v>
      </c>
      <c r="H253" s="53">
        <v>3</v>
      </c>
      <c r="I253" s="53">
        <v>3</v>
      </c>
      <c r="J253" s="53">
        <v>0</v>
      </c>
      <c r="K253" s="53">
        <v>1</v>
      </c>
      <c r="L253" t="s">
        <v>12</v>
      </c>
      <c r="M253" t="s">
        <v>12</v>
      </c>
      <c r="N253" t="s">
        <v>12</v>
      </c>
    </row>
    <row r="254" spans="1:14" hidden="1" x14ac:dyDescent="0.25">
      <c r="A254" s="51"/>
      <c r="B254" s="52"/>
      <c r="C254" s="52"/>
      <c r="D254" s="52"/>
      <c r="E254" s="52"/>
      <c r="F254" s="52">
        <v>1</v>
      </c>
      <c r="G254" s="53">
        <v>1</v>
      </c>
      <c r="H254" s="53">
        <v>5</v>
      </c>
      <c r="I254" s="53">
        <v>4</v>
      </c>
      <c r="J254" s="53">
        <v>0</v>
      </c>
      <c r="K254" s="53">
        <v>1</v>
      </c>
      <c r="L254" t="s">
        <v>12</v>
      </c>
      <c r="M254" t="s">
        <v>12</v>
      </c>
      <c r="N254" t="s">
        <v>12</v>
      </c>
    </row>
    <row r="255" spans="1:14" hidden="1" x14ac:dyDescent="0.25">
      <c r="A255" s="51"/>
      <c r="B255" s="52"/>
      <c r="C255" s="52"/>
      <c r="D255" s="52"/>
      <c r="E255" s="52"/>
      <c r="F255" s="52">
        <v>1</v>
      </c>
      <c r="G255" s="53">
        <v>2</v>
      </c>
      <c r="H255" s="53">
        <v>3</v>
      </c>
      <c r="I255" s="53">
        <v>4</v>
      </c>
      <c r="J255" s="53">
        <v>0</v>
      </c>
      <c r="K255" s="53">
        <v>1</v>
      </c>
      <c r="L255" t="s">
        <v>12</v>
      </c>
      <c r="M255" t="s">
        <v>12</v>
      </c>
      <c r="N255" t="s">
        <v>12</v>
      </c>
    </row>
    <row r="256" spans="1:14" hidden="1" x14ac:dyDescent="0.25">
      <c r="A256" s="51" t="s">
        <v>248</v>
      </c>
      <c r="B256" s="52">
        <v>2</v>
      </c>
      <c r="C256" s="52">
        <v>7</v>
      </c>
      <c r="D256" s="52">
        <v>10</v>
      </c>
      <c r="E256" s="52">
        <v>5</v>
      </c>
      <c r="F256" s="52">
        <v>1</v>
      </c>
      <c r="G256" s="53">
        <v>1</v>
      </c>
      <c r="H256" s="53">
        <v>4</v>
      </c>
      <c r="I256" s="53">
        <v>3</v>
      </c>
      <c r="J256" s="53">
        <v>0</v>
      </c>
      <c r="K256" s="53">
        <v>1</v>
      </c>
      <c r="L256" t="s">
        <v>12</v>
      </c>
      <c r="M256" t="s">
        <v>12</v>
      </c>
      <c r="N256" t="s">
        <v>12</v>
      </c>
    </row>
    <row r="257" spans="1:14" hidden="1" x14ac:dyDescent="0.25">
      <c r="A257" s="51"/>
      <c r="B257" s="52"/>
      <c r="C257" s="52"/>
      <c r="D257" s="52"/>
      <c r="E257" s="52"/>
      <c r="F257" s="52">
        <v>1</v>
      </c>
      <c r="G257" s="53">
        <v>1</v>
      </c>
      <c r="H257" s="53">
        <v>5</v>
      </c>
      <c r="I257" s="53">
        <v>4</v>
      </c>
      <c r="J257" s="53">
        <v>0</v>
      </c>
      <c r="K257" s="53">
        <v>1</v>
      </c>
      <c r="L257" t="s">
        <v>12</v>
      </c>
      <c r="M257" t="s">
        <v>12</v>
      </c>
      <c r="N257" t="s">
        <v>12</v>
      </c>
    </row>
    <row r="258" spans="1:14" hidden="1" x14ac:dyDescent="0.25">
      <c r="A258" s="51"/>
      <c r="B258" s="52"/>
      <c r="C258" s="52"/>
      <c r="D258" s="52"/>
      <c r="E258" s="52"/>
      <c r="F258" s="52">
        <v>1</v>
      </c>
      <c r="G258" s="53">
        <v>2</v>
      </c>
      <c r="H258" s="53">
        <v>3</v>
      </c>
      <c r="I258" s="53">
        <v>4</v>
      </c>
      <c r="J258" s="53">
        <v>0</v>
      </c>
      <c r="K258" s="53">
        <v>1</v>
      </c>
      <c r="L258" t="s">
        <v>12</v>
      </c>
      <c r="M258" t="s">
        <v>12</v>
      </c>
      <c r="N258" t="s">
        <v>12</v>
      </c>
    </row>
    <row r="259" spans="1:14" hidden="1" x14ac:dyDescent="0.25">
      <c r="A259" s="51" t="s">
        <v>231</v>
      </c>
      <c r="B259" s="52">
        <v>5</v>
      </c>
      <c r="C259" s="52">
        <v>8</v>
      </c>
      <c r="D259" s="52">
        <v>10</v>
      </c>
      <c r="E259" s="52">
        <v>5</v>
      </c>
      <c r="F259" s="52">
        <v>8</v>
      </c>
      <c r="G259" s="53">
        <v>4</v>
      </c>
      <c r="H259" s="53">
        <v>5</v>
      </c>
      <c r="I259" s="53">
        <v>4</v>
      </c>
      <c r="J259" s="53">
        <v>0</v>
      </c>
      <c r="K259" s="53">
        <v>1</v>
      </c>
      <c r="L259" t="s">
        <v>12</v>
      </c>
      <c r="M259" t="s">
        <v>12</v>
      </c>
      <c r="N259" t="s">
        <v>12</v>
      </c>
    </row>
    <row r="260" spans="1:14" hidden="1" x14ac:dyDescent="0.25">
      <c r="A260" s="51"/>
      <c r="B260" s="52"/>
      <c r="C260" s="52"/>
      <c r="D260" s="52"/>
      <c r="E260" s="52"/>
      <c r="F260" s="52">
        <v>2</v>
      </c>
      <c r="G260" s="53">
        <v>4</v>
      </c>
      <c r="H260" s="53">
        <v>3</v>
      </c>
      <c r="I260" s="53">
        <v>4</v>
      </c>
      <c r="J260" s="53">
        <v>1</v>
      </c>
      <c r="K260" s="53">
        <v>1</v>
      </c>
      <c r="L260" t="s">
        <v>12</v>
      </c>
      <c r="M260" t="s">
        <v>12</v>
      </c>
      <c r="N260" t="s">
        <v>12</v>
      </c>
    </row>
    <row r="261" spans="1:14" hidden="1" x14ac:dyDescent="0.25">
      <c r="A261" s="51" t="s">
        <v>234</v>
      </c>
      <c r="B261" s="52">
        <v>5</v>
      </c>
      <c r="C261" s="52">
        <v>5</v>
      </c>
      <c r="D261" s="52">
        <v>10</v>
      </c>
      <c r="E261" s="52">
        <v>4</v>
      </c>
      <c r="F261" s="52">
        <v>2</v>
      </c>
      <c r="G261" s="53">
        <v>1</v>
      </c>
      <c r="H261" s="53">
        <v>4</v>
      </c>
      <c r="I261" s="53">
        <v>4</v>
      </c>
      <c r="J261" s="53">
        <v>1</v>
      </c>
      <c r="K261" s="53">
        <v>2</v>
      </c>
      <c r="L261" t="s">
        <v>12</v>
      </c>
      <c r="M261" t="s">
        <v>12</v>
      </c>
      <c r="N261" t="s">
        <v>12</v>
      </c>
    </row>
    <row r="262" spans="1:14" hidden="1" x14ac:dyDescent="0.25">
      <c r="A262" s="51" t="s">
        <v>214</v>
      </c>
      <c r="B262" s="52">
        <v>4</v>
      </c>
      <c r="C262" s="52">
        <v>8</v>
      </c>
      <c r="D262" s="52">
        <v>10</v>
      </c>
      <c r="E262" s="52">
        <v>6</v>
      </c>
      <c r="F262" s="52">
        <v>16</v>
      </c>
      <c r="G262" s="53">
        <v>6</v>
      </c>
      <c r="H262" s="53">
        <v>3</v>
      </c>
      <c r="I262" s="53">
        <v>4</v>
      </c>
      <c r="J262" s="53">
        <v>0</v>
      </c>
      <c r="K262" s="53">
        <v>1</v>
      </c>
      <c r="L262" t="s">
        <v>12</v>
      </c>
      <c r="M262" t="s">
        <v>12</v>
      </c>
      <c r="N262" t="s">
        <v>12</v>
      </c>
    </row>
    <row r="263" spans="1:14" hidden="1" x14ac:dyDescent="0.25">
      <c r="A263" s="51"/>
      <c r="B263" s="52"/>
      <c r="C263" s="52"/>
      <c r="D263" s="52"/>
      <c r="E263" s="52"/>
      <c r="F263" s="52">
        <v>1</v>
      </c>
      <c r="G263" s="53">
        <v>2</v>
      </c>
      <c r="H263" s="53">
        <v>5</v>
      </c>
      <c r="I263" s="53">
        <v>5</v>
      </c>
      <c r="J263" s="53">
        <v>0</v>
      </c>
      <c r="K263" s="53">
        <v>1</v>
      </c>
      <c r="L263" t="s">
        <v>12</v>
      </c>
      <c r="M263" t="s">
        <v>12</v>
      </c>
      <c r="N263" t="s">
        <v>12</v>
      </c>
    </row>
    <row r="264" spans="1:14" hidden="1" x14ac:dyDescent="0.25">
      <c r="A264" s="51" t="s">
        <v>249</v>
      </c>
      <c r="B264" s="52">
        <v>4</v>
      </c>
      <c r="C264" s="52">
        <v>8</v>
      </c>
      <c r="D264" s="52">
        <v>10</v>
      </c>
      <c r="E264" s="52">
        <v>5</v>
      </c>
      <c r="F264" s="52">
        <v>18</v>
      </c>
      <c r="G264" s="53">
        <v>2</v>
      </c>
      <c r="H264" s="53">
        <v>3</v>
      </c>
      <c r="I264" s="53">
        <v>3</v>
      </c>
      <c r="J264" s="53">
        <v>1</v>
      </c>
      <c r="K264" s="53">
        <v>1</v>
      </c>
      <c r="L264" t="s">
        <v>12</v>
      </c>
      <c r="M264" t="s">
        <v>12</v>
      </c>
      <c r="N264" t="s">
        <v>12</v>
      </c>
    </row>
    <row r="265" spans="1:14" hidden="1" x14ac:dyDescent="0.25">
      <c r="A265" s="51"/>
      <c r="B265" s="52"/>
      <c r="C265" s="52"/>
      <c r="D265" s="52"/>
      <c r="E265" s="52"/>
      <c r="F265" s="52">
        <v>1</v>
      </c>
      <c r="G265" s="53">
        <v>3</v>
      </c>
      <c r="H265" s="53">
        <v>4</v>
      </c>
      <c r="I265" s="53">
        <v>3</v>
      </c>
      <c r="J265" s="53">
        <v>1</v>
      </c>
      <c r="K265" s="53">
        <v>1</v>
      </c>
      <c r="L265" t="s">
        <v>12</v>
      </c>
      <c r="M265" t="s">
        <v>12</v>
      </c>
      <c r="N265" t="s">
        <v>12</v>
      </c>
    </row>
    <row r="266" spans="1:14" hidden="1" x14ac:dyDescent="0.25">
      <c r="A266" s="51" t="s">
        <v>227</v>
      </c>
      <c r="B266" s="52">
        <v>4</v>
      </c>
      <c r="C266" s="52">
        <v>8</v>
      </c>
      <c r="D266" s="52">
        <v>10</v>
      </c>
      <c r="E266" s="52">
        <v>5</v>
      </c>
      <c r="F266" s="52">
        <v>1</v>
      </c>
      <c r="G266" s="53">
        <v>3</v>
      </c>
      <c r="H266" s="53">
        <v>4</v>
      </c>
      <c r="I266" s="53">
        <v>3</v>
      </c>
      <c r="J266" s="53">
        <v>1</v>
      </c>
      <c r="K266" s="53">
        <v>1</v>
      </c>
      <c r="L266" t="s">
        <v>12</v>
      </c>
      <c r="M266" t="s">
        <v>12</v>
      </c>
      <c r="N266" t="s">
        <v>12</v>
      </c>
    </row>
    <row r="267" spans="1:14" hidden="1" x14ac:dyDescent="0.25">
      <c r="A267" s="51" t="s">
        <v>250</v>
      </c>
      <c r="B267" s="52">
        <v>4</v>
      </c>
      <c r="C267" s="52">
        <v>8</v>
      </c>
      <c r="D267" s="52">
        <v>10</v>
      </c>
      <c r="E267" s="52">
        <v>5</v>
      </c>
      <c r="F267" s="52">
        <v>16</v>
      </c>
      <c r="G267" s="53">
        <v>1</v>
      </c>
      <c r="H267" s="53">
        <v>4</v>
      </c>
      <c r="I267" s="53">
        <v>4</v>
      </c>
      <c r="J267" s="53">
        <v>0</v>
      </c>
      <c r="K267" s="53">
        <v>1</v>
      </c>
      <c r="L267" t="s">
        <v>12</v>
      </c>
      <c r="M267" t="s">
        <v>12</v>
      </c>
      <c r="N267" t="s">
        <v>12</v>
      </c>
    </row>
    <row r="268" spans="1:14" hidden="1" x14ac:dyDescent="0.25">
      <c r="A268" s="51"/>
      <c r="B268" s="52"/>
      <c r="C268" s="52"/>
      <c r="D268" s="52"/>
      <c r="E268" s="52"/>
      <c r="F268" s="52">
        <v>1</v>
      </c>
      <c r="G268" s="53">
        <v>4</v>
      </c>
      <c r="H268" s="53">
        <v>4</v>
      </c>
      <c r="I268" s="53">
        <v>3</v>
      </c>
      <c r="J268" s="53">
        <v>0</v>
      </c>
      <c r="K268" s="53">
        <v>1</v>
      </c>
      <c r="L268" t="s">
        <v>12</v>
      </c>
      <c r="M268" t="s">
        <v>12</v>
      </c>
      <c r="N268" t="s">
        <v>12</v>
      </c>
    </row>
    <row r="269" spans="1:14" hidden="1" x14ac:dyDescent="0.25">
      <c r="A269" s="51" t="s">
        <v>251</v>
      </c>
      <c r="B269" s="52">
        <v>4</v>
      </c>
      <c r="C269" s="52">
        <v>8</v>
      </c>
      <c r="D269" s="52">
        <v>10</v>
      </c>
      <c r="E269" s="52">
        <v>5</v>
      </c>
      <c r="F269" s="52">
        <v>16</v>
      </c>
      <c r="G269" s="53">
        <v>1</v>
      </c>
      <c r="H269" s="53">
        <v>4</v>
      </c>
      <c r="I269" s="53">
        <v>4</v>
      </c>
      <c r="J269" s="53">
        <v>0</v>
      </c>
      <c r="K269" s="53">
        <v>1</v>
      </c>
      <c r="L269" t="s">
        <v>12</v>
      </c>
      <c r="M269" t="s">
        <v>12</v>
      </c>
      <c r="N269" t="s">
        <v>12</v>
      </c>
    </row>
    <row r="270" spans="1:14" hidden="1" x14ac:dyDescent="0.25">
      <c r="A270" s="51"/>
      <c r="B270" s="52"/>
      <c r="C270" s="52"/>
      <c r="D270" s="52"/>
      <c r="E270" s="52"/>
      <c r="F270" s="52">
        <v>1</v>
      </c>
      <c r="G270" s="53">
        <v>4</v>
      </c>
      <c r="H270" s="53">
        <v>4</v>
      </c>
      <c r="I270" s="53">
        <v>4</v>
      </c>
      <c r="J270" s="53">
        <v>1</v>
      </c>
      <c r="K270" s="53">
        <v>1</v>
      </c>
      <c r="L270" t="s">
        <v>12</v>
      </c>
      <c r="M270" t="s">
        <v>12</v>
      </c>
      <c r="N270" t="s">
        <v>12</v>
      </c>
    </row>
    <row r="271" spans="1:14" hidden="1" x14ac:dyDescent="0.25">
      <c r="A271" s="51" t="s">
        <v>252</v>
      </c>
      <c r="B271" s="52">
        <v>1</v>
      </c>
      <c r="C271" s="52">
        <v>8</v>
      </c>
      <c r="D271" s="52">
        <v>10</v>
      </c>
      <c r="E271" s="52">
        <v>6</v>
      </c>
      <c r="F271" s="52">
        <v>8</v>
      </c>
      <c r="G271" s="53">
        <v>1</v>
      </c>
      <c r="H271" s="53">
        <v>5</v>
      </c>
      <c r="I271" s="53">
        <v>4</v>
      </c>
      <c r="J271" s="53">
        <v>0</v>
      </c>
      <c r="K271" s="53">
        <v>1</v>
      </c>
      <c r="L271" t="s">
        <v>12</v>
      </c>
      <c r="M271" t="s">
        <v>12</v>
      </c>
      <c r="N271" t="s">
        <v>12</v>
      </c>
    </row>
    <row r="272" spans="1:14" hidden="1" x14ac:dyDescent="0.25">
      <c r="A272" s="51"/>
      <c r="B272" s="52"/>
      <c r="C272" s="52"/>
      <c r="D272" s="52"/>
      <c r="E272" s="52"/>
      <c r="F272" s="52">
        <v>1</v>
      </c>
      <c r="G272" s="53">
        <v>1</v>
      </c>
      <c r="H272" s="53">
        <v>6</v>
      </c>
      <c r="I272" s="53">
        <v>5</v>
      </c>
      <c r="J272" s="53">
        <v>0</v>
      </c>
      <c r="K272" s="53">
        <v>1</v>
      </c>
      <c r="L272" t="s">
        <v>12</v>
      </c>
      <c r="M272" t="s">
        <v>12</v>
      </c>
      <c r="N272" t="s">
        <v>12</v>
      </c>
    </row>
    <row r="273" spans="1:14" hidden="1" x14ac:dyDescent="0.25">
      <c r="A273" s="51" t="s">
        <v>253</v>
      </c>
      <c r="B273" s="52">
        <v>1</v>
      </c>
      <c r="C273" s="52">
        <v>8</v>
      </c>
      <c r="D273" s="52">
        <v>10</v>
      </c>
      <c r="E273" s="52">
        <v>6</v>
      </c>
      <c r="F273" s="52">
        <v>16</v>
      </c>
      <c r="G273" s="53">
        <v>1</v>
      </c>
      <c r="H273" s="53">
        <v>5</v>
      </c>
      <c r="I273" s="53">
        <v>5</v>
      </c>
      <c r="J273" s="53">
        <v>0</v>
      </c>
      <c r="K273" s="53">
        <v>1</v>
      </c>
      <c r="L273" t="s">
        <v>12</v>
      </c>
      <c r="M273" t="s">
        <v>12</v>
      </c>
      <c r="N273" t="s">
        <v>12</v>
      </c>
    </row>
    <row r="274" spans="1:14" hidden="1" x14ac:dyDescent="0.25">
      <c r="A274" s="51"/>
      <c r="B274" s="52"/>
      <c r="C274" s="52"/>
      <c r="D274" s="52"/>
      <c r="E274" s="52"/>
      <c r="F274" s="52">
        <v>1</v>
      </c>
      <c r="G274" s="53">
        <v>1</v>
      </c>
      <c r="H274" s="53">
        <v>5</v>
      </c>
      <c r="I274" s="53">
        <v>6</v>
      </c>
      <c r="J274" s="53">
        <v>0</v>
      </c>
      <c r="K274" s="53">
        <v>1</v>
      </c>
      <c r="L274" t="s">
        <v>12</v>
      </c>
      <c r="M274" t="s">
        <v>12</v>
      </c>
      <c r="N274" t="s">
        <v>12</v>
      </c>
    </row>
    <row r="275" spans="1:14" hidden="1" x14ac:dyDescent="0.25">
      <c r="A275" s="51"/>
      <c r="B275" s="52"/>
      <c r="C275" s="52"/>
      <c r="D275" s="52"/>
      <c r="E275" s="52"/>
      <c r="F275" s="52">
        <v>1</v>
      </c>
      <c r="G275" s="53">
        <v>1</v>
      </c>
      <c r="H275" s="53">
        <v>5</v>
      </c>
      <c r="I275" s="53">
        <v>4</v>
      </c>
      <c r="J275" s="53">
        <v>0</v>
      </c>
      <c r="K275" s="53">
        <v>1</v>
      </c>
      <c r="L275" t="s">
        <v>12</v>
      </c>
      <c r="M275" t="s">
        <v>12</v>
      </c>
      <c r="N275" t="s">
        <v>12</v>
      </c>
    </row>
    <row r="276" spans="1:14" hidden="1" x14ac:dyDescent="0.25">
      <c r="A276" s="51" t="s">
        <v>254</v>
      </c>
      <c r="B276" s="52">
        <v>1</v>
      </c>
      <c r="C276" s="52">
        <v>8</v>
      </c>
      <c r="D276" s="52">
        <v>10</v>
      </c>
      <c r="E276" s="52">
        <v>6</v>
      </c>
      <c r="F276" s="52">
        <v>16</v>
      </c>
      <c r="G276" s="53">
        <v>1</v>
      </c>
      <c r="H276" s="53">
        <v>5</v>
      </c>
      <c r="I276" s="53">
        <v>5</v>
      </c>
      <c r="J276" s="53">
        <v>0</v>
      </c>
      <c r="K276" s="53">
        <v>1</v>
      </c>
      <c r="L276" t="s">
        <v>12</v>
      </c>
      <c r="M276" t="s">
        <v>12</v>
      </c>
      <c r="N276" t="s">
        <v>12</v>
      </c>
    </row>
    <row r="277" spans="1:14" hidden="1" x14ac:dyDescent="0.25">
      <c r="A277" s="51"/>
      <c r="B277" s="52"/>
      <c r="C277" s="52"/>
      <c r="D277" s="52"/>
      <c r="E277" s="52"/>
      <c r="F277" s="52">
        <v>1</v>
      </c>
      <c r="G277" s="53">
        <v>1</v>
      </c>
      <c r="H277" s="53">
        <v>5</v>
      </c>
      <c r="I277" s="53">
        <v>6</v>
      </c>
      <c r="J277" s="53">
        <v>0</v>
      </c>
      <c r="K277" s="53">
        <v>1</v>
      </c>
      <c r="L277" t="s">
        <v>12</v>
      </c>
      <c r="M277" t="s">
        <v>12</v>
      </c>
      <c r="N277" t="s">
        <v>12</v>
      </c>
    </row>
    <row r="278" spans="1:14" hidden="1" x14ac:dyDescent="0.25">
      <c r="A278" s="51" t="s">
        <v>206</v>
      </c>
      <c r="B278" s="52">
        <v>1</v>
      </c>
      <c r="C278" s="52">
        <v>8</v>
      </c>
      <c r="D278" s="52">
        <v>10</v>
      </c>
      <c r="E278" s="52">
        <v>6</v>
      </c>
      <c r="F278" s="52">
        <v>16</v>
      </c>
      <c r="G278" s="53">
        <v>2</v>
      </c>
      <c r="H278" s="53">
        <v>3</v>
      </c>
      <c r="I278" s="53">
        <v>4</v>
      </c>
      <c r="J278" s="53">
        <v>0</v>
      </c>
      <c r="K278" s="53">
        <v>1</v>
      </c>
      <c r="L278" t="s">
        <v>12</v>
      </c>
      <c r="M278" t="s">
        <v>12</v>
      </c>
      <c r="N278" t="s">
        <v>12</v>
      </c>
    </row>
    <row r="279" spans="1:14" hidden="1" x14ac:dyDescent="0.25">
      <c r="A279" s="51"/>
      <c r="B279" s="52"/>
      <c r="C279" s="52"/>
      <c r="D279" s="52"/>
      <c r="E279" s="52"/>
      <c r="F279" s="52">
        <v>1</v>
      </c>
      <c r="G279" s="53">
        <v>1</v>
      </c>
      <c r="H279" s="53">
        <v>5</v>
      </c>
      <c r="I279" s="53">
        <v>5</v>
      </c>
      <c r="J279" s="53">
        <v>0</v>
      </c>
      <c r="K279" s="53">
        <v>1</v>
      </c>
      <c r="L279" t="s">
        <v>12</v>
      </c>
      <c r="M279" t="s">
        <v>12</v>
      </c>
      <c r="N279" t="s">
        <v>12</v>
      </c>
    </row>
    <row r="280" spans="1:14" hidden="1" x14ac:dyDescent="0.25">
      <c r="A280" s="51" t="s">
        <v>255</v>
      </c>
      <c r="B280" s="52">
        <v>3</v>
      </c>
      <c r="C280" s="52">
        <v>14</v>
      </c>
      <c r="D280" s="52">
        <v>10</v>
      </c>
      <c r="E280" s="52">
        <v>5</v>
      </c>
      <c r="F280" s="52">
        <v>10</v>
      </c>
      <c r="G280" s="53">
        <v>2</v>
      </c>
      <c r="H280" s="53">
        <v>4</v>
      </c>
      <c r="I280" s="53">
        <v>3</v>
      </c>
      <c r="J280" s="53">
        <v>0</v>
      </c>
      <c r="K280" s="53">
        <v>1</v>
      </c>
      <c r="L280" t="s">
        <v>12</v>
      </c>
      <c r="M280" t="s">
        <v>12</v>
      </c>
      <c r="N280" t="s">
        <v>12</v>
      </c>
    </row>
    <row r="281" spans="1:14" hidden="1" x14ac:dyDescent="0.25">
      <c r="A281" s="51"/>
      <c r="B281" s="52"/>
      <c r="C281" s="52"/>
      <c r="D281" s="52"/>
      <c r="E281" s="52"/>
      <c r="F281" s="52">
        <v>1</v>
      </c>
      <c r="G281" s="53">
        <v>4</v>
      </c>
      <c r="H281" s="53">
        <v>4</v>
      </c>
      <c r="I281" s="53">
        <v>4</v>
      </c>
      <c r="J281" s="53">
        <v>0</v>
      </c>
      <c r="K281" s="53">
        <v>1</v>
      </c>
      <c r="L281" t="s">
        <v>12</v>
      </c>
      <c r="M281" t="s">
        <v>12</v>
      </c>
      <c r="N281" t="s">
        <v>12</v>
      </c>
    </row>
    <row r="282" spans="1:14" hidden="1" x14ac:dyDescent="0.25">
      <c r="A282" s="51" t="s">
        <v>256</v>
      </c>
      <c r="B282" s="52">
        <v>3</v>
      </c>
      <c r="C282" s="52">
        <v>14</v>
      </c>
      <c r="D282" s="52">
        <v>10</v>
      </c>
      <c r="E282" s="52">
        <v>5</v>
      </c>
      <c r="F282" s="52">
        <v>5</v>
      </c>
      <c r="G282" s="53">
        <v>1</v>
      </c>
      <c r="H282" s="53">
        <v>4</v>
      </c>
      <c r="I282" s="53">
        <v>4</v>
      </c>
      <c r="J282" s="53">
        <v>0</v>
      </c>
      <c r="K282" s="53">
        <v>1</v>
      </c>
      <c r="L282" t="s">
        <v>12</v>
      </c>
      <c r="M282" t="s">
        <v>12</v>
      </c>
      <c r="N282" t="s">
        <v>12</v>
      </c>
    </row>
    <row r="283" spans="1:14" hidden="1" x14ac:dyDescent="0.25">
      <c r="A283" s="51"/>
      <c r="B283" s="52"/>
      <c r="C283" s="52"/>
      <c r="D283" s="52"/>
      <c r="E283" s="52"/>
      <c r="F283" s="52">
        <v>1</v>
      </c>
      <c r="G283" s="53">
        <v>4</v>
      </c>
      <c r="H283" s="53">
        <v>4</v>
      </c>
      <c r="I283" s="53">
        <v>4</v>
      </c>
      <c r="J283" s="53">
        <v>0</v>
      </c>
      <c r="K283" s="53">
        <v>1</v>
      </c>
      <c r="L283" t="s">
        <v>12</v>
      </c>
      <c r="M283" t="s">
        <v>12</v>
      </c>
      <c r="N283" t="s">
        <v>12</v>
      </c>
    </row>
    <row r="284" spans="1:14" hidden="1" x14ac:dyDescent="0.25">
      <c r="A284" s="51" t="s">
        <v>257</v>
      </c>
      <c r="B284" s="52">
        <v>3</v>
      </c>
      <c r="C284" s="52">
        <v>14</v>
      </c>
      <c r="D284" s="52">
        <v>10</v>
      </c>
      <c r="E284" s="52">
        <v>5</v>
      </c>
      <c r="F284" s="52">
        <v>1</v>
      </c>
      <c r="G284" s="53">
        <v>3</v>
      </c>
      <c r="H284" s="53">
        <v>3</v>
      </c>
      <c r="I284" s="53">
        <v>4</v>
      </c>
      <c r="J284" s="53">
        <v>0</v>
      </c>
      <c r="K284" s="53">
        <v>1</v>
      </c>
      <c r="L284" t="s">
        <v>12</v>
      </c>
      <c r="M284" t="s">
        <v>12</v>
      </c>
      <c r="N284" t="s">
        <v>12</v>
      </c>
    </row>
    <row r="285" spans="1:14" hidden="1" x14ac:dyDescent="0.25">
      <c r="A285" s="51"/>
      <c r="B285" s="52"/>
      <c r="C285" s="52"/>
      <c r="D285" s="52"/>
      <c r="E285" s="52"/>
      <c r="F285" s="52">
        <v>1</v>
      </c>
      <c r="G285" s="53">
        <v>4</v>
      </c>
      <c r="H285" s="53">
        <v>4</v>
      </c>
      <c r="I285" s="53">
        <v>4</v>
      </c>
      <c r="J285" s="53">
        <v>0</v>
      </c>
      <c r="K285" s="53">
        <v>1</v>
      </c>
      <c r="L285" t="s">
        <v>12</v>
      </c>
      <c r="M285" t="s">
        <v>12</v>
      </c>
      <c r="N285" t="s">
        <v>12</v>
      </c>
    </row>
    <row r="286" spans="1:14" hidden="1" x14ac:dyDescent="0.25">
      <c r="A286" s="51" t="s">
        <v>216</v>
      </c>
      <c r="B286" s="52">
        <v>3</v>
      </c>
      <c r="C286" s="52">
        <v>14</v>
      </c>
      <c r="D286" s="52">
        <v>10</v>
      </c>
      <c r="E286" s="52">
        <v>5</v>
      </c>
      <c r="F286" s="52">
        <v>2</v>
      </c>
      <c r="G286" s="53">
        <v>1</v>
      </c>
      <c r="H286" s="53">
        <v>4</v>
      </c>
      <c r="I286" s="53">
        <v>4</v>
      </c>
      <c r="J286" s="53">
        <v>0</v>
      </c>
      <c r="K286" s="53">
        <v>1</v>
      </c>
      <c r="L286" t="s">
        <v>12</v>
      </c>
      <c r="M286" t="s">
        <v>12</v>
      </c>
      <c r="N286" t="s">
        <v>12</v>
      </c>
    </row>
    <row r="287" spans="1:14" hidden="1" x14ac:dyDescent="0.25">
      <c r="A287" s="51"/>
      <c r="B287" s="52"/>
      <c r="C287" s="52"/>
      <c r="D287" s="52"/>
      <c r="E287" s="52"/>
      <c r="F287" s="52">
        <v>1</v>
      </c>
      <c r="G287" s="53">
        <v>3</v>
      </c>
      <c r="H287" s="53">
        <v>3</v>
      </c>
      <c r="I287" s="53">
        <v>3</v>
      </c>
      <c r="J287" s="53">
        <v>0</v>
      </c>
      <c r="K287" s="53">
        <v>1</v>
      </c>
      <c r="L287" t="s">
        <v>12</v>
      </c>
      <c r="M287" t="s">
        <v>12</v>
      </c>
      <c r="N287" t="s">
        <v>12</v>
      </c>
    </row>
    <row r="288" spans="1:14" hidden="1" x14ac:dyDescent="0.25">
      <c r="A288" s="51"/>
      <c r="B288" s="52"/>
      <c r="C288" s="52"/>
      <c r="D288" s="52"/>
      <c r="E288" s="52"/>
      <c r="F288" s="52">
        <v>1</v>
      </c>
      <c r="G288" s="53">
        <v>1</v>
      </c>
      <c r="H288" s="53">
        <v>4</v>
      </c>
      <c r="I288" s="53">
        <v>3</v>
      </c>
      <c r="J288" s="53">
        <v>0</v>
      </c>
      <c r="K288" s="53">
        <v>1</v>
      </c>
      <c r="L288" t="s">
        <v>12</v>
      </c>
      <c r="M288" t="s">
        <v>12</v>
      </c>
      <c r="N288" t="s">
        <v>12</v>
      </c>
    </row>
    <row r="289" spans="1:14" hidden="1" x14ac:dyDescent="0.25">
      <c r="A289" s="51" t="s">
        <v>258</v>
      </c>
      <c r="B289" s="52">
        <v>1</v>
      </c>
      <c r="C289" s="52">
        <v>8</v>
      </c>
      <c r="D289" s="52">
        <v>10</v>
      </c>
      <c r="E289" s="52">
        <v>6</v>
      </c>
      <c r="F289" s="52">
        <v>2</v>
      </c>
      <c r="G289" s="53">
        <v>1</v>
      </c>
      <c r="H289" s="53">
        <v>5</v>
      </c>
      <c r="I289" s="53">
        <v>5</v>
      </c>
      <c r="J289" s="53">
        <v>0</v>
      </c>
      <c r="K289" s="53">
        <v>1</v>
      </c>
      <c r="L289" t="s">
        <v>12</v>
      </c>
      <c r="M289" t="s">
        <v>12</v>
      </c>
      <c r="N289" t="s">
        <v>12</v>
      </c>
    </row>
    <row r="290" spans="1:14" hidden="1" x14ac:dyDescent="0.25">
      <c r="A290" s="51" t="s">
        <v>217</v>
      </c>
      <c r="B290" s="52">
        <v>3</v>
      </c>
      <c r="C290" s="52">
        <v>8</v>
      </c>
      <c r="D290" s="52">
        <v>10</v>
      </c>
      <c r="E290" s="52">
        <v>5</v>
      </c>
      <c r="F290" s="52">
        <v>8</v>
      </c>
      <c r="G290" s="53">
        <v>1</v>
      </c>
      <c r="H290" s="53">
        <v>3</v>
      </c>
      <c r="I290" s="53">
        <v>3</v>
      </c>
      <c r="J290" s="53">
        <v>2</v>
      </c>
      <c r="K290" s="53">
        <v>3</v>
      </c>
      <c r="L290" t="s">
        <v>12</v>
      </c>
      <c r="M290" t="s">
        <v>12</v>
      </c>
      <c r="N290" t="s">
        <v>12</v>
      </c>
    </row>
    <row r="291" spans="1:14" hidden="1" x14ac:dyDescent="0.25">
      <c r="A291" s="51"/>
      <c r="B291" s="52"/>
      <c r="C291" s="52"/>
      <c r="D291" s="52"/>
      <c r="E291" s="52"/>
      <c r="F291" s="52">
        <v>1</v>
      </c>
      <c r="G291" s="53">
        <v>3</v>
      </c>
      <c r="H291" s="53">
        <v>3</v>
      </c>
      <c r="I291" s="53">
        <v>3</v>
      </c>
      <c r="J291" s="53">
        <v>1</v>
      </c>
      <c r="K291" s="53">
        <v>1</v>
      </c>
      <c r="L291" t="s">
        <v>12</v>
      </c>
      <c r="M291" t="s">
        <v>12</v>
      </c>
      <c r="N291" t="s">
        <v>12</v>
      </c>
    </row>
    <row r="292" spans="1:14" hidden="1" x14ac:dyDescent="0.25">
      <c r="A292" s="51" t="s">
        <v>215</v>
      </c>
      <c r="B292" s="52">
        <v>3</v>
      </c>
      <c r="C292" s="52">
        <v>8</v>
      </c>
      <c r="D292" s="52">
        <v>10</v>
      </c>
      <c r="E292" s="52">
        <v>4</v>
      </c>
      <c r="F292" s="52">
        <v>12</v>
      </c>
      <c r="G292" s="53">
        <v>6</v>
      </c>
      <c r="H292" s="53">
        <v>3</v>
      </c>
      <c r="I292" s="53">
        <v>4</v>
      </c>
      <c r="J292" s="53">
        <v>0</v>
      </c>
      <c r="K292" s="53">
        <v>1</v>
      </c>
      <c r="L292" t="s">
        <v>12</v>
      </c>
      <c r="M292" t="s">
        <v>12</v>
      </c>
      <c r="N292" t="s">
        <v>12</v>
      </c>
    </row>
    <row r="293" spans="1:14" hidden="1" x14ac:dyDescent="0.25">
      <c r="A293" s="51"/>
      <c r="B293" s="52"/>
      <c r="C293" s="52"/>
      <c r="D293" s="52"/>
      <c r="E293" s="52"/>
      <c r="F293" s="52">
        <v>1</v>
      </c>
      <c r="G293" s="53">
        <v>3</v>
      </c>
      <c r="H293" s="53">
        <v>4</v>
      </c>
      <c r="I293" s="53">
        <v>3</v>
      </c>
      <c r="J293" s="53">
        <v>0</v>
      </c>
      <c r="K293" s="53">
        <v>1</v>
      </c>
      <c r="L293" t="s">
        <v>12</v>
      </c>
      <c r="M293" t="s">
        <v>12</v>
      </c>
      <c r="N293" t="s">
        <v>12</v>
      </c>
    </row>
    <row r="294" spans="1:14" hidden="1" x14ac:dyDescent="0.25">
      <c r="A294" s="51" t="s">
        <v>259</v>
      </c>
      <c r="B294" s="52">
        <v>4</v>
      </c>
      <c r="C294" s="52">
        <v>8</v>
      </c>
      <c r="D294" s="52">
        <v>10</v>
      </c>
      <c r="E294" s="52">
        <v>4</v>
      </c>
      <c r="F294" s="52">
        <v>2</v>
      </c>
      <c r="G294" s="53">
        <v>4</v>
      </c>
      <c r="H294" s="53">
        <v>4</v>
      </c>
      <c r="I294" s="53">
        <v>3</v>
      </c>
      <c r="J294" s="53">
        <v>0</v>
      </c>
      <c r="K294" s="53">
        <v>2</v>
      </c>
      <c r="L294" t="s">
        <v>12</v>
      </c>
      <c r="M294" t="s">
        <v>12</v>
      </c>
      <c r="N294" t="s">
        <v>12</v>
      </c>
    </row>
    <row r="295" spans="1:14" hidden="1" x14ac:dyDescent="0.25">
      <c r="A295" s="51"/>
      <c r="B295" s="52"/>
      <c r="C295" s="52"/>
      <c r="D295" s="52"/>
      <c r="E295" s="52"/>
      <c r="F295" s="52">
        <v>1</v>
      </c>
      <c r="G295" s="53">
        <v>1</v>
      </c>
      <c r="H295" s="53">
        <v>4</v>
      </c>
      <c r="I295" s="53">
        <v>3</v>
      </c>
      <c r="J295" s="53">
        <v>1</v>
      </c>
      <c r="K295" s="53">
        <v>1</v>
      </c>
      <c r="L295" t="s">
        <v>12</v>
      </c>
      <c r="M295" t="s">
        <v>12</v>
      </c>
      <c r="N295" t="s">
        <v>12</v>
      </c>
    </row>
    <row r="296" spans="1:14" hidden="1" x14ac:dyDescent="0.25">
      <c r="A296" s="51" t="s">
        <v>260</v>
      </c>
      <c r="B296" s="52">
        <v>4</v>
      </c>
      <c r="C296" s="52">
        <v>8</v>
      </c>
      <c r="D296" s="52">
        <v>10</v>
      </c>
      <c r="E296" s="52">
        <v>4</v>
      </c>
      <c r="F296" s="52">
        <v>2</v>
      </c>
      <c r="G296" s="53">
        <v>6</v>
      </c>
      <c r="H296" s="53">
        <v>4</v>
      </c>
      <c r="I296" s="53">
        <v>3</v>
      </c>
      <c r="J296" s="53">
        <v>1</v>
      </c>
      <c r="K296" s="53">
        <v>2</v>
      </c>
      <c r="L296" t="s">
        <v>12</v>
      </c>
      <c r="M296" t="s">
        <v>12</v>
      </c>
      <c r="N296" t="s">
        <v>12</v>
      </c>
    </row>
    <row r="297" spans="1:14" hidden="1" x14ac:dyDescent="0.25">
      <c r="A297" s="51"/>
      <c r="B297" s="52"/>
      <c r="C297" s="52"/>
      <c r="D297" s="52"/>
      <c r="E297" s="52"/>
      <c r="F297" s="52">
        <v>1</v>
      </c>
      <c r="G297" s="53">
        <v>1</v>
      </c>
      <c r="H297" s="53">
        <v>4</v>
      </c>
      <c r="I297" s="53">
        <v>3</v>
      </c>
      <c r="J297" s="53">
        <v>1</v>
      </c>
      <c r="K297" s="53">
        <v>1</v>
      </c>
      <c r="L297" t="s">
        <v>12</v>
      </c>
      <c r="M297" t="s">
        <v>12</v>
      </c>
      <c r="N297" t="s">
        <v>12</v>
      </c>
    </row>
    <row r="298" spans="1:14" hidden="1" x14ac:dyDescent="0.25">
      <c r="A298" s="51" t="s">
        <v>261</v>
      </c>
      <c r="B298" s="52">
        <v>10</v>
      </c>
      <c r="C298" s="52">
        <v>8</v>
      </c>
      <c r="D298" s="52">
        <v>10</v>
      </c>
      <c r="E298" s="52">
        <v>4</v>
      </c>
      <c r="F298" s="52">
        <v>8</v>
      </c>
      <c r="G298" s="53">
        <v>4</v>
      </c>
      <c r="H298" s="53">
        <v>5</v>
      </c>
      <c r="I298" s="53">
        <v>4</v>
      </c>
      <c r="J298" s="53">
        <v>0</v>
      </c>
      <c r="K298" s="53">
        <v>1</v>
      </c>
      <c r="L298" t="s">
        <v>12</v>
      </c>
      <c r="M298" t="s">
        <v>12</v>
      </c>
      <c r="N298" t="s">
        <v>12</v>
      </c>
    </row>
    <row r="299" spans="1:14" hidden="1" x14ac:dyDescent="0.25">
      <c r="A299" s="51"/>
      <c r="B299" s="52"/>
      <c r="C299" s="52"/>
      <c r="D299" s="52"/>
      <c r="E299" s="52"/>
      <c r="F299" s="52">
        <v>25</v>
      </c>
      <c r="G299" s="53">
        <v>3</v>
      </c>
      <c r="H299" s="53">
        <v>4</v>
      </c>
      <c r="I299" s="53">
        <v>3</v>
      </c>
      <c r="J299" s="53">
        <v>1</v>
      </c>
      <c r="K299" s="53">
        <v>2</v>
      </c>
      <c r="L299" t="s">
        <v>12</v>
      </c>
      <c r="M299" t="s">
        <v>12</v>
      </c>
      <c r="N299" t="s">
        <v>12</v>
      </c>
    </row>
    <row r="300" spans="1:14" hidden="1" x14ac:dyDescent="0.25">
      <c r="A300" s="51"/>
      <c r="B300" s="52"/>
      <c r="C300" s="52"/>
      <c r="D300" s="52"/>
      <c r="E300" s="52"/>
      <c r="F300" s="52">
        <v>2</v>
      </c>
      <c r="G300" s="53">
        <v>3</v>
      </c>
      <c r="H300" s="53">
        <v>3</v>
      </c>
      <c r="I300" s="53">
        <v>3</v>
      </c>
      <c r="J300" s="53">
        <v>3</v>
      </c>
      <c r="K300" s="53">
        <v>2</v>
      </c>
      <c r="L300" t="s">
        <v>12</v>
      </c>
      <c r="M300" t="s">
        <v>12</v>
      </c>
      <c r="N300" t="s">
        <v>12</v>
      </c>
    </row>
    <row r="301" spans="1:14" hidden="1" x14ac:dyDescent="0.25">
      <c r="A301" s="51"/>
      <c r="B301" s="52"/>
      <c r="C301" s="52"/>
      <c r="D301" s="52"/>
      <c r="E301" s="52"/>
      <c r="F301" s="52">
        <v>1</v>
      </c>
      <c r="G301" s="53">
        <v>9</v>
      </c>
      <c r="H301" s="53">
        <v>4</v>
      </c>
      <c r="I301" s="53">
        <v>3</v>
      </c>
      <c r="J301" s="53">
        <v>0</v>
      </c>
      <c r="K301" s="53">
        <v>1</v>
      </c>
      <c r="L301" t="s">
        <v>12</v>
      </c>
      <c r="M301" t="s">
        <v>12</v>
      </c>
      <c r="N301" t="s">
        <v>12</v>
      </c>
    </row>
    <row r="302" spans="1:14" hidden="1" x14ac:dyDescent="0.25">
      <c r="A302" s="51" t="s">
        <v>262</v>
      </c>
      <c r="B302" s="52">
        <v>10</v>
      </c>
      <c r="C302" s="52">
        <v>8</v>
      </c>
      <c r="D302" s="52">
        <v>10</v>
      </c>
      <c r="E302" s="52">
        <v>4</v>
      </c>
      <c r="F302" s="52">
        <v>8</v>
      </c>
      <c r="G302" s="53">
        <v>4</v>
      </c>
      <c r="H302" s="53">
        <v>5</v>
      </c>
      <c r="I302" s="53">
        <v>4</v>
      </c>
      <c r="J302" s="53">
        <v>0</v>
      </c>
      <c r="K302" s="53">
        <v>1</v>
      </c>
      <c r="L302" t="s">
        <v>12</v>
      </c>
      <c r="M302" t="s">
        <v>12</v>
      </c>
      <c r="N302" t="s">
        <v>12</v>
      </c>
    </row>
    <row r="303" spans="1:14" hidden="1" x14ac:dyDescent="0.25">
      <c r="A303" s="51"/>
      <c r="B303" s="52"/>
      <c r="C303" s="52"/>
      <c r="D303" s="52"/>
      <c r="E303" s="52"/>
      <c r="F303" s="52">
        <v>8</v>
      </c>
      <c r="G303" s="53">
        <v>10</v>
      </c>
      <c r="H303" s="53">
        <v>3</v>
      </c>
      <c r="I303" s="53">
        <v>3</v>
      </c>
      <c r="J303" s="53">
        <v>0</v>
      </c>
      <c r="K303" s="53">
        <v>1</v>
      </c>
      <c r="L303" t="s">
        <v>12</v>
      </c>
      <c r="M303" t="s">
        <v>12</v>
      </c>
      <c r="N303" t="s">
        <v>12</v>
      </c>
    </row>
    <row r="304" spans="1:14" hidden="1" x14ac:dyDescent="0.25">
      <c r="A304" s="51"/>
      <c r="B304" s="52"/>
      <c r="C304" s="52"/>
      <c r="D304" s="52"/>
      <c r="E304" s="52"/>
      <c r="F304" s="52">
        <v>2</v>
      </c>
      <c r="G304" s="53">
        <v>3</v>
      </c>
      <c r="H304" s="53">
        <v>3</v>
      </c>
      <c r="I304" s="53">
        <v>3</v>
      </c>
      <c r="J304" s="53">
        <v>3</v>
      </c>
      <c r="K304" s="53">
        <v>2</v>
      </c>
      <c r="L304" t="s">
        <v>12</v>
      </c>
      <c r="M304" t="s">
        <v>12</v>
      </c>
      <c r="N304" t="s">
        <v>12</v>
      </c>
    </row>
    <row r="305" spans="1:15" hidden="1" x14ac:dyDescent="0.25">
      <c r="A305" s="51"/>
      <c r="B305" s="52"/>
      <c r="C305" s="52"/>
      <c r="D305" s="52"/>
      <c r="E305" s="52"/>
      <c r="F305" s="52">
        <v>1</v>
      </c>
      <c r="G305" s="53">
        <v>9</v>
      </c>
      <c r="H305" s="53">
        <v>4</v>
      </c>
      <c r="I305" s="53">
        <v>3</v>
      </c>
      <c r="J305" s="53">
        <v>0</v>
      </c>
      <c r="K305" s="53">
        <v>1</v>
      </c>
      <c r="L305" t="s">
        <v>12</v>
      </c>
      <c r="M305" t="s">
        <v>12</v>
      </c>
      <c r="N305" t="s">
        <v>12</v>
      </c>
    </row>
    <row r="306" spans="1:15" hidden="1" x14ac:dyDescent="0.25">
      <c r="A306" s="51" t="s">
        <v>207</v>
      </c>
      <c r="B306" s="52">
        <v>10</v>
      </c>
      <c r="C306" s="52">
        <v>8</v>
      </c>
      <c r="D306" s="52">
        <v>10</v>
      </c>
      <c r="E306" s="52">
        <v>4</v>
      </c>
      <c r="F306" s="52">
        <v>8</v>
      </c>
      <c r="G306" s="53">
        <v>4</v>
      </c>
      <c r="H306" s="53">
        <v>5</v>
      </c>
      <c r="I306" s="53">
        <v>4</v>
      </c>
      <c r="J306" s="53">
        <v>0</v>
      </c>
      <c r="K306" s="53">
        <v>1</v>
      </c>
      <c r="L306" t="s">
        <v>12</v>
      </c>
      <c r="M306" t="s">
        <v>12</v>
      </c>
      <c r="N306" t="s">
        <v>12</v>
      </c>
    </row>
    <row r="307" spans="1:15" hidden="1" x14ac:dyDescent="0.25">
      <c r="A307" s="51"/>
      <c r="B307" s="52"/>
      <c r="C307" s="52"/>
      <c r="D307" s="52"/>
      <c r="E307" s="52"/>
      <c r="F307" s="52">
        <v>2</v>
      </c>
      <c r="G307" s="53">
        <v>4</v>
      </c>
      <c r="H307" s="53">
        <v>3</v>
      </c>
      <c r="I307" s="53">
        <v>3</v>
      </c>
      <c r="J307" s="53">
        <v>1</v>
      </c>
      <c r="K307" s="53">
        <v>2</v>
      </c>
      <c r="L307" t="s">
        <v>12</v>
      </c>
      <c r="M307" t="s">
        <v>12</v>
      </c>
      <c r="N307" t="s">
        <v>12</v>
      </c>
    </row>
    <row r="308" spans="1:15" hidden="1" x14ac:dyDescent="0.25">
      <c r="A308" s="51"/>
      <c r="B308" s="52"/>
      <c r="C308" s="52"/>
      <c r="D308" s="52"/>
      <c r="E308" s="52"/>
      <c r="F308" s="52">
        <v>1</v>
      </c>
      <c r="G308" s="53">
        <v>9</v>
      </c>
      <c r="H308" s="53">
        <v>4</v>
      </c>
      <c r="I308" s="53">
        <v>4</v>
      </c>
      <c r="J308" s="53">
        <v>0</v>
      </c>
      <c r="K308" s="53">
        <v>1</v>
      </c>
      <c r="L308" t="s">
        <v>12</v>
      </c>
      <c r="M308" t="s">
        <v>12</v>
      </c>
      <c r="N308" t="s">
        <v>12</v>
      </c>
    </row>
    <row r="309" spans="1:15" hidden="1" x14ac:dyDescent="0.25">
      <c r="A309" s="51" t="s">
        <v>263</v>
      </c>
      <c r="B309" s="52">
        <v>8</v>
      </c>
      <c r="C309" s="52">
        <v>5</v>
      </c>
      <c r="D309" s="52">
        <v>10</v>
      </c>
      <c r="E309" s="52">
        <v>3</v>
      </c>
      <c r="F309" s="52">
        <v>20</v>
      </c>
      <c r="G309" s="53">
        <v>6</v>
      </c>
      <c r="H309" s="53">
        <v>4</v>
      </c>
      <c r="I309" s="53">
        <v>3</v>
      </c>
      <c r="J309" s="53">
        <v>1</v>
      </c>
      <c r="K309" s="53">
        <v>2</v>
      </c>
      <c r="L309" t="s">
        <v>12</v>
      </c>
      <c r="M309" t="s">
        <v>12</v>
      </c>
      <c r="N309" t="s">
        <v>12</v>
      </c>
    </row>
    <row r="310" spans="1:15" hidden="1" x14ac:dyDescent="0.25">
      <c r="A310" s="51"/>
      <c r="B310" s="52"/>
      <c r="C310" s="52"/>
      <c r="D310" s="52"/>
      <c r="E310" s="52"/>
      <c r="F310" s="52">
        <v>8</v>
      </c>
      <c r="G310" s="53">
        <v>4</v>
      </c>
      <c r="H310" s="53">
        <v>5</v>
      </c>
      <c r="I310" s="53">
        <v>4</v>
      </c>
      <c r="J310" s="53">
        <v>0</v>
      </c>
      <c r="K310" s="53">
        <v>1</v>
      </c>
      <c r="L310" t="s">
        <v>12</v>
      </c>
      <c r="M310" t="s">
        <v>12</v>
      </c>
      <c r="N310" t="s">
        <v>12</v>
      </c>
    </row>
    <row r="311" spans="1:15" hidden="1" x14ac:dyDescent="0.25">
      <c r="A311" s="51"/>
      <c r="B311" s="52"/>
      <c r="C311" s="52"/>
      <c r="D311" s="52"/>
      <c r="E311" s="52"/>
      <c r="F311" s="52">
        <v>2</v>
      </c>
      <c r="G311" s="53">
        <v>3</v>
      </c>
      <c r="H311" s="53">
        <v>3</v>
      </c>
      <c r="I311" s="53">
        <v>3</v>
      </c>
      <c r="J311" s="53">
        <v>1</v>
      </c>
      <c r="K311" s="53">
        <v>2</v>
      </c>
      <c r="L311" t="s">
        <v>12</v>
      </c>
      <c r="M311" t="s">
        <v>12</v>
      </c>
      <c r="N311" t="s">
        <v>12</v>
      </c>
    </row>
    <row r="312" spans="1:15" hidden="1" x14ac:dyDescent="0.25">
      <c r="A312" s="51" t="s">
        <v>203</v>
      </c>
      <c r="B312" s="52">
        <v>8</v>
      </c>
      <c r="C312" s="52">
        <v>5</v>
      </c>
      <c r="D312" s="52">
        <v>10</v>
      </c>
      <c r="E312" s="52">
        <v>3</v>
      </c>
      <c r="F312" s="52">
        <v>8</v>
      </c>
      <c r="G312" s="53">
        <v>4</v>
      </c>
      <c r="H312" s="53">
        <v>5</v>
      </c>
      <c r="I312" s="53">
        <v>4</v>
      </c>
      <c r="J312" s="53">
        <v>0</v>
      </c>
      <c r="K312" s="53">
        <v>1</v>
      </c>
      <c r="L312" t="s">
        <v>12</v>
      </c>
      <c r="M312" t="s">
        <v>12</v>
      </c>
      <c r="N312" t="s">
        <v>12</v>
      </c>
    </row>
    <row r="313" spans="1:15" hidden="1" x14ac:dyDescent="0.25">
      <c r="A313" s="51"/>
      <c r="B313" s="52"/>
      <c r="C313" s="52"/>
      <c r="D313" s="52"/>
      <c r="E313" s="52"/>
      <c r="F313" s="52">
        <v>2</v>
      </c>
      <c r="G313" s="53">
        <v>3</v>
      </c>
      <c r="H313" s="53">
        <v>3</v>
      </c>
      <c r="I313" s="53">
        <v>3</v>
      </c>
      <c r="J313" s="53">
        <v>1</v>
      </c>
      <c r="K313" s="53">
        <v>2</v>
      </c>
      <c r="L313" t="s">
        <v>12</v>
      </c>
      <c r="M313" t="s">
        <v>12</v>
      </c>
      <c r="N313" t="s">
        <v>12</v>
      </c>
    </row>
    <row r="314" spans="1:15" hidden="1" x14ac:dyDescent="0.25">
      <c r="A314" s="51" t="s">
        <v>235</v>
      </c>
      <c r="B314" s="52">
        <v>12</v>
      </c>
      <c r="C314" s="52">
        <v>10</v>
      </c>
      <c r="D314" s="52">
        <v>10</v>
      </c>
      <c r="E314" s="52">
        <v>4</v>
      </c>
      <c r="F314" s="52">
        <v>18</v>
      </c>
      <c r="G314" s="53">
        <v>2</v>
      </c>
      <c r="H314" s="53">
        <v>3</v>
      </c>
      <c r="I314" s="53">
        <v>3</v>
      </c>
      <c r="J314" s="53">
        <v>0</v>
      </c>
      <c r="K314" s="53">
        <v>2</v>
      </c>
      <c r="L314" t="s">
        <v>12</v>
      </c>
      <c r="M314" t="s">
        <v>12</v>
      </c>
      <c r="N314" t="s">
        <v>12</v>
      </c>
    </row>
    <row r="315" spans="1:15" hidden="1" x14ac:dyDescent="0.25">
      <c r="A315" s="51"/>
      <c r="B315" s="52"/>
      <c r="C315" s="52"/>
      <c r="D315" s="52"/>
      <c r="E315" s="52"/>
      <c r="F315" s="52">
        <v>2</v>
      </c>
      <c r="G315" s="53">
        <v>6</v>
      </c>
      <c r="H315" s="53">
        <v>4</v>
      </c>
      <c r="I315" s="53">
        <v>2</v>
      </c>
      <c r="J315" s="53">
        <v>0</v>
      </c>
      <c r="K315" s="53">
        <v>2</v>
      </c>
      <c r="L315" t="s">
        <v>12</v>
      </c>
      <c r="M315" t="s">
        <v>12</v>
      </c>
      <c r="N315" t="s">
        <v>12</v>
      </c>
    </row>
    <row r="316" spans="1:15" hidden="1" x14ac:dyDescent="0.25">
      <c r="A316" s="51"/>
      <c r="B316" s="52"/>
      <c r="C316" s="52"/>
      <c r="D316" s="52"/>
      <c r="E316" s="52"/>
      <c r="F316" s="52">
        <v>2</v>
      </c>
      <c r="G316" s="53">
        <v>2</v>
      </c>
      <c r="H316" s="53">
        <v>4</v>
      </c>
      <c r="I316" s="53">
        <v>3</v>
      </c>
      <c r="J316" s="53">
        <v>0</v>
      </c>
      <c r="K316" s="53">
        <v>2</v>
      </c>
      <c r="L316" t="s">
        <v>12</v>
      </c>
      <c r="M316" t="s">
        <v>12</v>
      </c>
      <c r="N316" t="s">
        <v>12</v>
      </c>
    </row>
    <row r="317" spans="1:15" hidden="1" x14ac:dyDescent="0.25">
      <c r="A317" s="51"/>
      <c r="B317" s="52"/>
      <c r="C317" s="52"/>
      <c r="D317" s="52"/>
      <c r="E317" s="52"/>
      <c r="F317" s="52">
        <v>1</v>
      </c>
      <c r="G317" s="53">
        <v>1</v>
      </c>
      <c r="H317" s="53">
        <v>4</v>
      </c>
      <c r="I317" s="53">
        <v>5</v>
      </c>
      <c r="J317" s="53">
        <v>0</v>
      </c>
      <c r="K317" s="53">
        <v>1</v>
      </c>
      <c r="L317" t="s">
        <v>12</v>
      </c>
      <c r="M317" t="s">
        <v>12</v>
      </c>
      <c r="N317" t="s">
        <v>12</v>
      </c>
    </row>
    <row r="318" spans="1:15" hidden="1" x14ac:dyDescent="0.25">
      <c r="A318" s="51" t="s">
        <v>210</v>
      </c>
      <c r="B318" s="52">
        <v>5</v>
      </c>
      <c r="C318" s="52">
        <v>6</v>
      </c>
      <c r="D318" s="52">
        <v>10</v>
      </c>
      <c r="E318" s="52">
        <v>0</v>
      </c>
      <c r="F318" s="52">
        <v>1</v>
      </c>
      <c r="G318" s="53">
        <v>5</v>
      </c>
      <c r="H318" s="53">
        <v>5</v>
      </c>
      <c r="I318" s="53">
        <v>5</v>
      </c>
      <c r="J318" s="53">
        <v>0</v>
      </c>
      <c r="K318" s="53">
        <v>1</v>
      </c>
      <c r="L318" t="s">
        <v>12</v>
      </c>
      <c r="M318" t="s">
        <v>12</v>
      </c>
      <c r="N318" t="s">
        <v>12</v>
      </c>
    </row>
    <row r="319" spans="1:15" hidden="1" x14ac:dyDescent="0.25">
      <c r="A319" s="86" t="s">
        <v>320</v>
      </c>
      <c r="B319" s="87"/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</row>
    <row r="320" spans="1:15" hidden="1" x14ac:dyDescent="0.25">
      <c r="A320" s="87"/>
      <c r="B320" s="87"/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</row>
    <row r="321" spans="1:14" hidden="1" x14ac:dyDescent="0.25">
      <c r="A321" s="55" t="s">
        <v>286</v>
      </c>
      <c r="B321" s="52">
        <v>5</v>
      </c>
      <c r="C321" s="52">
        <v>6</v>
      </c>
      <c r="D321" s="52">
        <v>9</v>
      </c>
      <c r="E321" s="52">
        <v>5</v>
      </c>
      <c r="F321" s="52">
        <v>20</v>
      </c>
      <c r="G321" s="53">
        <v>3</v>
      </c>
      <c r="H321" s="53">
        <v>3</v>
      </c>
      <c r="I321" s="53">
        <v>4</v>
      </c>
      <c r="J321" s="53">
        <v>1</v>
      </c>
      <c r="K321" s="53">
        <v>1</v>
      </c>
      <c r="L321" t="s">
        <v>12</v>
      </c>
      <c r="M321" t="s">
        <v>12</v>
      </c>
      <c r="N321" t="s">
        <v>12</v>
      </c>
    </row>
    <row r="322" spans="1:14" hidden="1" x14ac:dyDescent="0.25">
      <c r="A322" s="51"/>
      <c r="B322" s="52"/>
      <c r="C322" s="52"/>
      <c r="D322" s="52"/>
      <c r="E322" s="52"/>
      <c r="F322" s="52">
        <v>18</v>
      </c>
      <c r="G322" s="53">
        <v>1</v>
      </c>
      <c r="H322" s="53">
        <v>4</v>
      </c>
      <c r="I322" s="53">
        <v>4</v>
      </c>
      <c r="J322" s="53">
        <v>0</v>
      </c>
      <c r="K322" s="53">
        <v>1</v>
      </c>
      <c r="L322" t="s">
        <v>12</v>
      </c>
      <c r="M322" t="s">
        <v>12</v>
      </c>
      <c r="N322" t="s">
        <v>12</v>
      </c>
    </row>
    <row r="323" spans="1:14" hidden="1" x14ac:dyDescent="0.25">
      <c r="A323" s="51"/>
      <c r="B323" s="52"/>
      <c r="C323" s="52"/>
      <c r="D323" s="52"/>
      <c r="E323" s="52"/>
      <c r="F323" s="52">
        <v>2</v>
      </c>
      <c r="G323" s="53">
        <v>4</v>
      </c>
      <c r="H323" s="53">
        <v>3</v>
      </c>
      <c r="I323" s="53">
        <v>3</v>
      </c>
      <c r="J323" s="53">
        <v>1</v>
      </c>
      <c r="K323" s="53">
        <v>1</v>
      </c>
      <c r="L323" t="s">
        <v>12</v>
      </c>
      <c r="M323" t="s">
        <v>12</v>
      </c>
      <c r="N323" t="s">
        <v>12</v>
      </c>
    </row>
    <row r="324" spans="1:14" hidden="1" x14ac:dyDescent="0.25">
      <c r="A324" s="55" t="s">
        <v>287</v>
      </c>
      <c r="B324" s="52">
        <v>5</v>
      </c>
      <c r="C324" s="52">
        <v>6</v>
      </c>
      <c r="D324" s="52">
        <v>7</v>
      </c>
      <c r="E324" s="52">
        <v>5</v>
      </c>
      <c r="F324" s="52">
        <v>1</v>
      </c>
      <c r="G324" s="53">
        <v>4</v>
      </c>
      <c r="H324" s="53">
        <v>3</v>
      </c>
      <c r="I324" s="53">
        <v>3</v>
      </c>
      <c r="J324" s="53">
        <v>0</v>
      </c>
      <c r="K324" s="53">
        <v>1</v>
      </c>
      <c r="L324" t="s">
        <v>12</v>
      </c>
      <c r="M324" t="s">
        <v>12</v>
      </c>
      <c r="N324" t="s">
        <v>12</v>
      </c>
    </row>
    <row r="325" spans="1:14" hidden="1" x14ac:dyDescent="0.25">
      <c r="A325" s="55" t="s">
        <v>288</v>
      </c>
      <c r="B325" s="52">
        <v>5</v>
      </c>
      <c r="C325" s="52">
        <v>6</v>
      </c>
      <c r="D325" s="52">
        <v>8</v>
      </c>
      <c r="E325" s="52">
        <v>4</v>
      </c>
      <c r="F325" s="52">
        <v>20</v>
      </c>
      <c r="G325" s="53">
        <v>3</v>
      </c>
      <c r="H325" s="53">
        <v>3</v>
      </c>
      <c r="I325" s="53">
        <v>4</v>
      </c>
      <c r="J325" s="53">
        <v>1</v>
      </c>
      <c r="K325" s="53">
        <v>1</v>
      </c>
      <c r="L325" t="s">
        <v>12</v>
      </c>
      <c r="M325" t="s">
        <v>12</v>
      </c>
      <c r="N325" t="s">
        <v>12</v>
      </c>
    </row>
    <row r="326" spans="1:14" hidden="1" x14ac:dyDescent="0.25">
      <c r="A326" s="54"/>
      <c r="B326" s="52"/>
      <c r="C326" s="52"/>
      <c r="D326" s="52"/>
      <c r="E326" s="52"/>
      <c r="F326" s="52">
        <v>1</v>
      </c>
      <c r="G326" s="53">
        <v>3</v>
      </c>
      <c r="H326" s="53">
        <v>3</v>
      </c>
      <c r="I326" s="53">
        <v>3</v>
      </c>
      <c r="J326" s="53">
        <v>1</v>
      </c>
      <c r="K326" s="53">
        <v>2</v>
      </c>
      <c r="L326" t="s">
        <v>12</v>
      </c>
      <c r="M326" t="s">
        <v>12</v>
      </c>
      <c r="N326" t="s">
        <v>12</v>
      </c>
    </row>
    <row r="327" spans="1:14" hidden="1" x14ac:dyDescent="0.25">
      <c r="A327" s="55" t="s">
        <v>289</v>
      </c>
      <c r="B327" s="52">
        <v>5</v>
      </c>
      <c r="C327" s="52">
        <v>6</v>
      </c>
      <c r="D327" s="52">
        <v>8</v>
      </c>
      <c r="E327" s="52">
        <v>4</v>
      </c>
      <c r="F327" s="52">
        <v>1</v>
      </c>
      <c r="G327" s="53">
        <v>3</v>
      </c>
      <c r="H327" s="53">
        <v>3</v>
      </c>
      <c r="I327" s="53">
        <v>4</v>
      </c>
      <c r="J327" s="53">
        <v>0</v>
      </c>
      <c r="K327" s="53">
        <v>1</v>
      </c>
      <c r="L327" t="s">
        <v>12</v>
      </c>
      <c r="M327" t="s">
        <v>12</v>
      </c>
      <c r="N327" t="s">
        <v>12</v>
      </c>
    </row>
    <row r="328" spans="1:14" hidden="1" x14ac:dyDescent="0.25">
      <c r="A328" s="55"/>
      <c r="B328" s="52"/>
      <c r="C328" s="52"/>
      <c r="D328" s="52"/>
      <c r="E328" s="52"/>
      <c r="F328" s="52">
        <v>2</v>
      </c>
      <c r="G328" s="53">
        <v>3</v>
      </c>
      <c r="H328" s="53">
        <v>3</v>
      </c>
      <c r="I328" s="53">
        <v>3</v>
      </c>
      <c r="J328" s="53">
        <v>1</v>
      </c>
      <c r="K328" s="53">
        <v>1</v>
      </c>
      <c r="L328" t="s">
        <v>12</v>
      </c>
      <c r="M328" t="s">
        <v>12</v>
      </c>
      <c r="N328" t="s">
        <v>12</v>
      </c>
    </row>
    <row r="329" spans="1:14" hidden="1" x14ac:dyDescent="0.25">
      <c r="A329" s="63" t="s">
        <v>290</v>
      </c>
      <c r="B329" s="52">
        <v>5</v>
      </c>
      <c r="C329" s="52">
        <v>6</v>
      </c>
      <c r="D329" s="52">
        <v>8</v>
      </c>
      <c r="E329" s="52">
        <v>4</v>
      </c>
      <c r="F329" s="52">
        <v>20</v>
      </c>
      <c r="G329" s="53">
        <v>3</v>
      </c>
      <c r="H329" s="53">
        <v>3</v>
      </c>
      <c r="I329" s="53">
        <v>4</v>
      </c>
      <c r="J329" s="53">
        <v>1</v>
      </c>
      <c r="K329" s="53">
        <v>1</v>
      </c>
      <c r="L329" t="s">
        <v>12</v>
      </c>
      <c r="M329" t="s">
        <v>12</v>
      </c>
      <c r="N329" t="s">
        <v>12</v>
      </c>
    </row>
    <row r="330" spans="1:14" hidden="1" x14ac:dyDescent="0.25">
      <c r="A330" s="51"/>
      <c r="B330" s="52"/>
      <c r="C330" s="52"/>
      <c r="D330" s="52"/>
      <c r="E330" s="52"/>
      <c r="F330" s="52">
        <v>18</v>
      </c>
      <c r="G330" s="53">
        <v>1</v>
      </c>
      <c r="H330" s="53">
        <v>4</v>
      </c>
      <c r="I330" s="53">
        <v>4</v>
      </c>
      <c r="J330" s="53">
        <v>0</v>
      </c>
      <c r="K330" s="53">
        <v>1</v>
      </c>
      <c r="L330" t="s">
        <v>12</v>
      </c>
      <c r="M330" t="s">
        <v>12</v>
      </c>
      <c r="N330" t="s">
        <v>12</v>
      </c>
    </row>
    <row r="331" spans="1:14" hidden="1" x14ac:dyDescent="0.25">
      <c r="A331" s="51"/>
      <c r="B331" s="52"/>
      <c r="C331" s="52"/>
      <c r="D331" s="52"/>
      <c r="E331" s="52"/>
      <c r="F331" s="52">
        <v>1</v>
      </c>
      <c r="G331" s="53">
        <v>3</v>
      </c>
      <c r="H331" s="53">
        <v>3</v>
      </c>
      <c r="I331" s="53">
        <v>4</v>
      </c>
      <c r="J331" s="53">
        <v>0</v>
      </c>
      <c r="K331" s="53">
        <v>1</v>
      </c>
      <c r="L331" t="s">
        <v>12</v>
      </c>
      <c r="M331" t="s">
        <v>12</v>
      </c>
      <c r="N331" t="s">
        <v>12</v>
      </c>
    </row>
    <row r="332" spans="1:14" hidden="1" x14ac:dyDescent="0.25">
      <c r="A332" s="55" t="s">
        <v>291</v>
      </c>
      <c r="B332" s="52">
        <v>7</v>
      </c>
      <c r="C332" s="52">
        <v>16</v>
      </c>
      <c r="D332" s="52">
        <v>8</v>
      </c>
      <c r="E332" s="52">
        <v>4</v>
      </c>
      <c r="F332" s="52">
        <v>20</v>
      </c>
      <c r="G332" s="53">
        <v>3</v>
      </c>
      <c r="H332" s="53">
        <v>3</v>
      </c>
      <c r="I332" s="53">
        <v>4</v>
      </c>
      <c r="J332" s="53">
        <v>1</v>
      </c>
      <c r="K332" s="53">
        <v>1</v>
      </c>
      <c r="L332" t="s">
        <v>12</v>
      </c>
      <c r="M332" t="s">
        <v>12</v>
      </c>
      <c r="N332" t="s">
        <v>12</v>
      </c>
    </row>
    <row r="333" spans="1:14" hidden="1" x14ac:dyDescent="0.25">
      <c r="A333" s="51"/>
      <c r="B333" s="52"/>
      <c r="C333" s="52"/>
      <c r="D333" s="52"/>
      <c r="E333" s="52"/>
      <c r="F333" s="52">
        <v>1</v>
      </c>
      <c r="G333" s="53">
        <v>4</v>
      </c>
      <c r="H333" s="53">
        <v>3</v>
      </c>
      <c r="I333" s="53">
        <v>3</v>
      </c>
      <c r="J333" s="53">
        <v>1</v>
      </c>
      <c r="K333" s="53">
        <v>2</v>
      </c>
      <c r="L333" t="s">
        <v>12</v>
      </c>
      <c r="M333" t="s">
        <v>12</v>
      </c>
      <c r="N333" t="s">
        <v>12</v>
      </c>
    </row>
    <row r="334" spans="1:14" hidden="1" x14ac:dyDescent="0.25">
      <c r="A334" s="51"/>
      <c r="B334" s="52"/>
      <c r="C334" s="52"/>
      <c r="D334" s="52"/>
      <c r="E334" s="52"/>
      <c r="F334" s="52">
        <v>2</v>
      </c>
      <c r="G334" s="53">
        <v>4</v>
      </c>
      <c r="H334" s="53">
        <v>4</v>
      </c>
      <c r="I334" s="53">
        <v>3</v>
      </c>
      <c r="J334" s="53">
        <v>0</v>
      </c>
      <c r="K334" s="53">
        <v>1</v>
      </c>
      <c r="L334" t="s">
        <v>12</v>
      </c>
      <c r="M334" t="s">
        <v>12</v>
      </c>
      <c r="N334" t="s">
        <v>12</v>
      </c>
    </row>
    <row r="335" spans="1:14" hidden="1" x14ac:dyDescent="0.25">
      <c r="A335" s="55" t="s">
        <v>292</v>
      </c>
      <c r="B335" s="52">
        <v>7</v>
      </c>
      <c r="C335" s="52">
        <v>10</v>
      </c>
      <c r="D335" s="52">
        <v>7</v>
      </c>
      <c r="E335" s="52">
        <v>4</v>
      </c>
      <c r="F335" s="52">
        <v>1</v>
      </c>
      <c r="G335" s="53">
        <v>3</v>
      </c>
      <c r="H335" s="53">
        <v>3</v>
      </c>
      <c r="I335" s="53">
        <v>4</v>
      </c>
      <c r="J335" s="53">
        <v>0</v>
      </c>
      <c r="K335" s="53">
        <v>1</v>
      </c>
      <c r="L335" t="s">
        <v>12</v>
      </c>
      <c r="M335" t="s">
        <v>12</v>
      </c>
      <c r="N335" t="s">
        <v>12</v>
      </c>
    </row>
    <row r="336" spans="1:14" hidden="1" x14ac:dyDescent="0.25">
      <c r="A336" s="51"/>
      <c r="B336" s="52"/>
      <c r="C336" s="52"/>
      <c r="D336" s="52"/>
      <c r="E336" s="52"/>
      <c r="F336" s="52">
        <v>2</v>
      </c>
      <c r="G336" s="53">
        <v>3</v>
      </c>
      <c r="H336" s="53">
        <v>3</v>
      </c>
      <c r="I336" s="53">
        <v>3</v>
      </c>
      <c r="J336" s="53">
        <v>1</v>
      </c>
      <c r="K336" s="53">
        <v>1</v>
      </c>
      <c r="L336" t="s">
        <v>12</v>
      </c>
      <c r="M336" t="s">
        <v>12</v>
      </c>
      <c r="N336" t="s">
        <v>12</v>
      </c>
    </row>
    <row r="337" spans="1:14" hidden="1" x14ac:dyDescent="0.25">
      <c r="A337" s="51"/>
      <c r="B337" s="52"/>
      <c r="C337" s="52"/>
      <c r="D337" s="52"/>
      <c r="E337" s="52"/>
      <c r="F337" s="52">
        <v>1</v>
      </c>
      <c r="G337" s="53">
        <v>3</v>
      </c>
      <c r="H337" s="53">
        <v>4</v>
      </c>
      <c r="I337" s="53">
        <v>3</v>
      </c>
      <c r="J337" s="53">
        <v>1</v>
      </c>
      <c r="K337" s="53">
        <v>1</v>
      </c>
      <c r="L337" t="s">
        <v>12</v>
      </c>
      <c r="M337" t="s">
        <v>12</v>
      </c>
      <c r="N337" t="s">
        <v>12</v>
      </c>
    </row>
    <row r="338" spans="1:14" hidden="1" x14ac:dyDescent="0.25">
      <c r="A338" s="55" t="s">
        <v>293</v>
      </c>
      <c r="B338" s="52">
        <v>7</v>
      </c>
      <c r="C338" s="52">
        <v>10</v>
      </c>
      <c r="D338" s="52">
        <v>7</v>
      </c>
      <c r="E338" s="52">
        <v>4</v>
      </c>
      <c r="F338" s="52">
        <v>20</v>
      </c>
      <c r="G338" s="53">
        <v>3</v>
      </c>
      <c r="H338" s="53">
        <v>3</v>
      </c>
      <c r="I338" s="53">
        <v>4</v>
      </c>
      <c r="J338" s="53">
        <v>1</v>
      </c>
      <c r="K338" s="53">
        <v>1</v>
      </c>
      <c r="L338" t="s">
        <v>12</v>
      </c>
      <c r="M338" t="s">
        <v>12</v>
      </c>
      <c r="N338" t="s">
        <v>12</v>
      </c>
    </row>
    <row r="339" spans="1:14" hidden="1" x14ac:dyDescent="0.25">
      <c r="A339" s="51"/>
      <c r="B339" s="52"/>
      <c r="C339" s="52"/>
      <c r="D339" s="52"/>
      <c r="E339" s="52"/>
      <c r="F339" s="52">
        <v>1</v>
      </c>
      <c r="G339" s="53">
        <v>3</v>
      </c>
      <c r="H339" s="53">
        <v>3</v>
      </c>
      <c r="I339" s="53">
        <v>4</v>
      </c>
      <c r="J339" s="53">
        <v>0</v>
      </c>
      <c r="K339" s="53">
        <v>1</v>
      </c>
      <c r="L339" t="s">
        <v>12</v>
      </c>
      <c r="M339" t="s">
        <v>12</v>
      </c>
      <c r="N339" t="s">
        <v>12</v>
      </c>
    </row>
    <row r="340" spans="1:14" hidden="1" x14ac:dyDescent="0.25">
      <c r="A340" s="51"/>
      <c r="B340" s="52"/>
      <c r="C340" s="52"/>
      <c r="D340" s="52"/>
      <c r="E340" s="52"/>
      <c r="F340" s="52">
        <v>2</v>
      </c>
      <c r="G340" s="53">
        <v>3</v>
      </c>
      <c r="H340" s="53">
        <v>3</v>
      </c>
      <c r="I340" s="53">
        <v>3</v>
      </c>
      <c r="J340" s="53">
        <v>1</v>
      </c>
      <c r="K340" s="53">
        <v>1</v>
      </c>
      <c r="L340" t="s">
        <v>12</v>
      </c>
      <c r="M340" t="s">
        <v>12</v>
      </c>
      <c r="N340" t="s">
        <v>12</v>
      </c>
    </row>
    <row r="341" spans="1:14" hidden="1" x14ac:dyDescent="0.25">
      <c r="A341" s="51"/>
      <c r="B341" s="52"/>
      <c r="C341" s="52"/>
      <c r="D341" s="52"/>
      <c r="E341" s="52"/>
      <c r="F341" s="52">
        <v>1</v>
      </c>
      <c r="G341" s="53">
        <v>3</v>
      </c>
      <c r="H341" s="53">
        <v>4</v>
      </c>
      <c r="I341" s="53">
        <v>3</v>
      </c>
      <c r="J341" s="53">
        <v>1</v>
      </c>
      <c r="K341" s="53">
        <v>1</v>
      </c>
      <c r="L341" t="s">
        <v>12</v>
      </c>
      <c r="M341" t="s">
        <v>12</v>
      </c>
      <c r="N341" t="s">
        <v>12</v>
      </c>
    </row>
    <row r="342" spans="1:14" hidden="1" x14ac:dyDescent="0.25">
      <c r="A342" s="55" t="s">
        <v>294</v>
      </c>
      <c r="B342" s="52">
        <v>12</v>
      </c>
      <c r="C342" s="52">
        <v>14</v>
      </c>
      <c r="D342" s="52">
        <v>8</v>
      </c>
      <c r="E342" s="52">
        <v>4</v>
      </c>
      <c r="F342" s="52">
        <v>2</v>
      </c>
      <c r="G342" s="53">
        <v>4</v>
      </c>
      <c r="H342" s="53">
        <v>3</v>
      </c>
      <c r="I342" s="53">
        <v>4</v>
      </c>
      <c r="J342" s="53">
        <v>1</v>
      </c>
      <c r="K342" s="53">
        <v>1</v>
      </c>
      <c r="L342" t="s">
        <v>12</v>
      </c>
      <c r="M342" t="s">
        <v>12</v>
      </c>
      <c r="N342" t="s">
        <v>12</v>
      </c>
    </row>
    <row r="343" spans="1:14" hidden="1" x14ac:dyDescent="0.25">
      <c r="A343" s="51"/>
      <c r="B343" s="52"/>
      <c r="C343" s="52"/>
      <c r="D343" s="52"/>
      <c r="E343" s="52"/>
      <c r="F343" s="52">
        <v>3</v>
      </c>
      <c r="G343" s="53">
        <v>2</v>
      </c>
      <c r="H343" s="53">
        <v>4</v>
      </c>
      <c r="I343" s="53">
        <v>2</v>
      </c>
      <c r="J343" s="53">
        <v>2</v>
      </c>
      <c r="K343" s="53">
        <v>3</v>
      </c>
      <c r="L343" t="s">
        <v>12</v>
      </c>
      <c r="M343" t="s">
        <v>12</v>
      </c>
      <c r="N343" t="s">
        <v>12</v>
      </c>
    </row>
    <row r="344" spans="1:14" hidden="1" x14ac:dyDescent="0.25">
      <c r="A344" s="51"/>
      <c r="B344" s="52"/>
      <c r="C344" s="52"/>
      <c r="D344" s="52"/>
      <c r="E344" s="52"/>
      <c r="F344" s="52">
        <v>2</v>
      </c>
      <c r="G344" s="53">
        <v>6</v>
      </c>
      <c r="H344" s="53">
        <v>4</v>
      </c>
      <c r="I344" s="53">
        <v>3</v>
      </c>
      <c r="J344" s="53">
        <v>1</v>
      </c>
      <c r="K344" s="53">
        <v>2</v>
      </c>
      <c r="L344" t="s">
        <v>12</v>
      </c>
      <c r="M344" t="s">
        <v>12</v>
      </c>
      <c r="N344" t="s">
        <v>12</v>
      </c>
    </row>
    <row r="345" spans="1:14" hidden="1" x14ac:dyDescent="0.25">
      <c r="A345" s="55" t="s">
        <v>295</v>
      </c>
      <c r="B345" s="52">
        <v>5</v>
      </c>
      <c r="C345" s="52">
        <v>14</v>
      </c>
      <c r="D345" s="52">
        <v>8</v>
      </c>
      <c r="E345" s="52">
        <v>4</v>
      </c>
      <c r="F345" s="52">
        <v>2</v>
      </c>
      <c r="G345" s="53">
        <v>4</v>
      </c>
      <c r="H345" s="53">
        <v>3</v>
      </c>
      <c r="I345" s="53">
        <v>3</v>
      </c>
      <c r="J345" s="53">
        <v>1</v>
      </c>
      <c r="K345" s="53">
        <v>1</v>
      </c>
      <c r="L345" t="s">
        <v>12</v>
      </c>
      <c r="M345" t="s">
        <v>12</v>
      </c>
      <c r="N345" t="s">
        <v>12</v>
      </c>
    </row>
    <row r="346" spans="1:14" hidden="1" x14ac:dyDescent="0.25">
      <c r="A346" s="51"/>
      <c r="B346" s="52"/>
      <c r="C346" s="52"/>
      <c r="D346" s="52"/>
      <c r="E346" s="52"/>
      <c r="F346" s="52">
        <v>1</v>
      </c>
      <c r="G346" s="53">
        <v>2</v>
      </c>
      <c r="H346" s="53">
        <v>4</v>
      </c>
      <c r="I346" s="53">
        <v>4</v>
      </c>
      <c r="J346" s="53">
        <v>0</v>
      </c>
      <c r="K346" s="53">
        <v>1</v>
      </c>
      <c r="L346" t="s">
        <v>12</v>
      </c>
      <c r="M346" t="s">
        <v>12</v>
      </c>
      <c r="N346" t="s">
        <v>12</v>
      </c>
    </row>
    <row r="347" spans="1:14" hidden="1" x14ac:dyDescent="0.25">
      <c r="A347" s="55" t="s">
        <v>296</v>
      </c>
      <c r="B347" s="52">
        <v>8</v>
      </c>
      <c r="C347" s="52">
        <v>12</v>
      </c>
      <c r="D347" s="52">
        <v>9</v>
      </c>
      <c r="E347" s="52">
        <v>4</v>
      </c>
      <c r="F347" s="52">
        <v>24</v>
      </c>
      <c r="G347" s="53">
        <v>6</v>
      </c>
      <c r="H347" s="53">
        <v>3</v>
      </c>
      <c r="I347" s="53">
        <v>3</v>
      </c>
      <c r="J347" s="53">
        <v>1</v>
      </c>
      <c r="K347" s="53">
        <v>1</v>
      </c>
      <c r="L347" t="s">
        <v>12</v>
      </c>
      <c r="M347" t="s">
        <v>12</v>
      </c>
      <c r="N347" t="s">
        <v>12</v>
      </c>
    </row>
    <row r="348" spans="1:14" hidden="1" x14ac:dyDescent="0.25">
      <c r="A348" s="51"/>
      <c r="B348" s="52"/>
      <c r="C348" s="52"/>
      <c r="D348" s="52"/>
      <c r="E348" s="52"/>
      <c r="F348" s="52">
        <v>12</v>
      </c>
      <c r="G348" s="53">
        <v>1</v>
      </c>
      <c r="H348" s="53">
        <v>3</v>
      </c>
      <c r="I348" s="53">
        <v>3</v>
      </c>
      <c r="J348" s="53">
        <v>2</v>
      </c>
      <c r="K348" s="53">
        <v>2</v>
      </c>
      <c r="L348" t="s">
        <v>12</v>
      </c>
      <c r="M348" t="s">
        <v>12</v>
      </c>
      <c r="N348" t="s">
        <v>12</v>
      </c>
    </row>
    <row r="349" spans="1:14" hidden="1" x14ac:dyDescent="0.25">
      <c r="A349" s="51"/>
      <c r="B349" s="52"/>
      <c r="C349" s="52"/>
      <c r="D349" s="52"/>
      <c r="E349" s="52"/>
      <c r="F349" s="52">
        <v>3</v>
      </c>
      <c r="G349" s="53">
        <v>4</v>
      </c>
      <c r="H349" s="53">
        <v>3</v>
      </c>
      <c r="I349" s="53">
        <v>3</v>
      </c>
      <c r="J349" s="53">
        <v>2</v>
      </c>
      <c r="K349" s="53">
        <v>3</v>
      </c>
      <c r="L349" t="s">
        <v>12</v>
      </c>
      <c r="M349" t="s">
        <v>12</v>
      </c>
      <c r="N349" t="s">
        <v>12</v>
      </c>
    </row>
    <row r="350" spans="1:14" hidden="1" x14ac:dyDescent="0.25">
      <c r="A350" s="55" t="s">
        <v>297</v>
      </c>
      <c r="B350" s="52">
        <v>2</v>
      </c>
      <c r="C350" s="52">
        <v>12</v>
      </c>
      <c r="D350" s="52">
        <v>8</v>
      </c>
      <c r="E350" s="52">
        <v>5</v>
      </c>
      <c r="F350" s="52">
        <v>1</v>
      </c>
      <c r="G350" s="53">
        <v>2</v>
      </c>
      <c r="H350" s="53">
        <v>4</v>
      </c>
      <c r="I350" s="53">
        <v>4</v>
      </c>
      <c r="J350" s="53">
        <v>0</v>
      </c>
      <c r="K350" s="53">
        <v>1</v>
      </c>
      <c r="L350" t="s">
        <v>12</v>
      </c>
      <c r="M350" t="s">
        <v>12</v>
      </c>
      <c r="N350" t="s">
        <v>12</v>
      </c>
    </row>
    <row r="351" spans="1:14" hidden="1" x14ac:dyDescent="0.25">
      <c r="A351" s="55" t="s">
        <v>298</v>
      </c>
      <c r="B351" s="52">
        <v>2</v>
      </c>
      <c r="C351" s="52">
        <v>12</v>
      </c>
      <c r="D351" s="52">
        <v>7</v>
      </c>
      <c r="E351" s="52">
        <v>5</v>
      </c>
      <c r="F351" s="52">
        <v>2</v>
      </c>
      <c r="G351" s="53">
        <v>2</v>
      </c>
      <c r="H351" s="53">
        <v>3</v>
      </c>
      <c r="I351" s="53">
        <v>4</v>
      </c>
      <c r="J351" s="53">
        <v>0</v>
      </c>
      <c r="K351" s="53">
        <v>1</v>
      </c>
      <c r="L351" t="s">
        <v>12</v>
      </c>
      <c r="M351" t="s">
        <v>12</v>
      </c>
      <c r="N351" t="s">
        <v>12</v>
      </c>
    </row>
    <row r="352" spans="1:14" hidden="1" x14ac:dyDescent="0.25">
      <c r="A352" s="51"/>
      <c r="B352" s="52"/>
      <c r="C352" s="52"/>
      <c r="D352" s="52"/>
      <c r="E352" s="52"/>
      <c r="F352" s="52">
        <v>1</v>
      </c>
      <c r="G352" s="53">
        <v>2</v>
      </c>
      <c r="H352" s="53">
        <v>4</v>
      </c>
      <c r="I352" s="53">
        <v>4</v>
      </c>
      <c r="J352" s="53">
        <v>0</v>
      </c>
      <c r="K352" s="53">
        <v>1</v>
      </c>
      <c r="L352" t="s">
        <v>12</v>
      </c>
      <c r="M352" t="s">
        <v>12</v>
      </c>
      <c r="N352" t="s">
        <v>12</v>
      </c>
    </row>
    <row r="353" spans="1:14" hidden="1" x14ac:dyDescent="0.25">
      <c r="A353" s="55" t="s">
        <v>299</v>
      </c>
      <c r="B353" s="52">
        <v>12</v>
      </c>
      <c r="C353" s="52">
        <v>14</v>
      </c>
      <c r="D353" s="52">
        <v>8</v>
      </c>
      <c r="E353" s="52">
        <v>4</v>
      </c>
      <c r="F353" s="52">
        <v>20</v>
      </c>
      <c r="G353" s="53">
        <v>1</v>
      </c>
      <c r="H353" s="53">
        <v>3</v>
      </c>
      <c r="I353" s="53">
        <v>3</v>
      </c>
      <c r="J353" s="53">
        <v>1</v>
      </c>
      <c r="K353" s="53">
        <v>3</v>
      </c>
      <c r="L353" t="s">
        <v>12</v>
      </c>
      <c r="M353" t="s">
        <v>12</v>
      </c>
      <c r="N353" t="s">
        <v>12</v>
      </c>
    </row>
    <row r="354" spans="1:14" hidden="1" x14ac:dyDescent="0.25">
      <c r="A354" s="51"/>
      <c r="B354" s="52"/>
      <c r="C354" s="52"/>
      <c r="D354" s="52"/>
      <c r="E354" s="52"/>
      <c r="F354" s="52">
        <v>20</v>
      </c>
      <c r="G354" s="53">
        <v>6</v>
      </c>
      <c r="H354" s="53">
        <v>3</v>
      </c>
      <c r="I354" s="53">
        <v>5</v>
      </c>
      <c r="J354" s="53">
        <v>1</v>
      </c>
      <c r="K354" s="53">
        <v>1</v>
      </c>
      <c r="L354" t="s">
        <v>12</v>
      </c>
      <c r="M354" t="s">
        <v>12</v>
      </c>
      <c r="N354" t="s">
        <v>12</v>
      </c>
    </row>
    <row r="355" spans="1:14" hidden="1" x14ac:dyDescent="0.25">
      <c r="A355" s="51"/>
      <c r="B355" s="52"/>
      <c r="C355" s="52"/>
      <c r="D355" s="52"/>
      <c r="E355" s="52"/>
      <c r="F355" s="52">
        <v>2</v>
      </c>
      <c r="G355" s="53">
        <v>6</v>
      </c>
      <c r="H355" s="53">
        <v>3</v>
      </c>
      <c r="I355" s="53">
        <v>4</v>
      </c>
      <c r="J355" s="53">
        <v>1</v>
      </c>
      <c r="K355" s="53">
        <v>1</v>
      </c>
      <c r="L355" t="s">
        <v>12</v>
      </c>
      <c r="M355" t="s">
        <v>12</v>
      </c>
      <c r="N355" t="s">
        <v>12</v>
      </c>
    </row>
    <row r="356" spans="1:14" hidden="1" x14ac:dyDescent="0.25">
      <c r="A356" s="51"/>
      <c r="B356" s="52"/>
      <c r="C356" s="52"/>
      <c r="D356" s="52"/>
      <c r="E356" s="52"/>
      <c r="F356" s="52">
        <v>2</v>
      </c>
      <c r="G356" s="53">
        <v>2</v>
      </c>
      <c r="H356" s="53">
        <v>4</v>
      </c>
      <c r="I356" s="53">
        <v>2</v>
      </c>
      <c r="J356" s="53">
        <v>2</v>
      </c>
      <c r="K356" s="53">
        <v>3</v>
      </c>
      <c r="L356" t="s">
        <v>12</v>
      </c>
      <c r="M356" t="s">
        <v>12</v>
      </c>
      <c r="N356" t="s">
        <v>12</v>
      </c>
    </row>
    <row r="357" spans="1:14" hidden="1" x14ac:dyDescent="0.25">
      <c r="A357" s="51"/>
      <c r="B357" s="52"/>
      <c r="C357" s="52"/>
      <c r="D357" s="52"/>
      <c r="E357" s="52"/>
      <c r="F357" s="52">
        <v>2</v>
      </c>
      <c r="G357" s="53">
        <v>6</v>
      </c>
      <c r="H357" s="53">
        <v>4</v>
      </c>
      <c r="I357" s="53">
        <v>3</v>
      </c>
      <c r="J357" s="53">
        <v>1</v>
      </c>
      <c r="K357" s="53">
        <v>2</v>
      </c>
      <c r="L357" t="s">
        <v>12</v>
      </c>
      <c r="M357" t="s">
        <v>12</v>
      </c>
      <c r="N357" t="s">
        <v>12</v>
      </c>
    </row>
    <row r="358" spans="1:14" hidden="1" x14ac:dyDescent="0.25">
      <c r="A358" s="55" t="s">
        <v>300</v>
      </c>
      <c r="B358" s="52">
        <v>5</v>
      </c>
      <c r="C358" s="52">
        <v>6</v>
      </c>
      <c r="D358" s="52">
        <v>7</v>
      </c>
      <c r="E358" s="52">
        <v>6</v>
      </c>
      <c r="F358" s="52">
        <v>1</v>
      </c>
      <c r="G358" s="53">
        <v>3</v>
      </c>
      <c r="H358" s="53">
        <v>4</v>
      </c>
      <c r="I358" s="53">
        <v>3</v>
      </c>
      <c r="J358" s="53">
        <v>0</v>
      </c>
      <c r="K358" s="53">
        <v>1</v>
      </c>
      <c r="L358" t="s">
        <v>12</v>
      </c>
      <c r="M358" t="s">
        <v>12</v>
      </c>
      <c r="N358" t="s">
        <v>12</v>
      </c>
    </row>
    <row r="359" spans="1:14" hidden="1" x14ac:dyDescent="0.25">
      <c r="A359" s="51"/>
      <c r="B359" s="52"/>
      <c r="C359" s="52"/>
      <c r="D359" s="52"/>
      <c r="E359" s="52"/>
      <c r="F359" s="52">
        <v>1</v>
      </c>
      <c r="G359" s="53">
        <v>2</v>
      </c>
      <c r="H359" s="53">
        <v>4</v>
      </c>
      <c r="I359" s="53">
        <v>5</v>
      </c>
      <c r="J359" s="53">
        <v>0</v>
      </c>
      <c r="K359" s="53">
        <v>1</v>
      </c>
      <c r="L359" t="s">
        <v>12</v>
      </c>
      <c r="M359" t="s">
        <v>12</v>
      </c>
      <c r="N359" t="s">
        <v>12</v>
      </c>
    </row>
    <row r="360" spans="1:14" hidden="1" x14ac:dyDescent="0.25">
      <c r="A360" s="55" t="s">
        <v>301</v>
      </c>
      <c r="B360" s="52">
        <v>5</v>
      </c>
      <c r="C360" s="52">
        <v>6</v>
      </c>
      <c r="D360" s="52">
        <v>7</v>
      </c>
      <c r="E360" s="52">
        <v>6</v>
      </c>
      <c r="F360" s="52">
        <v>2</v>
      </c>
      <c r="G360" s="53">
        <v>1</v>
      </c>
      <c r="H360" s="53">
        <v>4</v>
      </c>
      <c r="I360" s="53">
        <v>3</v>
      </c>
      <c r="J360" s="53">
        <v>1</v>
      </c>
      <c r="K360" s="53">
        <v>2</v>
      </c>
      <c r="L360" t="s">
        <v>12</v>
      </c>
      <c r="M360" t="s">
        <v>12</v>
      </c>
      <c r="N360" t="s">
        <v>12</v>
      </c>
    </row>
    <row r="361" spans="1:14" hidden="1" x14ac:dyDescent="0.25">
      <c r="A361" s="51"/>
      <c r="B361" s="52"/>
      <c r="C361" s="52"/>
      <c r="D361" s="52"/>
      <c r="E361" s="52"/>
      <c r="F361" s="52">
        <v>1</v>
      </c>
      <c r="G361" s="53">
        <v>2</v>
      </c>
      <c r="H361" s="53">
        <v>4</v>
      </c>
      <c r="I361" s="53">
        <v>5</v>
      </c>
      <c r="J361" s="53">
        <v>0</v>
      </c>
      <c r="K361" s="53">
        <v>1</v>
      </c>
      <c r="L361" t="s">
        <v>12</v>
      </c>
      <c r="M361" t="s">
        <v>12</v>
      </c>
      <c r="N361" t="s">
        <v>12</v>
      </c>
    </row>
    <row r="362" spans="1:14" hidden="1" x14ac:dyDescent="0.25">
      <c r="A362" s="55" t="s">
        <v>302</v>
      </c>
      <c r="B362" s="52">
        <v>5</v>
      </c>
      <c r="C362" s="52">
        <v>8</v>
      </c>
      <c r="D362" s="52">
        <v>7</v>
      </c>
      <c r="E362" s="52">
        <v>6</v>
      </c>
      <c r="F362" s="52">
        <v>2</v>
      </c>
      <c r="G362" s="53">
        <v>2</v>
      </c>
      <c r="H362" s="53">
        <v>3</v>
      </c>
      <c r="I362" s="53">
        <v>4</v>
      </c>
      <c r="J362" s="53">
        <v>1</v>
      </c>
      <c r="K362" s="53">
        <v>1</v>
      </c>
      <c r="L362" t="s">
        <v>12</v>
      </c>
      <c r="M362" t="s">
        <v>12</v>
      </c>
      <c r="N362" t="s">
        <v>12</v>
      </c>
    </row>
    <row r="363" spans="1:14" hidden="1" x14ac:dyDescent="0.25">
      <c r="A363" s="51"/>
      <c r="B363" s="52"/>
      <c r="C363" s="52"/>
      <c r="D363" s="52"/>
      <c r="E363" s="52"/>
      <c r="F363" s="52">
        <v>1</v>
      </c>
      <c r="G363" s="53">
        <v>2</v>
      </c>
      <c r="H363" s="53">
        <v>3</v>
      </c>
      <c r="I363" s="53">
        <v>4</v>
      </c>
      <c r="J363" s="53">
        <v>0</v>
      </c>
      <c r="K363" s="53">
        <v>1</v>
      </c>
      <c r="L363" t="s">
        <v>12</v>
      </c>
      <c r="M363" t="s">
        <v>12</v>
      </c>
      <c r="N363" t="s">
        <v>12</v>
      </c>
    </row>
    <row r="364" spans="1:14" hidden="1" x14ac:dyDescent="0.25">
      <c r="A364" s="55" t="s">
        <v>303</v>
      </c>
      <c r="B364" s="52">
        <v>1</v>
      </c>
      <c r="C364" s="52">
        <v>8</v>
      </c>
      <c r="D364" s="52">
        <v>7</v>
      </c>
      <c r="E364" s="52">
        <v>6</v>
      </c>
      <c r="F364" s="52">
        <v>1</v>
      </c>
      <c r="G364" s="53">
        <v>2</v>
      </c>
      <c r="H364" s="53">
        <v>3</v>
      </c>
      <c r="I364" s="53">
        <v>4</v>
      </c>
      <c r="J364" s="53">
        <v>0</v>
      </c>
      <c r="K364" s="53">
        <v>1</v>
      </c>
      <c r="L364" t="s">
        <v>12</v>
      </c>
      <c r="M364" t="s">
        <v>12</v>
      </c>
      <c r="N364" t="s">
        <v>12</v>
      </c>
    </row>
    <row r="365" spans="1:14" hidden="1" x14ac:dyDescent="0.25">
      <c r="A365" s="63" t="s">
        <v>304</v>
      </c>
      <c r="B365" s="52">
        <v>1</v>
      </c>
      <c r="C365" s="52">
        <v>8</v>
      </c>
      <c r="D365" s="52">
        <v>7</v>
      </c>
      <c r="E365" s="52">
        <v>6</v>
      </c>
      <c r="F365" s="52">
        <v>2</v>
      </c>
      <c r="G365" s="53">
        <v>1</v>
      </c>
      <c r="H365" s="53">
        <v>3</v>
      </c>
      <c r="I365" s="53">
        <v>4</v>
      </c>
      <c r="J365" s="53">
        <v>1</v>
      </c>
      <c r="K365" s="53">
        <v>1</v>
      </c>
      <c r="L365" t="s">
        <v>12</v>
      </c>
      <c r="M365" t="s">
        <v>12</v>
      </c>
      <c r="N365" t="s">
        <v>12</v>
      </c>
    </row>
    <row r="366" spans="1:14" hidden="1" x14ac:dyDescent="0.25">
      <c r="A366" s="63"/>
      <c r="B366" s="52"/>
      <c r="C366" s="52"/>
      <c r="D366" s="52"/>
      <c r="E366" s="52"/>
      <c r="F366" s="52">
        <v>1</v>
      </c>
      <c r="G366" s="53">
        <v>2</v>
      </c>
      <c r="H366" s="53">
        <v>3</v>
      </c>
      <c r="I366" s="53">
        <v>4</v>
      </c>
      <c r="J366" s="53">
        <v>0</v>
      </c>
      <c r="K366" s="53">
        <v>1</v>
      </c>
      <c r="L366" t="s">
        <v>12</v>
      </c>
      <c r="M366" t="s">
        <v>12</v>
      </c>
      <c r="N366" t="s">
        <v>12</v>
      </c>
    </row>
    <row r="367" spans="1:14" hidden="1" x14ac:dyDescent="0.25">
      <c r="A367" s="55" t="s">
        <v>305</v>
      </c>
      <c r="B367" s="52">
        <v>5</v>
      </c>
      <c r="C367" s="52">
        <v>6</v>
      </c>
      <c r="D367" s="52">
        <v>8</v>
      </c>
      <c r="E367" s="52">
        <v>5</v>
      </c>
      <c r="F367" s="52">
        <v>20</v>
      </c>
      <c r="G367" s="53">
        <v>3</v>
      </c>
      <c r="H367" s="53">
        <v>3</v>
      </c>
      <c r="I367" s="53">
        <v>3</v>
      </c>
      <c r="J367" s="53">
        <v>0</v>
      </c>
      <c r="K367" s="53">
        <v>1</v>
      </c>
      <c r="L367" t="s">
        <v>12</v>
      </c>
      <c r="M367" t="s">
        <v>12</v>
      </c>
      <c r="N367" t="s">
        <v>12</v>
      </c>
    </row>
    <row r="368" spans="1:14" hidden="1" x14ac:dyDescent="0.25">
      <c r="A368" s="51"/>
      <c r="B368" s="52"/>
      <c r="C368" s="52"/>
      <c r="D368" s="52"/>
      <c r="E368" s="52"/>
      <c r="F368" s="52">
        <v>1</v>
      </c>
      <c r="G368" s="53">
        <v>3</v>
      </c>
      <c r="H368" s="53">
        <v>3</v>
      </c>
      <c r="I368" s="53">
        <v>4</v>
      </c>
      <c r="J368" s="53">
        <v>0</v>
      </c>
      <c r="K368" s="53">
        <v>1</v>
      </c>
      <c r="L368" t="s">
        <v>12</v>
      </c>
      <c r="M368" t="s">
        <v>12</v>
      </c>
      <c r="N368" t="s">
        <v>12</v>
      </c>
    </row>
    <row r="369" spans="1:14" hidden="1" x14ac:dyDescent="0.25">
      <c r="A369" s="55" t="s">
        <v>306</v>
      </c>
      <c r="B369" s="52">
        <v>1</v>
      </c>
      <c r="C369" s="52">
        <v>6</v>
      </c>
      <c r="D369" s="52">
        <v>7</v>
      </c>
      <c r="E369" s="52">
        <v>5</v>
      </c>
      <c r="F369" s="52">
        <v>20</v>
      </c>
      <c r="G369" s="53">
        <v>1</v>
      </c>
      <c r="H369" s="53">
        <v>3</v>
      </c>
      <c r="I369" s="53">
        <v>4</v>
      </c>
      <c r="J369" s="53">
        <v>0</v>
      </c>
      <c r="K369" s="53">
        <v>1</v>
      </c>
      <c r="L369" t="s">
        <v>12</v>
      </c>
      <c r="M369" t="s">
        <v>12</v>
      </c>
      <c r="N369" t="s">
        <v>12</v>
      </c>
    </row>
    <row r="370" spans="1:14" hidden="1" x14ac:dyDescent="0.25">
      <c r="A370" s="51"/>
      <c r="B370" s="52"/>
      <c r="C370" s="52"/>
      <c r="D370" s="52"/>
      <c r="E370" s="52"/>
      <c r="F370" s="52">
        <v>1</v>
      </c>
      <c r="G370" s="53">
        <v>2</v>
      </c>
      <c r="H370" s="53">
        <v>4</v>
      </c>
      <c r="I370" s="53">
        <v>5</v>
      </c>
      <c r="J370" s="53">
        <v>0</v>
      </c>
      <c r="K370" s="53">
        <v>1</v>
      </c>
      <c r="L370" t="s">
        <v>12</v>
      </c>
      <c r="M370" t="s">
        <v>12</v>
      </c>
      <c r="N370" t="s">
        <v>12</v>
      </c>
    </row>
    <row r="371" spans="1:14" hidden="1" x14ac:dyDescent="0.25">
      <c r="A371" s="55" t="s">
        <v>307</v>
      </c>
      <c r="B371" s="52">
        <v>1</v>
      </c>
      <c r="C371" s="52">
        <v>6</v>
      </c>
      <c r="D371" s="52">
        <v>6</v>
      </c>
      <c r="E371" s="52">
        <v>6</v>
      </c>
      <c r="F371" s="52">
        <v>20</v>
      </c>
      <c r="G371" s="53">
        <v>1</v>
      </c>
      <c r="H371" s="53">
        <v>4</v>
      </c>
      <c r="I371" s="53">
        <v>4</v>
      </c>
      <c r="J371" s="53">
        <v>0</v>
      </c>
      <c r="K371" s="53">
        <v>1</v>
      </c>
      <c r="L371" t="s">
        <v>12</v>
      </c>
      <c r="M371" t="s">
        <v>12</v>
      </c>
      <c r="N371" t="s">
        <v>12</v>
      </c>
    </row>
    <row r="372" spans="1:14" hidden="1" x14ac:dyDescent="0.25">
      <c r="A372" s="51"/>
      <c r="B372" s="52"/>
      <c r="C372" s="52"/>
      <c r="D372" s="52"/>
      <c r="E372" s="52"/>
      <c r="F372" s="52">
        <v>1</v>
      </c>
      <c r="G372" s="53">
        <v>1</v>
      </c>
      <c r="H372" s="53">
        <v>5</v>
      </c>
      <c r="I372" s="53">
        <v>5</v>
      </c>
      <c r="J372" s="53">
        <v>0</v>
      </c>
      <c r="K372" s="53">
        <v>1</v>
      </c>
      <c r="L372" t="s">
        <v>12</v>
      </c>
      <c r="M372" t="s">
        <v>12</v>
      </c>
      <c r="N372" t="s">
        <v>12</v>
      </c>
    </row>
    <row r="373" spans="1:14" hidden="1" x14ac:dyDescent="0.25">
      <c r="A373" s="55" t="s">
        <v>308</v>
      </c>
      <c r="B373" s="52">
        <v>2</v>
      </c>
      <c r="C373" s="52">
        <v>14</v>
      </c>
      <c r="D373" s="52">
        <v>6</v>
      </c>
      <c r="E373" s="52">
        <v>6</v>
      </c>
      <c r="F373" s="52">
        <v>20</v>
      </c>
      <c r="G373" s="53">
        <v>2</v>
      </c>
      <c r="H373" s="53">
        <v>4</v>
      </c>
      <c r="I373" s="53">
        <v>4</v>
      </c>
      <c r="J373" s="53">
        <v>0</v>
      </c>
      <c r="K373" s="53">
        <v>1</v>
      </c>
      <c r="L373" t="s">
        <v>12</v>
      </c>
      <c r="M373" t="s">
        <v>12</v>
      </c>
      <c r="N373" t="s">
        <v>12</v>
      </c>
    </row>
    <row r="374" spans="1:14" hidden="1" x14ac:dyDescent="0.25">
      <c r="A374" s="51"/>
      <c r="B374" s="52"/>
      <c r="C374" s="52"/>
      <c r="D374" s="52"/>
      <c r="E374" s="52"/>
      <c r="F374" s="52">
        <v>2</v>
      </c>
      <c r="G374" s="53">
        <v>1</v>
      </c>
      <c r="H374" s="53">
        <v>4</v>
      </c>
      <c r="I374" s="53">
        <v>4</v>
      </c>
      <c r="J374" s="53">
        <v>0</v>
      </c>
      <c r="K374" s="53">
        <v>1</v>
      </c>
      <c r="L374" t="s">
        <v>12</v>
      </c>
      <c r="M374" t="s">
        <v>12</v>
      </c>
      <c r="N374" t="s">
        <v>12</v>
      </c>
    </row>
    <row r="375" spans="1:14" hidden="1" x14ac:dyDescent="0.25">
      <c r="A375" s="51"/>
      <c r="B375" s="52"/>
      <c r="C375" s="52"/>
      <c r="D375" s="52"/>
      <c r="E375" s="52"/>
      <c r="F375" s="52">
        <v>1</v>
      </c>
      <c r="G375" s="53">
        <v>2</v>
      </c>
      <c r="H375" s="53">
        <v>4</v>
      </c>
      <c r="I375" s="53">
        <v>5</v>
      </c>
      <c r="J375" s="53">
        <v>0</v>
      </c>
      <c r="K375" s="53">
        <v>1</v>
      </c>
      <c r="L375" t="s">
        <v>12</v>
      </c>
      <c r="M375" t="s">
        <v>12</v>
      </c>
      <c r="N375" t="s">
        <v>12</v>
      </c>
    </row>
    <row r="376" spans="1:14" hidden="1" x14ac:dyDescent="0.25">
      <c r="A376" s="55" t="s">
        <v>309</v>
      </c>
      <c r="B376" s="52">
        <v>1</v>
      </c>
      <c r="C376" s="52">
        <v>6</v>
      </c>
      <c r="D376" s="52">
        <v>7</v>
      </c>
      <c r="E376" s="52">
        <v>5</v>
      </c>
      <c r="F376" s="52">
        <v>2</v>
      </c>
      <c r="G376" s="53">
        <v>1</v>
      </c>
      <c r="H376" s="53">
        <v>4</v>
      </c>
      <c r="I376" s="53">
        <v>4</v>
      </c>
      <c r="J376" s="53">
        <v>0</v>
      </c>
      <c r="K376" s="53">
        <v>1</v>
      </c>
      <c r="L376" t="s">
        <v>12</v>
      </c>
      <c r="M376" t="s">
        <v>12</v>
      </c>
      <c r="N376" t="s">
        <v>12</v>
      </c>
    </row>
    <row r="377" spans="1:14" hidden="1" x14ac:dyDescent="0.25">
      <c r="A377" s="55" t="s">
        <v>310</v>
      </c>
      <c r="B377" s="52">
        <v>1</v>
      </c>
      <c r="C377" s="52">
        <v>6</v>
      </c>
      <c r="D377" s="52">
        <v>7</v>
      </c>
      <c r="E377" s="52">
        <v>5</v>
      </c>
      <c r="F377" s="52">
        <v>2</v>
      </c>
      <c r="G377" s="53">
        <v>2</v>
      </c>
      <c r="H377" s="53">
        <v>3</v>
      </c>
      <c r="I377" s="53">
        <v>3</v>
      </c>
      <c r="J377" s="53">
        <v>1</v>
      </c>
      <c r="K377" s="53">
        <v>1</v>
      </c>
      <c r="L377" t="s">
        <v>12</v>
      </c>
      <c r="M377" t="s">
        <v>12</v>
      </c>
      <c r="N377" t="s">
        <v>12</v>
      </c>
    </row>
    <row r="378" spans="1:14" hidden="1" x14ac:dyDescent="0.25">
      <c r="A378" s="55" t="s">
        <v>311</v>
      </c>
      <c r="B378" s="52">
        <v>4</v>
      </c>
      <c r="C378" s="52">
        <v>16</v>
      </c>
      <c r="D378" s="52">
        <v>6</v>
      </c>
      <c r="E378" s="52">
        <v>6</v>
      </c>
      <c r="F378" s="52">
        <v>20</v>
      </c>
      <c r="G378" s="53">
        <v>2</v>
      </c>
      <c r="H378" s="53">
        <v>4</v>
      </c>
      <c r="I378" s="53">
        <v>4</v>
      </c>
      <c r="J378" s="53">
        <v>0</v>
      </c>
      <c r="K378" s="53">
        <v>1</v>
      </c>
      <c r="L378" t="s">
        <v>12</v>
      </c>
      <c r="M378" t="s">
        <v>12</v>
      </c>
      <c r="N378" t="s">
        <v>12</v>
      </c>
    </row>
    <row r="379" spans="1:14" hidden="1" x14ac:dyDescent="0.25">
      <c r="A379" s="51"/>
      <c r="B379" s="52"/>
      <c r="C379" s="52"/>
      <c r="D379" s="52"/>
      <c r="E379" s="52"/>
      <c r="F379" s="52">
        <v>2</v>
      </c>
      <c r="G379" s="53">
        <v>1</v>
      </c>
      <c r="H379" s="53">
        <v>4</v>
      </c>
      <c r="I379" s="53">
        <v>4</v>
      </c>
      <c r="J379" s="53">
        <v>0</v>
      </c>
      <c r="K379" s="53">
        <v>1</v>
      </c>
      <c r="L379" t="s">
        <v>12</v>
      </c>
      <c r="M379" t="s">
        <v>12</v>
      </c>
      <c r="N379" t="s">
        <v>12</v>
      </c>
    </row>
    <row r="380" spans="1:14" hidden="1" x14ac:dyDescent="0.25">
      <c r="A380" s="51"/>
      <c r="B380" s="52"/>
      <c r="C380" s="52"/>
      <c r="D380" s="52"/>
      <c r="E380" s="52"/>
      <c r="F380" s="52">
        <v>2</v>
      </c>
      <c r="G380" s="53">
        <v>2</v>
      </c>
      <c r="H380" s="53">
        <v>4</v>
      </c>
      <c r="I380" s="53">
        <v>4</v>
      </c>
      <c r="J380" s="53">
        <v>0</v>
      </c>
      <c r="K380" s="53">
        <v>1</v>
      </c>
      <c r="L380" t="s">
        <v>12</v>
      </c>
      <c r="M380" t="s">
        <v>12</v>
      </c>
      <c r="N380" t="s">
        <v>12</v>
      </c>
    </row>
    <row r="381" spans="1:14" hidden="1" x14ac:dyDescent="0.25">
      <c r="A381" s="55" t="s">
        <v>312</v>
      </c>
      <c r="B381" s="52">
        <v>2</v>
      </c>
      <c r="C381" s="52">
        <v>12</v>
      </c>
      <c r="D381" s="52">
        <v>7</v>
      </c>
      <c r="E381" s="52">
        <v>5</v>
      </c>
      <c r="F381" s="52">
        <v>9</v>
      </c>
      <c r="G381" s="53">
        <v>2</v>
      </c>
      <c r="H381" s="53">
        <v>4</v>
      </c>
      <c r="I381" s="53">
        <v>4</v>
      </c>
      <c r="J381" s="53">
        <v>1</v>
      </c>
      <c r="K381" s="53">
        <v>1</v>
      </c>
      <c r="L381" t="s">
        <v>12</v>
      </c>
      <c r="M381" t="s">
        <v>12</v>
      </c>
      <c r="N381" t="s">
        <v>12</v>
      </c>
    </row>
    <row r="382" spans="1:14" hidden="1" x14ac:dyDescent="0.25">
      <c r="A382" s="55"/>
      <c r="B382" s="52"/>
      <c r="C382" s="52"/>
      <c r="D382" s="52"/>
      <c r="E382" s="52"/>
      <c r="F382" s="52">
        <v>2</v>
      </c>
      <c r="G382" s="53">
        <v>1</v>
      </c>
      <c r="H382" s="53">
        <v>4</v>
      </c>
      <c r="I382" s="53">
        <v>4</v>
      </c>
      <c r="J382" s="53">
        <v>0</v>
      </c>
      <c r="K382" s="53">
        <v>1</v>
      </c>
      <c r="L382" t="s">
        <v>12</v>
      </c>
      <c r="M382" t="s">
        <v>12</v>
      </c>
      <c r="N382" t="s">
        <v>12</v>
      </c>
    </row>
    <row r="383" spans="1:14" hidden="1" x14ac:dyDescent="0.25">
      <c r="A383" s="55"/>
      <c r="B383" s="52"/>
      <c r="C383" s="52"/>
      <c r="D383" s="52"/>
      <c r="E383" s="52"/>
      <c r="F383" s="52">
        <v>1</v>
      </c>
      <c r="G383" s="53">
        <v>2</v>
      </c>
      <c r="H383" s="53">
        <v>4</v>
      </c>
      <c r="I383" s="53">
        <v>4</v>
      </c>
      <c r="J383" s="53">
        <v>0</v>
      </c>
      <c r="K383" s="53">
        <v>1</v>
      </c>
      <c r="L383" t="s">
        <v>12</v>
      </c>
      <c r="M383" t="s">
        <v>12</v>
      </c>
      <c r="N383" t="s">
        <v>12</v>
      </c>
    </row>
    <row r="384" spans="1:14" hidden="1" x14ac:dyDescent="0.25">
      <c r="A384" s="55" t="s">
        <v>313</v>
      </c>
      <c r="B384" s="52">
        <v>4</v>
      </c>
      <c r="C384" s="52">
        <v>16</v>
      </c>
      <c r="D384" s="52">
        <v>6</v>
      </c>
      <c r="E384" s="52">
        <v>6</v>
      </c>
      <c r="F384" s="52">
        <v>2</v>
      </c>
      <c r="G384" s="53">
        <v>4</v>
      </c>
      <c r="H384" s="53">
        <v>4</v>
      </c>
      <c r="I384" s="53">
        <v>3</v>
      </c>
      <c r="J384" s="53">
        <v>0</v>
      </c>
      <c r="K384" s="53">
        <v>1</v>
      </c>
      <c r="L384" t="s">
        <v>12</v>
      </c>
      <c r="M384" t="s">
        <v>12</v>
      </c>
      <c r="N384" t="s">
        <v>12</v>
      </c>
    </row>
    <row r="385" spans="1:15" hidden="1" x14ac:dyDescent="0.25">
      <c r="A385" s="55" t="s">
        <v>314</v>
      </c>
      <c r="B385" s="52">
        <v>5</v>
      </c>
      <c r="C385" s="52">
        <v>7</v>
      </c>
      <c r="D385" s="52">
        <v>8</v>
      </c>
      <c r="E385" s="52">
        <v>5</v>
      </c>
      <c r="F385" s="52">
        <v>2</v>
      </c>
      <c r="G385" s="53">
        <v>3</v>
      </c>
      <c r="H385" s="53">
        <v>4</v>
      </c>
      <c r="I385" s="53">
        <v>4</v>
      </c>
      <c r="J385" s="53">
        <v>1</v>
      </c>
      <c r="K385" s="53">
        <v>1</v>
      </c>
      <c r="L385" t="s">
        <v>12</v>
      </c>
      <c r="M385" t="s">
        <v>12</v>
      </c>
      <c r="N385" t="s">
        <v>12</v>
      </c>
    </row>
    <row r="386" spans="1:15" hidden="1" x14ac:dyDescent="0.25">
      <c r="A386" s="55" t="s">
        <v>315</v>
      </c>
      <c r="B386" s="52">
        <v>1</v>
      </c>
      <c r="C386" s="52">
        <v>7</v>
      </c>
      <c r="D386" s="52">
        <v>6</v>
      </c>
      <c r="E386" s="52">
        <v>5</v>
      </c>
      <c r="F386" s="52">
        <v>2</v>
      </c>
      <c r="G386" s="53">
        <v>2</v>
      </c>
      <c r="H386" s="53">
        <v>4</v>
      </c>
      <c r="I386" s="53">
        <v>4</v>
      </c>
      <c r="J386" s="53">
        <v>0</v>
      </c>
      <c r="K386" s="53">
        <v>1</v>
      </c>
      <c r="L386" t="s">
        <v>12</v>
      </c>
      <c r="M386" t="s">
        <v>12</v>
      </c>
      <c r="N386" t="s">
        <v>12</v>
      </c>
    </row>
    <row r="387" spans="1:15" hidden="1" x14ac:dyDescent="0.25">
      <c r="A387" s="55" t="s">
        <v>316</v>
      </c>
      <c r="B387" s="52">
        <v>4</v>
      </c>
      <c r="C387" s="52">
        <v>6</v>
      </c>
      <c r="D387" s="52">
        <v>6</v>
      </c>
      <c r="E387" s="52">
        <v>4</v>
      </c>
      <c r="F387" s="52">
        <v>2</v>
      </c>
      <c r="G387" s="53">
        <v>3</v>
      </c>
      <c r="H387" s="53">
        <v>4</v>
      </c>
      <c r="I387" s="53">
        <v>3</v>
      </c>
      <c r="J387" s="53">
        <v>0</v>
      </c>
      <c r="K387" s="53">
        <v>2</v>
      </c>
      <c r="L387" t="s">
        <v>12</v>
      </c>
      <c r="M387" t="s">
        <v>12</v>
      </c>
      <c r="N387" t="s">
        <v>12</v>
      </c>
    </row>
    <row r="388" spans="1:15" hidden="1" x14ac:dyDescent="0.25">
      <c r="A388" s="55" t="s">
        <v>317</v>
      </c>
      <c r="B388" s="52">
        <v>12</v>
      </c>
      <c r="C388" s="52">
        <v>5</v>
      </c>
      <c r="D388" s="52">
        <v>9</v>
      </c>
      <c r="E388" s="52">
        <v>3</v>
      </c>
      <c r="F388" s="52">
        <v>10</v>
      </c>
      <c r="G388" s="53">
        <v>12</v>
      </c>
      <c r="H388" s="53">
        <v>3</v>
      </c>
      <c r="I388" s="53">
        <v>5</v>
      </c>
      <c r="J388" s="53">
        <v>0</v>
      </c>
      <c r="K388" s="53">
        <v>1</v>
      </c>
      <c r="L388" t="s">
        <v>12</v>
      </c>
      <c r="M388" t="s">
        <v>12</v>
      </c>
      <c r="N388" t="s">
        <v>12</v>
      </c>
    </row>
    <row r="389" spans="1:15" hidden="1" x14ac:dyDescent="0.25">
      <c r="A389" s="51"/>
      <c r="B389" s="52"/>
      <c r="C389" s="52"/>
      <c r="D389" s="52"/>
      <c r="E389" s="52"/>
      <c r="F389" s="52">
        <v>3</v>
      </c>
      <c r="G389" s="53">
        <v>3</v>
      </c>
      <c r="H389" s="53">
        <v>3</v>
      </c>
      <c r="I389" s="53">
        <v>3</v>
      </c>
      <c r="J389" s="53">
        <v>2</v>
      </c>
      <c r="K389" s="53">
        <v>6</v>
      </c>
      <c r="L389" t="s">
        <v>12</v>
      </c>
      <c r="M389" t="s">
        <v>12</v>
      </c>
      <c r="N389" t="s">
        <v>12</v>
      </c>
    </row>
    <row r="390" spans="1:15" hidden="1" x14ac:dyDescent="0.25">
      <c r="A390" s="51"/>
      <c r="B390" s="52"/>
      <c r="C390" s="52"/>
      <c r="D390" s="52"/>
      <c r="E390" s="52"/>
      <c r="F390" s="52">
        <v>1</v>
      </c>
      <c r="G390" s="53">
        <v>1</v>
      </c>
      <c r="H390" s="53">
        <v>3</v>
      </c>
      <c r="I390" s="53">
        <v>2</v>
      </c>
      <c r="J390" s="53">
        <v>2</v>
      </c>
      <c r="K390" s="53">
        <v>1</v>
      </c>
      <c r="L390" t="s">
        <v>12</v>
      </c>
      <c r="M390" t="s">
        <v>12</v>
      </c>
      <c r="N390" t="s">
        <v>12</v>
      </c>
    </row>
    <row r="391" spans="1:15" hidden="1" x14ac:dyDescent="0.25">
      <c r="A391" s="55" t="s">
        <v>318</v>
      </c>
      <c r="B391" s="52">
        <v>12</v>
      </c>
      <c r="C391" s="52">
        <v>6</v>
      </c>
      <c r="D391" s="52">
        <v>6</v>
      </c>
      <c r="E391" s="52">
        <v>3</v>
      </c>
      <c r="F391" s="52">
        <v>12</v>
      </c>
      <c r="G391" s="53">
        <v>5</v>
      </c>
      <c r="H391" s="53">
        <v>2</v>
      </c>
      <c r="I391" s="53">
        <v>3</v>
      </c>
      <c r="J391" s="53">
        <v>1</v>
      </c>
      <c r="K391" s="53">
        <v>1</v>
      </c>
      <c r="L391" t="s">
        <v>12</v>
      </c>
      <c r="M391" t="s">
        <v>12</v>
      </c>
      <c r="N391" t="s">
        <v>12</v>
      </c>
    </row>
    <row r="392" spans="1:15" hidden="1" x14ac:dyDescent="0.25">
      <c r="A392" s="51"/>
      <c r="B392" s="52"/>
      <c r="C392" s="52"/>
      <c r="D392" s="52"/>
      <c r="E392" s="52"/>
      <c r="F392" s="52">
        <v>3</v>
      </c>
      <c r="G392" s="53">
        <v>4</v>
      </c>
      <c r="H392" s="53">
        <v>3</v>
      </c>
      <c r="I392" s="53">
        <v>3</v>
      </c>
      <c r="J392" s="53">
        <v>1</v>
      </c>
      <c r="K392" s="53">
        <v>3</v>
      </c>
      <c r="L392" t="s">
        <v>12</v>
      </c>
      <c r="M392" t="s">
        <v>12</v>
      </c>
      <c r="N392" t="s">
        <v>12</v>
      </c>
    </row>
    <row r="393" spans="1:15" hidden="1" x14ac:dyDescent="0.25">
      <c r="A393" s="51"/>
      <c r="B393" s="52"/>
      <c r="C393" s="52"/>
      <c r="D393" s="52"/>
      <c r="E393" s="52"/>
      <c r="F393" s="52">
        <v>1</v>
      </c>
      <c r="G393" s="53">
        <v>1</v>
      </c>
      <c r="H393" s="53">
        <v>3</v>
      </c>
      <c r="I393" s="53">
        <v>2</v>
      </c>
      <c r="J393" s="53">
        <v>2</v>
      </c>
      <c r="K393" s="53">
        <v>1</v>
      </c>
      <c r="L393" t="s">
        <v>12</v>
      </c>
      <c r="M393" t="s">
        <v>12</v>
      </c>
      <c r="N393" t="s">
        <v>12</v>
      </c>
    </row>
    <row r="394" spans="1:15" hidden="1" x14ac:dyDescent="0.25">
      <c r="A394" s="55" t="s">
        <v>319</v>
      </c>
      <c r="B394" s="52">
        <v>12</v>
      </c>
      <c r="C394" s="52">
        <v>5</v>
      </c>
      <c r="D394" s="52">
        <v>9</v>
      </c>
      <c r="E394" s="52">
        <v>3</v>
      </c>
      <c r="F394" s="52">
        <v>18</v>
      </c>
      <c r="G394" s="53">
        <v>1</v>
      </c>
      <c r="H394" s="53">
        <v>2</v>
      </c>
      <c r="I394" s="53">
        <v>3</v>
      </c>
      <c r="J394" s="53">
        <v>1</v>
      </c>
      <c r="K394" s="53">
        <v>3</v>
      </c>
      <c r="L394" t="s">
        <v>12</v>
      </c>
      <c r="M394" t="s">
        <v>12</v>
      </c>
      <c r="N394" t="s">
        <v>12</v>
      </c>
    </row>
    <row r="395" spans="1:15" hidden="1" x14ac:dyDescent="0.25">
      <c r="A395" s="51"/>
      <c r="B395" s="52"/>
      <c r="C395" s="52"/>
      <c r="D395" s="52"/>
      <c r="E395" s="52"/>
      <c r="F395" s="52">
        <v>3</v>
      </c>
      <c r="G395" s="53">
        <v>3</v>
      </c>
      <c r="H395" s="53">
        <v>3</v>
      </c>
      <c r="I395" s="53">
        <v>3</v>
      </c>
      <c r="J395" s="53">
        <v>1</v>
      </c>
      <c r="K395" s="53">
        <v>3</v>
      </c>
      <c r="L395" t="s">
        <v>12</v>
      </c>
      <c r="M395" t="s">
        <v>12</v>
      </c>
      <c r="N395" t="s">
        <v>12</v>
      </c>
    </row>
    <row r="396" spans="1:15" hidden="1" x14ac:dyDescent="0.25">
      <c r="A396" s="51"/>
      <c r="B396" s="52"/>
      <c r="C396" s="52"/>
      <c r="D396" s="52"/>
      <c r="E396" s="52"/>
      <c r="F396" s="52">
        <v>1</v>
      </c>
      <c r="G396" s="53">
        <v>1</v>
      </c>
      <c r="H396" s="53">
        <v>3</v>
      </c>
      <c r="I396" s="53">
        <v>2</v>
      </c>
      <c r="J396" s="53">
        <v>2</v>
      </c>
      <c r="K396" s="53">
        <v>1</v>
      </c>
      <c r="L396" t="s">
        <v>12</v>
      </c>
      <c r="M396" t="s">
        <v>12</v>
      </c>
      <c r="N396" t="s">
        <v>12</v>
      </c>
    </row>
    <row r="397" spans="1:15" hidden="1" x14ac:dyDescent="0.25">
      <c r="A397" s="84" t="s">
        <v>322</v>
      </c>
      <c r="B397" s="85"/>
      <c r="C397" s="85"/>
      <c r="D397" s="85"/>
      <c r="E397" s="85"/>
      <c r="F397" s="85"/>
      <c r="G397" s="85"/>
      <c r="H397" s="85"/>
      <c r="I397" s="85"/>
      <c r="J397" s="85"/>
      <c r="K397" s="85"/>
      <c r="L397" s="85"/>
      <c r="M397" s="85"/>
      <c r="N397" s="85"/>
      <c r="O397" s="85"/>
    </row>
    <row r="398" spans="1:15" hidden="1" x14ac:dyDescent="0.25">
      <c r="A398" s="85"/>
      <c r="B398" s="85"/>
      <c r="C398" s="85"/>
      <c r="D398" s="85"/>
      <c r="E398" s="85"/>
      <c r="F398" s="85"/>
      <c r="G398" s="85"/>
      <c r="H398" s="85"/>
      <c r="I398" s="85"/>
      <c r="J398" s="85"/>
      <c r="K398" s="85"/>
      <c r="L398" s="85"/>
      <c r="M398" s="85"/>
      <c r="N398" s="85"/>
      <c r="O398" s="85"/>
    </row>
    <row r="399" spans="1:15" hidden="1" x14ac:dyDescent="0.25">
      <c r="A399" t="s">
        <v>323</v>
      </c>
      <c r="B399">
        <v>13</v>
      </c>
      <c r="C399">
        <v>10</v>
      </c>
      <c r="D399">
        <v>7</v>
      </c>
      <c r="E399">
        <v>4</v>
      </c>
      <c r="F399">
        <v>8</v>
      </c>
      <c r="G399" s="78">
        <v>0</v>
      </c>
      <c r="H399" s="53">
        <v>0</v>
      </c>
      <c r="I399" s="53">
        <v>0</v>
      </c>
      <c r="J399" s="53">
        <v>0</v>
      </c>
      <c r="K399" s="53">
        <v>0</v>
      </c>
      <c r="L399" t="s">
        <v>385</v>
      </c>
      <c r="M399" t="s">
        <v>385</v>
      </c>
      <c r="N399" t="s">
        <v>385</v>
      </c>
    </row>
    <row r="400" spans="1:15" hidden="1" x14ac:dyDescent="0.25">
      <c r="F400">
        <v>2</v>
      </c>
      <c r="G400">
        <v>2</v>
      </c>
      <c r="H400">
        <v>4</v>
      </c>
      <c r="I400">
        <v>3</v>
      </c>
      <c r="J400">
        <v>1</v>
      </c>
      <c r="K400">
        <v>2</v>
      </c>
      <c r="L400" t="s">
        <v>385</v>
      </c>
      <c r="M400" t="s">
        <v>385</v>
      </c>
      <c r="N400" t="s">
        <v>385</v>
      </c>
    </row>
    <row r="401" spans="1:14" hidden="1" x14ac:dyDescent="0.25">
      <c r="F401">
        <v>2</v>
      </c>
      <c r="G401">
        <v>6</v>
      </c>
      <c r="H401">
        <v>4</v>
      </c>
      <c r="I401">
        <v>3</v>
      </c>
      <c r="J401">
        <v>1</v>
      </c>
      <c r="K401">
        <v>2</v>
      </c>
      <c r="L401" t="s">
        <v>385</v>
      </c>
      <c r="M401" t="s">
        <v>385</v>
      </c>
      <c r="N401" t="s">
        <v>385</v>
      </c>
    </row>
    <row r="402" spans="1:14" hidden="1" x14ac:dyDescent="0.25">
      <c r="A402" t="s">
        <v>325</v>
      </c>
      <c r="B402">
        <v>13</v>
      </c>
      <c r="C402">
        <v>10</v>
      </c>
      <c r="D402">
        <v>7</v>
      </c>
      <c r="E402">
        <v>4</v>
      </c>
      <c r="F402">
        <v>2</v>
      </c>
      <c r="G402">
        <v>4</v>
      </c>
      <c r="H402">
        <v>3</v>
      </c>
      <c r="I402">
        <v>3</v>
      </c>
      <c r="J402">
        <v>2</v>
      </c>
      <c r="K402">
        <v>3</v>
      </c>
      <c r="L402" t="s">
        <v>385</v>
      </c>
      <c r="M402" t="s">
        <v>385</v>
      </c>
      <c r="N402" t="s">
        <v>385</v>
      </c>
    </row>
    <row r="403" spans="1:14" hidden="1" x14ac:dyDescent="0.25">
      <c r="F403">
        <v>2</v>
      </c>
      <c r="G403">
        <v>2</v>
      </c>
      <c r="H403">
        <v>4</v>
      </c>
      <c r="I403">
        <v>3</v>
      </c>
      <c r="J403">
        <v>1</v>
      </c>
      <c r="K403">
        <v>2</v>
      </c>
      <c r="L403" t="s">
        <v>385</v>
      </c>
      <c r="M403" t="s">
        <v>385</v>
      </c>
      <c r="N403" t="s">
        <v>385</v>
      </c>
    </row>
    <row r="404" spans="1:14" hidden="1" x14ac:dyDescent="0.25">
      <c r="F404">
        <v>2</v>
      </c>
      <c r="G404">
        <v>6</v>
      </c>
      <c r="H404">
        <v>4</v>
      </c>
      <c r="I404">
        <v>3</v>
      </c>
      <c r="J404">
        <v>1</v>
      </c>
      <c r="K404">
        <v>2</v>
      </c>
      <c r="L404" t="s">
        <v>385</v>
      </c>
      <c r="M404" t="s">
        <v>385</v>
      </c>
      <c r="N404" t="s">
        <v>385</v>
      </c>
    </row>
    <row r="405" spans="1:14" hidden="1" x14ac:dyDescent="0.25">
      <c r="A405" t="s">
        <v>326</v>
      </c>
      <c r="B405">
        <v>5</v>
      </c>
      <c r="C405">
        <v>6</v>
      </c>
      <c r="D405">
        <v>6</v>
      </c>
      <c r="E405">
        <v>5</v>
      </c>
      <c r="F405">
        <v>2</v>
      </c>
      <c r="G405">
        <v>1</v>
      </c>
      <c r="H405">
        <v>4</v>
      </c>
      <c r="I405">
        <v>3</v>
      </c>
      <c r="J405">
        <v>1</v>
      </c>
      <c r="K405">
        <v>2</v>
      </c>
      <c r="L405" t="s">
        <v>385</v>
      </c>
      <c r="M405" t="s">
        <v>385</v>
      </c>
      <c r="N405" t="s">
        <v>385</v>
      </c>
    </row>
    <row r="406" spans="1:14" hidden="1" x14ac:dyDescent="0.25">
      <c r="A406" t="s">
        <v>327</v>
      </c>
      <c r="B406">
        <v>12</v>
      </c>
      <c r="C406">
        <v>4</v>
      </c>
      <c r="D406">
        <v>10</v>
      </c>
      <c r="E406">
        <v>4</v>
      </c>
      <c r="F406">
        <v>2</v>
      </c>
      <c r="G406">
        <v>3</v>
      </c>
      <c r="H406">
        <v>4</v>
      </c>
      <c r="I406">
        <v>4</v>
      </c>
      <c r="J406">
        <v>1</v>
      </c>
      <c r="K406">
        <v>1</v>
      </c>
      <c r="L406" t="s">
        <v>385</v>
      </c>
      <c r="M406" t="s">
        <v>385</v>
      </c>
      <c r="N406" t="s">
        <v>385</v>
      </c>
    </row>
    <row r="407" spans="1:14" hidden="1" x14ac:dyDescent="0.25">
      <c r="F407">
        <v>1</v>
      </c>
      <c r="G407">
        <v>4</v>
      </c>
      <c r="H407">
        <v>4</v>
      </c>
      <c r="I407">
        <v>3</v>
      </c>
      <c r="J407">
        <v>1</v>
      </c>
      <c r="K407">
        <v>2</v>
      </c>
      <c r="L407" t="s">
        <v>385</v>
      </c>
      <c r="M407" t="s">
        <v>385</v>
      </c>
      <c r="N407" t="s">
        <v>385</v>
      </c>
    </row>
    <row r="408" spans="1:14" hidden="1" x14ac:dyDescent="0.25">
      <c r="F408">
        <v>1</v>
      </c>
      <c r="G408">
        <v>3</v>
      </c>
      <c r="H408">
        <v>2</v>
      </c>
      <c r="I408">
        <v>3</v>
      </c>
      <c r="J408">
        <v>0</v>
      </c>
      <c r="K408">
        <v>1</v>
      </c>
      <c r="L408" t="s">
        <v>385</v>
      </c>
      <c r="M408" t="s">
        <v>385</v>
      </c>
      <c r="N408" t="s">
        <v>385</v>
      </c>
    </row>
    <row r="409" spans="1:14" hidden="1" x14ac:dyDescent="0.25">
      <c r="A409" t="s">
        <v>328</v>
      </c>
      <c r="B409">
        <v>12</v>
      </c>
      <c r="C409">
        <v>12</v>
      </c>
      <c r="D409">
        <v>8</v>
      </c>
      <c r="E409">
        <v>4</v>
      </c>
      <c r="F409">
        <v>6</v>
      </c>
      <c r="G409">
        <v>5</v>
      </c>
      <c r="H409">
        <v>3</v>
      </c>
      <c r="I409">
        <v>4</v>
      </c>
      <c r="J409">
        <v>0</v>
      </c>
      <c r="K409">
        <v>1</v>
      </c>
      <c r="L409" t="s">
        <v>385</v>
      </c>
      <c r="M409" t="s">
        <v>385</v>
      </c>
      <c r="N409" t="s">
        <v>385</v>
      </c>
    </row>
    <row r="410" spans="1:14" hidden="1" x14ac:dyDescent="0.25">
      <c r="F410">
        <v>3</v>
      </c>
      <c r="G410">
        <v>4</v>
      </c>
      <c r="H410">
        <v>3</v>
      </c>
      <c r="I410">
        <v>3</v>
      </c>
      <c r="J410">
        <v>1</v>
      </c>
      <c r="K410">
        <v>3</v>
      </c>
      <c r="L410" t="s">
        <v>385</v>
      </c>
      <c r="M410" t="s">
        <v>385</v>
      </c>
      <c r="N410" t="s">
        <v>385</v>
      </c>
    </row>
    <row r="411" spans="1:14" hidden="1" x14ac:dyDescent="0.25">
      <c r="F411">
        <v>1</v>
      </c>
      <c r="G411">
        <v>5</v>
      </c>
      <c r="H411">
        <v>3</v>
      </c>
      <c r="I411">
        <v>3</v>
      </c>
      <c r="J411">
        <v>0</v>
      </c>
      <c r="K411">
        <v>1</v>
      </c>
      <c r="L411" t="s">
        <v>385</v>
      </c>
      <c r="M411" t="s">
        <v>385</v>
      </c>
      <c r="N411" t="s">
        <v>385</v>
      </c>
    </row>
    <row r="412" spans="1:14" hidden="1" x14ac:dyDescent="0.25">
      <c r="A412" t="s">
        <v>329</v>
      </c>
      <c r="B412">
        <v>12</v>
      </c>
      <c r="C412">
        <v>12</v>
      </c>
      <c r="D412">
        <v>6</v>
      </c>
      <c r="E412">
        <v>4</v>
      </c>
      <c r="F412">
        <v>6</v>
      </c>
      <c r="G412">
        <v>5</v>
      </c>
      <c r="H412">
        <v>3</v>
      </c>
      <c r="I412">
        <v>4</v>
      </c>
      <c r="J412">
        <v>0</v>
      </c>
      <c r="K412">
        <v>1</v>
      </c>
      <c r="L412" t="s">
        <v>385</v>
      </c>
      <c r="M412" t="s">
        <v>385</v>
      </c>
      <c r="N412" t="s">
        <v>385</v>
      </c>
    </row>
    <row r="413" spans="1:14" hidden="1" x14ac:dyDescent="0.25">
      <c r="F413">
        <v>3</v>
      </c>
      <c r="G413">
        <v>4</v>
      </c>
      <c r="H413">
        <v>3</v>
      </c>
      <c r="I413">
        <v>3</v>
      </c>
      <c r="J413">
        <v>1</v>
      </c>
      <c r="K413">
        <v>3</v>
      </c>
      <c r="L413" t="s">
        <v>385</v>
      </c>
      <c r="M413" t="s">
        <v>385</v>
      </c>
      <c r="N413" t="s">
        <v>385</v>
      </c>
    </row>
    <row r="414" spans="1:14" hidden="1" x14ac:dyDescent="0.25">
      <c r="F414">
        <v>1</v>
      </c>
      <c r="G414">
        <v>4</v>
      </c>
      <c r="H414">
        <v>2</v>
      </c>
      <c r="I414">
        <v>3</v>
      </c>
      <c r="J414">
        <v>1</v>
      </c>
      <c r="K414">
        <v>2</v>
      </c>
      <c r="L414" t="s">
        <v>385</v>
      </c>
      <c r="M414" t="s">
        <v>385</v>
      </c>
      <c r="N414" t="s">
        <v>385</v>
      </c>
    </row>
    <row r="415" spans="1:14" hidden="1" x14ac:dyDescent="0.25">
      <c r="A415" t="s">
        <v>330</v>
      </c>
      <c r="B415">
        <v>12</v>
      </c>
      <c r="C415">
        <v>12</v>
      </c>
      <c r="D415">
        <v>6</v>
      </c>
      <c r="E415">
        <v>4</v>
      </c>
      <c r="F415">
        <v>6</v>
      </c>
      <c r="G415">
        <v>5</v>
      </c>
      <c r="H415">
        <v>3</v>
      </c>
      <c r="I415">
        <v>4</v>
      </c>
      <c r="J415">
        <v>0</v>
      </c>
      <c r="K415">
        <v>1</v>
      </c>
      <c r="L415" t="s">
        <v>385</v>
      </c>
      <c r="M415" t="s">
        <v>385</v>
      </c>
      <c r="N415" t="s">
        <v>385</v>
      </c>
    </row>
    <row r="416" spans="1:14" hidden="1" x14ac:dyDescent="0.25">
      <c r="F416">
        <v>1</v>
      </c>
      <c r="G416">
        <v>10</v>
      </c>
      <c r="H416">
        <v>3</v>
      </c>
      <c r="I416">
        <v>3</v>
      </c>
      <c r="J416">
        <v>0</v>
      </c>
      <c r="K416">
        <v>1</v>
      </c>
      <c r="L416" t="s">
        <v>385</v>
      </c>
      <c r="M416" t="s">
        <v>385</v>
      </c>
      <c r="N416" t="s">
        <v>385</v>
      </c>
    </row>
    <row r="417" spans="1:14" hidden="1" x14ac:dyDescent="0.25">
      <c r="A417" t="s">
        <v>331</v>
      </c>
      <c r="B417">
        <v>12</v>
      </c>
      <c r="C417">
        <v>12</v>
      </c>
      <c r="D417">
        <v>6</v>
      </c>
      <c r="E417">
        <v>4</v>
      </c>
      <c r="F417">
        <v>13</v>
      </c>
      <c r="G417">
        <v>1</v>
      </c>
      <c r="H417">
        <v>3</v>
      </c>
      <c r="I417">
        <v>3</v>
      </c>
      <c r="J417">
        <v>1</v>
      </c>
      <c r="K417">
        <v>2</v>
      </c>
      <c r="L417" t="s">
        <v>385</v>
      </c>
      <c r="M417" t="s">
        <v>385</v>
      </c>
      <c r="N417" t="s">
        <v>385</v>
      </c>
    </row>
    <row r="418" spans="1:14" hidden="1" x14ac:dyDescent="0.25">
      <c r="F418">
        <v>6</v>
      </c>
      <c r="G418">
        <v>5</v>
      </c>
      <c r="H418">
        <v>3</v>
      </c>
      <c r="I418">
        <v>4</v>
      </c>
      <c r="J418">
        <v>0</v>
      </c>
      <c r="K418">
        <v>1</v>
      </c>
      <c r="L418" t="s">
        <v>385</v>
      </c>
      <c r="M418" t="s">
        <v>385</v>
      </c>
      <c r="N418" t="s">
        <v>385</v>
      </c>
    </row>
    <row r="419" spans="1:14" hidden="1" x14ac:dyDescent="0.25">
      <c r="F419">
        <v>1</v>
      </c>
      <c r="G419">
        <v>5</v>
      </c>
      <c r="H419">
        <v>3</v>
      </c>
      <c r="I419">
        <v>2</v>
      </c>
      <c r="J419">
        <v>3</v>
      </c>
      <c r="K419">
        <v>2</v>
      </c>
      <c r="L419" t="s">
        <v>385</v>
      </c>
      <c r="M419" t="s">
        <v>385</v>
      </c>
      <c r="N419" t="s">
        <v>385</v>
      </c>
    </row>
    <row r="420" spans="1:14" hidden="1" x14ac:dyDescent="0.25">
      <c r="A420" t="s">
        <v>332</v>
      </c>
      <c r="B420">
        <v>12</v>
      </c>
      <c r="C420">
        <v>12</v>
      </c>
      <c r="D420">
        <v>6</v>
      </c>
      <c r="E420">
        <v>4</v>
      </c>
      <c r="F420">
        <v>6</v>
      </c>
      <c r="G420">
        <v>5</v>
      </c>
      <c r="H420">
        <v>3</v>
      </c>
      <c r="I420">
        <v>4</v>
      </c>
      <c r="J420">
        <v>0</v>
      </c>
      <c r="K420">
        <v>1</v>
      </c>
      <c r="L420" t="s">
        <v>385</v>
      </c>
      <c r="M420" t="s">
        <v>385</v>
      </c>
      <c r="N420" t="s">
        <v>385</v>
      </c>
    </row>
    <row r="421" spans="1:14" hidden="1" x14ac:dyDescent="0.25">
      <c r="F421">
        <v>3</v>
      </c>
      <c r="G421">
        <v>4</v>
      </c>
      <c r="H421">
        <v>3</v>
      </c>
      <c r="I421">
        <v>2</v>
      </c>
      <c r="J421">
        <v>1</v>
      </c>
      <c r="K421">
        <v>3</v>
      </c>
      <c r="L421" t="s">
        <v>385</v>
      </c>
      <c r="M421" t="s">
        <v>385</v>
      </c>
      <c r="N421" t="s">
        <v>385</v>
      </c>
    </row>
    <row r="422" spans="1:14" hidden="1" x14ac:dyDescent="0.25">
      <c r="A422" t="s">
        <v>333</v>
      </c>
      <c r="B422">
        <v>5</v>
      </c>
      <c r="C422">
        <v>6</v>
      </c>
      <c r="D422">
        <v>6</v>
      </c>
      <c r="E422">
        <v>3</v>
      </c>
      <c r="F422">
        <v>1</v>
      </c>
      <c r="G422">
        <v>3</v>
      </c>
      <c r="H422">
        <v>3</v>
      </c>
      <c r="I422">
        <v>3</v>
      </c>
      <c r="J422">
        <v>1</v>
      </c>
      <c r="K422">
        <v>2</v>
      </c>
      <c r="L422" t="s">
        <v>385</v>
      </c>
      <c r="M422" t="s">
        <v>385</v>
      </c>
      <c r="N422" t="s">
        <v>385</v>
      </c>
    </row>
    <row r="423" spans="1:14" hidden="1" x14ac:dyDescent="0.25">
      <c r="F423">
        <v>1</v>
      </c>
      <c r="G423">
        <v>3</v>
      </c>
      <c r="H423">
        <v>3</v>
      </c>
      <c r="I423">
        <v>3</v>
      </c>
      <c r="J423">
        <v>0</v>
      </c>
      <c r="K423">
        <v>1</v>
      </c>
      <c r="L423" t="s">
        <v>385</v>
      </c>
      <c r="M423" t="s">
        <v>385</v>
      </c>
      <c r="N423" t="s">
        <v>385</v>
      </c>
    </row>
    <row r="424" spans="1:14" hidden="1" x14ac:dyDescent="0.25">
      <c r="A424" t="s">
        <v>334</v>
      </c>
      <c r="B424">
        <v>5</v>
      </c>
      <c r="C424">
        <v>6</v>
      </c>
      <c r="D424">
        <v>6</v>
      </c>
      <c r="E424">
        <v>4</v>
      </c>
      <c r="F424">
        <v>1</v>
      </c>
      <c r="G424">
        <v>3</v>
      </c>
      <c r="H424">
        <v>3</v>
      </c>
      <c r="I424">
        <v>3</v>
      </c>
      <c r="J424">
        <v>0</v>
      </c>
      <c r="K424">
        <v>2</v>
      </c>
      <c r="L424" t="s">
        <v>385</v>
      </c>
      <c r="M424" t="s">
        <v>385</v>
      </c>
      <c r="N424" t="s">
        <v>385</v>
      </c>
    </row>
    <row r="425" spans="1:14" hidden="1" x14ac:dyDescent="0.25">
      <c r="F425">
        <v>1</v>
      </c>
      <c r="G425">
        <v>3</v>
      </c>
      <c r="H425">
        <v>3</v>
      </c>
      <c r="I425">
        <v>4</v>
      </c>
      <c r="J425">
        <v>0</v>
      </c>
      <c r="K425">
        <v>1</v>
      </c>
      <c r="L425" t="s">
        <v>385</v>
      </c>
      <c r="M425" t="s">
        <v>385</v>
      </c>
      <c r="N425" t="s">
        <v>385</v>
      </c>
    </row>
    <row r="426" spans="1:14" hidden="1" x14ac:dyDescent="0.25">
      <c r="A426" t="s">
        <v>335</v>
      </c>
      <c r="B426">
        <v>5</v>
      </c>
      <c r="C426">
        <v>6</v>
      </c>
      <c r="D426">
        <v>4</v>
      </c>
      <c r="E426">
        <v>4</v>
      </c>
      <c r="F426">
        <v>2</v>
      </c>
      <c r="G426">
        <v>2</v>
      </c>
      <c r="H426">
        <v>3</v>
      </c>
      <c r="I426">
        <v>4</v>
      </c>
      <c r="J426">
        <v>0</v>
      </c>
      <c r="K426">
        <v>1</v>
      </c>
      <c r="L426" t="s">
        <v>385</v>
      </c>
      <c r="M426" t="s">
        <v>385</v>
      </c>
      <c r="N426" t="s">
        <v>385</v>
      </c>
    </row>
    <row r="427" spans="1:14" hidden="1" x14ac:dyDescent="0.25">
      <c r="F427">
        <v>1</v>
      </c>
      <c r="G427">
        <v>2</v>
      </c>
      <c r="H427">
        <v>4</v>
      </c>
      <c r="I427">
        <v>3</v>
      </c>
      <c r="J427">
        <v>0</v>
      </c>
      <c r="K427">
        <v>1</v>
      </c>
      <c r="L427" t="s">
        <v>385</v>
      </c>
      <c r="M427" t="s">
        <v>385</v>
      </c>
      <c r="N427" t="s">
        <v>385</v>
      </c>
    </row>
    <row r="428" spans="1:14" hidden="1" x14ac:dyDescent="0.25">
      <c r="F428">
        <v>1</v>
      </c>
      <c r="G428">
        <v>2</v>
      </c>
      <c r="H428">
        <v>4</v>
      </c>
      <c r="I428">
        <v>5</v>
      </c>
      <c r="J428">
        <v>0</v>
      </c>
      <c r="K428">
        <v>1</v>
      </c>
      <c r="L428" t="s">
        <v>385</v>
      </c>
      <c r="M428" t="s">
        <v>385</v>
      </c>
      <c r="N428" t="s">
        <v>385</v>
      </c>
    </row>
    <row r="429" spans="1:14" hidden="1" x14ac:dyDescent="0.25">
      <c r="A429" t="s">
        <v>336</v>
      </c>
      <c r="B429">
        <v>5</v>
      </c>
      <c r="C429">
        <v>6</v>
      </c>
      <c r="D429">
        <v>6</v>
      </c>
      <c r="E429">
        <v>4</v>
      </c>
      <c r="F429">
        <v>1</v>
      </c>
      <c r="G429">
        <v>3</v>
      </c>
      <c r="H429">
        <v>3</v>
      </c>
      <c r="I429">
        <v>3</v>
      </c>
      <c r="J429">
        <v>2</v>
      </c>
      <c r="K429">
        <v>2</v>
      </c>
      <c r="L429" t="s">
        <v>385</v>
      </c>
      <c r="M429" t="s">
        <v>385</v>
      </c>
      <c r="N429" t="s">
        <v>385</v>
      </c>
    </row>
    <row r="430" spans="1:14" hidden="1" x14ac:dyDescent="0.25">
      <c r="A430" t="s">
        <v>337</v>
      </c>
      <c r="B430">
        <v>5</v>
      </c>
      <c r="C430">
        <v>6</v>
      </c>
      <c r="D430">
        <v>6</v>
      </c>
      <c r="E430">
        <v>4</v>
      </c>
      <c r="F430">
        <v>2</v>
      </c>
      <c r="G430">
        <v>3</v>
      </c>
      <c r="H430">
        <v>3</v>
      </c>
      <c r="I430">
        <v>3</v>
      </c>
      <c r="J430">
        <v>1</v>
      </c>
      <c r="K430">
        <v>1</v>
      </c>
      <c r="L430" t="s">
        <v>385</v>
      </c>
      <c r="M430" t="s">
        <v>385</v>
      </c>
      <c r="N430" t="s">
        <v>385</v>
      </c>
    </row>
    <row r="431" spans="1:14" hidden="1" x14ac:dyDescent="0.25">
      <c r="F431">
        <v>1</v>
      </c>
      <c r="G431">
        <v>5</v>
      </c>
      <c r="H431">
        <v>3</v>
      </c>
      <c r="I431">
        <v>4</v>
      </c>
      <c r="J431">
        <v>0</v>
      </c>
      <c r="K431">
        <v>1</v>
      </c>
      <c r="L431" t="s">
        <v>385</v>
      </c>
      <c r="M431" t="s">
        <v>385</v>
      </c>
      <c r="N431" t="s">
        <v>385</v>
      </c>
    </row>
    <row r="432" spans="1:14" hidden="1" x14ac:dyDescent="0.25">
      <c r="A432" t="s">
        <v>338</v>
      </c>
      <c r="B432">
        <v>5</v>
      </c>
      <c r="C432">
        <v>6</v>
      </c>
      <c r="D432">
        <v>6</v>
      </c>
      <c r="E432">
        <v>4</v>
      </c>
      <c r="F432">
        <v>1</v>
      </c>
      <c r="G432">
        <v>5</v>
      </c>
      <c r="H432">
        <v>3</v>
      </c>
      <c r="I432">
        <v>4</v>
      </c>
      <c r="J432">
        <v>0</v>
      </c>
      <c r="K432">
        <v>1</v>
      </c>
      <c r="L432" t="s">
        <v>385</v>
      </c>
      <c r="M432" t="s">
        <v>385</v>
      </c>
      <c r="N432" t="s">
        <v>385</v>
      </c>
    </row>
    <row r="433" spans="1:14" hidden="1" x14ac:dyDescent="0.25">
      <c r="A433" t="s">
        <v>339</v>
      </c>
      <c r="B433">
        <v>5</v>
      </c>
      <c r="C433">
        <v>6</v>
      </c>
      <c r="D433">
        <v>5</v>
      </c>
      <c r="E433">
        <v>4</v>
      </c>
      <c r="F433">
        <v>1</v>
      </c>
      <c r="G433">
        <v>4</v>
      </c>
      <c r="H433">
        <v>3</v>
      </c>
      <c r="I433">
        <v>3</v>
      </c>
      <c r="J433">
        <v>0</v>
      </c>
      <c r="K433">
        <v>1</v>
      </c>
      <c r="L433" t="s">
        <v>385</v>
      </c>
      <c r="M433" t="s">
        <v>385</v>
      </c>
      <c r="N433" t="s">
        <v>385</v>
      </c>
    </row>
    <row r="434" spans="1:14" hidden="1" x14ac:dyDescent="0.25">
      <c r="A434" t="s">
        <v>340</v>
      </c>
      <c r="B434">
        <v>1</v>
      </c>
      <c r="C434">
        <v>6</v>
      </c>
      <c r="D434">
        <v>4</v>
      </c>
      <c r="E434">
        <v>6</v>
      </c>
      <c r="F434">
        <v>2</v>
      </c>
      <c r="G434">
        <v>1</v>
      </c>
      <c r="H434">
        <v>5</v>
      </c>
      <c r="I434">
        <v>4</v>
      </c>
      <c r="J434">
        <v>0</v>
      </c>
      <c r="K434">
        <v>1</v>
      </c>
      <c r="L434" t="s">
        <v>385</v>
      </c>
      <c r="M434" t="s">
        <v>385</v>
      </c>
      <c r="N434" t="s">
        <v>385</v>
      </c>
    </row>
    <row r="435" spans="1:14" hidden="1" x14ac:dyDescent="0.25">
      <c r="A435" t="s">
        <v>341</v>
      </c>
      <c r="B435">
        <v>1</v>
      </c>
      <c r="C435">
        <v>6</v>
      </c>
      <c r="D435">
        <v>4</v>
      </c>
      <c r="E435">
        <v>6</v>
      </c>
      <c r="F435">
        <v>1</v>
      </c>
      <c r="G435">
        <v>1</v>
      </c>
      <c r="H435">
        <v>4</v>
      </c>
      <c r="I435">
        <v>4</v>
      </c>
      <c r="J435">
        <v>0</v>
      </c>
      <c r="K435">
        <v>1</v>
      </c>
      <c r="L435" t="s">
        <v>385</v>
      </c>
      <c r="M435" t="s">
        <v>385</v>
      </c>
      <c r="N435" t="s">
        <v>385</v>
      </c>
    </row>
    <row r="436" spans="1:14" hidden="1" x14ac:dyDescent="0.25">
      <c r="A436" t="s">
        <v>342</v>
      </c>
      <c r="B436">
        <v>1</v>
      </c>
      <c r="C436">
        <v>6</v>
      </c>
      <c r="D436">
        <v>5</v>
      </c>
      <c r="E436">
        <v>5</v>
      </c>
      <c r="F436">
        <v>2</v>
      </c>
      <c r="G436">
        <v>2</v>
      </c>
      <c r="H436">
        <v>4</v>
      </c>
      <c r="I436">
        <v>3</v>
      </c>
      <c r="J436">
        <v>1</v>
      </c>
      <c r="K436">
        <v>1</v>
      </c>
      <c r="L436" t="s">
        <v>385</v>
      </c>
      <c r="M436" t="s">
        <v>385</v>
      </c>
      <c r="N436" t="s">
        <v>385</v>
      </c>
    </row>
    <row r="437" spans="1:14" hidden="1" x14ac:dyDescent="0.25">
      <c r="A437" t="s">
        <v>343</v>
      </c>
      <c r="B437">
        <v>1</v>
      </c>
      <c r="C437">
        <v>6</v>
      </c>
      <c r="D437">
        <v>3</v>
      </c>
      <c r="E437">
        <v>6</v>
      </c>
      <c r="F437">
        <v>9</v>
      </c>
      <c r="G437">
        <v>1</v>
      </c>
      <c r="H437">
        <v>5</v>
      </c>
      <c r="I437">
        <v>5</v>
      </c>
      <c r="J437">
        <v>0</v>
      </c>
      <c r="K437">
        <v>1</v>
      </c>
      <c r="L437" t="s">
        <v>385</v>
      </c>
      <c r="M437" t="s">
        <v>385</v>
      </c>
      <c r="N437" t="s">
        <v>385</v>
      </c>
    </row>
    <row r="438" spans="1:14" hidden="1" x14ac:dyDescent="0.25">
      <c r="A438" t="s">
        <v>344</v>
      </c>
      <c r="B438">
        <v>1</v>
      </c>
      <c r="C438">
        <v>6</v>
      </c>
      <c r="D438">
        <v>3</v>
      </c>
      <c r="E438">
        <v>6</v>
      </c>
      <c r="F438">
        <v>2</v>
      </c>
      <c r="G438">
        <v>1</v>
      </c>
      <c r="H438">
        <v>6</v>
      </c>
      <c r="I438">
        <v>4</v>
      </c>
      <c r="J438">
        <v>0</v>
      </c>
      <c r="K438">
        <v>1</v>
      </c>
      <c r="L438" t="s">
        <v>385</v>
      </c>
      <c r="M438" t="s">
        <v>385</v>
      </c>
      <c r="N438" t="s">
        <v>385</v>
      </c>
    </row>
    <row r="439" spans="1:14" hidden="1" x14ac:dyDescent="0.25">
      <c r="A439" t="s">
        <v>345</v>
      </c>
      <c r="B439">
        <v>1</v>
      </c>
      <c r="C439">
        <v>6</v>
      </c>
      <c r="D439">
        <v>3</v>
      </c>
      <c r="E439">
        <v>6</v>
      </c>
      <c r="F439">
        <v>1</v>
      </c>
      <c r="G439">
        <v>2</v>
      </c>
      <c r="H439">
        <v>5</v>
      </c>
      <c r="I439">
        <v>4</v>
      </c>
      <c r="J439">
        <v>0</v>
      </c>
      <c r="K439">
        <v>1</v>
      </c>
      <c r="L439" t="s">
        <v>385</v>
      </c>
      <c r="M439" t="s">
        <v>385</v>
      </c>
      <c r="N439" t="s">
        <v>385</v>
      </c>
    </row>
    <row r="440" spans="1:14" hidden="1" x14ac:dyDescent="0.25">
      <c r="A440" t="s">
        <v>346</v>
      </c>
      <c r="B440">
        <v>6</v>
      </c>
      <c r="C440">
        <v>6</v>
      </c>
      <c r="D440">
        <v>6</v>
      </c>
      <c r="E440">
        <v>3</v>
      </c>
      <c r="F440">
        <v>8</v>
      </c>
      <c r="G440" s="83" t="s">
        <v>324</v>
      </c>
      <c r="H440" s="83"/>
      <c r="I440" s="83"/>
      <c r="J440" s="83"/>
      <c r="K440" s="83"/>
      <c r="L440" t="s">
        <v>385</v>
      </c>
      <c r="M440" t="s">
        <v>385</v>
      </c>
      <c r="N440" t="s">
        <v>385</v>
      </c>
    </row>
    <row r="441" spans="1:14" hidden="1" x14ac:dyDescent="0.25">
      <c r="F441">
        <v>1</v>
      </c>
      <c r="G441">
        <v>1</v>
      </c>
      <c r="H441">
        <v>4</v>
      </c>
      <c r="I441">
        <v>3</v>
      </c>
      <c r="J441">
        <v>2</v>
      </c>
      <c r="K441">
        <v>3</v>
      </c>
      <c r="L441" t="s">
        <v>385</v>
      </c>
      <c r="M441" t="s">
        <v>385</v>
      </c>
      <c r="N441" t="s">
        <v>385</v>
      </c>
    </row>
    <row r="442" spans="1:14" hidden="1" x14ac:dyDescent="0.25">
      <c r="F442">
        <v>2</v>
      </c>
      <c r="G442">
        <v>2</v>
      </c>
      <c r="H442">
        <v>3</v>
      </c>
      <c r="I442">
        <v>3</v>
      </c>
      <c r="J442">
        <v>1</v>
      </c>
      <c r="K442">
        <v>2</v>
      </c>
      <c r="L442" t="s">
        <v>385</v>
      </c>
      <c r="M442" t="s">
        <v>385</v>
      </c>
      <c r="N442" t="s">
        <v>385</v>
      </c>
    </row>
    <row r="443" spans="1:14" hidden="1" x14ac:dyDescent="0.25">
      <c r="A443" t="s">
        <v>347</v>
      </c>
      <c r="B443">
        <v>5</v>
      </c>
      <c r="C443">
        <v>6</v>
      </c>
      <c r="D443">
        <v>5</v>
      </c>
      <c r="E443">
        <v>5</v>
      </c>
      <c r="F443">
        <v>9</v>
      </c>
      <c r="G443">
        <v>1</v>
      </c>
      <c r="H443">
        <v>3</v>
      </c>
      <c r="I443">
        <v>4</v>
      </c>
      <c r="J443">
        <v>1</v>
      </c>
      <c r="K443">
        <v>2</v>
      </c>
      <c r="L443" t="s">
        <v>385</v>
      </c>
      <c r="M443" t="s">
        <v>385</v>
      </c>
      <c r="N443" t="s">
        <v>385</v>
      </c>
    </row>
    <row r="444" spans="1:14" hidden="1" x14ac:dyDescent="0.25">
      <c r="F444">
        <v>1</v>
      </c>
      <c r="G444">
        <v>1</v>
      </c>
      <c r="H444">
        <v>4</v>
      </c>
      <c r="I444">
        <v>3</v>
      </c>
      <c r="J444">
        <v>1</v>
      </c>
      <c r="K444">
        <v>2</v>
      </c>
      <c r="L444" t="s">
        <v>385</v>
      </c>
      <c r="M444" t="s">
        <v>385</v>
      </c>
      <c r="N444" t="s">
        <v>385</v>
      </c>
    </row>
    <row r="445" spans="1:14" hidden="1" x14ac:dyDescent="0.25">
      <c r="A445" t="s">
        <v>348</v>
      </c>
      <c r="B445">
        <v>3</v>
      </c>
      <c r="C445">
        <v>6</v>
      </c>
      <c r="D445">
        <v>4</v>
      </c>
      <c r="E445">
        <v>5</v>
      </c>
      <c r="F445">
        <v>1</v>
      </c>
      <c r="G445">
        <v>2</v>
      </c>
      <c r="H445">
        <v>3</v>
      </c>
      <c r="I445">
        <v>3</v>
      </c>
      <c r="J445">
        <v>2</v>
      </c>
      <c r="K445">
        <v>2</v>
      </c>
      <c r="L445" t="s">
        <v>385</v>
      </c>
      <c r="M445" t="s">
        <v>385</v>
      </c>
      <c r="N445" t="s">
        <v>385</v>
      </c>
    </row>
    <row r="446" spans="1:14" hidden="1" x14ac:dyDescent="0.25">
      <c r="F446">
        <v>1</v>
      </c>
      <c r="G446">
        <v>2</v>
      </c>
      <c r="H446">
        <v>5</v>
      </c>
      <c r="I446">
        <v>5</v>
      </c>
      <c r="J446">
        <v>0</v>
      </c>
      <c r="K446">
        <v>1</v>
      </c>
      <c r="L446" t="s">
        <v>385</v>
      </c>
      <c r="M446" t="s">
        <v>385</v>
      </c>
      <c r="N446" t="s">
        <v>385</v>
      </c>
    </row>
    <row r="447" spans="1:14" hidden="1" x14ac:dyDescent="0.25">
      <c r="A447" t="s">
        <v>349</v>
      </c>
      <c r="B447">
        <v>3</v>
      </c>
      <c r="C447">
        <v>6</v>
      </c>
      <c r="D447">
        <v>4</v>
      </c>
      <c r="E447">
        <v>6</v>
      </c>
      <c r="F447">
        <v>18</v>
      </c>
      <c r="G447">
        <v>6</v>
      </c>
      <c r="H447">
        <v>4</v>
      </c>
      <c r="I447">
        <v>4</v>
      </c>
      <c r="J447">
        <v>1</v>
      </c>
      <c r="K447">
        <v>1</v>
      </c>
      <c r="L447" t="s">
        <v>385</v>
      </c>
      <c r="M447" t="s">
        <v>385</v>
      </c>
      <c r="N447" t="s">
        <v>385</v>
      </c>
    </row>
    <row r="448" spans="1:14" hidden="1" x14ac:dyDescent="0.25">
      <c r="F448">
        <v>1</v>
      </c>
      <c r="G448">
        <v>2</v>
      </c>
      <c r="H448">
        <v>5</v>
      </c>
      <c r="I448">
        <v>5</v>
      </c>
      <c r="J448">
        <v>0</v>
      </c>
      <c r="K448">
        <v>1</v>
      </c>
      <c r="L448" t="s">
        <v>385</v>
      </c>
      <c r="M448" t="s">
        <v>385</v>
      </c>
      <c r="N448" t="s">
        <v>385</v>
      </c>
    </row>
    <row r="449" spans="1:14" hidden="1" x14ac:dyDescent="0.25">
      <c r="A449" t="s">
        <v>350</v>
      </c>
      <c r="B449">
        <v>3</v>
      </c>
      <c r="C449">
        <v>6</v>
      </c>
      <c r="D449">
        <v>4</v>
      </c>
      <c r="E449">
        <v>6</v>
      </c>
      <c r="F449">
        <v>8</v>
      </c>
      <c r="G449" s="83" t="s">
        <v>324</v>
      </c>
      <c r="H449" s="83"/>
      <c r="I449" s="83"/>
      <c r="J449" s="83"/>
      <c r="K449" s="83"/>
      <c r="L449" t="s">
        <v>385</v>
      </c>
      <c r="M449" t="s">
        <v>385</v>
      </c>
      <c r="N449" t="s">
        <v>385</v>
      </c>
    </row>
    <row r="450" spans="1:14" hidden="1" x14ac:dyDescent="0.25">
      <c r="F450">
        <v>1</v>
      </c>
      <c r="G450">
        <v>2</v>
      </c>
      <c r="H450">
        <v>5</v>
      </c>
      <c r="I450">
        <v>5</v>
      </c>
      <c r="J450">
        <v>0</v>
      </c>
      <c r="K450">
        <v>1</v>
      </c>
      <c r="L450" t="s">
        <v>385</v>
      </c>
      <c r="M450" t="s">
        <v>385</v>
      </c>
      <c r="N450" t="s">
        <v>385</v>
      </c>
    </row>
    <row r="451" spans="1:14" hidden="1" x14ac:dyDescent="0.25">
      <c r="A451" t="s">
        <v>351</v>
      </c>
      <c r="B451">
        <v>3</v>
      </c>
      <c r="C451">
        <v>6</v>
      </c>
      <c r="D451">
        <v>4</v>
      </c>
      <c r="E451">
        <v>6</v>
      </c>
      <c r="F451">
        <v>1</v>
      </c>
      <c r="G451">
        <v>1</v>
      </c>
      <c r="H451">
        <v>4</v>
      </c>
      <c r="I451">
        <v>3</v>
      </c>
      <c r="J451">
        <v>2</v>
      </c>
      <c r="K451">
        <v>3</v>
      </c>
      <c r="L451" t="s">
        <v>385</v>
      </c>
      <c r="M451" t="s">
        <v>385</v>
      </c>
      <c r="N451" t="s">
        <v>385</v>
      </c>
    </row>
    <row r="452" spans="1:14" hidden="1" x14ac:dyDescent="0.25">
      <c r="F452">
        <v>1</v>
      </c>
      <c r="G452">
        <v>2</v>
      </c>
      <c r="H452">
        <v>5</v>
      </c>
      <c r="I452">
        <v>5</v>
      </c>
      <c r="J452">
        <v>0</v>
      </c>
      <c r="K452">
        <v>1</v>
      </c>
      <c r="L452" t="s">
        <v>385</v>
      </c>
      <c r="M452" t="s">
        <v>385</v>
      </c>
      <c r="N452" t="s">
        <v>385</v>
      </c>
    </row>
    <row r="453" spans="1:14" hidden="1" x14ac:dyDescent="0.25">
      <c r="A453" t="s">
        <v>352</v>
      </c>
      <c r="B453">
        <v>3</v>
      </c>
      <c r="C453">
        <v>6</v>
      </c>
      <c r="D453">
        <v>4</v>
      </c>
      <c r="E453">
        <v>6</v>
      </c>
      <c r="F453">
        <v>22</v>
      </c>
      <c r="G453">
        <v>1</v>
      </c>
      <c r="H453">
        <v>4</v>
      </c>
      <c r="I453">
        <v>4</v>
      </c>
      <c r="J453">
        <v>2</v>
      </c>
      <c r="K453">
        <v>3</v>
      </c>
      <c r="L453" t="s">
        <v>385</v>
      </c>
      <c r="M453" t="s">
        <v>385</v>
      </c>
      <c r="N453" t="s">
        <v>385</v>
      </c>
    </row>
    <row r="454" spans="1:14" hidden="1" x14ac:dyDescent="0.25">
      <c r="F454">
        <v>1</v>
      </c>
      <c r="G454">
        <v>2</v>
      </c>
      <c r="H454">
        <v>5</v>
      </c>
      <c r="I454">
        <v>4</v>
      </c>
      <c r="J454">
        <v>0</v>
      </c>
      <c r="K454">
        <v>1</v>
      </c>
      <c r="L454" t="s">
        <v>385</v>
      </c>
      <c r="M454" t="s">
        <v>385</v>
      </c>
      <c r="N454" t="s">
        <v>385</v>
      </c>
    </row>
    <row r="455" spans="1:14" hidden="1" x14ac:dyDescent="0.25">
      <c r="A455" t="s">
        <v>353</v>
      </c>
      <c r="B455">
        <v>1</v>
      </c>
      <c r="C455">
        <v>6</v>
      </c>
      <c r="D455">
        <v>4</v>
      </c>
      <c r="E455">
        <v>6</v>
      </c>
      <c r="F455">
        <v>9</v>
      </c>
      <c r="G455">
        <v>1</v>
      </c>
      <c r="H455">
        <v>4</v>
      </c>
      <c r="I455">
        <v>4</v>
      </c>
      <c r="J455">
        <v>0</v>
      </c>
      <c r="K455">
        <v>2</v>
      </c>
      <c r="L455" t="s">
        <v>385</v>
      </c>
      <c r="M455" t="s">
        <v>385</v>
      </c>
      <c r="N455" t="s">
        <v>385</v>
      </c>
    </row>
    <row r="456" spans="1:14" hidden="1" x14ac:dyDescent="0.25">
      <c r="F456">
        <v>1</v>
      </c>
      <c r="G456">
        <v>1</v>
      </c>
      <c r="H456">
        <v>5</v>
      </c>
      <c r="I456">
        <v>5</v>
      </c>
      <c r="J456">
        <v>0</v>
      </c>
      <c r="K456">
        <v>1</v>
      </c>
      <c r="L456" t="s">
        <v>385</v>
      </c>
      <c r="M456" t="s">
        <v>385</v>
      </c>
      <c r="N456" t="s">
        <v>385</v>
      </c>
    </row>
    <row r="457" spans="1:14" hidden="1" x14ac:dyDescent="0.25">
      <c r="A457" t="s">
        <v>354</v>
      </c>
      <c r="B457">
        <v>2</v>
      </c>
      <c r="C457">
        <v>6</v>
      </c>
      <c r="D457">
        <v>4</v>
      </c>
      <c r="E457">
        <v>6</v>
      </c>
      <c r="F457">
        <v>30</v>
      </c>
      <c r="G457">
        <v>1</v>
      </c>
      <c r="H457">
        <v>4</v>
      </c>
      <c r="I457">
        <v>3</v>
      </c>
      <c r="J457">
        <v>2</v>
      </c>
      <c r="K457">
        <v>2</v>
      </c>
      <c r="L457" t="s">
        <v>385</v>
      </c>
      <c r="M457" t="s">
        <v>385</v>
      </c>
      <c r="N457" t="s">
        <v>385</v>
      </c>
    </row>
    <row r="458" spans="1:14" hidden="1" x14ac:dyDescent="0.25">
      <c r="F458">
        <v>1</v>
      </c>
      <c r="G458">
        <v>2</v>
      </c>
      <c r="H458">
        <v>5</v>
      </c>
      <c r="I458">
        <v>4</v>
      </c>
      <c r="J458">
        <v>0</v>
      </c>
      <c r="K458">
        <v>1</v>
      </c>
      <c r="L458" t="s">
        <v>385</v>
      </c>
      <c r="M458" t="s">
        <v>385</v>
      </c>
      <c r="N458" t="s">
        <v>385</v>
      </c>
    </row>
    <row r="459" spans="1:14" hidden="1" x14ac:dyDescent="0.25">
      <c r="A459" t="s">
        <v>355</v>
      </c>
      <c r="B459">
        <v>8</v>
      </c>
      <c r="C459">
        <v>6</v>
      </c>
      <c r="D459">
        <v>5</v>
      </c>
      <c r="E459">
        <v>4</v>
      </c>
      <c r="F459">
        <v>13</v>
      </c>
      <c r="G459">
        <v>3</v>
      </c>
      <c r="H459">
        <v>4</v>
      </c>
      <c r="I459">
        <v>4</v>
      </c>
      <c r="J459">
        <v>1</v>
      </c>
      <c r="K459">
        <v>2</v>
      </c>
      <c r="L459" t="s">
        <v>385</v>
      </c>
      <c r="M459" t="s">
        <v>385</v>
      </c>
      <c r="N459" t="s">
        <v>385</v>
      </c>
    </row>
    <row r="460" spans="1:14" hidden="1" x14ac:dyDescent="0.25">
      <c r="F460">
        <v>1</v>
      </c>
      <c r="G460">
        <v>3</v>
      </c>
      <c r="H460">
        <v>3</v>
      </c>
      <c r="I460">
        <v>3</v>
      </c>
      <c r="J460">
        <v>1</v>
      </c>
      <c r="K460">
        <v>1</v>
      </c>
      <c r="L460" t="s">
        <v>385</v>
      </c>
      <c r="M460" t="s">
        <v>385</v>
      </c>
      <c r="N460" t="s">
        <v>385</v>
      </c>
    </row>
    <row r="461" spans="1:14" hidden="1" x14ac:dyDescent="0.25">
      <c r="F461">
        <v>1</v>
      </c>
      <c r="G461">
        <v>6</v>
      </c>
      <c r="H461">
        <v>5</v>
      </c>
      <c r="I461">
        <v>5</v>
      </c>
      <c r="J461">
        <v>0</v>
      </c>
      <c r="K461">
        <v>1</v>
      </c>
      <c r="L461" t="s">
        <v>385</v>
      </c>
      <c r="M461" t="s">
        <v>385</v>
      </c>
      <c r="N461" t="s">
        <v>385</v>
      </c>
    </row>
    <row r="462" spans="1:14" hidden="1" x14ac:dyDescent="0.25">
      <c r="A462" t="s">
        <v>356</v>
      </c>
      <c r="B462">
        <v>6</v>
      </c>
      <c r="C462">
        <v>3</v>
      </c>
      <c r="D462">
        <v>4</v>
      </c>
      <c r="E462">
        <v>5</v>
      </c>
      <c r="F462">
        <v>24</v>
      </c>
      <c r="G462" s="83" t="s">
        <v>324</v>
      </c>
      <c r="H462" s="83"/>
      <c r="I462" s="83"/>
      <c r="J462" s="83"/>
      <c r="K462" s="83"/>
      <c r="L462" t="s">
        <v>385</v>
      </c>
      <c r="M462" t="s">
        <v>385</v>
      </c>
      <c r="N462" t="s">
        <v>385</v>
      </c>
    </row>
    <row r="463" spans="1:14" hidden="1" x14ac:dyDescent="0.25">
      <c r="F463">
        <v>1</v>
      </c>
      <c r="G463">
        <v>3</v>
      </c>
      <c r="H463">
        <v>5</v>
      </c>
      <c r="I463">
        <v>5</v>
      </c>
      <c r="J463">
        <v>0</v>
      </c>
      <c r="K463">
        <v>1</v>
      </c>
      <c r="L463" t="s">
        <v>385</v>
      </c>
      <c r="M463" t="s">
        <v>385</v>
      </c>
      <c r="N463" t="s">
        <v>385</v>
      </c>
    </row>
    <row r="464" spans="1:14" hidden="1" x14ac:dyDescent="0.25">
      <c r="A464" t="s">
        <v>357</v>
      </c>
      <c r="B464">
        <v>6</v>
      </c>
      <c r="C464">
        <v>6</v>
      </c>
      <c r="D464">
        <v>6</v>
      </c>
      <c r="E464">
        <v>4</v>
      </c>
      <c r="F464">
        <v>12</v>
      </c>
      <c r="G464">
        <v>9</v>
      </c>
      <c r="H464">
        <v>4</v>
      </c>
      <c r="I464">
        <v>4</v>
      </c>
      <c r="J464">
        <v>1</v>
      </c>
      <c r="K464">
        <v>1</v>
      </c>
      <c r="L464" t="s">
        <v>385</v>
      </c>
      <c r="M464" t="s">
        <v>385</v>
      </c>
      <c r="N464" t="s">
        <v>385</v>
      </c>
    </row>
    <row r="465" spans="1:14" hidden="1" x14ac:dyDescent="0.25">
      <c r="F465">
        <v>1</v>
      </c>
      <c r="G465">
        <v>4</v>
      </c>
      <c r="H465">
        <v>4</v>
      </c>
      <c r="I465">
        <v>3</v>
      </c>
      <c r="J465">
        <v>0</v>
      </c>
      <c r="K465">
        <v>2</v>
      </c>
      <c r="L465" t="s">
        <v>385</v>
      </c>
      <c r="M465" t="s">
        <v>385</v>
      </c>
      <c r="N465" t="s">
        <v>385</v>
      </c>
    </row>
    <row r="466" spans="1:14" hidden="1" x14ac:dyDescent="0.25">
      <c r="A466" t="s">
        <v>358</v>
      </c>
      <c r="B466">
        <v>6</v>
      </c>
      <c r="C466">
        <v>6</v>
      </c>
      <c r="D466">
        <v>6</v>
      </c>
      <c r="E466">
        <v>4</v>
      </c>
      <c r="F466">
        <v>16</v>
      </c>
      <c r="G466">
        <v>2</v>
      </c>
      <c r="H466">
        <v>4</v>
      </c>
      <c r="I466">
        <v>4</v>
      </c>
      <c r="J466">
        <v>2</v>
      </c>
      <c r="K466">
        <v>2</v>
      </c>
      <c r="L466" t="s">
        <v>385</v>
      </c>
      <c r="M466" t="s">
        <v>385</v>
      </c>
      <c r="N466" t="s">
        <v>385</v>
      </c>
    </row>
    <row r="467" spans="1:14" hidden="1" x14ac:dyDescent="0.25">
      <c r="F467">
        <v>1</v>
      </c>
      <c r="G467">
        <v>4</v>
      </c>
      <c r="H467">
        <v>4</v>
      </c>
      <c r="I467">
        <v>3</v>
      </c>
      <c r="J467">
        <v>0</v>
      </c>
      <c r="K467">
        <v>2</v>
      </c>
      <c r="L467" t="s">
        <v>385</v>
      </c>
      <c r="M467" t="s">
        <v>385</v>
      </c>
      <c r="N467" t="s">
        <v>385</v>
      </c>
    </row>
    <row r="468" spans="1:14" hidden="1" x14ac:dyDescent="0.25">
      <c r="A468" t="s">
        <v>359</v>
      </c>
      <c r="B468">
        <v>6</v>
      </c>
      <c r="C468">
        <v>6</v>
      </c>
      <c r="D468">
        <v>6</v>
      </c>
      <c r="E468">
        <v>4</v>
      </c>
      <c r="F468">
        <v>8</v>
      </c>
      <c r="G468" s="83" t="s">
        <v>324</v>
      </c>
      <c r="H468" s="83"/>
      <c r="I468" s="83"/>
      <c r="J468" s="83"/>
      <c r="K468" s="83"/>
      <c r="L468" t="s">
        <v>385</v>
      </c>
      <c r="M468" t="s">
        <v>385</v>
      </c>
      <c r="N468" t="s">
        <v>385</v>
      </c>
    </row>
    <row r="469" spans="1:14" hidden="1" x14ac:dyDescent="0.25">
      <c r="F469">
        <v>1</v>
      </c>
      <c r="G469">
        <v>4</v>
      </c>
      <c r="H469">
        <v>4</v>
      </c>
      <c r="I469">
        <v>3</v>
      </c>
      <c r="J469">
        <v>0</v>
      </c>
      <c r="K469">
        <v>2</v>
      </c>
      <c r="L469" t="s">
        <v>385</v>
      </c>
      <c r="M469" t="s">
        <v>385</v>
      </c>
      <c r="N469" t="s">
        <v>385</v>
      </c>
    </row>
    <row r="470" spans="1:14" hidden="1" x14ac:dyDescent="0.25">
      <c r="A470" t="s">
        <v>360</v>
      </c>
      <c r="B470">
        <v>6</v>
      </c>
      <c r="C470">
        <v>6</v>
      </c>
      <c r="D470">
        <v>6</v>
      </c>
      <c r="E470">
        <v>4</v>
      </c>
      <c r="F470">
        <v>1</v>
      </c>
      <c r="G470">
        <v>3</v>
      </c>
      <c r="H470">
        <v>3</v>
      </c>
      <c r="I470">
        <v>3</v>
      </c>
      <c r="J470">
        <v>2</v>
      </c>
      <c r="K470">
        <v>2</v>
      </c>
      <c r="L470" t="s">
        <v>385</v>
      </c>
      <c r="M470" t="s">
        <v>385</v>
      </c>
      <c r="N470" t="s">
        <v>385</v>
      </c>
    </row>
    <row r="471" spans="1:14" hidden="1" x14ac:dyDescent="0.25">
      <c r="A471" t="s">
        <v>361</v>
      </c>
      <c r="B471">
        <v>6</v>
      </c>
      <c r="C471">
        <v>6</v>
      </c>
      <c r="D471">
        <v>6</v>
      </c>
      <c r="E471">
        <v>4</v>
      </c>
      <c r="F471">
        <v>1</v>
      </c>
      <c r="G471">
        <v>4</v>
      </c>
      <c r="H471">
        <v>4</v>
      </c>
      <c r="I471">
        <v>3</v>
      </c>
      <c r="J471">
        <v>2</v>
      </c>
      <c r="K471">
        <v>3</v>
      </c>
      <c r="L471" t="s">
        <v>385</v>
      </c>
      <c r="M471" t="s">
        <v>385</v>
      </c>
      <c r="N471" t="s">
        <v>385</v>
      </c>
    </row>
    <row r="472" spans="1:14" hidden="1" x14ac:dyDescent="0.25">
      <c r="A472" t="s">
        <v>362</v>
      </c>
      <c r="B472">
        <v>6</v>
      </c>
      <c r="C472">
        <v>6</v>
      </c>
      <c r="D472">
        <v>6</v>
      </c>
      <c r="E472">
        <v>4</v>
      </c>
      <c r="F472">
        <v>1</v>
      </c>
      <c r="G472">
        <v>4</v>
      </c>
      <c r="H472">
        <v>4</v>
      </c>
      <c r="I472">
        <v>3</v>
      </c>
      <c r="J472">
        <v>1</v>
      </c>
      <c r="K472">
        <v>2</v>
      </c>
      <c r="L472" t="s">
        <v>385</v>
      </c>
      <c r="M472" t="s">
        <v>385</v>
      </c>
      <c r="N472" t="s">
        <v>385</v>
      </c>
    </row>
    <row r="473" spans="1:14" hidden="1" x14ac:dyDescent="0.25">
      <c r="A473" t="s">
        <v>363</v>
      </c>
      <c r="B473">
        <v>5</v>
      </c>
      <c r="C473">
        <v>6</v>
      </c>
      <c r="D473">
        <v>6</v>
      </c>
      <c r="E473">
        <v>4</v>
      </c>
      <c r="F473">
        <v>2</v>
      </c>
      <c r="G473">
        <v>3</v>
      </c>
      <c r="H473">
        <v>3</v>
      </c>
      <c r="I473">
        <v>4</v>
      </c>
      <c r="J473">
        <v>0</v>
      </c>
      <c r="K473">
        <v>1</v>
      </c>
      <c r="L473" t="s">
        <v>385</v>
      </c>
      <c r="M473" t="s">
        <v>385</v>
      </c>
      <c r="N473" t="s">
        <v>385</v>
      </c>
    </row>
    <row r="474" spans="1:14" hidden="1" x14ac:dyDescent="0.25">
      <c r="F474">
        <v>1</v>
      </c>
      <c r="G474">
        <v>2</v>
      </c>
      <c r="H474">
        <v>4</v>
      </c>
      <c r="I474">
        <v>4</v>
      </c>
      <c r="J474">
        <v>0</v>
      </c>
      <c r="K474">
        <v>1</v>
      </c>
      <c r="L474" t="s">
        <v>385</v>
      </c>
      <c r="M474" t="s">
        <v>385</v>
      </c>
      <c r="N474" t="s">
        <v>385</v>
      </c>
    </row>
    <row r="475" spans="1:14" hidden="1" x14ac:dyDescent="0.25">
      <c r="F475">
        <v>2</v>
      </c>
      <c r="G475">
        <v>2</v>
      </c>
      <c r="H475">
        <v>4</v>
      </c>
      <c r="I475">
        <v>3</v>
      </c>
      <c r="J475">
        <v>0</v>
      </c>
      <c r="K475">
        <v>2</v>
      </c>
      <c r="L475" t="s">
        <v>385</v>
      </c>
      <c r="M475" t="s">
        <v>385</v>
      </c>
      <c r="N475" t="s">
        <v>385</v>
      </c>
    </row>
    <row r="476" spans="1:14" hidden="1" x14ac:dyDescent="0.25">
      <c r="A476" t="s">
        <v>364</v>
      </c>
      <c r="B476">
        <v>5</v>
      </c>
      <c r="C476">
        <v>8</v>
      </c>
      <c r="D476">
        <v>6</v>
      </c>
      <c r="E476">
        <v>5</v>
      </c>
      <c r="F476">
        <v>2</v>
      </c>
      <c r="G476">
        <v>3</v>
      </c>
      <c r="H476">
        <v>4</v>
      </c>
      <c r="I476">
        <v>3</v>
      </c>
      <c r="J476">
        <v>1</v>
      </c>
      <c r="K476">
        <v>2</v>
      </c>
      <c r="L476" t="s">
        <v>385</v>
      </c>
      <c r="M476" t="s">
        <v>385</v>
      </c>
      <c r="N476" t="s">
        <v>385</v>
      </c>
    </row>
    <row r="477" spans="1:14" hidden="1" x14ac:dyDescent="0.25">
      <c r="F477">
        <v>1</v>
      </c>
      <c r="G477">
        <v>3</v>
      </c>
      <c r="H477">
        <v>4</v>
      </c>
      <c r="I477">
        <v>4</v>
      </c>
      <c r="J477">
        <v>0</v>
      </c>
      <c r="K477">
        <v>1</v>
      </c>
      <c r="L477" t="s">
        <v>385</v>
      </c>
      <c r="M477" t="s">
        <v>385</v>
      </c>
      <c r="N477" t="s">
        <v>385</v>
      </c>
    </row>
    <row r="478" spans="1:14" hidden="1" x14ac:dyDescent="0.25">
      <c r="A478" t="s">
        <v>365</v>
      </c>
      <c r="B478">
        <v>3</v>
      </c>
      <c r="C478">
        <v>6</v>
      </c>
      <c r="D478">
        <v>5</v>
      </c>
      <c r="E478">
        <v>6</v>
      </c>
      <c r="F478">
        <v>2</v>
      </c>
      <c r="G478">
        <v>3</v>
      </c>
      <c r="H478">
        <v>3</v>
      </c>
      <c r="I478">
        <v>4</v>
      </c>
      <c r="J478">
        <v>0</v>
      </c>
      <c r="K478">
        <v>1</v>
      </c>
      <c r="L478" t="s">
        <v>385</v>
      </c>
      <c r="M478" t="s">
        <v>385</v>
      </c>
      <c r="N478" t="s">
        <v>385</v>
      </c>
    </row>
    <row r="479" spans="1:14" hidden="1" x14ac:dyDescent="0.25">
      <c r="A479" t="s">
        <v>366</v>
      </c>
      <c r="B479">
        <v>3</v>
      </c>
      <c r="C479">
        <v>6</v>
      </c>
      <c r="D479">
        <v>5</v>
      </c>
      <c r="E479">
        <v>6</v>
      </c>
      <c r="F479">
        <v>2</v>
      </c>
      <c r="G479">
        <v>2</v>
      </c>
      <c r="H479">
        <v>4</v>
      </c>
      <c r="I479">
        <v>4</v>
      </c>
      <c r="J479">
        <v>0</v>
      </c>
      <c r="K479">
        <v>2</v>
      </c>
      <c r="L479" t="s">
        <v>385</v>
      </c>
      <c r="M479" t="s">
        <v>385</v>
      </c>
      <c r="N479" t="s">
        <v>385</v>
      </c>
    </row>
    <row r="480" spans="1:14" hidden="1" x14ac:dyDescent="0.25">
      <c r="A480" t="s">
        <v>367</v>
      </c>
      <c r="B480">
        <v>3</v>
      </c>
      <c r="C480">
        <v>6</v>
      </c>
      <c r="D480">
        <v>5</v>
      </c>
      <c r="E480">
        <v>6</v>
      </c>
      <c r="F480">
        <v>2</v>
      </c>
      <c r="G480">
        <v>1</v>
      </c>
      <c r="H480">
        <v>4</v>
      </c>
      <c r="I480">
        <v>3</v>
      </c>
      <c r="J480">
        <v>1</v>
      </c>
      <c r="K480">
        <v>3</v>
      </c>
      <c r="L480" t="s">
        <v>385</v>
      </c>
      <c r="M480" t="s">
        <v>385</v>
      </c>
      <c r="N480" t="s">
        <v>385</v>
      </c>
    </row>
    <row r="481" spans="1:14" hidden="1" x14ac:dyDescent="0.25">
      <c r="A481" t="s">
        <v>368</v>
      </c>
      <c r="B481">
        <v>1</v>
      </c>
      <c r="C481">
        <v>8</v>
      </c>
      <c r="D481">
        <v>3</v>
      </c>
      <c r="E481">
        <v>0</v>
      </c>
      <c r="F481">
        <v>1</v>
      </c>
      <c r="G481">
        <v>1</v>
      </c>
      <c r="H481">
        <v>5</v>
      </c>
      <c r="I481">
        <v>5</v>
      </c>
      <c r="J481">
        <v>0</v>
      </c>
      <c r="K481">
        <v>1</v>
      </c>
      <c r="L481" t="s">
        <v>385</v>
      </c>
      <c r="M481" t="s">
        <v>385</v>
      </c>
      <c r="N481" t="s">
        <v>385</v>
      </c>
    </row>
    <row r="482" spans="1:14" hidden="1" x14ac:dyDescent="0.25">
      <c r="A482" t="s">
        <v>369</v>
      </c>
      <c r="B482">
        <v>4</v>
      </c>
      <c r="C482">
        <v>6</v>
      </c>
      <c r="D482">
        <v>10</v>
      </c>
      <c r="E482">
        <v>0</v>
      </c>
      <c r="F482">
        <v>1</v>
      </c>
      <c r="G482">
        <v>5</v>
      </c>
      <c r="H482">
        <v>5</v>
      </c>
      <c r="I482">
        <v>5</v>
      </c>
      <c r="J482">
        <v>0</v>
      </c>
      <c r="K482">
        <v>1</v>
      </c>
      <c r="L482" t="s">
        <v>385</v>
      </c>
      <c r="M482" t="s">
        <v>385</v>
      </c>
      <c r="N482" t="s">
        <v>385</v>
      </c>
    </row>
    <row r="483" spans="1:14" hidden="1" x14ac:dyDescent="0.25">
      <c r="A483" t="s">
        <v>370</v>
      </c>
      <c r="B483">
        <v>4</v>
      </c>
      <c r="C483">
        <v>6</v>
      </c>
      <c r="D483">
        <v>5</v>
      </c>
      <c r="E483">
        <v>5</v>
      </c>
      <c r="F483">
        <v>16</v>
      </c>
      <c r="G483">
        <v>1</v>
      </c>
      <c r="H483">
        <v>5</v>
      </c>
      <c r="I483">
        <v>3</v>
      </c>
      <c r="J483">
        <v>1</v>
      </c>
      <c r="K483">
        <v>2</v>
      </c>
      <c r="L483" t="s">
        <v>385</v>
      </c>
      <c r="M483" t="s">
        <v>385</v>
      </c>
      <c r="N483" t="s">
        <v>385</v>
      </c>
    </row>
    <row r="484" spans="1:14" hidden="1" x14ac:dyDescent="0.25">
      <c r="F484">
        <v>1</v>
      </c>
      <c r="G484">
        <v>4</v>
      </c>
      <c r="H484">
        <v>4</v>
      </c>
      <c r="I484">
        <v>3</v>
      </c>
      <c r="J484">
        <v>1</v>
      </c>
      <c r="K484">
        <v>2</v>
      </c>
      <c r="L484" t="s">
        <v>385</v>
      </c>
      <c r="M484" t="s">
        <v>385</v>
      </c>
      <c r="N484" t="s">
        <v>385</v>
      </c>
    </row>
    <row r="485" spans="1:14" hidden="1" x14ac:dyDescent="0.25">
      <c r="A485" t="s">
        <v>371</v>
      </c>
      <c r="B485">
        <v>12</v>
      </c>
      <c r="C485">
        <v>6</v>
      </c>
      <c r="D485">
        <v>6</v>
      </c>
      <c r="E485">
        <v>5</v>
      </c>
      <c r="F485">
        <v>1</v>
      </c>
      <c r="G485">
        <v>6</v>
      </c>
      <c r="H485">
        <v>3</v>
      </c>
      <c r="I485">
        <v>4</v>
      </c>
      <c r="J485">
        <v>2</v>
      </c>
      <c r="K485">
        <v>2</v>
      </c>
      <c r="L485" t="s">
        <v>385</v>
      </c>
      <c r="M485" t="s">
        <v>385</v>
      </c>
      <c r="N485" t="s">
        <v>385</v>
      </c>
    </row>
    <row r="486" spans="1:14" hidden="1" x14ac:dyDescent="0.25">
      <c r="F486">
        <v>2</v>
      </c>
      <c r="G486">
        <v>6</v>
      </c>
      <c r="H486">
        <v>4</v>
      </c>
      <c r="I486">
        <v>3</v>
      </c>
      <c r="J486">
        <v>1</v>
      </c>
      <c r="K486">
        <v>3</v>
      </c>
      <c r="L486" t="s">
        <v>385</v>
      </c>
      <c r="M486" t="s">
        <v>385</v>
      </c>
      <c r="N486" t="s">
        <v>385</v>
      </c>
    </row>
    <row r="487" spans="1:14" hidden="1" x14ac:dyDescent="0.25">
      <c r="F487">
        <v>1</v>
      </c>
      <c r="G487">
        <v>3</v>
      </c>
      <c r="H487">
        <v>2</v>
      </c>
      <c r="I487">
        <v>3</v>
      </c>
      <c r="J487">
        <v>0</v>
      </c>
      <c r="K487">
        <v>1</v>
      </c>
      <c r="L487" t="s">
        <v>385</v>
      </c>
      <c r="M487" t="s">
        <v>385</v>
      </c>
      <c r="N487" t="s">
        <v>385</v>
      </c>
    </row>
    <row r="488" spans="1:14" hidden="1" x14ac:dyDescent="0.25">
      <c r="A488" t="s">
        <v>372</v>
      </c>
      <c r="B488">
        <v>5</v>
      </c>
      <c r="C488">
        <v>6</v>
      </c>
      <c r="D488">
        <v>7</v>
      </c>
      <c r="E488">
        <v>4</v>
      </c>
      <c r="F488">
        <v>2</v>
      </c>
      <c r="G488">
        <v>2</v>
      </c>
      <c r="H488">
        <v>4</v>
      </c>
      <c r="I488">
        <v>3</v>
      </c>
      <c r="J488">
        <v>1</v>
      </c>
      <c r="K488">
        <v>3</v>
      </c>
      <c r="L488" t="s">
        <v>385</v>
      </c>
      <c r="M488" t="s">
        <v>385</v>
      </c>
      <c r="N488" t="s">
        <v>385</v>
      </c>
    </row>
    <row r="489" spans="1:14" hidden="1" x14ac:dyDescent="0.25">
      <c r="A489" t="s">
        <v>373</v>
      </c>
      <c r="B489">
        <v>5</v>
      </c>
      <c r="C489">
        <v>6</v>
      </c>
      <c r="D489">
        <v>6</v>
      </c>
      <c r="E489">
        <v>5</v>
      </c>
      <c r="F489">
        <v>2</v>
      </c>
      <c r="G489">
        <v>1</v>
      </c>
      <c r="H489">
        <v>4</v>
      </c>
      <c r="I489">
        <v>3</v>
      </c>
      <c r="J489">
        <v>1</v>
      </c>
      <c r="K489">
        <v>2</v>
      </c>
      <c r="L489" t="s">
        <v>385</v>
      </c>
      <c r="M489" t="s">
        <v>385</v>
      </c>
      <c r="N489" t="s">
        <v>385</v>
      </c>
    </row>
    <row r="490" spans="1:14" hidden="1" x14ac:dyDescent="0.25">
      <c r="A490" t="s">
        <v>374</v>
      </c>
      <c r="B490">
        <v>12</v>
      </c>
      <c r="C490">
        <v>4</v>
      </c>
      <c r="D490">
        <v>10</v>
      </c>
      <c r="E490">
        <v>4</v>
      </c>
      <c r="F490">
        <v>3</v>
      </c>
      <c r="G490" s="83" t="s">
        <v>324</v>
      </c>
      <c r="H490" s="83"/>
      <c r="I490" s="83"/>
      <c r="J490" s="83"/>
      <c r="K490" s="83"/>
      <c r="L490" t="s">
        <v>385</v>
      </c>
      <c r="M490" t="s">
        <v>385</v>
      </c>
      <c r="N490" t="s">
        <v>385</v>
      </c>
    </row>
    <row r="491" spans="1:14" hidden="1" x14ac:dyDescent="0.25">
      <c r="F491">
        <v>2</v>
      </c>
      <c r="G491">
        <v>3</v>
      </c>
      <c r="H491">
        <v>4</v>
      </c>
      <c r="I491">
        <v>3</v>
      </c>
      <c r="J491">
        <v>0</v>
      </c>
      <c r="K491">
        <v>2</v>
      </c>
      <c r="L491" t="s">
        <v>385</v>
      </c>
      <c r="M491" t="s">
        <v>385</v>
      </c>
      <c r="N491" t="s">
        <v>385</v>
      </c>
    </row>
    <row r="492" spans="1:14" hidden="1" x14ac:dyDescent="0.25">
      <c r="F492">
        <v>1</v>
      </c>
      <c r="G492">
        <v>3</v>
      </c>
      <c r="H492">
        <v>2</v>
      </c>
      <c r="I492">
        <v>3</v>
      </c>
      <c r="J492">
        <v>0</v>
      </c>
      <c r="K492">
        <v>1</v>
      </c>
      <c r="L492" t="s">
        <v>385</v>
      </c>
      <c r="M492" t="s">
        <v>385</v>
      </c>
      <c r="N492" t="s">
        <v>385</v>
      </c>
    </row>
    <row r="493" spans="1:14" hidden="1" x14ac:dyDescent="0.25">
      <c r="A493" t="s">
        <v>375</v>
      </c>
      <c r="B493">
        <v>1</v>
      </c>
      <c r="C493">
        <v>6</v>
      </c>
      <c r="D493">
        <v>5</v>
      </c>
      <c r="E493">
        <v>0</v>
      </c>
      <c r="F493">
        <v>1</v>
      </c>
      <c r="G493">
        <v>2</v>
      </c>
      <c r="H493">
        <v>4</v>
      </c>
      <c r="I493">
        <v>4</v>
      </c>
      <c r="J493">
        <v>0</v>
      </c>
      <c r="K493">
        <v>1</v>
      </c>
      <c r="L493" t="s">
        <v>385</v>
      </c>
      <c r="M493" t="s">
        <v>385</v>
      </c>
      <c r="N493" t="s">
        <v>385</v>
      </c>
    </row>
    <row r="494" spans="1:14" hidden="1" x14ac:dyDescent="0.25">
      <c r="A494" t="s">
        <v>376</v>
      </c>
      <c r="B494">
        <v>1</v>
      </c>
      <c r="C494">
        <v>6</v>
      </c>
      <c r="D494">
        <v>5</v>
      </c>
      <c r="E494">
        <v>0</v>
      </c>
      <c r="F494">
        <v>2</v>
      </c>
      <c r="G494">
        <v>1</v>
      </c>
      <c r="H494">
        <v>4</v>
      </c>
      <c r="I494">
        <v>5</v>
      </c>
      <c r="J494">
        <v>0</v>
      </c>
      <c r="K494">
        <v>1</v>
      </c>
      <c r="L494" t="s">
        <v>385</v>
      </c>
      <c r="M494" t="s">
        <v>385</v>
      </c>
      <c r="N494" t="s">
        <v>385</v>
      </c>
    </row>
    <row r="495" spans="1:14" hidden="1" x14ac:dyDescent="0.25">
      <c r="A495" t="s">
        <v>377</v>
      </c>
      <c r="B495">
        <v>1</v>
      </c>
      <c r="C495">
        <v>6</v>
      </c>
      <c r="D495">
        <v>5</v>
      </c>
      <c r="E495">
        <v>0</v>
      </c>
      <c r="F495">
        <v>2</v>
      </c>
      <c r="G495">
        <v>2</v>
      </c>
      <c r="H495">
        <v>4</v>
      </c>
      <c r="I495">
        <v>3</v>
      </c>
      <c r="J495">
        <v>1</v>
      </c>
      <c r="K495">
        <v>1</v>
      </c>
      <c r="L495" t="s">
        <v>385</v>
      </c>
      <c r="M495" t="s">
        <v>385</v>
      </c>
      <c r="N495" t="s">
        <v>385</v>
      </c>
    </row>
    <row r="496" spans="1:14" hidden="1" x14ac:dyDescent="0.25">
      <c r="A496" t="s">
        <v>378</v>
      </c>
      <c r="B496">
        <v>6</v>
      </c>
      <c r="C496">
        <v>3</v>
      </c>
      <c r="D496">
        <v>4</v>
      </c>
      <c r="E496">
        <v>5</v>
      </c>
      <c r="F496">
        <v>31</v>
      </c>
      <c r="G496">
        <v>1</v>
      </c>
      <c r="H496">
        <v>3</v>
      </c>
      <c r="I496">
        <v>3</v>
      </c>
      <c r="J496">
        <v>2</v>
      </c>
      <c r="K496">
        <v>3</v>
      </c>
      <c r="L496" t="s">
        <v>385</v>
      </c>
      <c r="M496" t="s">
        <v>385</v>
      </c>
      <c r="N496" t="s">
        <v>385</v>
      </c>
    </row>
    <row r="497" spans="1:15" hidden="1" x14ac:dyDescent="0.25">
      <c r="F497">
        <v>1</v>
      </c>
      <c r="G497">
        <v>3</v>
      </c>
      <c r="H497">
        <v>5</v>
      </c>
      <c r="I497">
        <v>5</v>
      </c>
      <c r="J497">
        <v>0</v>
      </c>
      <c r="K497">
        <v>1</v>
      </c>
      <c r="L497" t="s">
        <v>385</v>
      </c>
      <c r="M497" t="s">
        <v>385</v>
      </c>
      <c r="N497" t="s">
        <v>385</v>
      </c>
    </row>
    <row r="498" spans="1:15" hidden="1" x14ac:dyDescent="0.25">
      <c r="A498" t="s">
        <v>379</v>
      </c>
      <c r="B498">
        <v>5</v>
      </c>
      <c r="C498">
        <v>7</v>
      </c>
      <c r="D498">
        <v>5</v>
      </c>
      <c r="E498">
        <v>4</v>
      </c>
      <c r="F498">
        <v>12</v>
      </c>
      <c r="G498">
        <v>3</v>
      </c>
      <c r="H498">
        <v>3</v>
      </c>
      <c r="I498">
        <v>4</v>
      </c>
      <c r="J498">
        <v>0</v>
      </c>
      <c r="K498">
        <v>1</v>
      </c>
      <c r="L498" t="s">
        <v>385</v>
      </c>
      <c r="M498" t="s">
        <v>385</v>
      </c>
      <c r="N498" t="s">
        <v>385</v>
      </c>
    </row>
    <row r="499" spans="1:15" hidden="1" x14ac:dyDescent="0.25">
      <c r="F499">
        <v>1</v>
      </c>
      <c r="G499">
        <v>5</v>
      </c>
      <c r="H499">
        <v>3</v>
      </c>
      <c r="I499">
        <v>3</v>
      </c>
      <c r="J499">
        <v>1</v>
      </c>
      <c r="K499">
        <v>2</v>
      </c>
      <c r="L499" t="s">
        <v>385</v>
      </c>
      <c r="M499" t="s">
        <v>385</v>
      </c>
      <c r="N499" t="s">
        <v>385</v>
      </c>
    </row>
    <row r="500" spans="1:15" hidden="1" x14ac:dyDescent="0.25">
      <c r="A500" t="s">
        <v>380</v>
      </c>
      <c r="B500">
        <v>5</v>
      </c>
      <c r="C500">
        <v>7</v>
      </c>
      <c r="D500">
        <v>5</v>
      </c>
      <c r="E500">
        <v>4</v>
      </c>
      <c r="F500">
        <v>12</v>
      </c>
      <c r="G500">
        <v>2</v>
      </c>
      <c r="H500">
        <v>4</v>
      </c>
      <c r="I500">
        <v>4</v>
      </c>
      <c r="J500">
        <v>0</v>
      </c>
      <c r="K500">
        <v>1</v>
      </c>
      <c r="L500" t="s">
        <v>385</v>
      </c>
      <c r="M500" t="s">
        <v>385</v>
      </c>
      <c r="N500" t="s">
        <v>385</v>
      </c>
    </row>
    <row r="501" spans="1:15" hidden="1" x14ac:dyDescent="0.25">
      <c r="A501" t="s">
        <v>381</v>
      </c>
      <c r="B501">
        <v>5</v>
      </c>
      <c r="C501">
        <v>7</v>
      </c>
      <c r="D501">
        <v>5</v>
      </c>
      <c r="E501">
        <v>4</v>
      </c>
      <c r="F501">
        <v>1</v>
      </c>
      <c r="G501">
        <v>3</v>
      </c>
      <c r="H501">
        <v>3</v>
      </c>
      <c r="I501">
        <v>3</v>
      </c>
      <c r="J501">
        <v>1</v>
      </c>
      <c r="K501">
        <v>2</v>
      </c>
      <c r="L501" t="s">
        <v>385</v>
      </c>
      <c r="M501" t="s">
        <v>385</v>
      </c>
      <c r="N501" t="s">
        <v>385</v>
      </c>
    </row>
    <row r="502" spans="1:15" hidden="1" x14ac:dyDescent="0.25">
      <c r="A502" t="s">
        <v>382</v>
      </c>
      <c r="B502">
        <v>5</v>
      </c>
      <c r="C502">
        <v>7</v>
      </c>
      <c r="D502">
        <v>5</v>
      </c>
      <c r="E502">
        <v>4</v>
      </c>
      <c r="F502">
        <v>1</v>
      </c>
      <c r="G502">
        <v>5</v>
      </c>
      <c r="H502">
        <v>3</v>
      </c>
      <c r="I502">
        <v>3</v>
      </c>
      <c r="J502">
        <v>0</v>
      </c>
      <c r="K502">
        <v>1</v>
      </c>
      <c r="L502" t="s">
        <v>385</v>
      </c>
      <c r="M502" t="s">
        <v>385</v>
      </c>
      <c r="N502" t="s">
        <v>385</v>
      </c>
    </row>
    <row r="503" spans="1:15" hidden="1" x14ac:dyDescent="0.25">
      <c r="A503" t="s">
        <v>383</v>
      </c>
      <c r="B503">
        <v>1</v>
      </c>
      <c r="C503">
        <v>7</v>
      </c>
      <c r="D503">
        <v>4</v>
      </c>
      <c r="E503">
        <v>6</v>
      </c>
      <c r="F503">
        <v>12</v>
      </c>
      <c r="G503">
        <v>1</v>
      </c>
      <c r="H503">
        <v>4</v>
      </c>
      <c r="I503">
        <v>5</v>
      </c>
      <c r="J503">
        <v>0</v>
      </c>
      <c r="K503">
        <v>1</v>
      </c>
      <c r="L503" t="s">
        <v>385</v>
      </c>
      <c r="M503" t="s">
        <v>385</v>
      </c>
      <c r="N503" t="s">
        <v>385</v>
      </c>
    </row>
    <row r="504" spans="1:15" hidden="1" x14ac:dyDescent="0.25">
      <c r="F504">
        <v>1</v>
      </c>
      <c r="G504">
        <v>1</v>
      </c>
      <c r="H504">
        <v>4</v>
      </c>
      <c r="I504">
        <v>4</v>
      </c>
      <c r="J504">
        <v>0</v>
      </c>
      <c r="K504">
        <v>1</v>
      </c>
      <c r="L504" t="s">
        <v>385</v>
      </c>
      <c r="M504" t="s">
        <v>385</v>
      </c>
      <c r="N504" t="s">
        <v>385</v>
      </c>
    </row>
    <row r="505" spans="1:15" hidden="1" x14ac:dyDescent="0.25">
      <c r="A505" t="s">
        <v>384</v>
      </c>
      <c r="B505">
        <v>1</v>
      </c>
      <c r="C505">
        <v>7</v>
      </c>
      <c r="D505">
        <v>5</v>
      </c>
      <c r="E505">
        <v>5</v>
      </c>
      <c r="F505">
        <v>12</v>
      </c>
      <c r="G505">
        <v>2</v>
      </c>
      <c r="H505">
        <v>4</v>
      </c>
      <c r="I505">
        <v>5</v>
      </c>
      <c r="J505">
        <v>0</v>
      </c>
      <c r="K505">
        <v>1</v>
      </c>
      <c r="L505" t="s">
        <v>385</v>
      </c>
      <c r="M505" t="s">
        <v>385</v>
      </c>
      <c r="N505" t="s">
        <v>385</v>
      </c>
    </row>
    <row r="506" spans="1:15" hidden="1" x14ac:dyDescent="0.25">
      <c r="F506">
        <v>1</v>
      </c>
      <c r="G506">
        <v>2</v>
      </c>
      <c r="H506">
        <v>3</v>
      </c>
      <c r="I506">
        <v>4</v>
      </c>
      <c r="J506">
        <v>1</v>
      </c>
      <c r="K506">
        <v>1</v>
      </c>
      <c r="L506" t="s">
        <v>385</v>
      </c>
      <c r="M506" t="s">
        <v>385</v>
      </c>
      <c r="N506" t="s">
        <v>385</v>
      </c>
    </row>
    <row r="507" spans="1:15" x14ac:dyDescent="0.25">
      <c r="A507" s="84" t="s">
        <v>416</v>
      </c>
      <c r="B507" s="85"/>
      <c r="C507" s="85"/>
      <c r="D507" s="85"/>
      <c r="E507" s="85"/>
      <c r="F507" s="85"/>
      <c r="G507" s="85"/>
      <c r="H507" s="85"/>
      <c r="I507" s="85"/>
      <c r="J507" s="85"/>
      <c r="K507" s="85"/>
      <c r="L507" s="85"/>
      <c r="M507" s="85"/>
      <c r="N507" s="85"/>
      <c r="O507" s="85"/>
    </row>
    <row r="508" spans="1:15" x14ac:dyDescent="0.25">
      <c r="A508" s="85"/>
      <c r="B508" s="85"/>
      <c r="C508" s="85"/>
      <c r="D508" s="85"/>
      <c r="E508" s="85"/>
      <c r="F508" s="85"/>
      <c r="G508" s="85"/>
      <c r="H508" s="85"/>
      <c r="I508" s="85"/>
      <c r="J508" s="85"/>
      <c r="K508" s="85"/>
      <c r="L508" s="85"/>
      <c r="M508" s="85"/>
      <c r="N508" s="85"/>
      <c r="O508" s="85"/>
    </row>
    <row r="509" spans="1:15" x14ac:dyDescent="0.25">
      <c r="A509" t="s">
        <v>386</v>
      </c>
      <c r="B509">
        <v>9</v>
      </c>
      <c r="C509">
        <v>3</v>
      </c>
      <c r="D509">
        <v>8</v>
      </c>
      <c r="E509">
        <v>4</v>
      </c>
      <c r="F509">
        <v>1</v>
      </c>
      <c r="G509">
        <v>4</v>
      </c>
      <c r="H509">
        <v>3</v>
      </c>
      <c r="I509">
        <v>3</v>
      </c>
      <c r="J509">
        <v>2</v>
      </c>
      <c r="K509">
        <v>3</v>
      </c>
      <c r="L509" t="s">
        <v>385</v>
      </c>
      <c r="M509" t="s">
        <v>385</v>
      </c>
      <c r="N509" t="s">
        <v>385</v>
      </c>
    </row>
    <row r="510" spans="1:15" x14ac:dyDescent="0.25">
      <c r="A510" t="s">
        <v>387</v>
      </c>
      <c r="B510">
        <v>8</v>
      </c>
      <c r="C510">
        <v>6</v>
      </c>
      <c r="D510">
        <v>10</v>
      </c>
      <c r="E510">
        <v>4</v>
      </c>
      <c r="F510">
        <v>1</v>
      </c>
      <c r="G510">
        <v>6</v>
      </c>
      <c r="H510">
        <v>4</v>
      </c>
      <c r="I510">
        <v>3</v>
      </c>
      <c r="J510">
        <v>0</v>
      </c>
      <c r="K510">
        <v>1</v>
      </c>
      <c r="L510" t="s">
        <v>385</v>
      </c>
      <c r="M510" t="s">
        <v>385</v>
      </c>
      <c r="N510" t="s">
        <v>385</v>
      </c>
    </row>
    <row r="511" spans="1:15" x14ac:dyDescent="0.25">
      <c r="A511" t="s">
        <v>388</v>
      </c>
      <c r="B511">
        <v>8</v>
      </c>
      <c r="C511">
        <v>6</v>
      </c>
      <c r="D511">
        <v>8</v>
      </c>
      <c r="E511">
        <v>4</v>
      </c>
      <c r="F511">
        <v>2</v>
      </c>
      <c r="G511">
        <v>4</v>
      </c>
      <c r="H511">
        <v>3</v>
      </c>
      <c r="I511">
        <v>3</v>
      </c>
      <c r="J511">
        <v>2</v>
      </c>
      <c r="K511">
        <v>3</v>
      </c>
      <c r="L511" t="s">
        <v>385</v>
      </c>
      <c r="M511" t="s">
        <v>385</v>
      </c>
      <c r="N511" t="s">
        <v>385</v>
      </c>
    </row>
    <row r="512" spans="1:15" x14ac:dyDescent="0.25">
      <c r="A512" t="s">
        <v>389</v>
      </c>
      <c r="B512">
        <v>8</v>
      </c>
      <c r="C512">
        <v>6</v>
      </c>
      <c r="D512">
        <v>8</v>
      </c>
      <c r="E512">
        <v>4</v>
      </c>
      <c r="F512">
        <v>1</v>
      </c>
      <c r="G512">
        <v>6</v>
      </c>
      <c r="H512">
        <v>3</v>
      </c>
      <c r="I512">
        <v>3</v>
      </c>
      <c r="J512">
        <v>1</v>
      </c>
      <c r="K512">
        <v>2</v>
      </c>
      <c r="L512" t="s">
        <v>385</v>
      </c>
      <c r="M512" t="s">
        <v>385</v>
      </c>
      <c r="N512" t="s">
        <v>385</v>
      </c>
    </row>
    <row r="513" spans="1:14" x14ac:dyDescent="0.25">
      <c r="A513" t="s">
        <v>390</v>
      </c>
      <c r="B513">
        <v>8</v>
      </c>
      <c r="C513">
        <v>6</v>
      </c>
      <c r="D513">
        <v>8</v>
      </c>
      <c r="E513">
        <v>4</v>
      </c>
      <c r="F513">
        <v>12</v>
      </c>
      <c r="G513">
        <v>2</v>
      </c>
      <c r="H513">
        <v>4</v>
      </c>
      <c r="I513">
        <v>3</v>
      </c>
      <c r="J513">
        <v>1</v>
      </c>
      <c r="K513">
        <v>2</v>
      </c>
      <c r="L513" t="s">
        <v>385</v>
      </c>
      <c r="M513" t="s">
        <v>385</v>
      </c>
      <c r="N513" t="s">
        <v>385</v>
      </c>
    </row>
    <row r="514" spans="1:14" x14ac:dyDescent="0.25">
      <c r="F514">
        <v>1</v>
      </c>
      <c r="G514">
        <v>6</v>
      </c>
      <c r="H514">
        <v>3</v>
      </c>
      <c r="I514">
        <v>3</v>
      </c>
      <c r="J514">
        <v>1</v>
      </c>
      <c r="K514">
        <v>2</v>
      </c>
      <c r="L514" t="s">
        <v>385</v>
      </c>
      <c r="M514" t="s">
        <v>385</v>
      </c>
      <c r="N514" t="s">
        <v>385</v>
      </c>
    </row>
    <row r="515" spans="1:14" x14ac:dyDescent="0.25">
      <c r="A515" t="s">
        <v>391</v>
      </c>
      <c r="B515">
        <v>7</v>
      </c>
      <c r="C515">
        <v>6</v>
      </c>
      <c r="D515">
        <v>7</v>
      </c>
      <c r="E515">
        <v>5</v>
      </c>
      <c r="F515">
        <v>3</v>
      </c>
      <c r="G515">
        <v>3</v>
      </c>
      <c r="H515">
        <v>4</v>
      </c>
      <c r="I515">
        <v>3</v>
      </c>
      <c r="J515">
        <v>1</v>
      </c>
      <c r="K515">
        <v>3</v>
      </c>
      <c r="L515" t="s">
        <v>385</v>
      </c>
      <c r="M515" t="s">
        <v>385</v>
      </c>
      <c r="N515" t="s">
        <v>385</v>
      </c>
    </row>
    <row r="516" spans="1:14" x14ac:dyDescent="0.25">
      <c r="A516" t="s">
        <v>392</v>
      </c>
      <c r="B516">
        <v>7</v>
      </c>
      <c r="C516">
        <v>6</v>
      </c>
      <c r="D516">
        <v>7</v>
      </c>
      <c r="E516">
        <v>4</v>
      </c>
      <c r="F516">
        <v>12</v>
      </c>
      <c r="G516">
        <v>1</v>
      </c>
      <c r="H516">
        <v>4</v>
      </c>
      <c r="I516">
        <v>3</v>
      </c>
      <c r="J516">
        <v>1</v>
      </c>
      <c r="K516">
        <v>2</v>
      </c>
      <c r="L516" t="s">
        <v>385</v>
      </c>
      <c r="M516" t="s">
        <v>385</v>
      </c>
      <c r="N516" t="s">
        <v>385</v>
      </c>
    </row>
    <row r="517" spans="1:14" x14ac:dyDescent="0.25">
      <c r="F517">
        <v>1</v>
      </c>
      <c r="G517">
        <v>4</v>
      </c>
      <c r="H517">
        <v>3</v>
      </c>
      <c r="I517">
        <v>3</v>
      </c>
      <c r="J517">
        <v>1</v>
      </c>
      <c r="K517">
        <v>2</v>
      </c>
      <c r="L517" t="s">
        <v>385</v>
      </c>
      <c r="M517" t="s">
        <v>385</v>
      </c>
      <c r="N517" t="s">
        <v>385</v>
      </c>
    </row>
    <row r="518" spans="1:14" x14ac:dyDescent="0.25">
      <c r="A518" t="s">
        <v>393</v>
      </c>
      <c r="B518">
        <v>7</v>
      </c>
      <c r="C518">
        <v>6</v>
      </c>
      <c r="D518">
        <v>8</v>
      </c>
      <c r="E518">
        <v>5</v>
      </c>
      <c r="F518">
        <v>1</v>
      </c>
      <c r="G518">
        <v>2</v>
      </c>
      <c r="H518">
        <v>4</v>
      </c>
      <c r="I518">
        <v>3</v>
      </c>
      <c r="J518">
        <v>1</v>
      </c>
      <c r="K518">
        <v>2</v>
      </c>
      <c r="L518" t="s">
        <v>385</v>
      </c>
      <c r="M518" t="s">
        <v>385</v>
      </c>
      <c r="N518" t="s">
        <v>385</v>
      </c>
    </row>
    <row r="519" spans="1:14" x14ac:dyDescent="0.25">
      <c r="A519" t="s">
        <v>394</v>
      </c>
      <c r="B519">
        <v>4</v>
      </c>
      <c r="C519">
        <v>6</v>
      </c>
      <c r="D519">
        <v>6</v>
      </c>
      <c r="E519">
        <v>5</v>
      </c>
      <c r="F519">
        <v>1</v>
      </c>
      <c r="G519">
        <v>3</v>
      </c>
      <c r="H519">
        <v>4</v>
      </c>
      <c r="I519">
        <v>3</v>
      </c>
      <c r="J519">
        <v>0</v>
      </c>
      <c r="K519">
        <v>2</v>
      </c>
      <c r="L519" t="s">
        <v>385</v>
      </c>
      <c r="M519" t="s">
        <v>385</v>
      </c>
      <c r="N519" t="s">
        <v>385</v>
      </c>
    </row>
    <row r="520" spans="1:14" x14ac:dyDescent="0.25">
      <c r="A520" t="s">
        <v>395</v>
      </c>
      <c r="B520">
        <v>4</v>
      </c>
      <c r="C520">
        <v>6</v>
      </c>
      <c r="D520">
        <v>7</v>
      </c>
      <c r="E520">
        <v>4</v>
      </c>
      <c r="F520">
        <v>2</v>
      </c>
      <c r="G520">
        <v>3</v>
      </c>
      <c r="H520">
        <v>4</v>
      </c>
      <c r="I520">
        <v>3</v>
      </c>
      <c r="J520">
        <v>1</v>
      </c>
      <c r="K520">
        <v>3</v>
      </c>
      <c r="L520" t="s">
        <v>385</v>
      </c>
      <c r="M520" t="s">
        <v>385</v>
      </c>
      <c r="N520" t="s">
        <v>385</v>
      </c>
    </row>
    <row r="521" spans="1:14" x14ac:dyDescent="0.25">
      <c r="A521" t="s">
        <v>396</v>
      </c>
      <c r="B521">
        <v>4</v>
      </c>
      <c r="C521">
        <v>6</v>
      </c>
      <c r="D521">
        <v>6</v>
      </c>
      <c r="E521">
        <v>5</v>
      </c>
      <c r="F521">
        <v>12</v>
      </c>
      <c r="G521">
        <v>2</v>
      </c>
      <c r="H521">
        <v>4</v>
      </c>
      <c r="I521">
        <v>3</v>
      </c>
      <c r="J521">
        <v>1</v>
      </c>
      <c r="K521">
        <v>1</v>
      </c>
      <c r="L521" t="s">
        <v>385</v>
      </c>
      <c r="M521" t="s">
        <v>385</v>
      </c>
      <c r="N521" t="s">
        <v>385</v>
      </c>
    </row>
    <row r="522" spans="1:14" x14ac:dyDescent="0.25">
      <c r="F522">
        <v>1</v>
      </c>
      <c r="G522">
        <v>2</v>
      </c>
      <c r="H522">
        <v>4</v>
      </c>
      <c r="I522">
        <v>3</v>
      </c>
      <c r="J522">
        <v>1</v>
      </c>
      <c r="K522">
        <v>2</v>
      </c>
      <c r="L522" t="s">
        <v>385</v>
      </c>
      <c r="M522" t="s">
        <v>385</v>
      </c>
      <c r="N522" t="s">
        <v>385</v>
      </c>
    </row>
    <row r="523" spans="1:14" x14ac:dyDescent="0.25">
      <c r="A523" t="s">
        <v>397</v>
      </c>
      <c r="B523">
        <v>5</v>
      </c>
      <c r="C523">
        <v>6</v>
      </c>
      <c r="D523">
        <v>8</v>
      </c>
      <c r="E523">
        <v>6</v>
      </c>
      <c r="F523">
        <v>1</v>
      </c>
      <c r="G523">
        <v>4</v>
      </c>
      <c r="H523">
        <v>4</v>
      </c>
      <c r="I523">
        <v>3</v>
      </c>
      <c r="J523">
        <v>0</v>
      </c>
      <c r="K523">
        <v>2</v>
      </c>
      <c r="L523" t="s">
        <v>385</v>
      </c>
      <c r="M523" t="s">
        <v>385</v>
      </c>
      <c r="N523" t="s">
        <v>385</v>
      </c>
    </row>
    <row r="524" spans="1:14" x14ac:dyDescent="0.25">
      <c r="F524">
        <v>1</v>
      </c>
      <c r="G524">
        <v>1</v>
      </c>
      <c r="H524">
        <v>4</v>
      </c>
      <c r="I524">
        <v>3</v>
      </c>
      <c r="J524">
        <v>1</v>
      </c>
      <c r="K524">
        <v>2</v>
      </c>
      <c r="L524" t="s">
        <v>385</v>
      </c>
      <c r="M524" t="s">
        <v>385</v>
      </c>
      <c r="N524" t="s">
        <v>385</v>
      </c>
    </row>
    <row r="525" spans="1:14" x14ac:dyDescent="0.25">
      <c r="A525" t="s">
        <v>398</v>
      </c>
      <c r="B525">
        <v>9</v>
      </c>
      <c r="C525">
        <v>7</v>
      </c>
      <c r="D525">
        <v>6</v>
      </c>
      <c r="E525">
        <v>4</v>
      </c>
      <c r="F525">
        <v>22</v>
      </c>
      <c r="G525">
        <v>1</v>
      </c>
      <c r="H525">
        <v>4</v>
      </c>
      <c r="I525">
        <v>2</v>
      </c>
      <c r="J525">
        <v>2</v>
      </c>
      <c r="K525">
        <v>3</v>
      </c>
      <c r="L525" t="s">
        <v>385</v>
      </c>
      <c r="M525" t="s">
        <v>385</v>
      </c>
      <c r="N525" t="s">
        <v>385</v>
      </c>
    </row>
    <row r="526" spans="1:14" x14ac:dyDescent="0.25">
      <c r="F526">
        <v>1</v>
      </c>
      <c r="G526">
        <v>3</v>
      </c>
      <c r="H526">
        <v>4</v>
      </c>
      <c r="I526">
        <v>3</v>
      </c>
      <c r="J526">
        <v>0</v>
      </c>
      <c r="K526">
        <v>2</v>
      </c>
      <c r="L526" t="s">
        <v>385</v>
      </c>
      <c r="M526" t="s">
        <v>385</v>
      </c>
      <c r="N526" t="s">
        <v>385</v>
      </c>
    </row>
    <row r="527" spans="1:14" x14ac:dyDescent="0.25">
      <c r="F527">
        <v>1</v>
      </c>
      <c r="G527">
        <v>1</v>
      </c>
      <c r="H527">
        <v>4</v>
      </c>
      <c r="I527">
        <v>3</v>
      </c>
      <c r="J527">
        <v>1</v>
      </c>
      <c r="K527">
        <v>2</v>
      </c>
      <c r="L527" t="s">
        <v>385</v>
      </c>
      <c r="M527" t="s">
        <v>385</v>
      </c>
      <c r="N527" t="s">
        <v>385</v>
      </c>
    </row>
    <row r="528" spans="1:14" x14ac:dyDescent="0.25">
      <c r="F528">
        <v>1</v>
      </c>
      <c r="G528">
        <v>1</v>
      </c>
      <c r="H528">
        <v>5</v>
      </c>
      <c r="I528">
        <v>5</v>
      </c>
      <c r="J528">
        <v>0</v>
      </c>
      <c r="K528">
        <v>1</v>
      </c>
      <c r="L528" t="s">
        <v>385</v>
      </c>
      <c r="M528" t="s">
        <v>385</v>
      </c>
      <c r="N528" t="s">
        <v>385</v>
      </c>
    </row>
    <row r="529" spans="1:14" x14ac:dyDescent="0.25">
      <c r="A529" t="s">
        <v>399</v>
      </c>
      <c r="B529">
        <v>9</v>
      </c>
      <c r="C529">
        <v>7</v>
      </c>
      <c r="D529">
        <v>4</v>
      </c>
      <c r="E529">
        <v>4</v>
      </c>
      <c r="F529">
        <v>33</v>
      </c>
      <c r="G529">
        <v>1</v>
      </c>
      <c r="H529">
        <v>3</v>
      </c>
      <c r="I529">
        <v>4</v>
      </c>
      <c r="J529">
        <v>0</v>
      </c>
      <c r="K529">
        <v>2</v>
      </c>
      <c r="L529" t="s">
        <v>385</v>
      </c>
      <c r="M529" t="s">
        <v>385</v>
      </c>
      <c r="N529" t="s">
        <v>385</v>
      </c>
    </row>
    <row r="530" spans="1:14" x14ac:dyDescent="0.25">
      <c r="F530">
        <v>1</v>
      </c>
      <c r="G530">
        <v>7</v>
      </c>
      <c r="H530">
        <v>5</v>
      </c>
      <c r="I530">
        <v>5</v>
      </c>
      <c r="J530">
        <v>0</v>
      </c>
      <c r="K530">
        <v>1</v>
      </c>
      <c r="L530" t="s">
        <v>385</v>
      </c>
      <c r="M530" t="s">
        <v>385</v>
      </c>
      <c r="N530" t="s">
        <v>385</v>
      </c>
    </row>
    <row r="531" spans="1:14" x14ac:dyDescent="0.25">
      <c r="F531">
        <v>1</v>
      </c>
      <c r="G531">
        <v>1</v>
      </c>
      <c r="H531">
        <v>4</v>
      </c>
      <c r="I531">
        <v>3</v>
      </c>
      <c r="J531">
        <v>1</v>
      </c>
      <c r="K531">
        <v>2</v>
      </c>
      <c r="L531" t="s">
        <v>385</v>
      </c>
      <c r="M531" t="s">
        <v>385</v>
      </c>
      <c r="N531" t="s">
        <v>385</v>
      </c>
    </row>
    <row r="532" spans="1:14" x14ac:dyDescent="0.25">
      <c r="A532" t="s">
        <v>400</v>
      </c>
      <c r="B532">
        <v>1</v>
      </c>
      <c r="C532">
        <v>5</v>
      </c>
      <c r="D532">
        <v>3</v>
      </c>
      <c r="E532">
        <v>6</v>
      </c>
      <c r="F532">
        <v>8</v>
      </c>
      <c r="G532">
        <v>1</v>
      </c>
      <c r="H532">
        <v>4</v>
      </c>
      <c r="I532">
        <v>6</v>
      </c>
      <c r="J532">
        <v>0</v>
      </c>
      <c r="K532">
        <v>1</v>
      </c>
      <c r="L532" t="s">
        <v>385</v>
      </c>
      <c r="M532" t="s">
        <v>385</v>
      </c>
      <c r="N532" t="s">
        <v>385</v>
      </c>
    </row>
    <row r="533" spans="1:14" x14ac:dyDescent="0.25">
      <c r="F533">
        <v>1</v>
      </c>
      <c r="G533">
        <v>1</v>
      </c>
      <c r="H533">
        <v>5</v>
      </c>
      <c r="I533">
        <v>5</v>
      </c>
      <c r="J533">
        <v>0</v>
      </c>
      <c r="K533">
        <v>1</v>
      </c>
      <c r="L533" t="s">
        <v>385</v>
      </c>
      <c r="M533" t="s">
        <v>385</v>
      </c>
      <c r="N533" t="s">
        <v>385</v>
      </c>
    </row>
    <row r="534" spans="1:14" x14ac:dyDescent="0.25">
      <c r="A534" t="s">
        <v>401</v>
      </c>
      <c r="B534">
        <v>7</v>
      </c>
      <c r="C534">
        <v>6</v>
      </c>
      <c r="D534">
        <v>6</v>
      </c>
      <c r="E534">
        <v>5</v>
      </c>
      <c r="F534">
        <v>6</v>
      </c>
      <c r="G534" s="83" t="s">
        <v>324</v>
      </c>
      <c r="H534" s="83"/>
      <c r="I534" s="83"/>
      <c r="J534" s="83"/>
      <c r="K534" s="83"/>
      <c r="L534" t="s">
        <v>385</v>
      </c>
      <c r="M534" t="s">
        <v>385</v>
      </c>
      <c r="N534" t="s">
        <v>385</v>
      </c>
    </row>
    <row r="535" spans="1:14" x14ac:dyDescent="0.25">
      <c r="F535">
        <v>2</v>
      </c>
      <c r="G535">
        <v>2</v>
      </c>
      <c r="H535">
        <v>4</v>
      </c>
      <c r="I535">
        <v>3</v>
      </c>
      <c r="J535">
        <v>1</v>
      </c>
      <c r="K535">
        <v>2</v>
      </c>
      <c r="L535" t="s">
        <v>385</v>
      </c>
      <c r="M535" t="s">
        <v>385</v>
      </c>
      <c r="N535" t="s">
        <v>385</v>
      </c>
    </row>
    <row r="536" spans="1:14" x14ac:dyDescent="0.25">
      <c r="A536" t="s">
        <v>402</v>
      </c>
      <c r="B536">
        <v>7</v>
      </c>
      <c r="C536">
        <v>6</v>
      </c>
      <c r="D536">
        <v>7</v>
      </c>
      <c r="E536">
        <v>5</v>
      </c>
      <c r="F536">
        <v>12</v>
      </c>
      <c r="G536">
        <v>1</v>
      </c>
      <c r="H536">
        <v>4</v>
      </c>
      <c r="I536">
        <v>3</v>
      </c>
      <c r="J536">
        <v>0</v>
      </c>
      <c r="K536">
        <v>2</v>
      </c>
      <c r="L536" t="s">
        <v>385</v>
      </c>
      <c r="M536" t="s">
        <v>385</v>
      </c>
      <c r="N536" t="s">
        <v>385</v>
      </c>
    </row>
    <row r="537" spans="1:14" x14ac:dyDescent="0.25">
      <c r="F537">
        <v>9</v>
      </c>
      <c r="G537">
        <v>1</v>
      </c>
      <c r="H537">
        <v>4</v>
      </c>
      <c r="I537">
        <v>3</v>
      </c>
      <c r="J537">
        <v>1</v>
      </c>
      <c r="K537">
        <v>2</v>
      </c>
      <c r="L537" t="s">
        <v>385</v>
      </c>
      <c r="M537" t="s">
        <v>385</v>
      </c>
      <c r="N537" t="s">
        <v>385</v>
      </c>
    </row>
    <row r="538" spans="1:14" x14ac:dyDescent="0.25">
      <c r="F538">
        <v>1</v>
      </c>
      <c r="G538">
        <v>4</v>
      </c>
      <c r="H538">
        <v>4</v>
      </c>
      <c r="I538">
        <v>3</v>
      </c>
      <c r="J538">
        <v>0</v>
      </c>
      <c r="K538">
        <v>2</v>
      </c>
      <c r="L538" t="s">
        <v>385</v>
      </c>
      <c r="M538" t="s">
        <v>385</v>
      </c>
      <c r="N538" t="s">
        <v>385</v>
      </c>
    </row>
    <row r="539" spans="1:14" x14ac:dyDescent="0.25">
      <c r="A539" t="s">
        <v>403</v>
      </c>
      <c r="B539">
        <v>2</v>
      </c>
      <c r="C539">
        <v>9</v>
      </c>
      <c r="D539">
        <v>5</v>
      </c>
      <c r="E539">
        <v>6</v>
      </c>
      <c r="F539">
        <v>1</v>
      </c>
      <c r="G539">
        <v>3</v>
      </c>
      <c r="H539">
        <v>4</v>
      </c>
      <c r="I539">
        <v>3</v>
      </c>
      <c r="J539">
        <v>1</v>
      </c>
      <c r="K539">
        <v>1</v>
      </c>
      <c r="L539" t="s">
        <v>385</v>
      </c>
      <c r="M539" t="s">
        <v>385</v>
      </c>
      <c r="N539" t="s">
        <v>385</v>
      </c>
    </row>
    <row r="540" spans="1:14" x14ac:dyDescent="0.25">
      <c r="A540" t="s">
        <v>404</v>
      </c>
      <c r="B540">
        <v>6</v>
      </c>
      <c r="C540">
        <v>9</v>
      </c>
      <c r="D540">
        <v>6</v>
      </c>
      <c r="E540">
        <v>4</v>
      </c>
      <c r="F540">
        <v>1</v>
      </c>
      <c r="G540">
        <v>3</v>
      </c>
      <c r="H540">
        <v>4</v>
      </c>
      <c r="I540">
        <v>3</v>
      </c>
      <c r="J540">
        <v>0</v>
      </c>
      <c r="K540">
        <v>2</v>
      </c>
      <c r="L540" t="s">
        <v>385</v>
      </c>
      <c r="M540" t="s">
        <v>385</v>
      </c>
      <c r="N540" t="s">
        <v>385</v>
      </c>
    </row>
    <row r="541" spans="1:14" x14ac:dyDescent="0.25">
      <c r="F541">
        <v>1</v>
      </c>
      <c r="G541">
        <v>4</v>
      </c>
      <c r="H541">
        <v>4</v>
      </c>
      <c r="I541">
        <v>3</v>
      </c>
      <c r="J541">
        <v>1</v>
      </c>
      <c r="K541">
        <v>1</v>
      </c>
      <c r="L541" t="s">
        <v>385</v>
      </c>
      <c r="M541" t="s">
        <v>385</v>
      </c>
      <c r="N541" t="s">
        <v>385</v>
      </c>
    </row>
    <row r="542" spans="1:14" x14ac:dyDescent="0.25">
      <c r="A542" t="s">
        <v>405</v>
      </c>
      <c r="B542">
        <v>6</v>
      </c>
      <c r="C542">
        <v>9</v>
      </c>
      <c r="D542">
        <v>6</v>
      </c>
      <c r="E542">
        <v>4</v>
      </c>
      <c r="F542">
        <v>1</v>
      </c>
      <c r="G542">
        <v>3</v>
      </c>
      <c r="H542">
        <v>4</v>
      </c>
      <c r="I542">
        <v>3</v>
      </c>
      <c r="J542">
        <v>0</v>
      </c>
      <c r="K542">
        <v>2</v>
      </c>
      <c r="L542" t="s">
        <v>385</v>
      </c>
      <c r="M542" t="s">
        <v>385</v>
      </c>
      <c r="N542" t="s">
        <v>385</v>
      </c>
    </row>
    <row r="543" spans="1:14" x14ac:dyDescent="0.25">
      <c r="F543">
        <v>1</v>
      </c>
      <c r="G543">
        <v>4</v>
      </c>
      <c r="H543">
        <v>4</v>
      </c>
      <c r="I543">
        <v>3</v>
      </c>
      <c r="J543">
        <v>1</v>
      </c>
      <c r="K543">
        <v>1</v>
      </c>
      <c r="L543" t="s">
        <v>385</v>
      </c>
      <c r="M543" t="s">
        <v>385</v>
      </c>
      <c r="N543" t="s">
        <v>385</v>
      </c>
    </row>
    <row r="544" spans="1:14" x14ac:dyDescent="0.25">
      <c r="A544" t="s">
        <v>406</v>
      </c>
      <c r="B544">
        <v>6</v>
      </c>
      <c r="C544">
        <v>9</v>
      </c>
      <c r="D544">
        <v>6</v>
      </c>
      <c r="E544">
        <v>4</v>
      </c>
      <c r="F544">
        <v>12</v>
      </c>
      <c r="G544">
        <v>1</v>
      </c>
      <c r="H544">
        <v>4</v>
      </c>
      <c r="I544">
        <v>3</v>
      </c>
      <c r="J544">
        <v>1</v>
      </c>
      <c r="K544">
        <v>2</v>
      </c>
      <c r="L544" t="s">
        <v>385</v>
      </c>
      <c r="M544" t="s">
        <v>385</v>
      </c>
      <c r="N544" t="s">
        <v>385</v>
      </c>
    </row>
    <row r="545" spans="1:14" x14ac:dyDescent="0.25">
      <c r="A545" t="s">
        <v>407</v>
      </c>
      <c r="F545">
        <v>1</v>
      </c>
      <c r="G545">
        <v>3</v>
      </c>
      <c r="H545">
        <v>4</v>
      </c>
      <c r="I545">
        <v>3</v>
      </c>
      <c r="J545">
        <v>0</v>
      </c>
      <c r="K545">
        <v>2</v>
      </c>
      <c r="L545" t="s">
        <v>385</v>
      </c>
      <c r="M545" t="s">
        <v>385</v>
      </c>
      <c r="N545" t="s">
        <v>385</v>
      </c>
    </row>
    <row r="546" spans="1:14" x14ac:dyDescent="0.25">
      <c r="F546">
        <v>1</v>
      </c>
      <c r="G546">
        <v>4</v>
      </c>
      <c r="H546">
        <v>4</v>
      </c>
      <c r="I546">
        <v>3</v>
      </c>
      <c r="J546">
        <v>1</v>
      </c>
      <c r="K546">
        <v>1</v>
      </c>
      <c r="L546" t="s">
        <v>385</v>
      </c>
      <c r="M546" t="s">
        <v>385</v>
      </c>
      <c r="N546" t="s">
        <v>385</v>
      </c>
    </row>
    <row r="547" spans="1:14" x14ac:dyDescent="0.25">
      <c r="A547" t="s">
        <v>408</v>
      </c>
      <c r="B547">
        <v>6</v>
      </c>
      <c r="C547">
        <v>9</v>
      </c>
      <c r="D547">
        <v>6</v>
      </c>
      <c r="E547">
        <v>4</v>
      </c>
      <c r="F547">
        <v>12</v>
      </c>
      <c r="G547">
        <v>1</v>
      </c>
      <c r="H547">
        <v>4</v>
      </c>
      <c r="I547">
        <v>3</v>
      </c>
      <c r="J547">
        <v>1</v>
      </c>
      <c r="K547">
        <v>2</v>
      </c>
      <c r="L547" t="s">
        <v>385</v>
      </c>
      <c r="M547" t="s">
        <v>385</v>
      </c>
      <c r="N547" t="s">
        <v>385</v>
      </c>
    </row>
    <row r="548" spans="1:14" x14ac:dyDescent="0.25">
      <c r="F548">
        <v>1</v>
      </c>
      <c r="G548">
        <v>3</v>
      </c>
      <c r="H548">
        <v>4</v>
      </c>
      <c r="I548">
        <v>3</v>
      </c>
      <c r="J548">
        <v>0</v>
      </c>
      <c r="K548">
        <v>2</v>
      </c>
      <c r="L548" t="s">
        <v>385</v>
      </c>
      <c r="M548" t="s">
        <v>385</v>
      </c>
      <c r="N548" t="s">
        <v>385</v>
      </c>
    </row>
    <row r="549" spans="1:14" x14ac:dyDescent="0.25">
      <c r="F549">
        <v>1</v>
      </c>
      <c r="G549">
        <v>4</v>
      </c>
      <c r="H549">
        <v>4</v>
      </c>
      <c r="I549">
        <v>3</v>
      </c>
      <c r="J549">
        <v>1</v>
      </c>
      <c r="K549">
        <v>1</v>
      </c>
      <c r="L549" t="s">
        <v>385</v>
      </c>
      <c r="M549" t="s">
        <v>385</v>
      </c>
      <c r="N549" t="s">
        <v>385</v>
      </c>
    </row>
    <row r="550" spans="1:14" x14ac:dyDescent="0.25">
      <c r="A550" t="s">
        <v>409</v>
      </c>
      <c r="B550">
        <v>12</v>
      </c>
      <c r="C550">
        <v>12</v>
      </c>
      <c r="D550">
        <v>7</v>
      </c>
      <c r="E550">
        <v>4</v>
      </c>
      <c r="F550">
        <v>20</v>
      </c>
      <c r="G550">
        <v>1</v>
      </c>
      <c r="H550">
        <v>4</v>
      </c>
      <c r="I550">
        <v>3</v>
      </c>
      <c r="J550">
        <v>0</v>
      </c>
      <c r="K550">
        <v>2</v>
      </c>
      <c r="L550" t="s">
        <v>385</v>
      </c>
      <c r="M550" t="s">
        <v>385</v>
      </c>
      <c r="N550" t="s">
        <v>385</v>
      </c>
    </row>
    <row r="551" spans="1:14" x14ac:dyDescent="0.25">
      <c r="F551">
        <v>12</v>
      </c>
      <c r="G551">
        <v>1</v>
      </c>
      <c r="H551">
        <v>4</v>
      </c>
      <c r="I551">
        <v>3</v>
      </c>
      <c r="J551">
        <v>0</v>
      </c>
      <c r="K551">
        <v>3</v>
      </c>
      <c r="L551" t="s">
        <v>385</v>
      </c>
      <c r="M551" t="s">
        <v>385</v>
      </c>
      <c r="N551" t="s">
        <v>385</v>
      </c>
    </row>
    <row r="552" spans="1:14" x14ac:dyDescent="0.25">
      <c r="F552">
        <v>2</v>
      </c>
      <c r="G552">
        <v>2</v>
      </c>
      <c r="H552">
        <v>4</v>
      </c>
      <c r="I552">
        <v>3</v>
      </c>
      <c r="J552">
        <v>0</v>
      </c>
      <c r="K552">
        <v>2</v>
      </c>
      <c r="L552" t="s">
        <v>385</v>
      </c>
      <c r="M552" t="s">
        <v>385</v>
      </c>
      <c r="N552" t="s">
        <v>385</v>
      </c>
    </row>
    <row r="553" spans="1:14" x14ac:dyDescent="0.25">
      <c r="F553">
        <v>1</v>
      </c>
      <c r="G553">
        <v>3</v>
      </c>
      <c r="H553">
        <v>4</v>
      </c>
      <c r="I553">
        <v>4</v>
      </c>
      <c r="J553">
        <v>0</v>
      </c>
      <c r="K553">
        <v>1</v>
      </c>
      <c r="L553" t="s">
        <v>385</v>
      </c>
      <c r="M553" t="s">
        <v>385</v>
      </c>
      <c r="N553" t="s">
        <v>385</v>
      </c>
    </row>
    <row r="554" spans="1:14" x14ac:dyDescent="0.25">
      <c r="F554">
        <v>2</v>
      </c>
      <c r="G554">
        <v>6</v>
      </c>
      <c r="H554">
        <v>4</v>
      </c>
      <c r="I554">
        <v>3</v>
      </c>
      <c r="J554">
        <v>2</v>
      </c>
      <c r="K554">
        <v>3</v>
      </c>
      <c r="L554" t="s">
        <v>385</v>
      </c>
      <c r="M554" t="s">
        <v>385</v>
      </c>
      <c r="N554" t="s">
        <v>385</v>
      </c>
    </row>
    <row r="555" spans="1:14" x14ac:dyDescent="0.25">
      <c r="F555">
        <v>1</v>
      </c>
      <c r="G555">
        <v>3</v>
      </c>
      <c r="H555">
        <v>3</v>
      </c>
      <c r="I555">
        <v>2</v>
      </c>
      <c r="J555">
        <v>1</v>
      </c>
      <c r="K555">
        <v>2</v>
      </c>
      <c r="L555" t="s">
        <v>385</v>
      </c>
      <c r="M555" t="s">
        <v>385</v>
      </c>
      <c r="N555" t="s">
        <v>385</v>
      </c>
    </row>
    <row r="556" spans="1:14" x14ac:dyDescent="0.25">
      <c r="A556" t="s">
        <v>410</v>
      </c>
      <c r="B556">
        <v>12</v>
      </c>
      <c r="C556">
        <v>12</v>
      </c>
      <c r="D556">
        <v>7</v>
      </c>
      <c r="E556">
        <v>4</v>
      </c>
      <c r="F556">
        <v>20</v>
      </c>
      <c r="G556">
        <v>1</v>
      </c>
      <c r="H556">
        <v>4</v>
      </c>
      <c r="I556">
        <v>3</v>
      </c>
      <c r="J556">
        <v>0</v>
      </c>
      <c r="K556">
        <v>2</v>
      </c>
      <c r="L556" t="s">
        <v>385</v>
      </c>
      <c r="M556" t="s">
        <v>385</v>
      </c>
      <c r="N556" t="s">
        <v>385</v>
      </c>
    </row>
    <row r="557" spans="1:14" x14ac:dyDescent="0.25">
      <c r="F557">
        <v>2</v>
      </c>
      <c r="G557">
        <v>2</v>
      </c>
      <c r="H557">
        <v>4</v>
      </c>
      <c r="I557">
        <v>3</v>
      </c>
      <c r="J557">
        <v>0</v>
      </c>
      <c r="K557">
        <v>2</v>
      </c>
      <c r="L557" t="s">
        <v>385</v>
      </c>
      <c r="M557" t="s">
        <v>385</v>
      </c>
      <c r="N557" t="s">
        <v>385</v>
      </c>
    </row>
    <row r="558" spans="1:14" x14ac:dyDescent="0.25">
      <c r="F558">
        <v>1</v>
      </c>
      <c r="G558">
        <v>3</v>
      </c>
      <c r="H558">
        <v>4</v>
      </c>
      <c r="I558">
        <v>4</v>
      </c>
      <c r="J558">
        <v>0</v>
      </c>
      <c r="K558">
        <v>1</v>
      </c>
      <c r="L558" t="s">
        <v>385</v>
      </c>
      <c r="M558" t="s">
        <v>385</v>
      </c>
      <c r="N558" t="s">
        <v>385</v>
      </c>
    </row>
    <row r="559" spans="1:14" x14ac:dyDescent="0.25">
      <c r="F559">
        <v>2</v>
      </c>
      <c r="G559">
        <v>6</v>
      </c>
      <c r="H559">
        <v>4</v>
      </c>
      <c r="I559">
        <v>3</v>
      </c>
      <c r="J559">
        <v>2</v>
      </c>
      <c r="K559">
        <v>3</v>
      </c>
      <c r="L559" t="s">
        <v>385</v>
      </c>
      <c r="M559" t="s">
        <v>385</v>
      </c>
      <c r="N559" t="s">
        <v>385</v>
      </c>
    </row>
    <row r="560" spans="1:14" x14ac:dyDescent="0.25">
      <c r="F560">
        <v>1</v>
      </c>
      <c r="G560">
        <v>3</v>
      </c>
      <c r="H560">
        <v>3</v>
      </c>
      <c r="I560">
        <v>2</v>
      </c>
      <c r="J560">
        <v>1</v>
      </c>
      <c r="K560">
        <v>2</v>
      </c>
      <c r="L560" t="s">
        <v>385</v>
      </c>
      <c r="M560" t="s">
        <v>385</v>
      </c>
      <c r="N560" t="s">
        <v>385</v>
      </c>
    </row>
    <row r="561" spans="1:14" x14ac:dyDescent="0.25">
      <c r="A561" t="s">
        <v>411</v>
      </c>
      <c r="B561">
        <v>12</v>
      </c>
      <c r="C561">
        <v>8</v>
      </c>
      <c r="D561">
        <v>7</v>
      </c>
      <c r="E561">
        <v>4</v>
      </c>
      <c r="F561">
        <v>18</v>
      </c>
      <c r="G561" s="83" t="s">
        <v>324</v>
      </c>
      <c r="H561" s="83"/>
      <c r="I561" s="83"/>
      <c r="J561" s="83"/>
      <c r="K561" s="83"/>
      <c r="L561" t="s">
        <v>385</v>
      </c>
      <c r="M561" t="s">
        <v>385</v>
      </c>
      <c r="N561" t="s">
        <v>385</v>
      </c>
    </row>
    <row r="562" spans="1:14" x14ac:dyDescent="0.25">
      <c r="F562">
        <v>12</v>
      </c>
      <c r="G562">
        <v>1</v>
      </c>
      <c r="H562">
        <v>4</v>
      </c>
      <c r="I562">
        <v>3</v>
      </c>
      <c r="J562">
        <v>0</v>
      </c>
      <c r="K562">
        <v>3</v>
      </c>
      <c r="L562" t="s">
        <v>385</v>
      </c>
      <c r="M562" t="s">
        <v>385</v>
      </c>
      <c r="N562" t="s">
        <v>385</v>
      </c>
    </row>
    <row r="563" spans="1:14" x14ac:dyDescent="0.25">
      <c r="F563">
        <v>20</v>
      </c>
      <c r="G563">
        <v>1</v>
      </c>
      <c r="H563">
        <v>4</v>
      </c>
      <c r="I563">
        <v>3</v>
      </c>
      <c r="J563">
        <v>0</v>
      </c>
      <c r="K563">
        <v>2</v>
      </c>
      <c r="L563" t="s">
        <v>385</v>
      </c>
      <c r="M563" t="s">
        <v>385</v>
      </c>
      <c r="N563" t="s">
        <v>385</v>
      </c>
    </row>
    <row r="564" spans="1:14" x14ac:dyDescent="0.25">
      <c r="F564">
        <v>1</v>
      </c>
      <c r="G564">
        <v>6</v>
      </c>
      <c r="H564">
        <v>4</v>
      </c>
      <c r="I564">
        <v>4</v>
      </c>
      <c r="J564">
        <v>0</v>
      </c>
      <c r="K564">
        <v>1</v>
      </c>
      <c r="L564" t="s">
        <v>385</v>
      </c>
      <c r="M564" t="s">
        <v>385</v>
      </c>
      <c r="N564" t="s">
        <v>385</v>
      </c>
    </row>
    <row r="565" spans="1:14" x14ac:dyDescent="0.25">
      <c r="F565">
        <v>2</v>
      </c>
      <c r="G565">
        <v>4</v>
      </c>
      <c r="H565">
        <v>3</v>
      </c>
      <c r="I565">
        <v>2</v>
      </c>
      <c r="J565">
        <v>1</v>
      </c>
      <c r="K565">
        <v>2</v>
      </c>
      <c r="L565" t="s">
        <v>385</v>
      </c>
      <c r="M565" t="s">
        <v>385</v>
      </c>
      <c r="N565" t="s">
        <v>385</v>
      </c>
    </row>
    <row r="566" spans="1:14" x14ac:dyDescent="0.25">
      <c r="A566" t="s">
        <v>412</v>
      </c>
      <c r="B566">
        <v>12</v>
      </c>
      <c r="C566">
        <v>8</v>
      </c>
      <c r="D566">
        <v>7</v>
      </c>
      <c r="E566">
        <v>4</v>
      </c>
      <c r="F566">
        <v>18</v>
      </c>
      <c r="G566" s="83" t="s">
        <v>324</v>
      </c>
      <c r="H566" s="83"/>
      <c r="I566" s="83"/>
      <c r="J566" s="83"/>
      <c r="K566" s="83"/>
      <c r="L566" t="s">
        <v>385</v>
      </c>
      <c r="M566" t="s">
        <v>385</v>
      </c>
      <c r="N566" t="s">
        <v>385</v>
      </c>
    </row>
    <row r="567" spans="1:14" x14ac:dyDescent="0.25">
      <c r="F567">
        <v>20</v>
      </c>
      <c r="G567">
        <v>1</v>
      </c>
      <c r="H567">
        <v>4</v>
      </c>
      <c r="I567">
        <v>3</v>
      </c>
      <c r="J567">
        <v>0</v>
      </c>
      <c r="K567">
        <v>2</v>
      </c>
      <c r="L567" t="s">
        <v>385</v>
      </c>
      <c r="M567" t="s">
        <v>385</v>
      </c>
      <c r="N567" t="s">
        <v>385</v>
      </c>
    </row>
    <row r="568" spans="1:14" x14ac:dyDescent="0.25">
      <c r="F568">
        <v>1</v>
      </c>
      <c r="G568">
        <v>6</v>
      </c>
      <c r="H568">
        <v>4</v>
      </c>
      <c r="I568">
        <v>4</v>
      </c>
      <c r="J568">
        <v>0</v>
      </c>
      <c r="K568">
        <v>1</v>
      </c>
      <c r="L568" t="s">
        <v>385</v>
      </c>
      <c r="M568" t="s">
        <v>385</v>
      </c>
      <c r="N568" t="s">
        <v>385</v>
      </c>
    </row>
    <row r="569" spans="1:14" x14ac:dyDescent="0.25">
      <c r="F569">
        <v>2</v>
      </c>
      <c r="G569">
        <v>4</v>
      </c>
      <c r="H569">
        <v>3</v>
      </c>
      <c r="I569">
        <v>2</v>
      </c>
      <c r="J569">
        <v>1</v>
      </c>
      <c r="K569">
        <v>2</v>
      </c>
      <c r="L569" t="s">
        <v>385</v>
      </c>
      <c r="M569" t="s">
        <v>385</v>
      </c>
      <c r="N569" t="s">
        <v>385</v>
      </c>
    </row>
    <row r="570" spans="1:14" x14ac:dyDescent="0.25">
      <c r="A570" t="s">
        <v>413</v>
      </c>
      <c r="B570">
        <v>7</v>
      </c>
      <c r="C570">
        <v>6</v>
      </c>
      <c r="D570">
        <v>8</v>
      </c>
      <c r="E570">
        <v>4</v>
      </c>
      <c r="F570">
        <v>12</v>
      </c>
      <c r="G570">
        <v>1</v>
      </c>
      <c r="H570">
        <v>4</v>
      </c>
      <c r="I570">
        <v>3</v>
      </c>
      <c r="J570">
        <v>1</v>
      </c>
      <c r="K570">
        <v>2</v>
      </c>
      <c r="L570" t="s">
        <v>385</v>
      </c>
      <c r="M570" t="s">
        <v>385</v>
      </c>
      <c r="N570" t="s">
        <v>385</v>
      </c>
    </row>
    <row r="571" spans="1:14" x14ac:dyDescent="0.25">
      <c r="F571">
        <v>1</v>
      </c>
      <c r="G571">
        <v>6</v>
      </c>
      <c r="H571">
        <v>3</v>
      </c>
      <c r="I571">
        <v>3</v>
      </c>
      <c r="J571">
        <v>1</v>
      </c>
      <c r="K571">
        <v>2</v>
      </c>
      <c r="L571" t="s">
        <v>385</v>
      </c>
      <c r="M571" t="s">
        <v>385</v>
      </c>
      <c r="N571" t="s">
        <v>385</v>
      </c>
    </row>
    <row r="572" spans="1:14" x14ac:dyDescent="0.25">
      <c r="A572" t="s">
        <v>414</v>
      </c>
      <c r="B572">
        <v>4</v>
      </c>
      <c r="C572">
        <v>6</v>
      </c>
      <c r="D572">
        <v>7</v>
      </c>
      <c r="E572">
        <v>5</v>
      </c>
      <c r="F572">
        <v>12</v>
      </c>
      <c r="G572">
        <v>1</v>
      </c>
      <c r="H572">
        <v>3</v>
      </c>
      <c r="I572">
        <v>3</v>
      </c>
      <c r="J572">
        <v>1</v>
      </c>
      <c r="K572">
        <v>2</v>
      </c>
      <c r="L572" t="s">
        <v>385</v>
      </c>
      <c r="M572" t="s">
        <v>385</v>
      </c>
      <c r="N572" t="s">
        <v>385</v>
      </c>
    </row>
    <row r="573" spans="1:14" x14ac:dyDescent="0.25">
      <c r="F573">
        <v>1</v>
      </c>
      <c r="G573">
        <v>4</v>
      </c>
      <c r="H573">
        <v>3</v>
      </c>
      <c r="I573">
        <v>3</v>
      </c>
      <c r="J573">
        <v>1</v>
      </c>
      <c r="K573">
        <v>2</v>
      </c>
      <c r="L573" t="s">
        <v>385</v>
      </c>
      <c r="M573" t="s">
        <v>385</v>
      </c>
      <c r="N573" t="s">
        <v>385</v>
      </c>
    </row>
    <row r="574" spans="1:14" x14ac:dyDescent="0.25">
      <c r="A574" t="s">
        <v>415</v>
      </c>
      <c r="B574">
        <v>4</v>
      </c>
      <c r="C574">
        <v>9</v>
      </c>
      <c r="D574">
        <v>6</v>
      </c>
      <c r="E574">
        <v>6</v>
      </c>
      <c r="F574">
        <v>1</v>
      </c>
      <c r="G574">
        <v>3</v>
      </c>
      <c r="H574">
        <v>4</v>
      </c>
      <c r="I574">
        <v>3</v>
      </c>
      <c r="J574">
        <v>1</v>
      </c>
      <c r="K574">
        <v>2</v>
      </c>
      <c r="L574" t="s">
        <v>385</v>
      </c>
      <c r="M574" t="s">
        <v>385</v>
      </c>
      <c r="N574" t="s">
        <v>385</v>
      </c>
    </row>
    <row r="575" spans="1:14" x14ac:dyDescent="0.25">
      <c r="A575" t="s">
        <v>43</v>
      </c>
      <c r="B575">
        <v>12</v>
      </c>
      <c r="C575">
        <v>8</v>
      </c>
      <c r="D575">
        <v>6</v>
      </c>
      <c r="E575">
        <v>5</v>
      </c>
      <c r="F575">
        <v>3</v>
      </c>
      <c r="G575">
        <v>9</v>
      </c>
      <c r="H575">
        <v>3</v>
      </c>
      <c r="I575">
        <v>3</v>
      </c>
      <c r="J575">
        <v>1</v>
      </c>
      <c r="K575">
        <v>1</v>
      </c>
      <c r="L575" t="s">
        <v>385</v>
      </c>
      <c r="M575" t="s">
        <v>385</v>
      </c>
      <c r="N575" t="s">
        <v>385</v>
      </c>
    </row>
    <row r="576" spans="1:14" x14ac:dyDescent="0.25">
      <c r="F576">
        <v>1</v>
      </c>
      <c r="G576">
        <v>1</v>
      </c>
      <c r="H576">
        <v>4</v>
      </c>
      <c r="I576">
        <v>3</v>
      </c>
      <c r="J576">
        <v>3</v>
      </c>
      <c r="K576">
        <v>3</v>
      </c>
      <c r="L576" t="s">
        <v>385</v>
      </c>
      <c r="M576" t="s">
        <v>385</v>
      </c>
      <c r="N576" t="s">
        <v>385</v>
      </c>
    </row>
    <row r="577" spans="6:14" x14ac:dyDescent="0.25">
      <c r="F577">
        <v>2</v>
      </c>
      <c r="G577">
        <v>1</v>
      </c>
      <c r="H577">
        <v>3</v>
      </c>
      <c r="I577">
        <v>3</v>
      </c>
      <c r="J577">
        <v>2</v>
      </c>
      <c r="K577">
        <v>2</v>
      </c>
      <c r="L577" t="s">
        <v>385</v>
      </c>
      <c r="M577" t="s">
        <v>385</v>
      </c>
      <c r="N577" t="s">
        <v>385</v>
      </c>
    </row>
  </sheetData>
  <mergeCells count="17">
    <mergeCell ref="G468:K468"/>
    <mergeCell ref="G490:K490"/>
    <mergeCell ref="G534:K534"/>
    <mergeCell ref="G561:K561"/>
    <mergeCell ref="G566:K566"/>
    <mergeCell ref="A507:O508"/>
    <mergeCell ref="A397:O398"/>
    <mergeCell ref="G440:K440"/>
    <mergeCell ref="G449:K449"/>
    <mergeCell ref="G462:K462"/>
    <mergeCell ref="A319:O320"/>
    <mergeCell ref="A210:K211"/>
    <mergeCell ref="A50:N51"/>
    <mergeCell ref="A7:N8"/>
    <mergeCell ref="A89:O90"/>
    <mergeCell ref="G202:K202"/>
    <mergeCell ref="A147:N148"/>
  </mergeCells>
  <dataValidations count="3">
    <dataValidation type="list" allowBlank="1" showInputMessage="1" showErrorMessage="1" sqref="L321:N396">
      <formula1>#REF!</formula1>
    </dataValidation>
    <dataValidation type="list" allowBlank="1" showInputMessage="1" showErrorMessage="1" sqref="L399:N506">
      <formula1>#REF!</formula1>
    </dataValidation>
    <dataValidation type="list" allowBlank="1" showInputMessage="1" showErrorMessage="1" sqref="L509:N577">
      <formula1>#REF!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57" r:id="rId4" name="ToggleButton8">
          <controlPr defaultSize="0" print="0" autoLine="0" r:id="rId5">
            <anchor>
              <from>
                <xdr:col>10</xdr:col>
                <xdr:colOff>571500</xdr:colOff>
                <xdr:row>3</xdr:row>
                <xdr:rowOff>38100</xdr:rowOff>
              </from>
              <to>
                <xdr:col>12</xdr:col>
                <xdr:colOff>190500</xdr:colOff>
                <xdr:row>4</xdr:row>
                <xdr:rowOff>85725</xdr:rowOff>
              </to>
            </anchor>
          </controlPr>
        </control>
      </mc:Choice>
      <mc:Fallback>
        <control shapeId="1057" r:id="rId4" name="ToggleButton8"/>
      </mc:Fallback>
    </mc:AlternateContent>
    <mc:AlternateContent xmlns:mc="http://schemas.openxmlformats.org/markup-compatibility/2006">
      <mc:Choice Requires="x14">
        <control shapeId="1053" r:id="rId6" name="ToggleButton7">
          <controlPr defaultSize="0" print="0" autoLine="0" r:id="rId7">
            <anchor>
              <from>
                <xdr:col>9</xdr:col>
                <xdr:colOff>19050</xdr:colOff>
                <xdr:row>3</xdr:row>
                <xdr:rowOff>38100</xdr:rowOff>
              </from>
              <to>
                <xdr:col>10</xdr:col>
                <xdr:colOff>400050</xdr:colOff>
                <xdr:row>4</xdr:row>
                <xdr:rowOff>85725</xdr:rowOff>
              </to>
            </anchor>
          </controlPr>
        </control>
      </mc:Choice>
      <mc:Fallback>
        <control shapeId="1053" r:id="rId6" name="ToggleButton7"/>
      </mc:Fallback>
    </mc:AlternateContent>
    <mc:AlternateContent xmlns:mc="http://schemas.openxmlformats.org/markup-compatibility/2006">
      <mc:Choice Requires="x14">
        <control shapeId="1050" r:id="rId8" name="ToggleButton5">
          <controlPr defaultSize="0" print="0" autoLine="0" r:id="rId9">
            <anchor>
              <from>
                <xdr:col>5</xdr:col>
                <xdr:colOff>19050</xdr:colOff>
                <xdr:row>3</xdr:row>
                <xdr:rowOff>38100</xdr:rowOff>
              </from>
              <to>
                <xdr:col>6</xdr:col>
                <xdr:colOff>400050</xdr:colOff>
                <xdr:row>4</xdr:row>
                <xdr:rowOff>85725</xdr:rowOff>
              </to>
            </anchor>
          </controlPr>
        </control>
      </mc:Choice>
      <mc:Fallback>
        <control shapeId="1050" r:id="rId8" name="ToggleButton5"/>
      </mc:Fallback>
    </mc:AlternateContent>
    <mc:AlternateContent xmlns:mc="http://schemas.openxmlformats.org/markup-compatibility/2006">
      <mc:Choice Requires="x14">
        <control shapeId="1049" r:id="rId10" name="ToggleButton4">
          <controlPr defaultSize="0" print="0" autoLine="0" r:id="rId11">
            <anchor>
              <from>
                <xdr:col>3</xdr:col>
                <xdr:colOff>276225</xdr:colOff>
                <xdr:row>3</xdr:row>
                <xdr:rowOff>38100</xdr:rowOff>
              </from>
              <to>
                <xdr:col>4</xdr:col>
                <xdr:colOff>657225</xdr:colOff>
                <xdr:row>4</xdr:row>
                <xdr:rowOff>85725</xdr:rowOff>
              </to>
            </anchor>
          </controlPr>
        </control>
      </mc:Choice>
      <mc:Fallback>
        <control shapeId="1049" r:id="rId10" name="ToggleButton4"/>
      </mc:Fallback>
    </mc:AlternateContent>
    <mc:AlternateContent xmlns:mc="http://schemas.openxmlformats.org/markup-compatibility/2006">
      <mc:Choice Requires="x14">
        <control shapeId="1028" r:id="rId12" name="ToggleButton2">
          <controlPr defaultSize="0" print="0" autoLine="0" r:id="rId13">
            <anchor>
              <from>
                <xdr:col>0</xdr:col>
                <xdr:colOff>66675</xdr:colOff>
                <xdr:row>3</xdr:row>
                <xdr:rowOff>38100</xdr:rowOff>
              </from>
              <to>
                <xdr:col>0</xdr:col>
                <xdr:colOff>1209675</xdr:colOff>
                <xdr:row>4</xdr:row>
                <xdr:rowOff>85725</xdr:rowOff>
              </to>
            </anchor>
          </controlPr>
        </control>
      </mc:Choice>
      <mc:Fallback>
        <control shapeId="1028" r:id="rId12" name="ToggleButton2"/>
      </mc:Fallback>
    </mc:AlternateContent>
    <mc:AlternateContent xmlns:mc="http://schemas.openxmlformats.org/markup-compatibility/2006">
      <mc:Choice Requires="x14">
        <control shapeId="1042" r:id="rId14" name="ToggleButton3">
          <controlPr defaultSize="0" print="0" autoLine="0" r:id="rId15">
            <anchor>
              <from>
                <xdr:col>0</xdr:col>
                <xdr:colOff>1314450</xdr:colOff>
                <xdr:row>3</xdr:row>
                <xdr:rowOff>38100</xdr:rowOff>
              </from>
              <to>
                <xdr:col>1</xdr:col>
                <xdr:colOff>476250</xdr:colOff>
                <xdr:row>4</xdr:row>
                <xdr:rowOff>85725</xdr:rowOff>
              </to>
            </anchor>
          </controlPr>
        </control>
      </mc:Choice>
      <mc:Fallback>
        <control shapeId="1042" r:id="rId14" name="ToggleButton3"/>
      </mc:Fallback>
    </mc:AlternateContent>
    <mc:AlternateContent xmlns:mc="http://schemas.openxmlformats.org/markup-compatibility/2006">
      <mc:Choice Requires="x14">
        <control shapeId="1048" r:id="rId16" name="ToggleButton1">
          <controlPr defaultSize="0" print="0" autoLine="0" r:id="rId17">
            <anchor>
              <from>
                <xdr:col>1</xdr:col>
                <xdr:colOff>533400</xdr:colOff>
                <xdr:row>3</xdr:row>
                <xdr:rowOff>28575</xdr:rowOff>
              </from>
              <to>
                <xdr:col>3</xdr:col>
                <xdr:colOff>152400</xdr:colOff>
                <xdr:row>4</xdr:row>
                <xdr:rowOff>76200</xdr:rowOff>
              </to>
            </anchor>
          </controlPr>
        </control>
      </mc:Choice>
      <mc:Fallback>
        <control shapeId="1048" r:id="rId16" name="ToggleButton1"/>
      </mc:Fallback>
    </mc:AlternateContent>
    <mc:AlternateContent xmlns:mc="http://schemas.openxmlformats.org/markup-compatibility/2006">
      <mc:Choice Requires="x14">
        <control shapeId="1051" r:id="rId18" name="ToggleButton6">
          <controlPr defaultSize="0" print="0" autoLine="0" r:id="rId19">
            <anchor>
              <from>
                <xdr:col>7</xdr:col>
                <xdr:colOff>19050</xdr:colOff>
                <xdr:row>3</xdr:row>
                <xdr:rowOff>38100</xdr:rowOff>
              </from>
              <to>
                <xdr:col>8</xdr:col>
                <xdr:colOff>609600</xdr:colOff>
                <xdr:row>4</xdr:row>
                <xdr:rowOff>85725</xdr:rowOff>
              </to>
            </anchor>
          </controlPr>
        </control>
      </mc:Choice>
      <mc:Fallback>
        <control shapeId="1051" r:id="rId18" name="ToggleButton6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Beastman!$A$46:$A$82</xm:f>
          </x14:formula1>
          <xm:sqref>L9:N49</xm:sqref>
        </x14:dataValidation>
        <x14:dataValidation type="list" allowBlank="1" showInputMessage="1" showErrorMessage="1">
          <x14:formula1>
            <xm:f>Bretonien!$A$47:$A$83</xm:f>
          </x14:formula1>
          <xm:sqref>L52:N88</xm:sqref>
        </x14:dataValidation>
        <x14:dataValidation type="list" allowBlank="1" showInputMessage="1" showErrorMessage="1">
          <x14:formula1>
            <xm:f>Daemons!$A$60:$A$111</xm:f>
          </x14:formula1>
          <xm:sqref>L91:N143</xm:sqref>
        </x14:dataValidation>
        <x14:dataValidation type="list" allowBlank="1" showInputMessage="1" showErrorMessage="1">
          <x14:formula1>
            <xm:f>'Tomb Kings'!$A$66:$A$106</xm:f>
          </x14:formula1>
          <xm:sqref>L149:N209</xm:sqref>
        </x14:dataValidation>
        <x14:dataValidation type="list" allowBlank="1" showInputMessage="1" showErrorMessage="1">
          <x14:formula1>
            <xm:f>Lezardmen!$A$111:$A$149</xm:f>
          </x14:formula1>
          <xm:sqref>L212:N318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119"/>
  <sheetViews>
    <sheetView topLeftCell="A83" workbookViewId="0">
      <selection activeCell="J93" sqref="J93"/>
    </sheetView>
  </sheetViews>
  <sheetFormatPr baseColWidth="10" defaultRowHeight="15" x14ac:dyDescent="0.25"/>
  <cols>
    <col min="1" max="1" width="24.5703125" customWidth="1"/>
    <col min="3" max="3" width="6" bestFit="1" customWidth="1"/>
    <col min="4" max="4" width="7.7109375" bestFit="1" customWidth="1"/>
    <col min="5" max="5" width="5.140625" bestFit="1" customWidth="1"/>
    <col min="6" max="6" width="6.42578125" bestFit="1" customWidth="1"/>
    <col min="7" max="7" width="6.5703125" bestFit="1" customWidth="1"/>
    <col min="8" max="8" width="6.140625" bestFit="1" customWidth="1"/>
    <col min="9" max="9" width="9.7109375" bestFit="1" customWidth="1"/>
    <col min="10" max="10" width="5.5703125" bestFit="1" customWidth="1"/>
    <col min="11" max="11" width="8.140625" bestFit="1" customWidth="1"/>
    <col min="17" max="17" width="11.42578125" style="2"/>
  </cols>
  <sheetData>
    <row r="2" spans="1:17" x14ac:dyDescent="0.25">
      <c r="A2" t="s">
        <v>50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8</v>
      </c>
      <c r="H2" t="s">
        <v>9</v>
      </c>
      <c r="I2" t="s">
        <v>5</v>
      </c>
      <c r="J2" t="s">
        <v>6</v>
      </c>
      <c r="K2" t="s">
        <v>7</v>
      </c>
      <c r="O2" t="s">
        <v>63</v>
      </c>
    </row>
    <row r="3" spans="1:17" s="3" customFormat="1" x14ac:dyDescent="0.25">
      <c r="A3" s="10" t="str">
        <f>Feuil1!$A$9</f>
        <v>Gorthor</v>
      </c>
      <c r="B3" s="10">
        <f>INDEX({0;1;3;5;7;9;12;14;16;18;20;24;28},MATCH(Feuil1!B9,{0;1;2;3;4;5;6;7;8;9;10;11;12},1))</f>
        <v>16</v>
      </c>
      <c r="C3" s="10">
        <f>INDEX({0;1;2;3;4;5;6;7;8;9;10;12;14;16;18;20},MATCH(Feuil1!C9,{0;1;2;3;4;5;6;7;8;9;10;11;12;13;14;15},1))</f>
        <v>10</v>
      </c>
      <c r="D3" s="10">
        <f>INDEX({0;1;2;3;4;5;6;7;8;9;10;12;14;16;18;20},MATCH(Feuil1!D9,{0;1;2;3;4;5;6;7;8;9;10;11;12;13;14;15},1))</f>
        <v>8</v>
      </c>
      <c r="E3" s="10">
        <f>INDEX({0;6;5;4;3;2;1},MATCH(Feuil1!E9,{0;1;2;3;4;5;6},1))</f>
        <v>3</v>
      </c>
      <c r="F3" s="10">
        <f>INDEX({0;1;2;3;1;1;1;1;1;1;1;1;2;3;4;5;6},MATCH(Feuil1!F9,{0;1;2;3;12;13;14;15;16;17;18;19;20;21;22;23;24},1))</f>
        <v>1</v>
      </c>
      <c r="G3" s="10">
        <f>Feuil1!G9*(H3+I3+J3+K3)</f>
        <v>72</v>
      </c>
      <c r="H3" s="10">
        <f>INDEX({0;6;5;4;3;2;1},MATCH(Feuil1!H9,{0;1;2;3;4;5;6},1))</f>
        <v>4</v>
      </c>
      <c r="I3" s="10">
        <f>INDEX({0;6;5;4;3;2;1},MATCH(Feuil1!I9,{0;1;2;3;4;5;6},1))</f>
        <v>4</v>
      </c>
      <c r="J3" s="10">
        <f>INDEX({0;3;5;8;15;25},MATCH(Feuil1!J9,{0;1;2;3;4;5},1))</f>
        <v>3</v>
      </c>
      <c r="K3" s="10">
        <f>INDEX({0;1;4;6;10;12;15;20;28;38;50;12;14;16;18;20},MATCH(Feuil1!K9,{0;1;2;3;4;5;6;7;8;9;10;11;12;13;14;15},1))</f>
        <v>1</v>
      </c>
      <c r="L3" s="10">
        <f>IF(Feuil1!L9="","",VLOOKUP(Feuil1!L9,Beastman!$A$46:$B$82,2,0))</f>
        <v>15</v>
      </c>
      <c r="M3" s="10">
        <f>IF(Feuil1!M9="","",VLOOKUP(Feuil1!M9,Beastman!$A$46:$B$82,2,0))</f>
        <v>10</v>
      </c>
      <c r="N3" s="10">
        <f>IF(Feuil1!N9="","",VLOOKUP(Feuil1!N9,Beastman!$A$46:$B$82,2,0))</f>
        <v>5</v>
      </c>
      <c r="O3" s="10">
        <f>SUM(B3:G3,L3:N3)</f>
        <v>140</v>
      </c>
      <c r="P3" s="10"/>
      <c r="Q3" s="10"/>
    </row>
    <row r="4" spans="1:17" x14ac:dyDescent="0.25">
      <c r="A4" s="10"/>
      <c r="B4" s="10">
        <f>INDEX({0;1;3;5;7;9;12;14;16;18;20;22;24},MATCH(Feuil1!B10,{0;1;2;3;4;5;6;7;8;9;10;11;12},1))</f>
        <v>0</v>
      </c>
      <c r="C4" s="10">
        <f>INDEX({0;1;2;3;4;5;6;7;8;9;10;12;14;16;18;20},MATCH(Feuil1!C10,{0;1;2;3;4;5;6;7;8;9;10;11;12;13;14;15},1))</f>
        <v>0</v>
      </c>
      <c r="D4" s="10">
        <f>INDEX({0;1;2;3;4;5;6;7;8;9;10;12;14;16;18;20},MATCH(Feuil1!D10,{0;1;2;3;4;5;6;7;8;9;10;11;12;13;14;15},1))</f>
        <v>0</v>
      </c>
      <c r="E4" s="10">
        <f>INDEX({0;6;5;4;3;2;1},MATCH(Feuil1!E10,{0;1;2;3;4;5;6},1))</f>
        <v>0</v>
      </c>
      <c r="F4" s="10">
        <f>INDEX({0;1;2;3;1;1;1;1;1;1;1;1;2;3;4;5;6},MATCH(Feuil1!F10,{0;1;2;3;12;13;14;15;16;17;18;19;20;21;22;23;24},1))</f>
        <v>1</v>
      </c>
      <c r="G4" s="10">
        <f>Feuil1!G10*(H4+I4+J4+K4)</f>
        <v>32</v>
      </c>
      <c r="H4" s="10">
        <f>INDEX({0;6;5;4;3;2;1},MATCH(Feuil1!H10,{0;1;2;3;4;5;6},1))</f>
        <v>3</v>
      </c>
      <c r="I4" s="10">
        <f>INDEX({0;6;5;4;3;2;1},MATCH(Feuil1!I10,{0;1;2;3;4;5;6},1))</f>
        <v>4</v>
      </c>
      <c r="J4" s="10">
        <f>INDEX({0;3;5;8;15;25},MATCH(Feuil1!J10,{0;1;2;3;4;5},1))</f>
        <v>0</v>
      </c>
      <c r="K4" s="10">
        <f>INDEX({0;1;4;6;10;12;15;7;8;9;10;12;14;16;18;20},MATCH(Feuil1!K10,{0;1;2;3;4;5;6;7;8;9;10;11;12;13;14;15},1))</f>
        <v>1</v>
      </c>
      <c r="L4" s="10">
        <f>IF(Feuil1!L10="","",VLOOKUP(Feuil1!L10,Beastman!$A$46:$B$82,2,0))</f>
        <v>0</v>
      </c>
      <c r="M4" s="10">
        <f>IF(Feuil1!M10="","",VLOOKUP(Feuil1!M10,Beastman!$A$46:$B$82,2,0))</f>
        <v>0</v>
      </c>
      <c r="N4" s="10">
        <f>IF(Feuil1!N10="","",VLOOKUP(Feuil1!N10,Beastman!$A$46:$B$82,2,0))</f>
        <v>0</v>
      </c>
      <c r="O4" s="10">
        <f t="shared" ref="O4:O43" si="0">SUM(B4:G4,L4:N4)</f>
        <v>33</v>
      </c>
      <c r="P4" s="10"/>
      <c r="Q4" s="10"/>
    </row>
    <row r="5" spans="1:17" x14ac:dyDescent="0.25">
      <c r="A5" s="10"/>
      <c r="B5" s="10">
        <f>INDEX({0;1;3;5;7;9;12;14;16;18;20;22;24},MATCH(Feuil1!B11,{0;1;2;3;4;5;6;7;8;9;10;11;12},1))</f>
        <v>0</v>
      </c>
      <c r="C5" s="10">
        <f>INDEX({0;1;2;3;4;5;6;7;8;9;10;12;14;16;18;20},MATCH(Feuil1!C11,{0;1;2;3;4;5;6;7;8;9;10;11;12;13;14;15},1))</f>
        <v>0</v>
      </c>
      <c r="D5" s="10">
        <f>INDEX({0;1;2;3;4;5;6;7;8;9;10;12;14;16;18;20},MATCH(Feuil1!D11,{0;1;2;3;4;5;6;7;8;9;10;11;12;13;14;15},1))</f>
        <v>0</v>
      </c>
      <c r="E5" s="10">
        <f>INDEX({0;6;5;4;3;2;1},MATCH(Feuil1!E11,{0;1;2;3;4;5;6},1))</f>
        <v>0</v>
      </c>
      <c r="F5" s="10">
        <f>INDEX({0;1;2;3;1;1;1;1;1;1;1;1;2;3;4;5;6},MATCH(Feuil1!F11,{0;1;2;3;12;13;14;15;16;17;18;19;20;21;22;23;24},1))</f>
        <v>1</v>
      </c>
      <c r="G5" s="10">
        <f>Feuil1!G11*(H5+I5+J5+K5)</f>
        <v>14</v>
      </c>
      <c r="H5" s="10">
        <f>INDEX({0;6;5;4;3;2;1},MATCH(Feuil1!H11,{0;1;2;3;4;5;6},1))</f>
        <v>3</v>
      </c>
      <c r="I5" s="10">
        <f>INDEX({0;6;5;4;3;2;1},MATCH(Feuil1!I11,{0;1;2;3;4;5;6},1))</f>
        <v>3</v>
      </c>
      <c r="J5" s="10">
        <f>INDEX({0;3;5;8;15;25},MATCH(Feuil1!J11,{0;1;2;3;4;5},1))</f>
        <v>0</v>
      </c>
      <c r="K5" s="10">
        <f>INDEX({0;1;4;6;10;12;15;7;8;9;10;12;14;16;18;20},MATCH(Feuil1!K11,{0;1;2;3;4;5;6;7;8;9;10;11;12;13;14;15},1))</f>
        <v>1</v>
      </c>
      <c r="L5" s="10">
        <f>IF(Feuil1!L11="","",VLOOKUP(Feuil1!L11,Beastman!$A$46:$B$82,2,0))</f>
        <v>0</v>
      </c>
      <c r="M5" s="10">
        <f>IF(Feuil1!M11="","",VLOOKUP(Feuil1!M11,Beastman!$A$46:$B$82,2,0))</f>
        <v>0</v>
      </c>
      <c r="N5" s="10">
        <f>IF(Feuil1!N11="","",VLOOKUP(Feuil1!N11,Beastman!$A$46:$B$82,2,0))</f>
        <v>0</v>
      </c>
      <c r="O5" s="10">
        <f t="shared" si="0"/>
        <v>15</v>
      </c>
      <c r="P5" s="11" t="s">
        <v>11</v>
      </c>
      <c r="Q5" s="10">
        <f>SUM(O3:O5)</f>
        <v>188</v>
      </c>
    </row>
    <row r="6" spans="1:17" s="3" customFormat="1" x14ac:dyDescent="0.25">
      <c r="A6" s="12" t="str">
        <f>Feuil1!A12</f>
        <v>Khazrak</v>
      </c>
      <c r="B6" s="12">
        <f>INDEX({0;1;3;5;7;9;12;14;16;18;20;22;24},MATCH(Feuil1!B12,{0;1;2;3;4;5;6;7;8;9;10;11;12},1))</f>
        <v>9</v>
      </c>
      <c r="C6" s="12">
        <f>INDEX({0;1;2;3;4;5;6;7;8;9;10;12;14;16;18;20},MATCH(Feuil1!C12,{0;1;2;3;4;5;6;7;8;9;10;11;12;13;14;15},1))</f>
        <v>6</v>
      </c>
      <c r="D6" s="12">
        <f>INDEX({0;1;2;3;4;5;6;7;8;9;10;12;14;16;18;20},MATCH(Feuil1!D12,{0;1;2;3;4;5;6;7;8;9;10;11;12;13;14;15},1))</f>
        <v>7</v>
      </c>
      <c r="E6" s="12">
        <f>INDEX({0;6;5;4;3;2;1},MATCH(Feuil1!E12,{0;1;2;3;4;5;6},1))</f>
        <v>4</v>
      </c>
      <c r="F6" s="10">
        <f>INDEX({0;1;2;3;1;1;1;1;1;1;1;1;2;3;4;5;6},MATCH(Feuil1!F12,{0;1;2;3;12;13;14;15;16;17;18;19;20;21;22;23;24},1))</f>
        <v>3</v>
      </c>
      <c r="G6" s="12">
        <f>Feuil1!G12*(H6+I6+J6+K6)</f>
        <v>8</v>
      </c>
      <c r="H6" s="12">
        <f>INDEX({0;6;5;4;3;2;1},MATCH(Feuil1!H12,{0;1;2;3;4;5;6},1))</f>
        <v>4</v>
      </c>
      <c r="I6" s="12">
        <f>INDEX({0;6;5;4;3;2;1},MATCH(Feuil1!I12,{0;1;2;3;4;5;6},1))</f>
        <v>3</v>
      </c>
      <c r="J6" s="12">
        <f>INDEX({0;3;5;8;15;25},MATCH(Feuil1!J12,{0;1;2;3;4;5},1))</f>
        <v>0</v>
      </c>
      <c r="K6" s="12">
        <f>INDEX({0;1;4;6;10;12;15;7;8;9;10;12;14;16;18;20},MATCH(Feuil1!K12,{0;1;2;3;4;5;6;7;8;9;10;11;12;13;14;15},1))</f>
        <v>1</v>
      </c>
      <c r="L6" s="12">
        <f>IF(Feuil1!L12="","",VLOOKUP(Feuil1!L12,Beastman!$A$46:$B$82,2,0))</f>
        <v>15</v>
      </c>
      <c r="M6" s="12">
        <f>IF(Feuil1!M12="","",VLOOKUP(Feuil1!M12,Beastman!$A$46:$B$82,2,0))</f>
        <v>5</v>
      </c>
      <c r="N6" s="12">
        <f>IF(Feuil1!N12="","",VLOOKUP(Feuil1!N12,Beastman!$A$46:$B$82,2,0))</f>
        <v>75</v>
      </c>
      <c r="O6" s="12">
        <f t="shared" si="0"/>
        <v>132</v>
      </c>
      <c r="P6" s="12"/>
      <c r="Q6" s="12"/>
    </row>
    <row r="7" spans="1:17" x14ac:dyDescent="0.25">
      <c r="A7" s="12"/>
      <c r="B7" s="12">
        <f>INDEX({0;1;3;5;7;9;12;14;16;18;20;22;24},MATCH(Feuil1!B13,{0;1;2;3;4;5;6;7;8;9;10;11;12},1))</f>
        <v>0</v>
      </c>
      <c r="C7" s="12">
        <f>INDEX({0;1;2;3;4;5;6;7;8;9;10;12;14;16;18;20},MATCH(Feuil1!C13,{0;1;2;3;4;5;6;7;8;9;10;11;12;13;14;15},1))</f>
        <v>0</v>
      </c>
      <c r="D7" s="12">
        <f>INDEX({0;1;2;3;4;5;6;7;8;9;10;12;14;16;18;20},MATCH(Feuil1!D13,{0;1;2;3;4;5;6;7;8;9;10;11;12;13;14;15},1))</f>
        <v>0</v>
      </c>
      <c r="E7" s="12">
        <f>INDEX({0;6;5;4;3;2;1},MATCH(Feuil1!E13,{0;1;2;3;4;5;6},1))</f>
        <v>0</v>
      </c>
      <c r="F7" s="10">
        <f>INDEX({0;1;2;3;1;1;1;1;1;1;1;1;2;3;4;5;6},MATCH(Feuil1!F13,{0;1;2;3;12;13;14;15;16;17;18;19;20;21;22;23;24},1))</f>
        <v>1</v>
      </c>
      <c r="G7" s="12">
        <f>Feuil1!G13*(H7+I7+J7+K7)</f>
        <v>54</v>
      </c>
      <c r="H7" s="12">
        <f>INDEX({0;6;5;4;3;2;1},MATCH(Feuil1!H13,{0;1;2;3;4;5;6},1))</f>
        <v>4</v>
      </c>
      <c r="I7" s="12">
        <f>INDEX({0;6;5;4;3;2;1},MATCH(Feuil1!I13,{0;1;2;3;4;5;6},1))</f>
        <v>4</v>
      </c>
      <c r="J7" s="12">
        <f>INDEX({0;3;5;8;15;25},MATCH(Feuil1!J13,{0;1;2;3;4;5},1))</f>
        <v>0</v>
      </c>
      <c r="K7" s="12">
        <f>INDEX({0;1;4;6;10;12;15;7;8;9;10;12;14;16;18;20},MATCH(Feuil1!K13,{0;1;2;3;4;5;6;7;8;9;10;11;12;13;14;15},1))</f>
        <v>1</v>
      </c>
      <c r="L7" s="12" t="str">
        <f>IF(Feuil1!L13="","",VLOOKUP(Feuil1!L13,Beastman!$A$46:$B$82,2,0))</f>
        <v/>
      </c>
      <c r="M7" s="12" t="str">
        <f>IF(Feuil1!M13="","",VLOOKUP(Feuil1!M13,Beastman!$A$46:$B$82,2,0))</f>
        <v/>
      </c>
      <c r="N7" s="12" t="str">
        <f>IF(Feuil1!N13="","",VLOOKUP(Feuil1!N13,Beastman!$A$46:$B$82,2,0))</f>
        <v/>
      </c>
      <c r="O7" s="12">
        <f t="shared" si="0"/>
        <v>55</v>
      </c>
      <c r="P7" s="13" t="s">
        <v>11</v>
      </c>
      <c r="Q7" s="12">
        <f>SUM(O6:O7)</f>
        <v>187</v>
      </c>
    </row>
    <row r="8" spans="1:17" s="3" customFormat="1" x14ac:dyDescent="0.25">
      <c r="A8" s="14" t="str">
        <f>Feuil1!A14</f>
        <v>Beastlord Man ripper Axe</v>
      </c>
      <c r="B8" s="14">
        <f>INDEX({0;1;3;5;7;9;12;14;16;18;20;22;24},MATCH(Feuil1!B14,{0;1;2;3;4;5;6;7;8;9;10;11;12},1))</f>
        <v>9</v>
      </c>
      <c r="C8" s="14">
        <f>INDEX({0;1;2;3;4;5;6;7;8;9;10;12;14;16;18;20},MATCH(Feuil1!C14,{0;1;2;3;4;5;6;7;8;9;10;11;12;13;14;15},1))</f>
        <v>6</v>
      </c>
      <c r="D8" s="14">
        <f>INDEX({0;1;2;3;4;5;6;7;8;9;10;12;14;16;18;20},MATCH(Feuil1!D14,{0;1;2;3;4;5;6;7;8;9;10;11;12;13;14;15},1))</f>
        <v>7</v>
      </c>
      <c r="E8" s="14">
        <f>INDEX({0;6;5;4;3;2;1},MATCH(Feuil1!E14,{0;1;2;3;4;5;6},1))</f>
        <v>3</v>
      </c>
      <c r="F8" s="10">
        <f>INDEX({0;1;2;3;1;1;1;1;1;1;1;1;2;3;4;5;6},MATCH(Feuil1!F14,{0;1;2;3;12;13;14;15;16;17;18;19;20;21;22;23;24},1))</f>
        <v>1</v>
      </c>
      <c r="G8" s="14">
        <f>Feuil1!G14*(H8+I8+J8+K8)</f>
        <v>72</v>
      </c>
      <c r="H8" s="14">
        <f>INDEX({0;6;5;4;3;2;1},MATCH(Feuil1!H14,{0;1;2;3;4;5;6},1))</f>
        <v>4</v>
      </c>
      <c r="I8" s="14">
        <f>INDEX({0;6;5;4;3;2;1},MATCH(Feuil1!I14,{0;1;2;3;4;5;6},1))</f>
        <v>4</v>
      </c>
      <c r="J8" s="14">
        <f>INDEX({0;3;5;8;15;25},MATCH(Feuil1!J14,{0;1;2;3;4;5},1))</f>
        <v>3</v>
      </c>
      <c r="K8" s="14">
        <f>INDEX({0;1;4;6;10;12;15;7;8;9;10;12;14;16;18;20},MATCH(Feuil1!K14,{0;1;2;3;4;5;6;7;8;9;10;11;12;13;14;15},1))</f>
        <v>1</v>
      </c>
      <c r="L8" s="14">
        <f>IF(Feuil1!L14="","",VLOOKUP(Feuil1!L14,Beastman!$A$46:$B$82,2,0))</f>
        <v>5</v>
      </c>
      <c r="M8" s="14">
        <f>IF(Feuil1!M14="","",VLOOKUP(Feuil1!M14,Beastman!$A$46:$B$82,2,0))</f>
        <v>15</v>
      </c>
      <c r="N8" s="14">
        <f>IF(Feuil1!N14="","",VLOOKUP(Feuil1!N14,Beastman!$A$46:$B$82,2,0))</f>
        <v>0</v>
      </c>
      <c r="O8" s="14">
        <f>SUM(B8:G8,L8:N8)</f>
        <v>118</v>
      </c>
      <c r="P8" s="15" t="s">
        <v>11</v>
      </c>
      <c r="Q8" s="14">
        <f>SUM(O8)</f>
        <v>118</v>
      </c>
    </row>
    <row r="9" spans="1:17" s="3" customFormat="1" x14ac:dyDescent="0.25">
      <c r="A9" s="14" t="str">
        <f>Feuil1!A15</f>
        <v>Beastlord Man render Great Axe</v>
      </c>
      <c r="B9" s="14">
        <f>INDEX({0;1;3;5;7;9;12;14;16;18;20;22;24},MATCH(Feuil1!B15,{0;1;2;3;4;5;6;7;8;9;10;11;12},1))</f>
        <v>9</v>
      </c>
      <c r="C9" s="14">
        <f>INDEX({0;1;2;3;4;5;6;7;8;9;10;12;14;16;18;20},MATCH(Feuil1!C15,{0;1;2;3;4;5;6;7;8;9;10;11;12;13;14;15},1))</f>
        <v>6</v>
      </c>
      <c r="D9" s="14">
        <f>INDEX({0;1;2;3;4;5;6;7;8;9;10;12;14;16;18;20},MATCH(Feuil1!D15,{0;1;2;3;4;5;6;7;8;9;10;11;12;13;14;15},1))</f>
        <v>7</v>
      </c>
      <c r="E9" s="14">
        <f>INDEX({0;6;5;4;3;2;1},MATCH(Feuil1!E15,{0;1;2;3;4;5;6},1))</f>
        <v>3</v>
      </c>
      <c r="F9" s="10">
        <f>INDEX({0;1;2;3;1;1;1;1;1;1;1;1;2;3;4;5;6},MATCH(Feuil1!F15,{0;1;2;3;12;13;14;15;16;17;18;19;20;21;22;23;24},1))</f>
        <v>1</v>
      </c>
      <c r="G9" s="14">
        <f>Feuil1!G15*(H9+I9+J9+K9)</f>
        <v>51</v>
      </c>
      <c r="H9" s="14">
        <f>INDEX({0;6;5;4;3;2;1},MATCH(Feuil1!H15,{0;1;2;3;4;5;6},1))</f>
        <v>4</v>
      </c>
      <c r="I9" s="14">
        <f>INDEX({0;6;5;4;3;2;1},MATCH(Feuil1!I15,{0;1;2;3;4;5;6},1))</f>
        <v>4</v>
      </c>
      <c r="J9" s="14">
        <f>INDEX({0;3;5;8;15;25},MATCH(Feuil1!J15,{0;1;2;3;4;5},1))</f>
        <v>5</v>
      </c>
      <c r="K9" s="14">
        <f>INDEX({0;1;4;6;10;12;15;7;8;9;10;12;14;16;18;20},MATCH(Feuil1!K15,{0;1;2;3;4;5;6;7;8;9;10;11;12;13;14;15},1))</f>
        <v>4</v>
      </c>
      <c r="L9" s="14">
        <f>IF(Feuil1!L15="","",VLOOKUP(Feuil1!L15,Beastman!$A$46:$B$82,2,0))</f>
        <v>5</v>
      </c>
      <c r="M9" s="14">
        <f>IF(Feuil1!M15="","",VLOOKUP(Feuil1!M15,Beastman!$A$46:$B$82,2,0))</f>
        <v>15</v>
      </c>
      <c r="N9" s="14">
        <f>IF(Feuil1!N15="","",VLOOKUP(Feuil1!N15,Beastman!$A$46:$B$82,2,0))</f>
        <v>0</v>
      </c>
      <c r="O9" s="14">
        <f t="shared" si="0"/>
        <v>97</v>
      </c>
      <c r="P9" s="15" t="s">
        <v>11</v>
      </c>
      <c r="Q9" s="14">
        <f>SUM(O9)</f>
        <v>97</v>
      </c>
    </row>
    <row r="10" spans="1:17" s="3" customFormat="1" x14ac:dyDescent="0.25">
      <c r="A10" s="16" t="s">
        <v>53</v>
      </c>
      <c r="B10" s="16">
        <f>INDEX({0;1;3;5;7;9;12;14;16;18;20;22;24},MATCH(Feuil1!B16,{0;1;2;3;4;5;6;7;8;9;10;11;12},1))</f>
        <v>9</v>
      </c>
      <c r="C10" s="16">
        <f>INDEX({0;1;2;3;4;5;6;7;8;9;10;12;14;16;18;20},MATCH(Feuil1!C16,{0;1;2;3;4;5;6;7;8;9;10;11;12;13;14;15},1))</f>
        <v>6</v>
      </c>
      <c r="D10" s="16">
        <f>INDEX({0;1;2;3;4;5;6;7;8;9;10;12;14;16;18;20},MATCH(Feuil1!D16,{0;1;2;3;4;5;6;7;8;9;10;11;12;13;14;15},1))</f>
        <v>6</v>
      </c>
      <c r="E10" s="16">
        <f>INDEX({0;6;5;4;3;2;1},MATCH(Feuil1!E16,{0;1;2;3;4;5;6},1))</f>
        <v>2</v>
      </c>
      <c r="F10" s="10">
        <f>INDEX({0;1;2;3;1;1;1;1;1;1;1;1;2;3;4;5;6},MATCH(Feuil1!F16,{0;1;2;3;12;13;14;15;16;17;18;19;20;21;22;23;24},1))</f>
        <v>1</v>
      </c>
      <c r="G10" s="16">
        <f>Feuil1!G16*(H10+I10+J10+K10)</f>
        <v>48</v>
      </c>
      <c r="H10" s="16">
        <f>INDEX({0;6;5;4;3;2;1},MATCH(Feuil1!H16,{0;1;2;3;4;5;6},1))</f>
        <v>4</v>
      </c>
      <c r="I10" s="16">
        <f>INDEX({0;6;5;4;3;2;1},MATCH(Feuil1!I16,{0;1;2;3;4;5;6},1))</f>
        <v>4</v>
      </c>
      <c r="J10" s="16">
        <f>INDEX({0;3;5;8;15;25},MATCH(Feuil1!J16,{0;1;2;3;4;5},1))</f>
        <v>3</v>
      </c>
      <c r="K10" s="16">
        <f>INDEX({0;1;4;6;10;12;15;7;8;9;10;12;14;16;18;20},MATCH(Feuil1!K16,{0;1;2;3;4;5;6;7;8;9;10;11;12;13;14;15},1))</f>
        <v>1</v>
      </c>
      <c r="L10" s="16">
        <f>IF(Feuil1!L16="","",VLOOKUP(Feuil1!L16,Beastman!$A$46:$B$82,2,0))</f>
        <v>15</v>
      </c>
      <c r="M10" s="16">
        <f>IF(Feuil1!M16="","",VLOOKUP(Feuil1!M16,Beastman!$A$46:$B$82,2,0))</f>
        <v>10</v>
      </c>
      <c r="N10" s="16">
        <f>IF(Feuil1!N16="","",VLOOKUP(Feuil1!N16,Beastman!$A$46:$B$82,2,0))</f>
        <v>0</v>
      </c>
      <c r="O10" s="16">
        <f t="shared" si="0"/>
        <v>97</v>
      </c>
      <c r="P10" s="17" t="s">
        <v>11</v>
      </c>
      <c r="Q10" s="16">
        <f>SUM(O10)</f>
        <v>97</v>
      </c>
    </row>
    <row r="11" spans="1:17" s="3" customFormat="1" x14ac:dyDescent="0.25">
      <c r="A11" s="18" t="str">
        <f>Feuil1!A17</f>
        <v>Malagor</v>
      </c>
      <c r="B11" s="18">
        <f>INDEX({0;1;3;5;7;9;12;14;16;18;20;22;24},MATCH(Feuil1!B17,{0;1;2;3;4;5;6;7;8;9;10;11;12},1))</f>
        <v>9</v>
      </c>
      <c r="C11" s="18">
        <f>INDEX({0;1;2;3;4;5;6;7;8;9;10;12;14;16;18;20},MATCH(Feuil1!C17,{0;1;2;3;4;5;6;7;8;9;10;11;12;13;14;15},1))</f>
        <v>14</v>
      </c>
      <c r="D11" s="18">
        <f>INDEX({0;1;2;3;4;5;6;7;8;9;10;12;14;16;18;20},MATCH(Feuil1!D17,{0;1;2;3;4;5;6;7;8;9;10;11;12;13;14;15},1))</f>
        <v>6</v>
      </c>
      <c r="E11" s="18">
        <f>INDEX({0;6;5;4;3;2;1},MATCH(Feuil1!E17,{0;1;2;3;4;5;6},1))</f>
        <v>1</v>
      </c>
      <c r="F11" s="10">
        <f>INDEX({0;1;2;3;1;1;1;1;1;1;1;1;2;3;4;5;6},MATCH(Feuil1!F17,{0;1;2;3;12;13;14;15;16;17;18;19;20;21;22;23;24},1))</f>
        <v>6</v>
      </c>
      <c r="G11" s="18">
        <f>Feuil1!G17*(H11+I11+J11+K11)</f>
        <v>96</v>
      </c>
      <c r="H11" s="18">
        <f>INDEX({0;6;5;4;3;2;1},MATCH(Feuil1!H17,{0;1;2;3;4;5;6},1))</f>
        <v>5</v>
      </c>
      <c r="I11" s="18">
        <f>INDEX({0;6;5;4;3;2;1},MATCH(Feuil1!I17,{0;1;2;3;4;5;6},1))</f>
        <v>2</v>
      </c>
      <c r="J11" s="18">
        <f>INDEX({0;3;5;8;15;25},MATCH(Feuil1!J17,{0;1;2;3;4;5},1))</f>
        <v>0</v>
      </c>
      <c r="K11" s="18">
        <f>INDEX({0;1;4;6;10;12;15;7;8;9;10;12;14;16;18;20},MATCH(Feuil1!K17,{0;1;2;3;4;5;6;7;8;9;10;11;12;13;14;15},1))</f>
        <v>1</v>
      </c>
      <c r="L11" s="18">
        <f>IF(Feuil1!L17="","",VLOOKUP(Feuil1!L17,Beastman!$A$46:$B$82,2,0))</f>
        <v>15</v>
      </c>
      <c r="M11" s="18">
        <f>IF(Feuil1!M17="","",VLOOKUP(Feuil1!M17,Beastman!$A$46:$B$82,2,0))</f>
        <v>30</v>
      </c>
      <c r="N11" s="18">
        <f>IF(Feuil1!N17="","",VLOOKUP(Feuil1!N17,Beastman!$A$46:$B$82,2,0))</f>
        <v>15</v>
      </c>
      <c r="O11" s="18">
        <f t="shared" si="0"/>
        <v>192</v>
      </c>
      <c r="P11" s="18"/>
      <c r="Q11" s="18"/>
    </row>
    <row r="12" spans="1:17" s="8" customFormat="1" x14ac:dyDescent="0.25">
      <c r="A12" s="18"/>
      <c r="B12" s="18">
        <f>INDEX({0;1;3;5;7;9;12;14;16;18;20;22;24},MATCH(Feuil1!B18,{0;1;2;3;4;5;6;7;8;9;10;11;12},1))</f>
        <v>0</v>
      </c>
      <c r="C12" s="18">
        <f>INDEX({0;1;2;3;4;5;6;7;8;9;10;12;14;16;18;20},MATCH(Feuil1!C18,{0;1;2;3;4;5;6;7;8;9;10;11;12;13;14;15},1))</f>
        <v>0</v>
      </c>
      <c r="D12" s="18">
        <f>INDEX({0;1;2;3;4;5;6;7;8;9;10;12;14;16;18;20},MATCH(Feuil1!D18,{0;1;2;3;4;5;6;7;8;9;10;11;12;13;14;15},1))</f>
        <v>0</v>
      </c>
      <c r="E12" s="18">
        <f>INDEX({0;6;5;4;3;2;1},MATCH(Feuil1!E18,{0;1;2;3;4;5;6},1))</f>
        <v>0</v>
      </c>
      <c r="F12" s="10">
        <f>INDEX({0;1;2;3;1;1;1;1;1;1;1;1;2;3;4;5;6},MATCH(Feuil1!F18,{0;1;2;3;12;13;14;15;16;17;18;19;20;21;22;23;24},1))</f>
        <v>2</v>
      </c>
      <c r="G12" s="18">
        <f>Feuil1!G18*(H12+I12+J12+K12)</f>
        <v>26</v>
      </c>
      <c r="H12" s="18">
        <f>INDEX({0;6;5;4;3;2;1},MATCH(Feuil1!H18,{0;1;2;3;4;5;6},1))</f>
        <v>3</v>
      </c>
      <c r="I12" s="18">
        <f>INDEX({0;6;5;4;3;2;1},MATCH(Feuil1!I18,{0;1;2;3;4;5;6},1))</f>
        <v>3</v>
      </c>
      <c r="J12" s="18">
        <f>INDEX({0;3;5;8;15;25},MATCH(Feuil1!J18,{0;1;2;3;4;5},1))</f>
        <v>3</v>
      </c>
      <c r="K12" s="18">
        <f>INDEX({0;1;4;6;10;12;15;7;8;9;10;12;14;16;18;20},MATCH(Feuil1!K18,{0;1;2;3;4;5;6;7;8;9;10;11;12;13;14;15},1))</f>
        <v>4</v>
      </c>
      <c r="L12" s="18">
        <f>IF(Feuil1!L18="","",VLOOKUP(Feuil1!L18,Beastman!$A$46:$B$82,2,0))</f>
        <v>10</v>
      </c>
      <c r="M12" s="18">
        <f>IF(Feuil1!M18="","",VLOOKUP(Feuil1!M18,Beastman!$A$46:$B$82,2,0))</f>
        <v>0</v>
      </c>
      <c r="N12" s="18">
        <f>IF(Feuil1!N18="","",VLOOKUP(Feuil1!N18,Beastman!$A$46:$B$82,2,0))</f>
        <v>0</v>
      </c>
      <c r="O12" s="18">
        <f t="shared" si="0"/>
        <v>38</v>
      </c>
      <c r="P12" s="19" t="s">
        <v>11</v>
      </c>
      <c r="Q12" s="18">
        <f>SUM(O11:O12)</f>
        <v>230</v>
      </c>
    </row>
    <row r="13" spans="1:17" s="3" customFormat="1" x14ac:dyDescent="0.25">
      <c r="A13" s="12" t="str">
        <f>Feuil1!A19</f>
        <v>Great Bray Shaman</v>
      </c>
      <c r="B13" s="12">
        <f>INDEX({0;1;3;5;7;9;12;14;16;18;20;22;24},MATCH(Feuil1!B19,{0;1;2;3;4;5;6;7;8;9;10;11;12},1))</f>
        <v>9</v>
      </c>
      <c r="C13" s="12">
        <f>INDEX({0;1;2;3;4;5;6;7;8;9;10;12;14;16;18;20},MATCH(Feuil1!C19,{0;1;2;3;4;5;6;7;8;9;10;11;12;13;14;15},1))</f>
        <v>6</v>
      </c>
      <c r="D13" s="12">
        <f>INDEX({0;1;2;3;4;5;6;7;8;9;10;12;14;16;18;20},MATCH(Feuil1!D19,{0;1;2;3;4;5;6;7;8;9;10;11;12;13;14;15},1))</f>
        <v>6</v>
      </c>
      <c r="E13" s="12">
        <f>INDEX({0;6;5;4;3;2;1},MATCH(Feuil1!E19,{0;1;2;3;4;5;6},1))</f>
        <v>1</v>
      </c>
      <c r="F13" s="12">
        <f>INDEX({0;1;2;3;1;1;1;1;1;1;1;1;2;3;4;5;6},MATCH(Feuil1!F19,{0;1;2;3;12;13;14;15;16;17;18;19;20;21;22;23;24},1))</f>
        <v>2</v>
      </c>
      <c r="G13" s="12">
        <f>Feuil1!G19*(H13+I13+J13+K13)</f>
        <v>13</v>
      </c>
      <c r="H13" s="12">
        <f>INDEX({0;6;5;4;3;2;1},MATCH(Feuil1!H19,{0;1;2;3;4;5;6},1))</f>
        <v>3</v>
      </c>
      <c r="I13" s="12">
        <f>INDEX({0;6;5;4;3;2;1},MATCH(Feuil1!I19,{0;1;2;3;4;5;6},1))</f>
        <v>3</v>
      </c>
      <c r="J13" s="12">
        <f>INDEX({0;3;5;8;15;25},MATCH(Feuil1!J19,{0;1;2;3;4;5},1))</f>
        <v>3</v>
      </c>
      <c r="K13" s="12">
        <f>INDEX({0;1;4;6;10;12;15;7;8;9;10;12;14;16;18;20},MATCH(Feuil1!K19,{0;1;2;3;4;5;6;7;8;9;10;11;12;13;14;15},1))</f>
        <v>4</v>
      </c>
      <c r="L13" s="12">
        <f>IF(Feuil1!L19="","",VLOOKUP(Feuil1!L19,Beastman!$A$46:$B$82,2,0))</f>
        <v>15</v>
      </c>
      <c r="M13" s="12">
        <f>IF(Feuil1!M19="","",VLOOKUP(Feuil1!M19,Beastman!$A$46:$B$82,2,0))</f>
        <v>15</v>
      </c>
      <c r="N13" s="12">
        <f>IF(Feuil1!N19="","",VLOOKUP(Feuil1!N19,Beastman!$A$46:$B$82,2,0))</f>
        <v>30</v>
      </c>
      <c r="O13" s="12">
        <f t="shared" ref="O13" si="1">SUM(B13:G13,L13:N13)</f>
        <v>97</v>
      </c>
      <c r="P13" s="13" t="s">
        <v>11</v>
      </c>
      <c r="Q13" s="12">
        <f>SUM(O13)</f>
        <v>97</v>
      </c>
    </row>
    <row r="14" spans="1:17" s="3" customFormat="1" x14ac:dyDescent="0.25">
      <c r="A14" s="14" t="str">
        <f>Feuil1!A20</f>
        <v>Morghur</v>
      </c>
      <c r="B14" s="14">
        <f>INDEX({0;1;3;5;7;9;12;14;16;18;20;22;24},MATCH(Feuil1!B20,{0;1;2;3;4;5;6;7;8;9;10;11;12},1))</f>
        <v>9</v>
      </c>
      <c r="C14" s="14">
        <f>INDEX({0;1;2;3;4;5;6;7;8;9;10;12;14;16;18;20},MATCH(Feuil1!C20,{0;1;2;3;4;5;6;7;8;9;10;11;12;13;14;15},1))</f>
        <v>6</v>
      </c>
      <c r="D14" s="14">
        <f>INDEX({0;1;2;3;4;5;6;7;8;9;10;12;14;16;18;20},MATCH(Feuil1!D20,{0;1;2;3;4;5;6;7;8;9;10;11;12;13;14;15},1))</f>
        <v>10</v>
      </c>
      <c r="E14" s="14">
        <f>INDEX({0;6;5;4;3;2;1},MATCH(Feuil1!E20,{0;1;2;3;4;5;6},1))</f>
        <v>2</v>
      </c>
      <c r="F14" s="14">
        <f>INDEX({0;1;2;3;1;1;1;1;1;1;1;1;2;3;4;5;6},MATCH(Feuil1!F20,{0;1;2;3;12;13;14;15;16;17;18;19;20;21;22;23;24},1))</f>
        <v>2</v>
      </c>
      <c r="G14" s="14">
        <f>Feuil1!G20*(H14+I14+J14+K14)</f>
        <v>26</v>
      </c>
      <c r="H14" s="14">
        <f>INDEX({0;6;5;4;3;2;1},MATCH(Feuil1!H20,{0;1;2;3;4;5;6},1))</f>
        <v>3</v>
      </c>
      <c r="I14" s="14">
        <f>INDEX({0;6;5;4;3;2;1},MATCH(Feuil1!I20,{0;1;2;3;4;5;6},1))</f>
        <v>3</v>
      </c>
      <c r="J14" s="14">
        <f>INDEX({0;3;5;8;15;25},MATCH(Feuil1!J20,{0;1;2;3;4;5},1))</f>
        <v>3</v>
      </c>
      <c r="K14" s="14">
        <f>INDEX({0;1;4;6;10;12;15;7;8;9;10;12;14;16;18;20},MATCH(Feuil1!K20,{0;1;2;3;4;5;6;7;8;9;10;11;12;13;14;15},1))</f>
        <v>4</v>
      </c>
      <c r="L14" s="14">
        <f>IF(Feuil1!L20="","",VLOOKUP(Feuil1!L20,Beastman!$A$46:$B$82,2,0))</f>
        <v>15</v>
      </c>
      <c r="M14" s="14">
        <f>IF(Feuil1!M20="","",VLOOKUP(Feuil1!M20,Beastman!$A$46:$B$82,2,0))</f>
        <v>15</v>
      </c>
      <c r="N14" s="14">
        <f>IF(Feuil1!N20="","",VLOOKUP(Feuil1!N20,Beastman!$A$46:$B$82,2,0))</f>
        <v>60</v>
      </c>
      <c r="O14" s="14">
        <f t="shared" si="0"/>
        <v>145</v>
      </c>
      <c r="P14" s="15" t="s">
        <v>11</v>
      </c>
      <c r="Q14" s="14">
        <f>SUM(O14)</f>
        <v>145</v>
      </c>
    </row>
    <row r="15" spans="1:17" s="3" customFormat="1" x14ac:dyDescent="0.25">
      <c r="A15" s="18" t="str">
        <f>Feuil1!A21</f>
        <v>Gors</v>
      </c>
      <c r="B15" s="18">
        <f>INDEX({0;1;3;5;7;9;12;14;16;18;20;22;24},MATCH(Feuil1!B21,{0;1;2;3;4;5;6;7;8;9;10;11;12},1))</f>
        <v>1</v>
      </c>
      <c r="C15" s="18">
        <f>INDEX({0;1;2;3;4;5;6;7;8;9;10;12;14;16;18;20},MATCH(Feuil1!C21,{0;1;2;3;4;5;6;7;8;9;10;11;12;13;14;15},1))</f>
        <v>6</v>
      </c>
      <c r="D15" s="18">
        <f>INDEX({0;1;2;3;4;5;6;7;8;9;10;12;14;16;18;20},MATCH(Feuil1!D21,{0;1;2;3;4;5;6;7;8;9;10;11;12;13;14;15},1))</f>
        <v>5</v>
      </c>
      <c r="E15" s="18">
        <f>INDEX({0;6;5;4;3;2;1},MATCH(Feuil1!E21,{0;1;2;3;4;5;6},1))</f>
        <v>2</v>
      </c>
      <c r="F15" s="18">
        <f>INDEX({0;1;2;3;1;1;1;1;1;1;1;1;2;3;4;5;6},MATCH(Feuil1!F21,{0;1;2;3;12;13;14;15;16;17;18;19;20;21;22;23;24},1))</f>
        <v>1</v>
      </c>
      <c r="G15" s="18">
        <f>Feuil1!G21*(H15+I15+J15+K15)</f>
        <v>7</v>
      </c>
      <c r="H15" s="18">
        <f>INDEX({0;6;5;4;3;2;1},MATCH(Feuil1!H21,{0;1;2;3;4;5;6},1))</f>
        <v>3</v>
      </c>
      <c r="I15" s="18">
        <f>INDEX({0;6;5;4;3;2;1},MATCH(Feuil1!I21,{0;1;2;3;4;5;6},1))</f>
        <v>3</v>
      </c>
      <c r="J15" s="18">
        <f>INDEX({0;3;5;8;15;25},MATCH(Feuil1!J21,{0;1;2;3;4;5},1))</f>
        <v>0</v>
      </c>
      <c r="K15" s="18">
        <f>INDEX({0;1;4;6;10;12;15;7;8;9;10;12;14;16;18;20},MATCH(Feuil1!K21,{0;1;2;3;4;5;6;7;8;9;10;11;12;13;14;15},1))</f>
        <v>1</v>
      </c>
      <c r="L15" s="18">
        <f>IF(Feuil1!L21="","",VLOOKUP(Feuil1!L21,Beastman!$A$46:$B$82,2,0))</f>
        <v>0</v>
      </c>
      <c r="M15" s="18">
        <f>IF(Feuil1!M21="","",VLOOKUP(Feuil1!M21,Beastman!$A$46:$B$82,2,0))</f>
        <v>0</v>
      </c>
      <c r="N15" s="18">
        <f>IF(Feuil1!N21="","",VLOOKUP(Feuil1!N21,Beastman!$A$46:$B$82,2,0))</f>
        <v>0</v>
      </c>
      <c r="O15" s="18">
        <f t="shared" si="0"/>
        <v>22</v>
      </c>
      <c r="P15" s="19" t="s">
        <v>11</v>
      </c>
      <c r="Q15" s="18">
        <f>SUM(O15)</f>
        <v>22</v>
      </c>
    </row>
    <row r="16" spans="1:17" s="3" customFormat="1" x14ac:dyDescent="0.25">
      <c r="A16" s="40" t="str">
        <f>Feuil1!A22</f>
        <v>Bestigors</v>
      </c>
      <c r="B16" s="40">
        <f>INDEX({0;1;3;5;7;9;12;14;16;18;20;22;24},MATCH(Feuil1!B22,{0;1;2;3;4;5;6;7;8;9;10;11;12},1))</f>
        <v>1</v>
      </c>
      <c r="C16" s="40">
        <f>INDEX({0;1;2;3;4;5;6;7;8;9;10;12;14;16;18;20},MATCH(Feuil1!C22,{0;1;2;3;4;5;6;7;8;9;10;11;12;13;14;15},1))</f>
        <v>6</v>
      </c>
      <c r="D16" s="40">
        <f>INDEX({0;1;2;3;4;5;6;7;8;9;10;12;14;16;18;20},MATCH(Feuil1!D22,{0;1;2;3;4;5;6;7;8;9;10;11;12;13;14;15},1))</f>
        <v>6</v>
      </c>
      <c r="E16" s="40">
        <f>INDEX({0;6;5;4;3;2;1},MATCH(Feuil1!E22,{0;1;2;3;4;5;6},1))</f>
        <v>3</v>
      </c>
      <c r="F16" s="40">
        <f>INDEX({0;1;2;3;1;1;1;1;1;1;1;1;2;3;4;5;6},MATCH(Feuil1!F22,{0;1;2;3;12;13;14;15;16;17;18;19;20;21;22;23;24},1))</f>
        <v>1</v>
      </c>
      <c r="G16" s="40">
        <f>Feuil1!G22*(H16+I16+J16+K16)</f>
        <v>22</v>
      </c>
      <c r="H16" s="40">
        <f>INDEX({0;6;5;4;3;2;1},MATCH(Feuil1!H22,{0;1;2;3;4;5;6},1))</f>
        <v>3</v>
      </c>
      <c r="I16" s="40">
        <f>INDEX({0;6;5;4;3;2;1},MATCH(Feuil1!I22,{0;1;2;3;4;5;6},1))</f>
        <v>4</v>
      </c>
      <c r="J16" s="40">
        <f>INDEX({0;3;5;8;15;25},MATCH(Feuil1!J22,{0;1;2;3;4;5},1))</f>
        <v>3</v>
      </c>
      <c r="K16" s="40">
        <f>INDEX({0;1;4;6;10;12;15;7;8;9;10;12;14;16;18;20},MATCH(Feuil1!K22,{0;1;2;3;4;5;6;7;8;9;10;11;12;13;14;15},1))</f>
        <v>1</v>
      </c>
      <c r="L16" s="40">
        <f>IF(Feuil1!L22="","",VLOOKUP(Feuil1!L22,Beastman!$A$46:$B$82,2,0))</f>
        <v>0</v>
      </c>
      <c r="M16" s="40">
        <f>IF(Feuil1!M22="","",VLOOKUP(Feuil1!M22,Beastman!$A$46:$B$82,2,0))</f>
        <v>0</v>
      </c>
      <c r="N16" s="40">
        <f>IF(Feuil1!N22="","",VLOOKUP(Feuil1!N22,Beastman!$A$46:$B$82,2,0))</f>
        <v>0</v>
      </c>
      <c r="O16" s="40">
        <f t="shared" si="0"/>
        <v>39</v>
      </c>
      <c r="P16" s="41" t="s">
        <v>11</v>
      </c>
      <c r="Q16" s="40">
        <f>SUM(O16)</f>
        <v>39</v>
      </c>
    </row>
    <row r="17" spans="1:17" x14ac:dyDescent="0.25">
      <c r="A17" s="38" t="str">
        <f>Feuil1!A23</f>
        <v>Tuskgor Chariot</v>
      </c>
      <c r="B17" s="38">
        <f>INDEX({0;1;3;5;7;9;12;14;16;18;20;22;24},MATCH(Feuil1!B23,{0;1;2;3;4;5;6;7;8;9;10;11;12},1))</f>
        <v>12</v>
      </c>
      <c r="C17" s="38">
        <f>INDEX({0;1;2;3;4;5;6;7;8;9;10;12;14;16;18;20},MATCH(Feuil1!C23,{0;1;2;3;4;5;6;7;8;9;10;11;12;13;14;15},1))</f>
        <v>10</v>
      </c>
      <c r="D17" s="38">
        <f>INDEX({0;1;2;3;4;5;6;7;8;9;10;12;14;16;18;20},MATCH(Feuil1!D23,{0;1;2;3;4;5;6;7;8;9;10;11;12;13;14;15},1))</f>
        <v>6</v>
      </c>
      <c r="E17" s="38">
        <f>INDEX({0;6;5;4;3;2;1},MATCH(Feuil1!E23,{0;1;2;3;4;5;6},1))</f>
        <v>3</v>
      </c>
      <c r="F17" s="38">
        <f>INDEX({0;1;2;3;1;1;1;1;1;1;1;1;2;3;4;5;6},MATCH(Feuil1!F23,{0;1;2;3;12;13;14;15;16;17;18;19;20;21;22;23;24},1))</f>
        <v>1</v>
      </c>
      <c r="G17" s="38">
        <f>Feuil1!G23*(H17+I17+J17+K17)</f>
        <v>22</v>
      </c>
      <c r="H17" s="38">
        <f>INDEX({0;6;5;4;3;2;1},MATCH(Feuil1!H23,{0;1;2;3;4;5;6},1))</f>
        <v>3</v>
      </c>
      <c r="I17" s="38">
        <f>INDEX({0;6;5;4;3;2;1},MATCH(Feuil1!I23,{0;1;2;3;4;5;6},1))</f>
        <v>4</v>
      </c>
      <c r="J17" s="38">
        <f>INDEX({0;3;5;8;15;25},MATCH(Feuil1!J23,{0;1;2;3;4;5},1))</f>
        <v>3</v>
      </c>
      <c r="K17" s="38">
        <f>INDEX({0;1;4;6;10;12;15;7;8;9;10;12;14;16;18;20},MATCH(Feuil1!K23,{0;1;2;3;4;5;6;7;8;9;10;11;12;13;14;15},1))</f>
        <v>1</v>
      </c>
      <c r="L17" s="38">
        <f>IF(Feuil1!L23="","",VLOOKUP(Feuil1!L23,Beastman!$A$46:$B$82,2,0))</f>
        <v>0</v>
      </c>
      <c r="M17" s="38">
        <f>IF(Feuil1!M23="","",VLOOKUP(Feuil1!M23,Beastman!$A$46:$B$82,2,0))</f>
        <v>0</v>
      </c>
      <c r="N17" s="38">
        <f>IF(Feuil1!N23="","",VLOOKUP(Feuil1!N23,Beastman!$A$46:$B$82,2,0))</f>
        <v>0</v>
      </c>
      <c r="O17" s="38">
        <f>SUM(B17:G17,L17:N17)</f>
        <v>54</v>
      </c>
      <c r="P17" s="38"/>
      <c r="Q17" s="38"/>
    </row>
    <row r="18" spans="1:17" x14ac:dyDescent="0.25">
      <c r="A18" s="38">
        <f>Feuil1!A24</f>
        <v>0</v>
      </c>
      <c r="B18" s="38">
        <f>INDEX({0;1;3;5;7;9;12;14;16;18;20;22;24},MATCH(Feuil1!B24,{0;1;2;3;4;5;6;7;8;9;10;11;12},1))</f>
        <v>0</v>
      </c>
      <c r="C18" s="38">
        <f>INDEX({0;1;2;3;4;5;6;7;8;9;10;12;14;16;18;20},MATCH(Feuil1!C24,{0;1;2;3;4;5;6;7;8;9;10;11;12;13;14;15},1))</f>
        <v>0</v>
      </c>
      <c r="D18" s="38">
        <f>INDEX({0;1;2;3;4;5;6;7;8;9;10;12;14;16;18;20},MATCH(Feuil1!D24,{0;1;2;3;4;5;6;7;8;9;10;11;12;13;14;15},1))</f>
        <v>0</v>
      </c>
      <c r="E18" s="38">
        <f>INDEX({0;6;5;4;3;2;1},MATCH(Feuil1!E24,{0;1;2;3;4;5;6},1))</f>
        <v>0</v>
      </c>
      <c r="F18" s="38">
        <f>INDEX({0;1;2;3;1;1;1;1;1;1;1;1;2;3;4;5;6},MATCH(Feuil1!F24,{0;1;2;3;12;13;14;15;16;17;18;19;20;21;22;23;24},1))</f>
        <v>2</v>
      </c>
      <c r="G18" s="38">
        <f>Feuil1!G24*(H18+I18+J18+K18)</f>
        <v>6</v>
      </c>
      <c r="H18" s="38">
        <f>INDEX({0;6;5;4;3;2;1},MATCH(Feuil1!H24,{0;1;2;3;4;5;6},1))</f>
        <v>2</v>
      </c>
      <c r="I18" s="38">
        <f>INDEX({0;6;5;4;3;2;1},MATCH(Feuil1!I24,{0;1;2;3;4;5;6},1))</f>
        <v>3</v>
      </c>
      <c r="J18" s="38">
        <f>INDEX({0;3;5;8;15;25},MATCH(Feuil1!J24,{0;1;2;3;4;5},1))</f>
        <v>0</v>
      </c>
      <c r="K18" s="38">
        <f>INDEX({0;1;4;6;10;12;15;7;8;9;10;12;14;16;18;20},MATCH(Feuil1!K24,{0;1;2;3;4;5;6;7;8;9;10;11;12;13;14;15},1))</f>
        <v>1</v>
      </c>
      <c r="L18" s="38">
        <f>IF(Feuil1!L24="","",VLOOKUP(Feuil1!L24,Beastman!$A$46:$B$82,2,0))</f>
        <v>0</v>
      </c>
      <c r="M18" s="38">
        <f>IF(Feuil1!M24="","",VLOOKUP(Feuil1!M24,Beastman!$A$46:$B$82,2,0))</f>
        <v>0</v>
      </c>
      <c r="N18" s="38">
        <f>IF(Feuil1!N24="","",VLOOKUP(Feuil1!N24,Beastman!$A$46:$B$82,2,0))</f>
        <v>0</v>
      </c>
      <c r="O18" s="38">
        <f t="shared" si="0"/>
        <v>8</v>
      </c>
      <c r="P18" s="38"/>
      <c r="Q18" s="38"/>
    </row>
    <row r="19" spans="1:17" x14ac:dyDescent="0.25">
      <c r="A19" s="38">
        <f>Feuil1!A25</f>
        <v>0</v>
      </c>
      <c r="B19" s="38">
        <f>INDEX({0;1;3;5;7;9;12;14;16;18;20;22;24},MATCH(Feuil1!B25,{0;1;2;3;4;5;6;7;8;9;10;11;12},1))</f>
        <v>0</v>
      </c>
      <c r="C19" s="38">
        <f>INDEX({0;1;2;3;4;5;6;7;8;9;10;12;14;16;18;20},MATCH(Feuil1!C25,{0;1;2;3;4;5;6;7;8;9;10;11;12;13;14;15},1))</f>
        <v>0</v>
      </c>
      <c r="D19" s="38">
        <f>INDEX({0;1;2;3;4;5;6;7;8;9;10;12;14;16;18;20},MATCH(Feuil1!D25,{0;1;2;3;4;5;6;7;8;9;10;11;12;13;14;15},1))</f>
        <v>0</v>
      </c>
      <c r="E19" s="38">
        <f>INDEX({0;6;5;4;3;2;1},MATCH(Feuil1!E25,{0;1;2;3;4;5;6},1))</f>
        <v>0</v>
      </c>
      <c r="F19" s="38">
        <f>INDEX({0;1;2;3;1;1;1;1;1;1;1;1;2;3;4;5;6},MATCH(Feuil1!F25,{0;1;2;3;12;13;14;15;16;17;18;19;20;21;22;23;24},1))</f>
        <v>1</v>
      </c>
      <c r="G19" s="38">
        <f>Feuil1!G25*(H19+I19+J19+K19)</f>
        <v>32</v>
      </c>
      <c r="H19" s="38">
        <f>INDEX({0;6;5;4;3;2;1},MATCH(Feuil1!H25,{0;1;2;3;4;5;6},1))</f>
        <v>3</v>
      </c>
      <c r="I19" s="38">
        <f>INDEX({0;6;5;4;3;2;1},MATCH(Feuil1!I25,{0;1;2;3;4;5;6},1))</f>
        <v>4</v>
      </c>
      <c r="J19" s="38">
        <f>INDEX({0;3;5;8;15;25},MATCH(Feuil1!J25,{0;1;2;3;4;5},1))</f>
        <v>0</v>
      </c>
      <c r="K19" s="38">
        <f>INDEX({0;1;4;6;10;12;15;7;8;9;10;12;14;16;18;20},MATCH(Feuil1!K25,{0;1;2;3;4;5;6;7;8;9;10;11;12;13;14;15},1))</f>
        <v>1</v>
      </c>
      <c r="L19" s="38">
        <f>IF(Feuil1!L25="","",VLOOKUP(Feuil1!L25,Beastman!$A$46:$B$82,2,0))</f>
        <v>0</v>
      </c>
      <c r="M19" s="38">
        <f>IF(Feuil1!M25="","",VLOOKUP(Feuil1!M25,Beastman!$A$46:$B$82,2,0))</f>
        <v>0</v>
      </c>
      <c r="N19" s="38">
        <f>IF(Feuil1!N25="","",VLOOKUP(Feuil1!N25,Beastman!$A$46:$B$82,2,0))</f>
        <v>0</v>
      </c>
      <c r="O19" s="38">
        <f t="shared" si="0"/>
        <v>33</v>
      </c>
      <c r="P19" s="39" t="s">
        <v>11</v>
      </c>
      <c r="Q19" s="38">
        <f>SUM(O17:O19)</f>
        <v>95</v>
      </c>
    </row>
    <row r="20" spans="1:17" x14ac:dyDescent="0.25">
      <c r="A20" s="14" t="str">
        <f>Feuil1!A26</f>
        <v>Ungors With Maul</v>
      </c>
      <c r="B20" s="14">
        <f>INDEX({0;1;3;5;7;9;12;14;16;18;20;22;24},MATCH(Feuil1!B26,{0;1;2;3;4;5;6;7;8;9;10;11;12},1))</f>
        <v>1</v>
      </c>
      <c r="C20" s="14">
        <f>INDEX({0;1;2;3;4;5;6;7;8;9;10;12;14;16;18;20},MATCH(Feuil1!C26,{0;1;2;3;4;5;6;7;8;9;10;11;12;13;14;15},1))</f>
        <v>6</v>
      </c>
      <c r="D20" s="14">
        <f>INDEX({0;1;2;3;4;5;6;7;8;9;10;12;14;16;18;20},MATCH(Feuil1!D26,{0;1;2;3;4;5;6;7;8;9;10;11;12;13;14;15},1))</f>
        <v>4</v>
      </c>
      <c r="E20" s="14">
        <f>INDEX({0;6;5;4;3;2;1},MATCH(Feuil1!E26,{0;1;2;3;4;5;6},1))</f>
        <v>1</v>
      </c>
      <c r="F20" s="10">
        <f>INDEX({0;1;2;3;1;1;1;1;1;1;1;1;2;3;4;5;6},MATCH(Feuil1!F26,{0;1;2;3;12;13;14;15;16;17;18;19;20;21;22;23;24},1))</f>
        <v>1</v>
      </c>
      <c r="G20" s="14">
        <f>Feuil1!G26*(H20+I20+J20+K20)</f>
        <v>7</v>
      </c>
      <c r="H20" s="14">
        <f>INDEX({0;6;5;4;3;2;1},MATCH(Feuil1!H26,{0;1;2;3;4;5;6},1))</f>
        <v>3</v>
      </c>
      <c r="I20" s="14">
        <f>INDEX({0;6;5;4;3;2;1},MATCH(Feuil1!I26,{0;1;2;3;4;5;6},1))</f>
        <v>3</v>
      </c>
      <c r="J20" s="14">
        <f>INDEX({0;3;5;8;15;25},MATCH(Feuil1!J26,{0;1;2;3;4;5},1))</f>
        <v>0</v>
      </c>
      <c r="K20" s="14">
        <f>INDEX({0;1;4;6;10;12;15;7;8;9;10;12;14;16;18;20},MATCH(Feuil1!K26,{0;1;2;3;4;5;6;7;8;9;10;11;12;13;14;15},1))</f>
        <v>1</v>
      </c>
      <c r="L20" s="14">
        <f>IF(Feuil1!L26="","",VLOOKUP(Feuil1!L26,Beastman!$A$46:$B$82,2,0))</f>
        <v>0</v>
      </c>
      <c r="M20" s="14">
        <f>IF(Feuil1!M26="","",VLOOKUP(Feuil1!M26,Beastman!$A$46:$B$82,2,0))</f>
        <v>0</v>
      </c>
      <c r="N20" s="14">
        <f>IF(Feuil1!N26="","",VLOOKUP(Feuil1!N26,Beastman!$A$46:$B$82,2,0))</f>
        <v>0</v>
      </c>
      <c r="O20" s="14">
        <f t="shared" si="0"/>
        <v>20</v>
      </c>
      <c r="P20" s="15" t="s">
        <v>11</v>
      </c>
      <c r="Q20" s="14">
        <f>SUM(O20)</f>
        <v>20</v>
      </c>
    </row>
    <row r="21" spans="1:17" x14ac:dyDescent="0.25">
      <c r="A21" s="14" t="str">
        <f>Feuil1!A27</f>
        <v>Ungors With Shortspear</v>
      </c>
      <c r="B21" s="14">
        <f>INDEX({0;1;3;5;7;9;12;14;16;18;20;22;24},MATCH(Feuil1!B27,{0;1;2;3;4;5;6;7;8;9;10;11;12},1))</f>
        <v>1</v>
      </c>
      <c r="C21" s="14">
        <f>INDEX({0;1;2;3;4;5;6;7;8;9;10;12;14;16;18;20},MATCH(Feuil1!C27,{0;1;2;3;4;5;6;7;8;9;10;11;12;13;14;15},1))</f>
        <v>6</v>
      </c>
      <c r="D21" s="14">
        <f>INDEX({0;1;2;3;4;5;6;7;8;9;10;12;14;16;18;20},MATCH(Feuil1!D27,{0;1;2;3;4;5;6;7;8;9;10;11;12;13;14;15},1))</f>
        <v>4</v>
      </c>
      <c r="E21" s="14">
        <f>INDEX({0;6;5;4;3;2;1},MATCH(Feuil1!E27,{0;1;2;3;4;5;6},1))</f>
        <v>1</v>
      </c>
      <c r="F21" s="10">
        <f>INDEX({0;1;2;3;1;1;1;1;1;1;1;1;2;3;4;5;6},MATCH(Feuil1!F27,{0;1;2;3;12;13;14;15;16;17;18;19;20;21;22;23;24},1))</f>
        <v>2</v>
      </c>
      <c r="G21" s="14">
        <f>Feuil1!G27*(H21+I21+J21+K21)</f>
        <v>6</v>
      </c>
      <c r="H21" s="14">
        <f>INDEX({0;6;5;4;3;2;1},MATCH(Feuil1!H27,{0;1;2;3;4;5;6},1))</f>
        <v>2</v>
      </c>
      <c r="I21" s="14">
        <f>INDEX({0;6;5;4;3;2;1},MATCH(Feuil1!I27,{0;1;2;3;4;5;6},1))</f>
        <v>3</v>
      </c>
      <c r="J21" s="14">
        <f>INDEX({0;3;5;8;15;25},MATCH(Feuil1!J27,{0;1;2;3;4;5},1))</f>
        <v>0</v>
      </c>
      <c r="K21" s="14">
        <f>INDEX({0;1;4;6;10;12;15;7;8;9;10;12;14;16;18;20},MATCH(Feuil1!K27,{0;1;2;3;4;5;6;7;8;9;10;11;12;13;14;15},1))</f>
        <v>1</v>
      </c>
      <c r="L21" s="14">
        <f>IF(Feuil1!L27="","",VLOOKUP(Feuil1!L27,Beastman!$A$46:$B$82,2,0))</f>
        <v>0</v>
      </c>
      <c r="M21" s="14">
        <f>IF(Feuil1!M27="","",VLOOKUP(Feuil1!M27,Beastman!$A$46:$B$82,2,0))</f>
        <v>0</v>
      </c>
      <c r="N21" s="14">
        <f>IF(Feuil1!N27="","",VLOOKUP(Feuil1!N27,Beastman!$A$46:$B$82,2,0))</f>
        <v>0</v>
      </c>
      <c r="O21" s="14">
        <f t="shared" si="0"/>
        <v>20</v>
      </c>
      <c r="P21" s="15" t="s">
        <v>11</v>
      </c>
      <c r="Q21" s="14">
        <f>SUM(O21)</f>
        <v>20</v>
      </c>
    </row>
    <row r="22" spans="1:17" x14ac:dyDescent="0.25">
      <c r="A22" s="24" t="str">
        <f>Feuil1!A28</f>
        <v>Ungors Raiders</v>
      </c>
      <c r="B22" s="24">
        <f>INDEX({0;1;3;5;7;9;12;14;16;18;20;22;24},MATCH(Feuil1!B28,{0;1;2;3;4;5;6;7;8;9;10;11;12},1))</f>
        <v>1</v>
      </c>
      <c r="C22" s="24">
        <f>INDEX({0;1;2;3;4;5;6;7;8;9;10;12;14;16;18;20},MATCH(Feuil1!C28,{0;1;2;3;4;5;6;7;8;9;10;11;12;13;14;15},1))</f>
        <v>6</v>
      </c>
      <c r="D22" s="24">
        <f>INDEX({0;1;2;3;4;5;6;7;8;9;10;12;14;16;18;20},MATCH(Feuil1!D28,{0;1;2;3;4;5;6;7;8;9;10;11;12;13;14;15},1))</f>
        <v>4</v>
      </c>
      <c r="E22" s="24">
        <f>INDEX({0;6;5;4;3;2;1},MATCH(Feuil1!E28,{0;1;2;3;4;5;6},1))</f>
        <v>1</v>
      </c>
      <c r="F22" s="10">
        <f>INDEX({0;1;2;3;1;1;1;1;1;1;1;1;2;3;4;5;6},MATCH(Feuil1!F28,{0;1;2;3;12;13;14;15;16;17;18;19;20;21;22;23;24},1))</f>
        <v>1</v>
      </c>
      <c r="G22" s="24">
        <f>Feuil1!G28*(H22+I22+J22+K22)</f>
        <v>7</v>
      </c>
      <c r="H22" s="24">
        <f>INDEX({0;6;5;4;3;2;1},MATCH(Feuil1!H28,{0;1;2;3;4;5;6},1))</f>
        <v>3</v>
      </c>
      <c r="I22" s="24">
        <f>INDEX({0;6;5;4;3;2;1},MATCH(Feuil1!I28,{0;1;2;3;4;5;6},1))</f>
        <v>3</v>
      </c>
      <c r="J22" s="24">
        <f>INDEX({0;3;5;8;15;25},MATCH(Feuil1!J28,{0;1;2;3;4;5},1))</f>
        <v>0</v>
      </c>
      <c r="K22" s="24">
        <f>INDEX({0;1;4;6;10;12;15;7;8;9;10;12;14;16;18;20},MATCH(Feuil1!K28,{0;1;2;3;4;5;6;7;8;9;10;11;12;13;14;15},1))</f>
        <v>1</v>
      </c>
      <c r="L22" s="24">
        <f>IF(Feuil1!L28="","",VLOOKUP(Feuil1!L28,Beastman!$A$46:$B$82,2,0))</f>
        <v>0</v>
      </c>
      <c r="M22" s="24">
        <f>IF(Feuil1!M28="","",VLOOKUP(Feuil1!M28,Beastman!$A$46:$B$82,2,0))</f>
        <v>0</v>
      </c>
      <c r="N22" s="24">
        <f>IF(Feuil1!N28="","",VLOOKUP(Feuil1!N28,Beastman!$A$46:$B$82,2,0))</f>
        <v>0</v>
      </c>
      <c r="O22" s="24">
        <f t="shared" si="0"/>
        <v>20</v>
      </c>
      <c r="P22" s="24"/>
      <c r="Q22" s="24"/>
    </row>
    <row r="23" spans="1:17" x14ac:dyDescent="0.25">
      <c r="A23" s="24"/>
      <c r="B23" s="24"/>
      <c r="C23" s="24"/>
      <c r="D23" s="24"/>
      <c r="E23" s="24"/>
      <c r="F23" s="10">
        <f>INDEX({0;1;2;3;1;1;1;1;1;1;1;1;2;3;4;5;6},MATCH(Feuil1!F29,{0;1;2;3;12;13;14;15;16;17;18;19;20;21;22;23;24},1))</f>
        <v>1</v>
      </c>
      <c r="G23" s="24">
        <f>Feuil1!G29*(H23+I23+J23+K23)</f>
        <v>5</v>
      </c>
      <c r="H23" s="24">
        <f>INDEX({0;6;5;4;3;2;1},MATCH(Feuil1!H29,{0;1;2;3;4;5;6},1))</f>
        <v>2</v>
      </c>
      <c r="I23" s="24">
        <f>INDEX({0;6;5;4;3;2;1},MATCH(Feuil1!I29,{0;1;2;3;4;5;6},1))</f>
        <v>2</v>
      </c>
      <c r="J23" s="24">
        <f>INDEX({0;3;5;8;15;25},MATCH(Feuil1!J29,{0;1;2;3;4;5},1))</f>
        <v>0</v>
      </c>
      <c r="K23" s="24">
        <f>INDEX({0;1;4;6;10;12;15;7;8;9;10;12;14;16;18;20},MATCH(Feuil1!K29,{0;1;2;3;4;5;6;7;8;9;10;11;12;13;14;15},1))</f>
        <v>1</v>
      </c>
      <c r="L23" s="24">
        <f>IF(Feuil1!L29="","",VLOOKUP(Feuil1!L29,Beastman!$A$46:$B$82,2,0))</f>
        <v>0</v>
      </c>
      <c r="M23" s="24">
        <f>IF(Feuil1!M29="","",VLOOKUP(Feuil1!M29,Beastman!$A$46:$B$82,2,0))</f>
        <v>0</v>
      </c>
      <c r="N23" s="24">
        <f>IF(Feuil1!N29="","",VLOOKUP(Feuil1!N29,Beastman!$A$46:$B$82,2,0))</f>
        <v>0</v>
      </c>
      <c r="O23" s="24">
        <f t="shared" si="0"/>
        <v>6</v>
      </c>
      <c r="P23" s="25" t="s">
        <v>11</v>
      </c>
      <c r="Q23" s="24">
        <f>SUM(O22:O23)</f>
        <v>26</v>
      </c>
    </row>
    <row r="24" spans="1:17" x14ac:dyDescent="0.25">
      <c r="A24" s="26" t="str">
        <f>Feuil1!A30</f>
        <v>Doombull With Axe</v>
      </c>
      <c r="B24" s="26">
        <f>INDEX({0;1;3;5;7;9;12;14;16;18;20;22;24},MATCH(Feuil1!B30,{0;1;2;3;4;5;6;7;8;9;10;11;12},1))</f>
        <v>16</v>
      </c>
      <c r="C24" s="26">
        <f>INDEX({0;1;2;3;4;5;6;7;8;9;10;12;14;16;18;20},MATCH(Feuil1!C30,{0;1;2;3;4;5;6;7;8;9;10;11;12;13;14;15},1))</f>
        <v>7</v>
      </c>
      <c r="D24" s="26">
        <f>INDEX({0;1;2;3;4;5;6;7;8;9;10;12;14;16;18;20},MATCH(Feuil1!D30,{0;1;2;3;4;5;6;7;8;9;10;11;12;13;14;15},1))</f>
        <v>7</v>
      </c>
      <c r="E24" s="26">
        <f>INDEX({0;6;5;4;3;2;1},MATCH(Feuil1!E30,{0;1;2;3;4;5;6},1))</f>
        <v>2</v>
      </c>
      <c r="F24" s="26">
        <f>INDEX({0;1;2;3;1;1;1;1;1;1;1;1;2;3;4;5;6},MATCH(Feuil1!F30,{0;1;2;3;12;13;14;15;16;17;18;19;20;21;22;23;24},1))</f>
        <v>1</v>
      </c>
      <c r="G24" s="26">
        <f>Feuil1!G30*(H24+I24+J24+K24)</f>
        <v>60</v>
      </c>
      <c r="H24" s="26">
        <f>INDEX({0;6;5;4;3;2;1},MATCH(Feuil1!H30,{0;1;2;3;4;5;6},1))</f>
        <v>4</v>
      </c>
      <c r="I24" s="26">
        <f>INDEX({0;6;5;4;3;2;1},MATCH(Feuil1!I30,{0;1;2;3;4;5;6},1))</f>
        <v>4</v>
      </c>
      <c r="J24" s="26">
        <f>INDEX({0;3;5;8;15;25},MATCH(Feuil1!J30,{0;1;2;3;4;5},1))</f>
        <v>3</v>
      </c>
      <c r="K24" s="26">
        <f>INDEX({0;1;4;6;10;12;15;7;8;9;10;12;14;16;18;20},MATCH(Feuil1!K30,{0;1;2;3;4;5;6;7;8;9;10;11;12;13;14;15},1))</f>
        <v>4</v>
      </c>
      <c r="L24" s="26">
        <f>IF(Feuil1!L30="","",VLOOKUP(Feuil1!L30,Beastman!$A$46:$B$82,2,0))</f>
        <v>15</v>
      </c>
      <c r="M24" s="26">
        <f>IF(Feuil1!M30="","",VLOOKUP(Feuil1!M30,Beastman!$A$46:$B$82,2,0))</f>
        <v>0</v>
      </c>
      <c r="N24" s="26">
        <f>IF(Feuil1!N30="","",VLOOKUP(Feuil1!N30,Beastman!$A$46:$B$82,2,0))</f>
        <v>0</v>
      </c>
      <c r="O24" s="26">
        <f t="shared" si="0"/>
        <v>108</v>
      </c>
      <c r="P24" s="27" t="s">
        <v>11</v>
      </c>
      <c r="Q24" s="26">
        <f>SUM(O24)</f>
        <v>108</v>
      </c>
    </row>
    <row r="25" spans="1:17" x14ac:dyDescent="0.25">
      <c r="A25" s="26" t="str">
        <f>Feuil1!A31</f>
        <v>Doombull With Great Axe</v>
      </c>
      <c r="B25" s="26">
        <f>INDEX({0;1;3;5;7;9;12;14;16;18;20;22;24},MATCH(Feuil1!B31,{0;1;2;3;4;5;6;7;8;9;10;11;12},1))</f>
        <v>16</v>
      </c>
      <c r="C25" s="26">
        <f>INDEX({0;1;2;3;4;5;6;7;8;9;10;12;14;16;18;20},MATCH(Feuil1!C31,{0;1;2;3;4;5;6;7;8;9;10;11;12;13;14;15},1))</f>
        <v>7</v>
      </c>
      <c r="D25" s="26">
        <f>INDEX({0;1;2;3;4;5;6;7;8;9;10;12;14;16;18;20},MATCH(Feuil1!D31,{0;1;2;3;4;5;6;7;8;9;10;11;12;13;14;15},1))</f>
        <v>7</v>
      </c>
      <c r="E25" s="26">
        <f>INDEX({0;6;5;4;3;2;1},MATCH(Feuil1!E31,{0;1;2;3;4;5;6},1))</f>
        <v>2</v>
      </c>
      <c r="F25" s="26">
        <f>INDEX({0;1;2;3;1;1;1;1;1;1;1;1;2;3;4;5;6},MATCH(Feuil1!F31,{0;1;2;3;12;13;14;15;16;17;18;19;20;21;22;23;24},1))</f>
        <v>1</v>
      </c>
      <c r="G25" s="26">
        <f>Feuil1!G31*(H25+I25+J25+K25)</f>
        <v>57</v>
      </c>
      <c r="H25" s="26">
        <f>INDEX({0;6;5;4;3;2;1},MATCH(Feuil1!H31,{0;1;2;3;4;5;6},1))</f>
        <v>4</v>
      </c>
      <c r="I25" s="26">
        <f>INDEX({0;6;5;4;3;2;1},MATCH(Feuil1!I31,{0;1;2;3;4;5;6},1))</f>
        <v>4</v>
      </c>
      <c r="J25" s="26">
        <f>INDEX({0;3;5;8;15;25},MATCH(Feuil1!J31,{0;1;2;3;4;5},1))</f>
        <v>5</v>
      </c>
      <c r="K25" s="26">
        <f>INDEX({0;1;4;6;10;12;15;7;8;9;10;12;14;16;18;20},MATCH(Feuil1!K31,{0;1;2;3;4;5;6;7;8;9;10;11;12;13;14;15},1))</f>
        <v>6</v>
      </c>
      <c r="L25" s="26">
        <f>IF(Feuil1!L31="","",VLOOKUP(Feuil1!L31,Beastman!$A$46:$B$82,2,0))</f>
        <v>15</v>
      </c>
      <c r="M25" s="26">
        <f>IF(Feuil1!M31="","",VLOOKUP(Feuil1!M31,Beastman!$A$46:$B$82,2,0))</f>
        <v>0</v>
      </c>
      <c r="N25" s="26">
        <f>IF(Feuil1!N31="","",VLOOKUP(Feuil1!N31,Beastman!$A$46:$B$82,2,0))</f>
        <v>0</v>
      </c>
      <c r="O25" s="26">
        <f t="shared" si="0"/>
        <v>105</v>
      </c>
      <c r="P25" s="27" t="s">
        <v>11</v>
      </c>
      <c r="Q25" s="26">
        <f>SUM(O25)</f>
        <v>105</v>
      </c>
    </row>
    <row r="26" spans="1:17" x14ac:dyDescent="0.25">
      <c r="A26" s="28" t="str">
        <f>Feuil1!A32</f>
        <v>Minotaurs With Axe</v>
      </c>
      <c r="B26" s="28">
        <f>INDEX({0;1;3;5;7;9;12;14;16;18;20;22;24},MATCH(Feuil1!B32,{0;1;2;3;4;5;6;7;8;9;10;11;12},1))</f>
        <v>7</v>
      </c>
      <c r="C26" s="28">
        <f>INDEX({0;1;2;3;4;5;6;7;8;9;10;12;14;16;18;20},MATCH(Feuil1!C32,{0;1;2;3;4;5;6;7;8;9;10;11;12;13;14;15},1))</f>
        <v>7</v>
      </c>
      <c r="D26" s="28">
        <f>INDEX({0;1;2;3;4;5;6;7;8;9;10;12;14;16;18;20},MATCH(Feuil1!D32,{0;1;2;3;4;5;6;7;8;9;10;11;12;13;14;15},1))</f>
        <v>6</v>
      </c>
      <c r="E26" s="28">
        <f>INDEX({0;6;5;4;3;2;1},MATCH(Feuil1!E32,{0;1;2;3;4;5;6},1))</f>
        <v>2</v>
      </c>
      <c r="F26" s="28">
        <f>INDEX({0;1;2;3;1;1;1;1;1;1;1;1;2;3;4;5;6},MATCH(Feuil1!F32,{0;1;2;3;12;13;14;15;16;17;18;19;20;21;22;23;24},1))</f>
        <v>1</v>
      </c>
      <c r="G26" s="28">
        <f>Feuil1!G32*(H26+I26+J26+K26)</f>
        <v>42</v>
      </c>
      <c r="H26" s="28">
        <f>INDEX({0;6;5;4;3;2;1},MATCH(Feuil1!H32,{0;1;2;3;4;5;6},1))</f>
        <v>3</v>
      </c>
      <c r="I26" s="28">
        <f>INDEX({0;6;5;4;3;2;1},MATCH(Feuil1!I32,{0;1;2;3;4;5;6},1))</f>
        <v>4</v>
      </c>
      <c r="J26" s="28">
        <f>INDEX({0;3;5;8;15;25},MATCH(Feuil1!J32,{0;1;2;3;4;5},1))</f>
        <v>3</v>
      </c>
      <c r="K26" s="28">
        <f>INDEX({0;1;4;6;10;12;15;7;8;9;10;12;14;16;18;20},MATCH(Feuil1!K32,{0;1;2;3;4;5;6;7;8;9;10;11;12;13;14;15},1))</f>
        <v>4</v>
      </c>
      <c r="L26" s="28">
        <f>IF(Feuil1!L32="","",VLOOKUP(Feuil1!L32,Beastman!$A$46:$B$82,2,0))</f>
        <v>0</v>
      </c>
      <c r="M26" s="28">
        <f>IF(Feuil1!M32="","",VLOOKUP(Feuil1!M32,Beastman!$A$46:$B$82,2,0))</f>
        <v>0</v>
      </c>
      <c r="N26" s="28">
        <f>IF(Feuil1!N32="","",VLOOKUP(Feuil1!N32,Beastman!$A$46:$B$82,2,0))</f>
        <v>0</v>
      </c>
      <c r="O26" s="28">
        <f t="shared" si="0"/>
        <v>65</v>
      </c>
      <c r="P26" s="29" t="s">
        <v>11</v>
      </c>
      <c r="Q26" s="28">
        <f>SUM(O26)</f>
        <v>65</v>
      </c>
    </row>
    <row r="27" spans="1:17" x14ac:dyDescent="0.25">
      <c r="A27" s="28" t="str">
        <f>Feuil1!A33</f>
        <v>Minotaurs With Great Axe</v>
      </c>
      <c r="B27" s="28">
        <f>INDEX({0;1;3;5;7;9;12;14;16;18;20;22;24},MATCH(Feuil1!B33,{0;1;2;3;4;5;6;7;8;9;10;11;12},1))</f>
        <v>7</v>
      </c>
      <c r="C27" s="28">
        <f>INDEX({0;1;2;3;4;5;6;7;8;9;10;12;14;16;18;20},MATCH(Feuil1!C33,{0;1;2;3;4;5;6;7;8;9;10;11;12;13;14;15},1))</f>
        <v>7</v>
      </c>
      <c r="D27" s="28">
        <f>INDEX({0;1;2;3;4;5;6;7;8;9;10;12;14;16;18;20},MATCH(Feuil1!D33,{0;1;2;3;4;5;6;7;8;9;10;11;12;13;14;15},1))</f>
        <v>6</v>
      </c>
      <c r="E27" s="28">
        <f>INDEX({0;6;5;4;3;2;1},MATCH(Feuil1!E33,{0;1;2;3;4;5;6},1))</f>
        <v>2</v>
      </c>
      <c r="F27" s="28">
        <f>INDEX({0;1;2;3;1;1;1;1;1;1;1;1;2;3;4;5;6},MATCH(Feuil1!F33,{0;1;2;3;12;13;14;15;16;17;18;19;20;21;22;23;24},1))</f>
        <v>1</v>
      </c>
      <c r="G27" s="28">
        <f>Feuil1!G33*(H27+I27+J27+K27)</f>
        <v>36</v>
      </c>
      <c r="H27" s="28">
        <f>INDEX({0;6;5;4;3;2;1},MATCH(Feuil1!H33,{0;1;2;3;4;5;6},1))</f>
        <v>3</v>
      </c>
      <c r="I27" s="28">
        <f>INDEX({0;6;5;4;3;2;1},MATCH(Feuil1!I33,{0;1;2;3;4;5;6},1))</f>
        <v>4</v>
      </c>
      <c r="J27" s="28">
        <f>INDEX({0;3;5;8;15;25},MATCH(Feuil1!J33,{0;1;2;3;4;5},1))</f>
        <v>5</v>
      </c>
      <c r="K27" s="28">
        <f>INDEX({0;1;4;6;10;12;15;7;8;9;10;12;14;16;18;20},MATCH(Feuil1!K33,{0;1;2;3;4;5;6;7;8;9;10;11;12;13;14;15},1))</f>
        <v>6</v>
      </c>
      <c r="L27" s="28">
        <f>IF(Feuil1!L33="","",VLOOKUP(Feuil1!L33,Beastman!$A$46:$B$82,2,0))</f>
        <v>0</v>
      </c>
      <c r="M27" s="28">
        <f>IF(Feuil1!M33="","",VLOOKUP(Feuil1!M33,Beastman!$A$46:$B$82,2,0))</f>
        <v>0</v>
      </c>
      <c r="N27" s="28">
        <f>IF(Feuil1!N33="","",VLOOKUP(Feuil1!N33,Beastman!$A$46:$B$82,2,0))</f>
        <v>0</v>
      </c>
      <c r="O27" s="28">
        <f t="shared" si="0"/>
        <v>59</v>
      </c>
      <c r="P27" s="29" t="s">
        <v>11</v>
      </c>
      <c r="Q27" s="28">
        <f>SUM(O27)</f>
        <v>59</v>
      </c>
    </row>
    <row r="28" spans="1:17" x14ac:dyDescent="0.25">
      <c r="A28" s="36" t="str">
        <f>Feuil1!A34</f>
        <v>Cygor</v>
      </c>
      <c r="B28" s="36">
        <f>INDEX({0;1;3;5;7;9;12;14;16;18;20;22;24},MATCH(Feuil1!B34,{0;1;2;3;4;5;6;7;8;9;10;11;12},1))</f>
        <v>24</v>
      </c>
      <c r="C28" s="36">
        <f>INDEX({0;1;2;3;4;5;6;7;8;9;10;12;14;16;18;20},MATCH(Feuil1!C34,{0;1;2;3;4;5;6;7;8;9;10;11;12;13;14;15},1))</f>
        <v>8</v>
      </c>
      <c r="D28" s="36">
        <f>INDEX({0;1;2;3;4;5;6;7;8;9;10;12;14;16;18;20},MATCH(Feuil1!D34,{0;1;2;3;4;5;6;7;8;9;10;11;12;13;14;15},1))</f>
        <v>7</v>
      </c>
      <c r="E28" s="36">
        <f>INDEX({0;6;5;4;3;2;1},MATCH(Feuil1!E34,{0;1;2;3;4;5;6},1))</f>
        <v>2</v>
      </c>
      <c r="F28" s="36">
        <f>INDEX({0;1;2;3;1;1;1;1;1;1;1;1;2;3;4;5;6},MATCH(Feuil1!F34,{0;1;2;3;12;13;14;15;16;17;18;19;20;21;22;23;24},1))</f>
        <v>1</v>
      </c>
      <c r="G28" s="36">
        <f>Feuil1!G34*(H28+I28+J28+K28)</f>
        <v>19</v>
      </c>
      <c r="H28" s="36">
        <f>INDEX({0;6;5;4;3;2;1},MATCH(Feuil1!H34,{0;1;2;3;4;5;6},1))</f>
        <v>3</v>
      </c>
      <c r="I28" s="36">
        <f>INDEX({0;6;5;4;3;2;1},MATCH(Feuil1!I34,{0;1;2;3;4;5;6},1))</f>
        <v>5</v>
      </c>
      <c r="J28" s="36">
        <f>INDEX({0;3;5;8;15;25},MATCH(Feuil1!J34,{0;1;2;3;4;5},1))</f>
        <v>5</v>
      </c>
      <c r="K28" s="36">
        <f>INDEX({0;1;4;6;10;12;15;7;8;9;10;12;14;16;18;20},MATCH(Feuil1!K34,{0;1;2;3;4;5;6;7;8;9;10;11;12;13;14;15},1))</f>
        <v>6</v>
      </c>
      <c r="L28" s="36">
        <f>IF(Feuil1!L34="","",VLOOKUP(Feuil1!L34,Beastman!$A$46:$B$82,2,0))</f>
        <v>0</v>
      </c>
      <c r="M28" s="36">
        <f>IF(Feuil1!M34="","",VLOOKUP(Feuil1!M34,Beastman!$A$46:$B$82,2,0))</f>
        <v>0</v>
      </c>
      <c r="N28" s="36">
        <f>IF(Feuil1!N34="","",VLOOKUP(Feuil1!N34,Beastman!$A$46:$B$82,2,0))</f>
        <v>0</v>
      </c>
      <c r="O28" s="36">
        <f t="shared" si="0"/>
        <v>61</v>
      </c>
      <c r="P28" s="36"/>
      <c r="Q28" s="36"/>
    </row>
    <row r="29" spans="1:17" x14ac:dyDescent="0.25">
      <c r="A29" s="36">
        <f>Feuil1!A35</f>
        <v>0</v>
      </c>
      <c r="B29" s="36">
        <f>INDEX({0;1;3;5;7;9;12;14;16;18;20;22;24},MATCH(Feuil1!B35,{0;1;2;3;4;5;6;7;8;9;10;11;12},1))</f>
        <v>0</v>
      </c>
      <c r="C29" s="36">
        <f>INDEX({0;1;2;3;4;5;6;7;8;9;10;12;14;16;18;20},MATCH(Feuil1!C35,{0;1;2;3;4;5;6;7;8;9;10;11;12;13;14;15},1))</f>
        <v>0</v>
      </c>
      <c r="D29" s="36">
        <f>INDEX({0;1;2;3;4;5;6;7;8;9;10;12;14;16;18;20},MATCH(Feuil1!D35,{0;1;2;3;4;5;6;7;8;9;10;11;12;13;14;15},1))</f>
        <v>0</v>
      </c>
      <c r="E29" s="36">
        <f>INDEX({0;6;5;4;3;2;1},MATCH(Feuil1!E35,{0;1;2;3;4;5;6},1))</f>
        <v>0</v>
      </c>
      <c r="F29" s="36">
        <f>INDEX({0;1;2;3;1;1;1;1;1;1;1;1;2;3;4;5;6},MATCH(Feuil1!F35,{0;1;2;3;12;13;14;15;16;17;18;19;20;21;22;23;24},1))</f>
        <v>2</v>
      </c>
      <c r="G29" s="36">
        <f>Feuil1!G35*(H29+I29+J29+K29)</f>
        <v>88</v>
      </c>
      <c r="H29" s="36">
        <f>INDEX({0;6;5;4;3;2;1},MATCH(Feuil1!H35,{0;1;2;3;4;5;6},1))</f>
        <v>3</v>
      </c>
      <c r="I29" s="36">
        <f>INDEX({0;6;5;4;3;2;1},MATCH(Feuil1!I35,{0;1;2;3;4;5;6},1))</f>
        <v>4</v>
      </c>
      <c r="J29" s="36">
        <f>INDEX({0;3;5;8;15;25},MATCH(Feuil1!J35,{0;1;2;3;4;5},1))</f>
        <v>3</v>
      </c>
      <c r="K29" s="36">
        <f>INDEX({0;1;4;6;10;12;15;7;8;9;10;12;14;16;18;20},MATCH(Feuil1!K35,{0;1;2;3;4;5;6;7;8;9;10;11;12;13;14;15},1))</f>
        <v>1</v>
      </c>
      <c r="L29" s="36">
        <f>IF(Feuil1!L35="","",VLOOKUP(Feuil1!L35,Beastman!$A$46:$B$82,2,0))</f>
        <v>20</v>
      </c>
      <c r="M29" s="36">
        <f>IF(Feuil1!M35="","",VLOOKUP(Feuil1!M35,Beastman!$A$46:$B$82,2,0))</f>
        <v>0</v>
      </c>
      <c r="N29" s="36">
        <f>IF(Feuil1!N35="","",VLOOKUP(Feuil1!N35,Beastman!$A$46:$B$82,2,0))</f>
        <v>0</v>
      </c>
      <c r="O29" s="36">
        <f t="shared" si="0"/>
        <v>110</v>
      </c>
      <c r="P29" s="37" t="s">
        <v>11</v>
      </c>
      <c r="Q29" s="36">
        <f>SUM(O28:O29)</f>
        <v>171</v>
      </c>
    </row>
    <row r="30" spans="1:17" x14ac:dyDescent="0.25">
      <c r="A30" s="18" t="str">
        <f>Feuil1!A36</f>
        <v>Ghorgon</v>
      </c>
      <c r="B30" s="18">
        <f>INDEX({0;1;3;5;7;9;12;14;16;18;20;22;24},MATCH(Feuil1!B36,{0;1;2;3;4;5;6;7;8;9;10;11;12},1))</f>
        <v>24</v>
      </c>
      <c r="C30" s="18">
        <f>INDEX({0;1;2;3;4;5;6;7;8;9;10;12;14;16;18;20},MATCH(Feuil1!C36,{0;1;2;3;4;5;6;7;8;9;10;11;12;13;14;15},1))</f>
        <v>8</v>
      </c>
      <c r="D30" s="18">
        <f>INDEX({0;1;2;3;4;5;6;7;8;9;10;12;14;16;18;20},MATCH(Feuil1!D36,{0;1;2;3;4;5;6;7;8;9;10;11;12;13;14;15},1))</f>
        <v>7</v>
      </c>
      <c r="E30" s="18">
        <f>INDEX({0;6;5;4;3;2;1},MATCH(Feuil1!E36,{0;1;2;3;4;5;6},1))</f>
        <v>2</v>
      </c>
      <c r="F30" s="18">
        <f>INDEX({0;1;2;3;1;1;1;1;1;1;1;1;2;3;4;5;6},MATCH(Feuil1!F36,{0;1;2;3;12;13;14;15;16;17;18;19;20;21;22;23;24},1))</f>
        <v>2</v>
      </c>
      <c r="G30" s="18">
        <f>Feuil1!G36*(H30+I30+J30+K30)</f>
        <v>85</v>
      </c>
      <c r="H30" s="18">
        <f>INDEX({0;6;5;4;3;2;1},MATCH(Feuil1!H36,{0;1;2;3;4;5;6},1))</f>
        <v>4</v>
      </c>
      <c r="I30" s="18">
        <f>INDEX({0;6;5;4;3;2;1},MATCH(Feuil1!I36,{0;1;2;3;4;5;6},1))</f>
        <v>4</v>
      </c>
      <c r="J30" s="18">
        <f>INDEX({0;3;5;8;15;25},MATCH(Feuil1!J36,{0;1;2;3;4;5},1))</f>
        <v>3</v>
      </c>
      <c r="K30" s="18">
        <f>INDEX({0;1;4;6;10;12;15;7;8;9;10;12;14;16;18;20},MATCH(Feuil1!K36,{0;1;2;3;4;5;6;7;8;9;10;11;12;13;14;15},1))</f>
        <v>6</v>
      </c>
      <c r="L30" s="18">
        <f>IF(Feuil1!L36="","",VLOOKUP(Feuil1!L36,Beastman!$A$46:$B$82,2,0))</f>
        <v>0</v>
      </c>
      <c r="M30" s="18">
        <f>IF(Feuil1!M36="","",VLOOKUP(Feuil1!M36,Beastman!$A$46:$B$82,2,0))</f>
        <v>20</v>
      </c>
      <c r="N30" s="18">
        <f>IF(Feuil1!N36="","",VLOOKUP(Feuil1!N36,Beastman!$A$46:$B$82,2,0))</f>
        <v>0</v>
      </c>
      <c r="O30" s="18">
        <f t="shared" si="0"/>
        <v>148</v>
      </c>
      <c r="P30" s="18"/>
      <c r="Q30" s="18"/>
    </row>
    <row r="31" spans="1:17" x14ac:dyDescent="0.25">
      <c r="A31" s="18">
        <f>Feuil1!A37</f>
        <v>0</v>
      </c>
      <c r="B31" s="18">
        <f>INDEX({0;1;3;5;7;9;12;14;16;18;20;22;24},MATCH(Feuil1!B37,{0;1;2;3;4;5;6;7;8;9;10;11;12},1))</f>
        <v>0</v>
      </c>
      <c r="C31" s="18">
        <f>INDEX({0;1;2;3;4;5;6;7;8;9;10;12;14;16;18;20},MATCH(Feuil1!C37,{0;1;2;3;4;5;6;7;8;9;10;11;12;13;14;15},1))</f>
        <v>0</v>
      </c>
      <c r="D31" s="18">
        <f>INDEX({0;1;2;3;4;5;6;7;8;9;10;12;14;16;18;20},MATCH(Feuil1!D37,{0;1;2;3;4;5;6;7;8;9;10;11;12;13;14;15},1))</f>
        <v>0</v>
      </c>
      <c r="E31" s="18">
        <f>INDEX({0;6;5;4;3;2;1},MATCH(Feuil1!E37,{0;1;2;3;4;5;6},1))</f>
        <v>0</v>
      </c>
      <c r="F31" s="18">
        <f>INDEX({0;1;2;3;1;1;1;1;1;1;1;1;2;3;4;5;6},MATCH(Feuil1!F37,{0;1;2;3;12;13;14;15;16;17;18;19;20;21;22;23;24},1))</f>
        <v>1</v>
      </c>
      <c r="G31" s="18">
        <f>Feuil1!G37*(H31+I31+J31+K31)</f>
        <v>17</v>
      </c>
      <c r="H31" s="18">
        <f>INDEX({0;6;5;4;3;2;1},MATCH(Feuil1!H37,{0;1;2;3;4;5;6},1))</f>
        <v>3</v>
      </c>
      <c r="I31" s="18">
        <f>INDEX({0;6;5;4;3;2;1},MATCH(Feuil1!I37,{0;1;2;3;4;5;6},1))</f>
        <v>5</v>
      </c>
      <c r="J31" s="18">
        <f>INDEX({0;3;5;8;15;25},MATCH(Feuil1!J37,{0;1;2;3;4;5},1))</f>
        <v>3</v>
      </c>
      <c r="K31" s="18">
        <f>INDEX({0;1;4;6;10;12;15;7;8;9;10;12;14;16;18;20},MATCH(Feuil1!K37,{0;1;2;3;4;5;6;7;8;9;10;11;12;13;14;15},1))</f>
        <v>6</v>
      </c>
      <c r="L31" s="18">
        <f>IF(Feuil1!L37="","",VLOOKUP(Feuil1!L37,Beastman!$A$46:$B$82,2,0))</f>
        <v>0</v>
      </c>
      <c r="M31" s="18">
        <f>IF(Feuil1!M37="","",VLOOKUP(Feuil1!M37,Beastman!$A$46:$B$82,2,0))</f>
        <v>0</v>
      </c>
      <c r="N31" s="18">
        <f>IF(Feuil1!N37="","",VLOOKUP(Feuil1!N37,Beastman!$A$46:$B$82,2,0))</f>
        <v>0</v>
      </c>
      <c r="O31" s="18">
        <f t="shared" si="0"/>
        <v>18</v>
      </c>
      <c r="P31" s="19" t="s">
        <v>11</v>
      </c>
      <c r="Q31" s="18">
        <f>SUM(O30:O31)</f>
        <v>166</v>
      </c>
    </row>
    <row r="32" spans="1:17" x14ac:dyDescent="0.25">
      <c r="A32" s="28" t="str">
        <f>Feuil1!A38</f>
        <v>Centigors</v>
      </c>
      <c r="B32" s="28">
        <f>INDEX({0;1;3;5;7;9;12;14;16;18;20;22;24},MATCH(Feuil1!B38,{0;1;2;3;4;5;6;7;8;9;10;11;12},1))</f>
        <v>3</v>
      </c>
      <c r="C32" s="28">
        <f>INDEX({0;1;2;3;4;5;6;7;8;9;10;12;14;16;18;20},MATCH(Feuil1!C38,{0;1;2;3;4;5;6;7;8;9;10;11;12;13;14;15},1))</f>
        <v>14</v>
      </c>
      <c r="D32" s="28">
        <f>INDEX({0;1;2;3;4;5;6;7;8;9;10;12;14;16;18;20},MATCH(Feuil1!D38,{0;1;2;3;4;5;6;7;8;9;10;11;12;13;14;15},1))</f>
        <v>3</v>
      </c>
      <c r="E32" s="28">
        <f>INDEX({0;6;5;4;3;2;1},MATCH(Feuil1!E38,{0;1;2;3;4;5;6},1))</f>
        <v>2</v>
      </c>
      <c r="F32" s="28">
        <f>INDEX({0;1;2;3;1;1;1;1;1;1;1;1;2;3;4;5;6},MATCH(Feuil1!F38,{0;1;2;3;12;13;14;15;16;17;18;19;20;21;22;23;24},1))</f>
        <v>2</v>
      </c>
      <c r="G32" s="28">
        <f>Feuil1!G38*(H32+I32+J32+K32)</f>
        <v>14</v>
      </c>
      <c r="H32" s="28">
        <f>INDEX({0;6;5;4;3;2;1},MATCH(Feuil1!H38,{0;1;2;3;4;5;6},1))</f>
        <v>3</v>
      </c>
      <c r="I32" s="28">
        <f>INDEX({0;6;5;4;3;2;1},MATCH(Feuil1!I38,{0;1;2;3;4;5;6},1))</f>
        <v>3</v>
      </c>
      <c r="J32" s="28">
        <f>INDEX({0;3;5;8;15;25},MATCH(Feuil1!J38,{0;1;2;3;4;5},1))</f>
        <v>0</v>
      </c>
      <c r="K32" s="28">
        <f>INDEX({0;1;4;6;10;12;15;7;8;9;10;12;14;16;18;20},MATCH(Feuil1!K38,{0;1;2;3;4;5;6;7;8;9;10;11;12;13;14;15},1))</f>
        <v>1</v>
      </c>
      <c r="L32" s="28">
        <f>IF(Feuil1!L38="","",VLOOKUP(Feuil1!L38,Beastman!$A$46:$B$82,2,0))</f>
        <v>0</v>
      </c>
      <c r="M32" s="28">
        <f>IF(Feuil1!M38="","",VLOOKUP(Feuil1!M38,Beastman!$A$46:$B$82,2,0))</f>
        <v>0</v>
      </c>
      <c r="N32" s="28">
        <f>IF(Feuil1!N38="","",VLOOKUP(Feuil1!N38,Beastman!$A$46:$B$82,2,0))</f>
        <v>0</v>
      </c>
      <c r="O32" s="28">
        <f t="shared" si="0"/>
        <v>38</v>
      </c>
      <c r="P32" s="29" t="s">
        <v>11</v>
      </c>
      <c r="Q32" s="28">
        <f t="shared" ref="Q32:Q37" si="2">SUM(O32)</f>
        <v>38</v>
      </c>
    </row>
    <row r="33" spans="1:17" x14ac:dyDescent="0.25">
      <c r="A33" s="47" t="str">
        <f>Feuil1!A39</f>
        <v>Ghorros Warhoof</v>
      </c>
      <c r="B33" s="47">
        <f>INDEX({0;1;3;5;7;9;12;14;16;18;20;22;24},MATCH(Feuil1!B39,{0;1;2;3;4;5;6;7;8;9;10;11;12},1))</f>
        <v>9</v>
      </c>
      <c r="C33" s="47">
        <f>INDEX({0;1;2;3;4;5;6;7;8;9;10;12;14;16;18;20},MATCH(Feuil1!C39,{0;1;2;3;4;5;6;7;8;9;10;11;12;13;14;15},1))</f>
        <v>14</v>
      </c>
      <c r="D33" s="47">
        <f>INDEX({0;1;2;3;4;5;6;7;8;9;10;12;14;16;18;20},MATCH(Feuil1!D39,{0;1;2;3;4;5;6;7;8;9;10;11;12;13;14;15},1))</f>
        <v>4</v>
      </c>
      <c r="E33" s="47">
        <f>INDEX({0;6;5;4;3;2;1},MATCH(Feuil1!E39,{0;1;2;3;4;5;6},1))</f>
        <v>2</v>
      </c>
      <c r="F33" s="47">
        <f>INDEX({0;1;2;3;1;1;1;1;1;1;1;1;2;3;4;5;6},MATCH(Feuil1!F39,{0;1;2;3;12;13;14;15;16;17;18;19;20;21;22;23;24},1))</f>
        <v>1</v>
      </c>
      <c r="G33" s="47">
        <f>Feuil1!G39*(H33+I33+J33+K33)</f>
        <v>45</v>
      </c>
      <c r="H33" s="47">
        <f>INDEX({0;6;5;4;3;2;1},MATCH(Feuil1!H39,{0;1;2;3;4;5;6},1))</f>
        <v>4</v>
      </c>
      <c r="I33" s="47">
        <f>INDEX({0;6;5;4;3;2;1},MATCH(Feuil1!I39,{0;1;2;3;4;5;6},1))</f>
        <v>4</v>
      </c>
      <c r="J33" s="47">
        <f>INDEX({0;3;5;8;15;25},MATCH(Feuil1!J39,{0;1;2;3;4;5},1))</f>
        <v>3</v>
      </c>
      <c r="K33" s="47">
        <f>INDEX({0;1;4;6;10;12;15;7;8;9;10;12;14;16;18;20},MATCH(Feuil1!K39,{0;1;2;3;4;5;6;7;8;9;10;11;12;13;14;15},1))</f>
        <v>4</v>
      </c>
      <c r="L33" s="47">
        <f>IF(Feuil1!L39="","",VLOOKUP(Feuil1!L39,Beastman!$A$46:$B$82,2,0))</f>
        <v>15</v>
      </c>
      <c r="M33" s="47">
        <f>IF(Feuil1!M39="","",VLOOKUP(Feuil1!M39,Beastman!$A$46:$B$82,2,0))</f>
        <v>0</v>
      </c>
      <c r="N33" s="47">
        <f>IF(Feuil1!N39="","",VLOOKUP(Feuil1!N39,Beastman!$A$46:$B$82,2,0))</f>
        <v>0</v>
      </c>
      <c r="O33" s="47">
        <f t="shared" si="0"/>
        <v>90</v>
      </c>
      <c r="P33" s="48" t="s">
        <v>11</v>
      </c>
      <c r="Q33" s="47">
        <f t="shared" si="2"/>
        <v>90</v>
      </c>
    </row>
    <row r="34" spans="1:17" x14ac:dyDescent="0.25">
      <c r="A34" s="24" t="str">
        <f>Feuil1!A40</f>
        <v>Razorgors</v>
      </c>
      <c r="B34" s="24">
        <f>INDEX({0;1;3;5;7;9;12;14;16;18;20;22;24},MATCH(Feuil1!B40,{0;1;2;3;4;5;6;7;8;9;10;11;12},1))</f>
        <v>7</v>
      </c>
      <c r="C34" s="24">
        <f>INDEX({0;1;2;3;4;5;6;7;8;9;10;12;14;16;18;20},MATCH(Feuil1!C40,{0;1;2;3;4;5;6;7;8;9;10;11;12;13;14;15},1))</f>
        <v>10</v>
      </c>
      <c r="D34" s="24">
        <f>INDEX({0;1;2;3;4;5;6;7;8;9;10;12;14;16;18;20},MATCH(Feuil1!D40,{0;1;2;3;4;5;6;7;8;9;10;11;12;13;14;15},1))</f>
        <v>6</v>
      </c>
      <c r="E34" s="24">
        <f>INDEX({0;6;5;4;3;2;1},MATCH(Feuil1!E40,{0;1;2;3;4;5;6},1))</f>
        <v>2</v>
      </c>
      <c r="F34" s="24">
        <f>INDEX({0;1;2;3;1;1;1;1;1;1;1;1;2;3;4;5;6},MATCH(Feuil1!F40,{0;1;2;3;12;13;14;15;16;17;18;19;20;21;22;23;24},1))</f>
        <v>1</v>
      </c>
      <c r="G34" s="24">
        <f>Feuil1!G40*(H34+I34+J34+K34)</f>
        <v>44</v>
      </c>
      <c r="H34" s="24">
        <f>INDEX({0;6;5;4;3;2;1},MATCH(Feuil1!H40,{0;1;2;3;4;5;6},1))</f>
        <v>3</v>
      </c>
      <c r="I34" s="24">
        <f>INDEX({0;6;5;4;3;2;1},MATCH(Feuil1!I40,{0;1;2;3;4;5;6},1))</f>
        <v>4</v>
      </c>
      <c r="J34" s="24">
        <f>INDEX({0;3;5;8;15;25},MATCH(Feuil1!J40,{0;1;2;3;4;5},1))</f>
        <v>3</v>
      </c>
      <c r="K34" s="24">
        <f>INDEX({0;1;4;6;10;12;15;7;8;9;10;12;14;16;18;20},MATCH(Feuil1!K40,{0;1;2;3;4;5;6;7;8;9;10;11;12;13;14;15},1))</f>
        <v>1</v>
      </c>
      <c r="L34" s="24">
        <f>IF(Feuil1!L40="","",VLOOKUP(Feuil1!L40,Beastman!$A$46:$B$82,2,0))</f>
        <v>0</v>
      </c>
      <c r="M34" s="24">
        <f>IF(Feuil1!M40="","",VLOOKUP(Feuil1!M40,Beastman!$A$46:$B$82,2,0))</f>
        <v>0</v>
      </c>
      <c r="N34" s="24">
        <f>IF(Feuil1!N40="","",VLOOKUP(Feuil1!N40,Beastman!$A$46:$B$82,2,0))</f>
        <v>0</v>
      </c>
      <c r="O34" s="24">
        <f t="shared" si="0"/>
        <v>70</v>
      </c>
      <c r="P34" s="25" t="s">
        <v>11</v>
      </c>
      <c r="Q34" s="24">
        <f t="shared" si="2"/>
        <v>70</v>
      </c>
    </row>
    <row r="35" spans="1:17" x14ac:dyDescent="0.25">
      <c r="A35" s="49" t="str">
        <f>Feuil1!A41</f>
        <v>Chaos Warhounds</v>
      </c>
      <c r="B35" s="49">
        <f>INDEX({0;1;3;5;7;9;12;14;16;18;20;22;24},MATCH(Feuil1!B41,{0;1;2;3;4;5;6;7;8;9;10;11;12},1))</f>
        <v>1</v>
      </c>
      <c r="C35" s="49">
        <f>INDEX({0;1;2;3;4;5;6;7;8;9;10;12;14;16;18;20},MATCH(Feuil1!C41,{0;1;2;3;4;5;6;7;8;9;10;11;12;13;14;15},1))</f>
        <v>10</v>
      </c>
      <c r="D35" s="49">
        <f>INDEX({0;1;2;3;4;5;6;7;8;9;10;12;14;16;18;20},MATCH(Feuil1!D41,{0;1;2;3;4;5;6;7;8;9;10;11;12;13;14;15},1))</f>
        <v>4</v>
      </c>
      <c r="E35" s="49">
        <f>INDEX({0;6;5;4;3;2;1},MATCH(Feuil1!E41,{0;1;2;3;4;5;6},1))</f>
        <v>1</v>
      </c>
      <c r="F35" s="49">
        <f>INDEX({0;1;2;3;1;1;1;1;1;1;1;1;2;3;4;5;6},MATCH(Feuil1!F41,{0;1;2;3;12;13;14;15;16;17;18;19;20;21;22;23;24},1))</f>
        <v>1</v>
      </c>
      <c r="G35" s="49">
        <f>Feuil1!F41*(H35+I35+J35+K35)</f>
        <v>23</v>
      </c>
      <c r="H35" s="49">
        <f>INDEX({0;6;5;4;3;2;1},MATCH(Feuil1!G41,{0;1;2;3;4;5;6},1))</f>
        <v>5</v>
      </c>
      <c r="I35" s="49">
        <f>INDEX({0;6;5;4;3;2;1},MATCH(Feuil1!H41,{0;1;2;3;4;5;6},1))</f>
        <v>3</v>
      </c>
      <c r="J35" s="49">
        <f>INDEX({0;3;5;8;15;25},MATCH(Feuil1!I41,{0;1;2;3;4;5},1))</f>
        <v>15</v>
      </c>
      <c r="K35" s="49">
        <f>INDEX({0;1;4;6;10;12;15;7;8;9;10;12;14;16;18;20},MATCH(Feuil1!J41,{0;1;2;3;4;5;6;7;8;9;10;11;12;13;14;15},1))</f>
        <v>0</v>
      </c>
      <c r="L35" s="49">
        <f>IF(Feuil1!L41="","",VLOOKUP(Feuil1!L41,Beastman!$A$46:$B$82,2,0))</f>
        <v>0</v>
      </c>
      <c r="M35" s="49">
        <f>IF(Feuil1!L41="","",VLOOKUP(Feuil1!L41,Beastman!$A$46:$B$82,2,0))</f>
        <v>0</v>
      </c>
      <c r="N35" s="49">
        <f>IF(Feuil1!M41="","",VLOOKUP(Feuil1!M41,Beastman!$A$46:$B$82,2,0))</f>
        <v>0</v>
      </c>
      <c r="O35" s="49">
        <f t="shared" si="0"/>
        <v>40</v>
      </c>
      <c r="P35" s="50" t="s">
        <v>11</v>
      </c>
      <c r="Q35" s="49">
        <f t="shared" si="2"/>
        <v>40</v>
      </c>
    </row>
    <row r="36" spans="1:17" x14ac:dyDescent="0.25">
      <c r="A36" s="12" t="str">
        <f>Feuil1!A42</f>
        <v>Harpies</v>
      </c>
      <c r="B36" s="12">
        <f>INDEX({0;1;3;5;7;9;12;14;16;18;20;22;24},MATCH(Feuil1!B42,{0;1;2;3;4;5;6;7;8;9;10;11;12},1))</f>
        <v>1</v>
      </c>
      <c r="C36" s="12">
        <f>INDEX({0;1;2;3;4;5;6;7;8;9;10;12;14;16;18;20},MATCH(Feuil1!C42,{0;1;2;3;4;5;6;7;8;9;10;11;12;13;14;15},1))</f>
        <v>20</v>
      </c>
      <c r="D36" s="12">
        <f>INDEX({0;1;2;3;4;5;6;7;8;9;10;12;14;16;18;20},MATCH(Feuil1!D42,{0;1;2;3;4;5;6;7;8;9;10;11;12;13;14;15},1))</f>
        <v>3</v>
      </c>
      <c r="E36" s="12">
        <f>INDEX({0;6;5;4;3;2;1},MATCH(Feuil1!E42,{0;1;2;3;4;5;6},1))</f>
        <v>1</v>
      </c>
      <c r="F36" s="12">
        <f>INDEX({0;1;2;3;1;1;1;1;1;1;1;1;2;3;4;5;6},MATCH(Feuil1!F42,{0;1;2;3;12;13;14;15;16;17;18;19;20;21;22;23;24},1))</f>
        <v>1</v>
      </c>
      <c r="G36" s="12">
        <f>Feuil1!G42*(H36+I36+J36+K36)</f>
        <v>14</v>
      </c>
      <c r="H36" s="12">
        <f>INDEX({0;6;5;4;3;2;1},MATCH(Feuil1!H42,{0;1;2;3;4;5;6},1))</f>
        <v>3</v>
      </c>
      <c r="I36" s="12">
        <f>INDEX({0;6;5;4;3;2;1},MATCH(Feuil1!I42,{0;1;2;3;4;5;6},1))</f>
        <v>3</v>
      </c>
      <c r="J36" s="12">
        <f>INDEX({0;3;5;8;15;25},MATCH(Feuil1!J42,{0;1;2;3;4;5},1))</f>
        <v>0</v>
      </c>
      <c r="K36" s="12">
        <f>INDEX({0;1;4;6;10;12;15;7;8;9;10;12;14;16;18;20},MATCH(Feuil1!K42,{0;1;2;3;4;5;6;7;8;9;10;11;12;13;14;15},1))</f>
        <v>1</v>
      </c>
      <c r="L36" s="12">
        <f>IF(Feuil1!L42="","",VLOOKUP(Feuil1!L42,Beastman!$A$46:$B$82,2,0))</f>
        <v>0</v>
      </c>
      <c r="M36" s="12">
        <f>IF(Feuil1!M42="","",VLOOKUP(Feuil1!M42,Beastman!$A$46:$B$82,2,0))</f>
        <v>0</v>
      </c>
      <c r="N36" s="12">
        <f>IF(Feuil1!N42="","",VLOOKUP(Feuil1!N42,Beastman!$A$46:$B$82,2,0))</f>
        <v>0</v>
      </c>
      <c r="O36" s="12">
        <f t="shared" si="0"/>
        <v>40</v>
      </c>
      <c r="P36" s="13" t="s">
        <v>11</v>
      </c>
      <c r="Q36" s="12">
        <f t="shared" si="2"/>
        <v>40</v>
      </c>
    </row>
    <row r="37" spans="1:17" x14ac:dyDescent="0.25">
      <c r="A37" s="26" t="str">
        <f>Feuil1!A43</f>
        <v>Chaos Spawn</v>
      </c>
      <c r="B37" s="26">
        <f>INDEX({0;1;3;5;7;9;12;14;16;18;20;22;24},MATCH(Feuil1!B43,{0;1;2;3;4;5;6;7;8;9;10;11;12},1))</f>
        <v>9</v>
      </c>
      <c r="C37" s="26">
        <f>INDEX({0;1;2;3;4;5;6;7;8;9;10;12;14;16;18;20},MATCH(Feuil1!C43,{0;1;2;3;4;5;6;7;8;9;10;11;12;13;14;15},1))</f>
        <v>6</v>
      </c>
      <c r="D37" s="26">
        <f>INDEX({0;1;2;3;4;5;6;7;8;9;10;12;14;16;18;20},MATCH(Feuil1!D43,{0;1;2;3;4;5;6;7;8;9;10;11;12;13;14;15},1))</f>
        <v>10</v>
      </c>
      <c r="E37" s="26">
        <f>INDEX({0;6;5;4;3;2;1},MATCH(Feuil1!E43,{0;1;2;3;4;5;6},1))</f>
        <v>2</v>
      </c>
      <c r="F37" s="26">
        <f>INDEX({0;1;2;3;1;1;1;1;1;1;1;1;2;3;4;5;6},MATCH(Feuil1!F43,{0;1;2;3;12;13;14;15;16;17;18;19;20;21;22;23;24},1))</f>
        <v>1</v>
      </c>
      <c r="G37" s="26">
        <f>Feuil1!G43*(H37+I37+J37+K37)</f>
        <v>42</v>
      </c>
      <c r="H37" s="26">
        <f>INDEX({0;6;5;4;3;2;1},MATCH(Feuil1!H43,{0;1;2;3;4;5;6},1))</f>
        <v>3</v>
      </c>
      <c r="I37" s="26">
        <f>INDEX({0;6;5;4;3;2;1},MATCH(Feuil1!I43,{0;1;2;3;4;5;6},1))</f>
        <v>3</v>
      </c>
      <c r="J37" s="26">
        <f>INDEX({0;3;5;8;15;25},MATCH(Feuil1!J43,{0;1;2;3;4;5},1))</f>
        <v>0</v>
      </c>
      <c r="K37" s="26">
        <f>INDEX({0;1;4;6;10;12;15;7;8;9;10;12;14;16;18;20},MATCH(Feuil1!K43,{0;1;2;3;4;5;6;7;8;9;10;11;12;13;14;15},1))</f>
        <v>1</v>
      </c>
      <c r="L37" s="26">
        <f>IF(Feuil1!L43="","",VLOOKUP(Feuil1!L43,Beastman!$A$46:$B$82,2,0))</f>
        <v>2</v>
      </c>
      <c r="M37" s="26">
        <f>IF(Feuil1!M43="","",VLOOKUP(Feuil1!M43,Beastman!$A$46:$B$82,2,0))</f>
        <v>3</v>
      </c>
      <c r="N37" s="26">
        <f>IF(Feuil1!N43="","",VLOOKUP(Feuil1!N43,Beastman!$A$46:$B$82,2,0))</f>
        <v>0</v>
      </c>
      <c r="O37" s="26">
        <f t="shared" si="0"/>
        <v>75</v>
      </c>
      <c r="P37" s="27" t="s">
        <v>11</v>
      </c>
      <c r="Q37" s="26">
        <f t="shared" si="2"/>
        <v>75</v>
      </c>
    </row>
    <row r="38" spans="1:17" x14ac:dyDescent="0.25">
      <c r="A38" s="38" t="str">
        <f>Feuil1!A44</f>
        <v>Giant</v>
      </c>
      <c r="B38" s="38">
        <f>INDEX({0;1;3;5;7;9;12;14;16;18;20;22;24},MATCH(Feuil1!B44,{0;1;2;3;4;5;6;7;8;9;10;11;12},1))</f>
        <v>24</v>
      </c>
      <c r="C38" s="38">
        <f>INDEX({0;1;2;3;4;5;6;7;8;9;10;12;14;16;18;20},MATCH(Feuil1!C44,{0;1;2;3;4;5;6;7;8;9;10;11;12;13;14;15},1))</f>
        <v>8</v>
      </c>
      <c r="D38" s="38">
        <f>INDEX({0;1;2;3;4;5;6;7;8;9;10;12;14;16;18;20},MATCH(Feuil1!D44,{0;1;2;3;4;5;6;7;8;9;10;11;12;13;14;15},1))</f>
        <v>6</v>
      </c>
      <c r="E38" s="38">
        <f>INDEX({0;6;5;4;3;2;1},MATCH(Feuil1!E44,{0;1;2;3;4;5;6},1))</f>
        <v>2</v>
      </c>
      <c r="F38" s="38">
        <f>INDEX({0;1;2;3;1;1;1;1;1;1;1;1;2;3;4;5;6},MATCH(Feuil1!F44,{0;1;2;3;12;13;14;15;16;17;18;19;20;21;22;23;24},1))</f>
        <v>3</v>
      </c>
      <c r="G38" s="38">
        <f>Feuil1!G44*(H38+I38+J38+K38)</f>
        <v>99</v>
      </c>
      <c r="H38" s="38">
        <f>INDEX({0;6;5;4;3;2;1},MATCH(Feuil1!H44,{0;1;2;3;4;5;6},1))</f>
        <v>3</v>
      </c>
      <c r="I38" s="38">
        <f>INDEX({0;6;5;4;3;2;1},MATCH(Feuil1!I44,{0;1;2;3;4;5;6},1))</f>
        <v>4</v>
      </c>
      <c r="J38" s="38">
        <f>INDEX({0;3;5;8;15;25},MATCH(Feuil1!J44,{0;1;2;3;4;5},1))</f>
        <v>3</v>
      </c>
      <c r="K38" s="38">
        <f>INDEX({0;1;4;6;10;12;15;7;8;9;10;12;14;16;18;20},MATCH(Feuil1!K44,{0;1;2;3;4;5;6;7;8;9;10;11;12;13;14;15},1))</f>
        <v>1</v>
      </c>
      <c r="L38" s="38">
        <f>IF(Feuil1!L44="","",VLOOKUP(Feuil1!L44,Beastman!$A$46:$B$82,2,0))</f>
        <v>0</v>
      </c>
      <c r="M38" s="38">
        <f>IF(Feuil1!M44="","",VLOOKUP(Feuil1!M44,Beastman!$A$46:$B$82,2,0))</f>
        <v>0</v>
      </c>
      <c r="N38" s="38">
        <f>IF(Feuil1!N44="","",VLOOKUP(Feuil1!N44,Beastman!$A$46:$B$82,2,0))</f>
        <v>0</v>
      </c>
      <c r="O38" s="38">
        <f t="shared" si="0"/>
        <v>142</v>
      </c>
      <c r="P38" s="38"/>
      <c r="Q38" s="38"/>
    </row>
    <row r="39" spans="1:17" x14ac:dyDescent="0.25">
      <c r="A39" s="38">
        <f>Feuil1!A45</f>
        <v>0</v>
      </c>
      <c r="B39" s="38">
        <f>INDEX({0;1;3;5;7;9;12;14;16;18;20;22;24},MATCH(Feuil1!B45,{0;1;2;3;4;5;6;7;8;9;10;11;12},1))</f>
        <v>0</v>
      </c>
      <c r="C39" s="38">
        <f>INDEX({0;1;2;3;4;5;6;7;8;9;10;12;14;16;18;20},MATCH(Feuil1!C45,{0;1;2;3;4;5;6;7;8;9;10;11;12;13;14;15},1))</f>
        <v>0</v>
      </c>
      <c r="D39" s="38">
        <f>INDEX({0;1;2;3;4;5;6;7;8;9;10;12;14;16;18;20},MATCH(Feuil1!D45,{0;1;2;3;4;5;6;7;8;9;10;11;12;13;14;15},1))</f>
        <v>0</v>
      </c>
      <c r="E39" s="38">
        <f>INDEX({0;6;5;4;3;2;1},MATCH(Feuil1!E45,{0;1;2;3;4;5;6},1))</f>
        <v>0</v>
      </c>
      <c r="F39" s="38">
        <f>INDEX({0;1;2;3;1;1;1;1;1;1;1;1;2;3;4;5;6},MATCH(Feuil1!F45,{0;1;2;3;12;13;14;15;16;17;18;19;20;21;22;23;24},1))</f>
        <v>1</v>
      </c>
      <c r="G39" s="38">
        <f>Feuil1!G45*(H39+I39+J39+K39)</f>
        <v>21</v>
      </c>
      <c r="H39" s="38">
        <f>INDEX({0;6;5;4;3;2;1},MATCH(Feuil1!H45,{0;1;2;3;4;5;6},1))</f>
        <v>3</v>
      </c>
      <c r="I39" s="38">
        <f>INDEX({0;6;5;4;3;2;1},MATCH(Feuil1!I45,{0;1;2;3;4;5;6},1))</f>
        <v>4</v>
      </c>
      <c r="J39" s="38">
        <f>INDEX({0;3;5;8;15;25},MATCH(Feuil1!J45,{0;1;2;3;4;5},1))</f>
        <v>8</v>
      </c>
      <c r="K39" s="38">
        <f>INDEX({0;1;4;6;10;12;15;7;8;9;10;12;14;16;18;20},MATCH(Feuil1!K45,{0;1;2;3;4;5;6;7;8;9;10;11;12;13;14;15},1))</f>
        <v>6</v>
      </c>
      <c r="L39" s="38">
        <f>IF(Feuil1!L45="","",VLOOKUP(Feuil1!L45,Beastman!$A$46:$B$82,2,0))</f>
        <v>20</v>
      </c>
      <c r="M39" s="38">
        <f>IF(Feuil1!M45="","",VLOOKUP(Feuil1!M45,Beastman!$A$46:$B$82,2,0))</f>
        <v>0</v>
      </c>
      <c r="N39" s="38">
        <f>IF(Feuil1!N45="","",VLOOKUP(Feuil1!N45,Beastman!$A$46:$B$82,2,0))</f>
        <v>0</v>
      </c>
      <c r="O39" s="38">
        <f t="shared" si="0"/>
        <v>42</v>
      </c>
      <c r="P39" s="38"/>
      <c r="Q39" s="38"/>
    </row>
    <row r="40" spans="1:17" x14ac:dyDescent="0.25">
      <c r="A40" s="38">
        <f>Feuil1!A46</f>
        <v>0</v>
      </c>
      <c r="B40" s="38">
        <f>INDEX({0;1;3;5;7;9;12;14;16;18;20;22;24},MATCH(Feuil1!B46,{0;1;2;3;4;5;6;7;8;9;10;11;12},1))</f>
        <v>0</v>
      </c>
      <c r="C40" s="38">
        <f>INDEX({0;1;2;3;4;5;6;7;8;9;10;12;14;16;18;20},MATCH(Feuil1!C46,{0;1;2;3;4;5;6;7;8;9;10;11;12;13;14;15},1))</f>
        <v>0</v>
      </c>
      <c r="D40" s="38">
        <f>INDEX({0;1;2;3;4;5;6;7;8;9;10;12;14;16;18;20},MATCH(Feuil1!D46,{0;1;2;3;4;5;6;7;8;9;10;11;12;13;14;15},1))</f>
        <v>0</v>
      </c>
      <c r="E40" s="38">
        <f>INDEX({0;6;5;4;3;2;1},MATCH(Feuil1!E46,{0;1;2;3;4;5;6},1))</f>
        <v>0</v>
      </c>
      <c r="F40" s="38">
        <f>INDEX({0;1;2;3;1;1;1;1;1;1;1;1;2;3;4;5;6},MATCH(Feuil1!F46,{0;1;2;3;12;13;14;15;16;17;18;19;20;21;22;23;24},1))</f>
        <v>2</v>
      </c>
      <c r="G40" s="38">
        <f>Feuil1!G46*(H40+I40+J40+K40)</f>
        <v>17</v>
      </c>
      <c r="H40" s="38">
        <f>INDEX({0;6;5;4;3;2;1},MATCH(Feuil1!H46,{0;1;2;3;4;5;6},1))</f>
        <v>4</v>
      </c>
      <c r="I40" s="38">
        <f>INDEX({0;6;5;4;3;2;1},MATCH(Feuil1!I46,{0;1;2;3;4;5;6},1))</f>
        <v>4</v>
      </c>
      <c r="J40" s="38">
        <f>INDEX({0;3;5;8;15;25},MATCH(Feuil1!J46,{0;1;2;3;4;5},1))</f>
        <v>5</v>
      </c>
      <c r="K40" s="38">
        <f>INDEX({0;1;4;6;10;12;15;7;8;9;10;12;14;16;18;20},MATCH(Feuil1!K46,{0;1;2;3;4;5;6;7;8;9;10;11;12;13;14;15},1))</f>
        <v>4</v>
      </c>
      <c r="L40" s="38">
        <f>IF(Feuil1!L46="","",VLOOKUP(Feuil1!L46,Beastman!$A$46:$B$82,2,0))</f>
        <v>0</v>
      </c>
      <c r="M40" s="38">
        <f>IF(Feuil1!M46="","",VLOOKUP(Feuil1!M46,Beastman!$A$46:$B$82,2,0))</f>
        <v>0</v>
      </c>
      <c r="N40" s="38">
        <f>IF(Feuil1!N46="","",VLOOKUP(Feuil1!N46,Beastman!$A$46:$B$82,2,0))</f>
        <v>0</v>
      </c>
      <c r="O40" s="38">
        <f t="shared" si="0"/>
        <v>19</v>
      </c>
      <c r="P40" s="39" t="s">
        <v>11</v>
      </c>
      <c r="Q40" s="38">
        <f>SUM(O38:O40)</f>
        <v>203</v>
      </c>
    </row>
    <row r="41" spans="1:17" x14ac:dyDescent="0.25">
      <c r="A41" s="20" t="str">
        <f>Feuil1!A47</f>
        <v>Jabberslythe</v>
      </c>
      <c r="B41" s="20">
        <f>INDEX({0;1;3;5;7;9;12;14;16;18;20;22;24},MATCH(Feuil1!B47,{0;1;2;3;4;5;6;7;8;9;10;11;12},1))</f>
        <v>20</v>
      </c>
      <c r="C41" s="20">
        <f>INDEX({0;1;2;3;4;5;6;7;8;9;10;12;14;16;18;20},MATCH(Feuil1!C47,{0;1;2;3;4;5;6;7;8;9;10;11;12;13;14;15},1))</f>
        <v>14</v>
      </c>
      <c r="D41" s="20">
        <f>INDEX({0;1;2;3;4;5;6;7;8;9;10;12;14;16;18;20},MATCH(Feuil1!D47,{0;1;2;3;4;5;6;7;8;9;10;11;12;13;14;15},1))</f>
        <v>6</v>
      </c>
      <c r="E41" s="20">
        <f>INDEX({0;6;5;4;3;2;1},MATCH(Feuil1!E47,{0;1;2;3;4;5;6},1))</f>
        <v>2</v>
      </c>
      <c r="F41" s="20">
        <f>INDEX({0;1;2;3;1;1;1;1;1;1;1;1;2;3;4;5;6},MATCH(Feuil1!F47,{0;1;2;3;12;13;14;15;16;17;18;19;20;21;22;23;24},1))</f>
        <v>3</v>
      </c>
      <c r="G41" s="20">
        <f>Feuil1!G47*(H41+I41+J41+K41)</f>
        <v>12</v>
      </c>
      <c r="H41" s="20">
        <f>INDEX({0;6;5;4;3;2;1},MATCH(Feuil1!H47,{0;1;2;3;4;5;6},1))</f>
        <v>4</v>
      </c>
      <c r="I41" s="20">
        <f>INDEX({0;6;5;4;3;2;1},MATCH(Feuil1!I47,{0;1;2;3;4;5;6},1))</f>
        <v>4</v>
      </c>
      <c r="J41" s="20">
        <f>INDEX({0;3;5;8;15;25},MATCH(Feuil1!J47,{0;1;2;3;4;5},1))</f>
        <v>3</v>
      </c>
      <c r="K41" s="20">
        <f>INDEX({0;1;4;6;10;12;15;7;8;9;10;12;14;16;18;20},MATCH(Feuil1!K47,{0;1;2;3;4;5;6;7;8;9;10;11;12;13;14;15},1))</f>
        <v>1</v>
      </c>
      <c r="L41" s="20">
        <f>IF(Feuil1!L47="","",VLOOKUP(Feuil1!L47,Beastman!$A$46:$B$82,2,0))</f>
        <v>20</v>
      </c>
      <c r="M41" s="20">
        <f>IF(Feuil1!M47="","",VLOOKUP(Feuil1!M47,Beastman!$A$46:$B$82,2,0))</f>
        <v>0</v>
      </c>
      <c r="N41" s="20">
        <f>IF(Feuil1!N47="","",VLOOKUP(Feuil1!N47,Beastman!$A$46:$B$82,2,0))</f>
        <v>0</v>
      </c>
      <c r="O41" s="20">
        <f t="shared" si="0"/>
        <v>77</v>
      </c>
      <c r="P41" s="20"/>
      <c r="Q41" s="20"/>
    </row>
    <row r="42" spans="1:17" x14ac:dyDescent="0.25">
      <c r="A42" s="20">
        <f>Feuil1!A48</f>
        <v>0</v>
      </c>
      <c r="B42" s="20">
        <f>INDEX({0;1;3;5;7;9;12;14;16;18;20;22;24},MATCH(Feuil1!B48,{0;1;2;3;4;5;6;7;8;9;10;11;12},1))</f>
        <v>0</v>
      </c>
      <c r="C42" s="20">
        <f>INDEX({0;1;2;3;4;5;6;7;8;9;10;12;14;16;18;20},MATCH(Feuil1!C48,{0;1;2;3;4;5;6;7;8;9;10;11;12;13;14;15},1))</f>
        <v>0</v>
      </c>
      <c r="D42" s="20">
        <f>INDEX({0;1;2;3;4;5;6;7;8;9;10;12;14;16;18;20},MATCH(Feuil1!D48,{0;1;2;3;4;5;6;7;8;9;10;11;12;13;14;15},1))</f>
        <v>0</v>
      </c>
      <c r="E42" s="20">
        <f>INDEX({0;6;5;4;3;2;1},MATCH(Feuil1!E48,{0;1;2;3;4;5;6},1))</f>
        <v>0</v>
      </c>
      <c r="F42" s="20">
        <f>INDEX({0;1;2;3;1;1;1;1;1;1;1;1;2;3;4;5;6},MATCH(Feuil1!F48,{0;1;2;3;12;13;14;15;16;17;18;19;20;21;22;23;24},1))</f>
        <v>1</v>
      </c>
      <c r="G42" s="20">
        <f>Feuil1!G48*(H42+I42+J42+K42)</f>
        <v>84</v>
      </c>
      <c r="H42" s="20">
        <f>INDEX({0;6;5;4;3;2;1},MATCH(Feuil1!H48,{0;1;2;3;4;5;6},1))</f>
        <v>4</v>
      </c>
      <c r="I42" s="20">
        <f>INDEX({0;6;5;4;3;2;1},MATCH(Feuil1!I48,{0;1;2;3;4;5;6},1))</f>
        <v>4</v>
      </c>
      <c r="J42" s="20">
        <f>INDEX({0;3;5;8;15;25},MATCH(Feuil1!J48,{0;1;2;3;4;5},1))</f>
        <v>5</v>
      </c>
      <c r="K42" s="20">
        <f>INDEX({0;1;4;6;10;12;15;7;8;9;10;12;14;16;18;20},MATCH(Feuil1!K48,{0;1;2;3;4;5;6;7;8;9;10;11;12;13;14;15},1))</f>
        <v>1</v>
      </c>
      <c r="L42" s="20">
        <f>IF(Feuil1!L48="","",VLOOKUP(Feuil1!L48,Beastman!$A$46:$B$82,2,0))</f>
        <v>0</v>
      </c>
      <c r="M42" s="20">
        <f>IF(Feuil1!M48="","",VLOOKUP(Feuil1!M48,Beastman!$A$46:$B$82,2,0))</f>
        <v>0</v>
      </c>
      <c r="N42" s="20">
        <f>IF(Feuil1!N48="","",VLOOKUP(Feuil1!N48,Beastman!$A$46:$B$82,2,0))</f>
        <v>0</v>
      </c>
      <c r="O42" s="20">
        <f t="shared" si="0"/>
        <v>85</v>
      </c>
      <c r="P42" s="20"/>
      <c r="Q42" s="20"/>
    </row>
    <row r="43" spans="1:17" x14ac:dyDescent="0.25">
      <c r="A43" s="20">
        <f>Feuil1!A49</f>
        <v>0</v>
      </c>
      <c r="B43" s="20">
        <f>INDEX({0;1;3;5;7;9;12;14;16;18;20;22;24},MATCH(Feuil1!B49,{0;1;2;3;4;5;6;7;8;9;10;11;12},1))</f>
        <v>0</v>
      </c>
      <c r="C43" s="20">
        <f>INDEX({0;1;2;3;4;5;6;7;8;9;10;12;14;16;18;20},MATCH(Feuil1!C49,{0;1;2;3;4;5;6;7;8;9;10;11;12;13;14;15},1))</f>
        <v>0</v>
      </c>
      <c r="D43" s="20">
        <f>INDEX({0;1;2;3;4;5;6;7;8;9;10;12;14;16;18;20},MATCH(Feuil1!D49,{0;1;2;3;4;5;6;7;8;9;10;11;12;13;14;15},1))</f>
        <v>0</v>
      </c>
      <c r="E43" s="20">
        <f>INDEX({0;6;5;4;3;2;1},MATCH(Feuil1!E49,{0;1;2;3;4;5;6},1))</f>
        <v>0</v>
      </c>
      <c r="F43" s="20">
        <f>INDEX({0;1;2;3;1;1;1;1;1;1;1;1;2;3;4;5;6},MATCH(Feuil1!F49,{0;1;2;3;12;13;14;15;16;17;18;19;20;21;22;23;24},1))</f>
        <v>3</v>
      </c>
      <c r="G43" s="20">
        <f>Feuil1!G49*(H43+I43+J43+K43)</f>
        <v>14</v>
      </c>
      <c r="H43" s="20">
        <f>INDEX({0;6;5;4;3;2;1},MATCH(Feuil1!H49,{0;1;2;3;4;5;6},1))</f>
        <v>3</v>
      </c>
      <c r="I43" s="20">
        <f>INDEX({0;6;5;4;3;2;1},MATCH(Feuil1!I49,{0;1;2;3;4;5;6},1))</f>
        <v>4</v>
      </c>
      <c r="J43" s="20">
        <f>INDEX({0;3;5;8;15;25},MATCH(Feuil1!J49,{0;1;2;3;4;5},1))</f>
        <v>3</v>
      </c>
      <c r="K43" s="20">
        <f>INDEX({0;1;4;6;10;12;15;7;8;9;10;12;14;16;18;20},MATCH(Feuil1!K49,{0;1;2;3;4;5;6;7;8;9;10;11;12;13;14;15},1))</f>
        <v>4</v>
      </c>
      <c r="L43" s="20">
        <f>IF(Feuil1!L49="","",VLOOKUP(Feuil1!L49,Beastman!$A$46:$B$82,2,0))</f>
        <v>0</v>
      </c>
      <c r="M43" s="20">
        <f>IF(Feuil1!M49="","",VLOOKUP(Feuil1!M49,Beastman!$A$46:$B$82,2,0))</f>
        <v>0</v>
      </c>
      <c r="N43" s="20">
        <f>IF(Feuil1!N49="","",VLOOKUP(Feuil1!N49,Beastman!$A$46:$B$82,2,0))</f>
        <v>0</v>
      </c>
      <c r="O43" s="20">
        <f t="shared" si="0"/>
        <v>17</v>
      </c>
      <c r="P43" s="21" t="s">
        <v>11</v>
      </c>
      <c r="Q43" s="20">
        <f>SUM(O41:O43)</f>
        <v>179</v>
      </c>
    </row>
    <row r="44" spans="1:17" x14ac:dyDescent="0.25">
      <c r="A44" s="18"/>
      <c r="F44" s="10"/>
    </row>
    <row r="45" spans="1:17" x14ac:dyDescent="0.25">
      <c r="F45" s="8"/>
      <c r="G45" s="8"/>
    </row>
    <row r="46" spans="1:17" x14ac:dyDescent="0.25">
      <c r="A46" t="s">
        <v>12</v>
      </c>
      <c r="B46">
        <v>0</v>
      </c>
      <c r="F46" s="8"/>
      <c r="G46" s="8"/>
    </row>
    <row r="47" spans="1:17" x14ac:dyDescent="0.25">
      <c r="A47" t="s">
        <v>16</v>
      </c>
      <c r="B47">
        <v>0</v>
      </c>
      <c r="F47" s="8"/>
      <c r="G47" s="8"/>
    </row>
    <row r="48" spans="1:17" x14ac:dyDescent="0.25">
      <c r="A48" t="s">
        <v>18</v>
      </c>
      <c r="B48">
        <v>5</v>
      </c>
      <c r="F48" s="8"/>
      <c r="G48" s="8"/>
    </row>
    <row r="49" spans="1:7" x14ac:dyDescent="0.25">
      <c r="A49" t="s">
        <v>45</v>
      </c>
      <c r="F49" s="8"/>
      <c r="G49" s="8"/>
    </row>
    <row r="50" spans="1:7" x14ac:dyDescent="0.25">
      <c r="A50" t="s">
        <v>31</v>
      </c>
      <c r="F50" s="8"/>
      <c r="G50" s="8"/>
    </row>
    <row r="51" spans="1:7" x14ac:dyDescent="0.25">
      <c r="A51" t="s">
        <v>22</v>
      </c>
      <c r="F51" s="8"/>
      <c r="G51" s="8"/>
    </row>
    <row r="52" spans="1:7" x14ac:dyDescent="0.25">
      <c r="A52" t="s">
        <v>46</v>
      </c>
      <c r="F52" s="8"/>
      <c r="G52" s="8"/>
    </row>
    <row r="53" spans="1:7" x14ac:dyDescent="0.25">
      <c r="A53" t="s">
        <v>39</v>
      </c>
      <c r="F53" s="8"/>
      <c r="G53" s="8"/>
    </row>
    <row r="54" spans="1:7" x14ac:dyDescent="0.25">
      <c r="A54" t="s">
        <v>48</v>
      </c>
      <c r="F54" s="8"/>
      <c r="G54" s="8"/>
    </row>
    <row r="55" spans="1:7" x14ac:dyDescent="0.25">
      <c r="A55" t="s">
        <v>41</v>
      </c>
      <c r="B55">
        <v>0</v>
      </c>
      <c r="F55" s="8"/>
      <c r="G55" s="8"/>
    </row>
    <row r="56" spans="1:7" x14ac:dyDescent="0.25">
      <c r="A56" t="s">
        <v>37</v>
      </c>
      <c r="F56" s="8"/>
      <c r="G56" s="8"/>
    </row>
    <row r="57" spans="1:7" x14ac:dyDescent="0.25">
      <c r="A57" t="s">
        <v>24</v>
      </c>
      <c r="F57" s="8"/>
      <c r="G57" s="8"/>
    </row>
    <row r="58" spans="1:7" x14ac:dyDescent="0.25">
      <c r="A58" t="s">
        <v>35</v>
      </c>
      <c r="F58" s="8"/>
      <c r="G58" s="8"/>
    </row>
    <row r="59" spans="1:7" x14ac:dyDescent="0.25">
      <c r="A59" t="s">
        <v>47</v>
      </c>
      <c r="F59" s="8"/>
      <c r="G59" s="8"/>
    </row>
    <row r="60" spans="1:7" x14ac:dyDescent="0.25">
      <c r="A60" t="s">
        <v>38</v>
      </c>
      <c r="F60" s="8"/>
      <c r="G60" s="8"/>
    </row>
    <row r="61" spans="1:7" x14ac:dyDescent="0.25">
      <c r="A61" t="s">
        <v>25</v>
      </c>
      <c r="F61" s="8"/>
      <c r="G61" s="8"/>
    </row>
    <row r="62" spans="1:7" x14ac:dyDescent="0.25">
      <c r="A62" t="s">
        <v>43</v>
      </c>
      <c r="F62" s="8"/>
      <c r="G62" s="8"/>
    </row>
    <row r="63" spans="1:7" x14ac:dyDescent="0.25">
      <c r="A63" t="s">
        <v>30</v>
      </c>
      <c r="F63" s="8"/>
      <c r="G63" s="8"/>
    </row>
    <row r="64" spans="1:7" x14ac:dyDescent="0.25">
      <c r="A64" t="s">
        <v>26</v>
      </c>
      <c r="B64">
        <v>10</v>
      </c>
      <c r="F64" s="8"/>
      <c r="G64" s="8"/>
    </row>
    <row r="65" spans="1:7" x14ac:dyDescent="0.25">
      <c r="A65" t="s">
        <v>21</v>
      </c>
      <c r="B65">
        <v>30</v>
      </c>
      <c r="F65" s="8"/>
      <c r="G65" s="8"/>
    </row>
    <row r="66" spans="1:7" x14ac:dyDescent="0.25">
      <c r="A66" t="s">
        <v>17</v>
      </c>
      <c r="B66">
        <v>15</v>
      </c>
      <c r="F66" s="8"/>
      <c r="G66" s="8"/>
    </row>
    <row r="67" spans="1:7" x14ac:dyDescent="0.25">
      <c r="A67" t="s">
        <v>42</v>
      </c>
      <c r="F67" s="8"/>
      <c r="G67" s="8"/>
    </row>
    <row r="68" spans="1:7" x14ac:dyDescent="0.25">
      <c r="A68" t="s">
        <v>44</v>
      </c>
      <c r="F68" s="8"/>
      <c r="G68" s="8"/>
    </row>
    <row r="69" spans="1:7" x14ac:dyDescent="0.25">
      <c r="A69" t="s">
        <v>27</v>
      </c>
      <c r="B69">
        <v>75</v>
      </c>
      <c r="F69" s="8"/>
      <c r="G69" s="8"/>
    </row>
    <row r="70" spans="1:7" x14ac:dyDescent="0.25">
      <c r="A70" t="s">
        <v>28</v>
      </c>
      <c r="B70">
        <v>10</v>
      </c>
      <c r="F70" s="8"/>
      <c r="G70" s="8"/>
    </row>
    <row r="71" spans="1:7" x14ac:dyDescent="0.25">
      <c r="A71" t="s">
        <v>36</v>
      </c>
      <c r="F71" s="8"/>
      <c r="G71" s="8"/>
    </row>
    <row r="72" spans="1:7" x14ac:dyDescent="0.25">
      <c r="A72" t="s">
        <v>23</v>
      </c>
      <c r="B72">
        <v>20</v>
      </c>
      <c r="F72" s="8"/>
      <c r="G72" s="8"/>
    </row>
    <row r="73" spans="1:7" x14ac:dyDescent="0.25">
      <c r="A73" t="s">
        <v>29</v>
      </c>
      <c r="B73">
        <v>60</v>
      </c>
      <c r="F73" s="8"/>
      <c r="G73" s="8"/>
    </row>
    <row r="74" spans="1:7" x14ac:dyDescent="0.25">
      <c r="A74" t="s">
        <v>14</v>
      </c>
      <c r="B74">
        <v>2</v>
      </c>
    </row>
    <row r="75" spans="1:7" x14ac:dyDescent="0.25">
      <c r="A75" t="s">
        <v>40</v>
      </c>
    </row>
    <row r="76" spans="1:7" x14ac:dyDescent="0.25">
      <c r="A76" t="s">
        <v>15</v>
      </c>
      <c r="B76">
        <v>3</v>
      </c>
    </row>
    <row r="77" spans="1:7" x14ac:dyDescent="0.25">
      <c r="A77" t="s">
        <v>13</v>
      </c>
      <c r="B77">
        <v>10</v>
      </c>
    </row>
    <row r="78" spans="1:7" x14ac:dyDescent="0.25">
      <c r="A78" t="s">
        <v>32</v>
      </c>
    </row>
    <row r="79" spans="1:7" x14ac:dyDescent="0.25">
      <c r="A79" t="s">
        <v>33</v>
      </c>
    </row>
    <row r="80" spans="1:7" x14ac:dyDescent="0.25">
      <c r="A80" t="s">
        <v>34</v>
      </c>
    </row>
    <row r="81" spans="1:10" x14ac:dyDescent="0.25">
      <c r="A81" t="s">
        <v>19</v>
      </c>
      <c r="B81">
        <v>0</v>
      </c>
    </row>
    <row r="82" spans="1:10" x14ac:dyDescent="0.25">
      <c r="A82" t="s">
        <v>20</v>
      </c>
      <c r="B82">
        <v>15</v>
      </c>
    </row>
    <row r="87" spans="1:10" x14ac:dyDescent="0.25">
      <c r="A87" s="3" t="s">
        <v>280</v>
      </c>
      <c r="B87">
        <v>0</v>
      </c>
      <c r="D87">
        <v>1</v>
      </c>
      <c r="E87">
        <v>0</v>
      </c>
      <c r="I87" s="3" t="s">
        <v>49</v>
      </c>
    </row>
    <row r="88" spans="1:10" x14ac:dyDescent="0.25">
      <c r="A88" s="3" t="s">
        <v>26</v>
      </c>
      <c r="B88">
        <f>Q5</f>
        <v>188</v>
      </c>
      <c r="D88">
        <v>1</v>
      </c>
      <c r="E88">
        <v>0</v>
      </c>
      <c r="I88" s="3" t="s">
        <v>51</v>
      </c>
      <c r="J88">
        <v>1</v>
      </c>
    </row>
    <row r="89" spans="1:10" x14ac:dyDescent="0.25">
      <c r="A89" s="3" t="s">
        <v>49</v>
      </c>
      <c r="B89">
        <f>Q7</f>
        <v>187</v>
      </c>
      <c r="D89">
        <v>1</v>
      </c>
      <c r="E89">
        <v>0</v>
      </c>
      <c r="I89" s="3" t="s">
        <v>52</v>
      </c>
      <c r="J89">
        <v>1</v>
      </c>
    </row>
    <row r="90" spans="1:10" x14ac:dyDescent="0.25">
      <c r="A90" s="3" t="s">
        <v>51</v>
      </c>
      <c r="B90">
        <f>Q8</f>
        <v>118</v>
      </c>
      <c r="D90">
        <v>1</v>
      </c>
    </row>
    <row r="91" spans="1:10" x14ac:dyDescent="0.25">
      <c r="A91" s="3" t="s">
        <v>52</v>
      </c>
      <c r="B91">
        <f>Q9</f>
        <v>97</v>
      </c>
      <c r="D91">
        <v>1</v>
      </c>
    </row>
    <row r="92" spans="1:10" x14ac:dyDescent="0.25">
      <c r="A92" s="3" t="s">
        <v>53</v>
      </c>
      <c r="B92">
        <f>Q10</f>
        <v>97</v>
      </c>
      <c r="D92">
        <v>1</v>
      </c>
    </row>
    <row r="93" spans="1:10" x14ac:dyDescent="0.25">
      <c r="A93" s="3" t="s">
        <v>28</v>
      </c>
      <c r="B93">
        <f>Q12</f>
        <v>230</v>
      </c>
      <c r="D93">
        <v>1</v>
      </c>
    </row>
    <row r="94" spans="1:10" x14ac:dyDescent="0.25">
      <c r="A94" s="3" t="s">
        <v>54</v>
      </c>
      <c r="B94">
        <f>Q13</f>
        <v>97</v>
      </c>
      <c r="D94">
        <v>1</v>
      </c>
    </row>
    <row r="95" spans="1:10" x14ac:dyDescent="0.25">
      <c r="A95" s="3" t="s">
        <v>29</v>
      </c>
      <c r="B95">
        <f>Q14</f>
        <v>145</v>
      </c>
      <c r="D95">
        <v>1</v>
      </c>
    </row>
    <row r="96" spans="1:10" x14ac:dyDescent="0.25">
      <c r="A96" s="3" t="s">
        <v>59</v>
      </c>
      <c r="B96">
        <f>Q24</f>
        <v>108</v>
      </c>
      <c r="D96">
        <v>1</v>
      </c>
    </row>
    <row r="97" spans="1:5" x14ac:dyDescent="0.25">
      <c r="A97" s="3" t="s">
        <v>60</v>
      </c>
      <c r="B97">
        <f>Q25</f>
        <v>105</v>
      </c>
      <c r="D97">
        <v>1</v>
      </c>
    </row>
    <row r="98" spans="1:5" x14ac:dyDescent="0.25">
      <c r="A98" s="3" t="s">
        <v>25</v>
      </c>
      <c r="B98">
        <f>Q33</f>
        <v>90</v>
      </c>
      <c r="D98">
        <v>1</v>
      </c>
    </row>
    <row r="99" spans="1:5" x14ac:dyDescent="0.25">
      <c r="A99" s="8"/>
    </row>
    <row r="100" spans="1:5" x14ac:dyDescent="0.25">
      <c r="A100" s="60" t="s">
        <v>283</v>
      </c>
      <c r="B100">
        <v>0</v>
      </c>
      <c r="D100">
        <v>1</v>
      </c>
      <c r="E100">
        <v>0</v>
      </c>
    </row>
    <row r="101" spans="1:5" x14ac:dyDescent="0.25">
      <c r="A101" s="60" t="s">
        <v>30</v>
      </c>
      <c r="B101">
        <f>Q15</f>
        <v>22</v>
      </c>
      <c r="D101">
        <v>2</v>
      </c>
    </row>
    <row r="102" spans="1:5" x14ac:dyDescent="0.25">
      <c r="A102" s="60" t="s">
        <v>31</v>
      </c>
      <c r="B102">
        <f>Q16</f>
        <v>39</v>
      </c>
      <c r="D102">
        <v>2</v>
      </c>
    </row>
    <row r="103" spans="1:5" x14ac:dyDescent="0.25">
      <c r="A103" s="60" t="s">
        <v>55</v>
      </c>
      <c r="B103">
        <f>Q19</f>
        <v>95</v>
      </c>
      <c r="D103">
        <v>2</v>
      </c>
    </row>
    <row r="104" spans="1:5" x14ac:dyDescent="0.25">
      <c r="A104" s="60" t="s">
        <v>56</v>
      </c>
      <c r="B104">
        <f>Q20</f>
        <v>20</v>
      </c>
      <c r="D104">
        <v>2</v>
      </c>
    </row>
    <row r="105" spans="1:5" x14ac:dyDescent="0.25">
      <c r="A105" s="60" t="s">
        <v>57</v>
      </c>
      <c r="B105">
        <f>Q21</f>
        <v>20</v>
      </c>
      <c r="D105">
        <v>3</v>
      </c>
    </row>
    <row r="106" spans="1:5" x14ac:dyDescent="0.25">
      <c r="A106" s="60" t="s">
        <v>58</v>
      </c>
      <c r="B106">
        <f>Q23</f>
        <v>26</v>
      </c>
      <c r="D106">
        <v>2</v>
      </c>
    </row>
    <row r="107" spans="1:5" x14ac:dyDescent="0.25">
      <c r="A107" s="60" t="s">
        <v>61</v>
      </c>
      <c r="B107">
        <f>Q26</f>
        <v>65</v>
      </c>
      <c r="D107">
        <v>2</v>
      </c>
    </row>
    <row r="108" spans="1:5" x14ac:dyDescent="0.25">
      <c r="A108" s="60" t="s">
        <v>62</v>
      </c>
      <c r="B108">
        <f>Q27</f>
        <v>59</v>
      </c>
      <c r="D108">
        <v>3</v>
      </c>
    </row>
    <row r="109" spans="1:5" x14ac:dyDescent="0.25">
      <c r="A109" s="60" t="s">
        <v>39</v>
      </c>
      <c r="B109">
        <f>Q32</f>
        <v>38</v>
      </c>
      <c r="D109">
        <v>2</v>
      </c>
    </row>
    <row r="110" spans="1:5" x14ac:dyDescent="0.25">
      <c r="A110" s="60" t="s">
        <v>40</v>
      </c>
      <c r="B110">
        <f>Q34</f>
        <v>70</v>
      </c>
      <c r="D110">
        <v>2</v>
      </c>
    </row>
    <row r="111" spans="1:5" x14ac:dyDescent="0.25">
      <c r="A111" s="60" t="s">
        <v>64</v>
      </c>
      <c r="B111">
        <f>Q35</f>
        <v>40</v>
      </c>
      <c r="D111">
        <v>2</v>
      </c>
    </row>
    <row r="112" spans="1:5" x14ac:dyDescent="0.25">
      <c r="A112" s="60" t="s">
        <v>42</v>
      </c>
      <c r="B112">
        <f>Q36</f>
        <v>40</v>
      </c>
      <c r="D112">
        <v>2</v>
      </c>
    </row>
    <row r="113" spans="1:5" x14ac:dyDescent="0.25">
      <c r="A113" s="60" t="s">
        <v>65</v>
      </c>
      <c r="B113">
        <f>Q37</f>
        <v>75</v>
      </c>
      <c r="D113">
        <v>2</v>
      </c>
    </row>
    <row r="115" spans="1:5" x14ac:dyDescent="0.25">
      <c r="A115" s="61" t="s">
        <v>284</v>
      </c>
      <c r="B115">
        <v>0</v>
      </c>
      <c r="D115">
        <v>1</v>
      </c>
      <c r="E115">
        <v>0</v>
      </c>
    </row>
    <row r="116" spans="1:5" x14ac:dyDescent="0.25">
      <c r="A116" s="61" t="s">
        <v>43</v>
      </c>
      <c r="B116">
        <f>Q40</f>
        <v>203</v>
      </c>
      <c r="D116">
        <v>2</v>
      </c>
    </row>
    <row r="117" spans="1:5" x14ac:dyDescent="0.25">
      <c r="A117" s="61" t="s">
        <v>44</v>
      </c>
      <c r="B117">
        <f>Q43</f>
        <v>179</v>
      </c>
      <c r="D117">
        <v>2</v>
      </c>
    </row>
    <row r="118" spans="1:5" x14ac:dyDescent="0.25">
      <c r="A118" s="61" t="s">
        <v>37</v>
      </c>
      <c r="B118">
        <f>Q29</f>
        <v>171</v>
      </c>
      <c r="D118">
        <v>2</v>
      </c>
    </row>
    <row r="119" spans="1:5" x14ac:dyDescent="0.25">
      <c r="A119" s="61" t="s">
        <v>38</v>
      </c>
      <c r="B119">
        <f>Q31</f>
        <v>166</v>
      </c>
      <c r="D119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Q70"/>
  <sheetViews>
    <sheetView workbookViewId="0">
      <selection activeCell="B3" sqref="B3"/>
    </sheetView>
  </sheetViews>
  <sheetFormatPr baseColWidth="10" defaultRowHeight="15" x14ac:dyDescent="0.25"/>
  <cols>
    <col min="1" max="1" width="24.5703125" customWidth="1"/>
    <col min="3" max="3" width="6" bestFit="1" customWidth="1"/>
    <col min="4" max="4" width="7.7109375" bestFit="1" customWidth="1"/>
    <col min="5" max="5" width="5.140625" bestFit="1" customWidth="1"/>
    <col min="6" max="6" width="6.42578125" bestFit="1" customWidth="1"/>
    <col min="7" max="7" width="6.5703125" bestFit="1" customWidth="1"/>
    <col min="8" max="8" width="6.140625" bestFit="1" customWidth="1"/>
    <col min="9" max="9" width="9.7109375" bestFit="1" customWidth="1"/>
    <col min="10" max="10" width="5.5703125" bestFit="1" customWidth="1"/>
    <col min="11" max="11" width="8.140625" bestFit="1" customWidth="1"/>
    <col min="17" max="17" width="11.42578125" style="2"/>
  </cols>
  <sheetData>
    <row r="2" spans="1:17" x14ac:dyDescent="0.25">
      <c r="A2" t="s">
        <v>50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8</v>
      </c>
      <c r="H2" t="s">
        <v>9</v>
      </c>
      <c r="I2" t="s">
        <v>5</v>
      </c>
      <c r="J2" t="s">
        <v>6</v>
      </c>
      <c r="K2" t="s">
        <v>7</v>
      </c>
    </row>
    <row r="3" spans="1:17" s="3" customFormat="1" x14ac:dyDescent="0.25">
      <c r="A3" s="43" t="str">
        <f>Feuil1!A52</f>
        <v>King Louen Leoncoeur</v>
      </c>
      <c r="B3" s="43">
        <f>INDEX({0;1;3;5;7;9;12;14;16;18;20;22;24},MATCH(Feuil1!B52,{0;1;2;3;4;5;6;7;8;9;10;11;12},1))</f>
        <v>20</v>
      </c>
      <c r="C3" s="43">
        <f>INDEX({0;1;2;3;4;5;6;7;8;9;10;12;14;16;18;20},MATCH(Feuil1!C52,{0;1;2;3;4;5;6;7;8;9;10;11;12;13;14;15},1))</f>
        <v>18</v>
      </c>
      <c r="D3" s="43">
        <f>INDEX({0;1;2;3;4;5;6;7;8;9;10;12;14;16;18;20},MATCH(Feuil1!D52,{0;1;2;3;4;5;6;7;8;9;10;11;12;13;14;15},1))</f>
        <v>9</v>
      </c>
      <c r="E3" s="43">
        <f>INDEX({0;6;5;4;3;2;1},MATCH(Feuil1!E52,{0;1;2;3;4;5;6},1))</f>
        <v>4</v>
      </c>
      <c r="F3" s="43">
        <f>INDEX({0;1;2;3;1;1;1;1;1;1;1;1;2;3;4;5;6},MATCH(Feuil1!F52,{0;1;2;3;12;13;14;15;16;17;18;19;20;21;22;23;24},1))</f>
        <v>2</v>
      </c>
      <c r="G3" s="43">
        <f>Feuil1!G52*(H3+I3+J3+K3)</f>
        <v>90</v>
      </c>
      <c r="H3" s="43">
        <f>INDEX({0;6;5;4;3;2;1},MATCH(Feuil1!H52,{0;1;2;3;4;5;6},1))</f>
        <v>4</v>
      </c>
      <c r="I3" s="43">
        <f>INDEX({0;6;5;4;3;2;1},MATCH(Feuil1!I52,{0;1;2;3;4;5;6},1))</f>
        <v>4</v>
      </c>
      <c r="J3" s="43">
        <f>INDEX({0;3;5;8;15;25},MATCH(Feuil1!J52,{0;1;2;3;4;5},1))</f>
        <v>3</v>
      </c>
      <c r="K3" s="43">
        <f>INDEX({0;1;4;6;10;12;15;7;8;9;10;12;14;16;18;20},MATCH(Feuil1!K52,{0;1;2;3;4;5;6;7;8;9;10;11;12;13;14;15},1))</f>
        <v>4</v>
      </c>
      <c r="L3" s="43">
        <f>IF(Feuil1!L52="","",VLOOKUP(Feuil1!L52,A47:B70,2,0))</f>
        <v>15</v>
      </c>
      <c r="M3" s="43">
        <f>IF(Feuil1!M52="","",VLOOKUP(Feuil1!M52,A47:B70,2,0))</f>
        <v>0</v>
      </c>
      <c r="N3" s="43">
        <f>IF(Feuil1!N52="","",VLOOKUP(Feuil1!N52,A47:B70,2,0))</f>
        <v>0</v>
      </c>
      <c r="O3" s="43">
        <f t="shared" ref="O3" si="0">SUM(B3:G3,L3:N3)</f>
        <v>158</v>
      </c>
      <c r="P3" s="43"/>
      <c r="Q3" s="43"/>
    </row>
    <row r="4" spans="1:17" x14ac:dyDescent="0.25">
      <c r="A4" s="43">
        <f>Feuil1!A53</f>
        <v>0</v>
      </c>
      <c r="B4" s="43">
        <f>INDEX({0;1;3;5;7;9;12;14;16;18;20;22;24},MATCH(Feuil1!B53,{0;1;2;3;4;5;6;7;8;9;10;11;12},1))</f>
        <v>0</v>
      </c>
      <c r="C4" s="43">
        <f>INDEX({0;1;2;3;4;5;6;7;8;9;10;12;14;16;18;20},MATCH(Feuil1!C53,{0;1;2;3;4;5;6;7;8;9;10;11;12;13;14;15},1))</f>
        <v>0</v>
      </c>
      <c r="D4" s="43">
        <f>INDEX({0;1;2;3;4;5;6;7;8;9;10;12;14;16;18;20},MATCH(Feuil1!D53,{0;1;2;3;4;5;6;7;8;9;10;11;12;13;14;15},1))</f>
        <v>0</v>
      </c>
      <c r="E4" s="43">
        <f>INDEX({0;6;5;4;3;2;1},MATCH(Feuil1!E53,{0;1;2;3;4;5;6},1))</f>
        <v>0</v>
      </c>
      <c r="F4" s="43">
        <f>INDEX({0;1;2;3;1;1;1;1;1;1;1;1;2;3;4;5;6},MATCH(Feuil1!F53,{0;1;2;3;12;13;14;15;16;17;18;19;20;21;22;23;24},1))</f>
        <v>2</v>
      </c>
      <c r="G4" s="43">
        <f>Feuil1!G53*(H4+I4+J4+K4)</f>
        <v>55</v>
      </c>
      <c r="H4" s="43">
        <f>INDEX({0;6;5;4;3;2;1},MATCH(Feuil1!H53,{0;1;2;3;4;5;6},1))</f>
        <v>3</v>
      </c>
      <c r="I4" s="43">
        <f>INDEX({0;6;5;4;3;2;1},MATCH(Feuil1!I53,{0;1;2;3;4;5;6},1))</f>
        <v>4</v>
      </c>
      <c r="J4" s="43">
        <f>INDEX({0;3;5;8;15;25},MATCH(Feuil1!J53,{0;1;2;3;4;5},1))</f>
        <v>3</v>
      </c>
      <c r="K4" s="43">
        <f>INDEX({0;1;4;6;10;12;15;7;8;9;10;12;14;16;18;20},MATCH(Feuil1!K53,{0;1;2;3;4;5;6;7;8;9;10;11;12;13;14;15},1))</f>
        <v>1</v>
      </c>
      <c r="L4" s="43">
        <f>IF(Feuil1!L53="","",VLOOKUP(Feuil1!L53,A47:B70,2,0))</f>
        <v>0</v>
      </c>
      <c r="M4" s="43">
        <f>IF(Feuil1!M53="","",VLOOKUP(Feuil1!M53,A47:B70,2,0))</f>
        <v>0</v>
      </c>
      <c r="N4" s="43">
        <f>IF(Feuil1!N53="","",VLOOKUP(Feuil1!N53,A47:B70,2,0))</f>
        <v>0</v>
      </c>
      <c r="O4" s="43">
        <f t="shared" ref="O4:O10" si="1">SUM(B4:G4,L4:N4)</f>
        <v>57</v>
      </c>
      <c r="P4" s="43"/>
      <c r="Q4" s="43"/>
    </row>
    <row r="5" spans="1:17" x14ac:dyDescent="0.25">
      <c r="A5" s="43">
        <f>Feuil1!A54</f>
        <v>0</v>
      </c>
      <c r="B5" s="43">
        <f>INDEX({0;1;3;5;7;9;12;14;16;18;20;22;24},MATCH(Feuil1!B54,{0;1;2;3;4;5;6;7;8;9;10;11;12},1))</f>
        <v>0</v>
      </c>
      <c r="C5" s="43">
        <f>INDEX({0;1;2;3;4;5;6;7;8;9;10;12;14;16;18;20},MATCH(Feuil1!C54,{0;1;2;3;4;5;6;7;8;9;10;11;12;13;14;15},1))</f>
        <v>0</v>
      </c>
      <c r="D5" s="43">
        <f>INDEX({0;1;2;3;4;5;6;7;8;9;10;12;14;16;18;20},MATCH(Feuil1!D54,{0;1;2;3;4;5;6;7;8;9;10;11;12;13;14;15},1))</f>
        <v>0</v>
      </c>
      <c r="E5" s="43">
        <f>INDEX({0;6;5;4;3;2;1},MATCH(Feuil1!E54,{0;1;2;3;4;5;6},1))</f>
        <v>0</v>
      </c>
      <c r="F5" s="43">
        <f>INDEX({0;1;2;3;1;1;1;1;1;1;1;1;2;3;4;5;6},MATCH(Feuil1!F54,{0;1;2;3;12;13;14;15;16;17;18;19;20;21;22;23;24},1))</f>
        <v>2</v>
      </c>
      <c r="G5" s="43">
        <f>Feuil1!G54*(H5+I5+J5+K5)</f>
        <v>19</v>
      </c>
      <c r="H5" s="43">
        <f>INDEX({0;6;5;4;3;2;1},MATCH(Feuil1!H54,{0;1;2;3;4;5;6},1))</f>
        <v>4</v>
      </c>
      <c r="I5" s="43">
        <f>INDEX({0;6;5;4;3;2;1},MATCH(Feuil1!I54,{0;1;2;3;4;5;6},1))</f>
        <v>4</v>
      </c>
      <c r="J5" s="43">
        <f>INDEX({0;3;5;8;15;25},MATCH(Feuil1!J54,{0;1;2;3;4;5},1))</f>
        <v>5</v>
      </c>
      <c r="K5" s="43">
        <f>INDEX({0;1;4;6;10;12;15;7;8;9;10;12;14;16;18;20},MATCH(Feuil1!K54,{0;1;2;3;4;5;6;7;8;9;10;11;12;13;14;15},1))</f>
        <v>6</v>
      </c>
      <c r="L5" s="43">
        <f>IF(Feuil1!L54="","",VLOOKUP(Feuil1!L54,A47:B70,2,0))</f>
        <v>0</v>
      </c>
      <c r="M5" s="43">
        <f>IF(Feuil1!M54="","",VLOOKUP(Feuil1!M54,A47:B70,2,0))</f>
        <v>0</v>
      </c>
      <c r="N5" s="43">
        <f>IF(Feuil1!N54="","",VLOOKUP(Feuil1!N54,A47:B70,2,0))</f>
        <v>0</v>
      </c>
      <c r="O5" s="43">
        <f t="shared" si="1"/>
        <v>21</v>
      </c>
      <c r="P5" s="44" t="s">
        <v>11</v>
      </c>
      <c r="Q5" s="43">
        <f>SUM(O3:O5)</f>
        <v>236</v>
      </c>
    </row>
    <row r="6" spans="1:17" s="3" customFormat="1" x14ac:dyDescent="0.25">
      <c r="A6" s="20" t="str">
        <f>Feuil1!A55</f>
        <v>The Fay Enchantress</v>
      </c>
      <c r="B6" s="20">
        <f>INDEX({0;1;3;5;7;9;12;14;16;18;20;22;24},MATCH(Feuil1!B55,{0;1;2;3;4;5;6;7;8;9;10;11;12},1))</f>
        <v>9</v>
      </c>
      <c r="C6" s="20">
        <f>INDEX({0;1;2;3;4;5;6;7;8;9;10;12;14;16;18;20},MATCH(Feuil1!C55,{0;1;2;3;4;5;6;7;8;9;10;11;12;13;14;15},1))</f>
        <v>18</v>
      </c>
      <c r="D6" s="20">
        <f>INDEX({0;1;2;3;4;5;6;7;8;9;10;12;14;16;18;20},MATCH(Feuil1!D55,{0;1;2;3;4;5;6;7;8;9;10;11;12;13;14;15},1))</f>
        <v>8</v>
      </c>
      <c r="E6" s="20">
        <f>INDEX({0;6;5;4;3;2;1},MATCH(Feuil1!E55,{0;1;2;3;4;5;6},1))</f>
        <v>3</v>
      </c>
      <c r="F6" s="20">
        <f>INDEX({0;1;2;3;1;1;1;1;1;1;1;1;2;3;4;5;6},MATCH(Feuil1!F55,{0;1;2;3;12;13;14;15;16;17;18;19;20;21;22;23;24},1))</f>
        <v>1</v>
      </c>
      <c r="G6" s="43">
        <f>Feuil1!G55*(H6+I6+J6+K6)</f>
        <v>30</v>
      </c>
      <c r="H6" s="20">
        <f>INDEX({0;6;5;4;3;2;1},MATCH(Feuil1!H55,{0;1;2;3;4;5;6},1))</f>
        <v>3</v>
      </c>
      <c r="I6" s="20">
        <f>INDEX({0;6;5;4;3;2;1},MATCH(Feuil1!I55,{0;1;2;3;4;5;6},1))</f>
        <v>3</v>
      </c>
      <c r="J6" s="20">
        <f>INDEX({0;3;5;8;15;25},MATCH(Feuil1!J55,{0;1;2;3;4;5},1))</f>
        <v>3</v>
      </c>
      <c r="K6" s="20">
        <f>INDEX({0;1;4;6;10;12;15;7;8;9;10;12;14;16;18;20},MATCH(Feuil1!K55,{0;1;2;3;4;5;6;7;8;9;10;11;12;13;14;15},1))</f>
        <v>1</v>
      </c>
      <c r="L6" s="20">
        <f>IF(Feuil1!L55="","",VLOOKUP(Feuil1!L55,A47:B70,2,0))</f>
        <v>15</v>
      </c>
      <c r="M6" s="20">
        <f>IF(Feuil1!M55="","",VLOOKUP(Feuil1!M55,A47:B70,2,0))</f>
        <v>0</v>
      </c>
      <c r="N6" s="20">
        <f>IF(Feuil1!N55="","",VLOOKUP(Feuil1!N55,A47:B70,2,0))</f>
        <v>0</v>
      </c>
      <c r="O6" s="20">
        <f t="shared" si="1"/>
        <v>84</v>
      </c>
      <c r="P6" s="20"/>
      <c r="Q6" s="20"/>
    </row>
    <row r="7" spans="1:17" x14ac:dyDescent="0.25">
      <c r="A7" s="20">
        <f>Feuil1!A56</f>
        <v>0</v>
      </c>
      <c r="B7" s="20">
        <f>INDEX({0;1;3;5;7;9;12;14;16;18;20;22;24},MATCH(Feuil1!B56,{0;1;2;3;4;5;6;7;8;9;10;11;12},1))</f>
        <v>0</v>
      </c>
      <c r="C7" s="20">
        <f>INDEX({0;1;2;3;4;5;6;7;8;9;10;12;14;16;18;20},MATCH(Feuil1!C56,{0;1;2;3;4;5;6;7;8;9;10;11;12;13;14;15},1))</f>
        <v>0</v>
      </c>
      <c r="D7" s="20">
        <f>INDEX({0;1;2;3;4;5;6;7;8;9;10;12;14;16;18;20},MATCH(Feuil1!D56,{0;1;2;3;4;5;6;7;8;9;10;11;12;13;14;15},1))</f>
        <v>0</v>
      </c>
      <c r="E7" s="20">
        <f>INDEX({0;6;5;4;3;2;1},MATCH(Feuil1!E56,{0;1;2;3;4;5;6},1))</f>
        <v>0</v>
      </c>
      <c r="F7" s="20">
        <f>INDEX({0;1;2;3;1;1;1;1;1;1;1;1;2;3;4;5;6},MATCH(Feuil1!F56,{0;1;2;3;12;13;14;15;16;17;18;19;20;21;22;23;24},1))</f>
        <v>1</v>
      </c>
      <c r="G7" s="43">
        <f>Feuil1!G56*(H7+I7+J7+K7)</f>
        <v>14</v>
      </c>
      <c r="H7" s="20">
        <f>INDEX({0;6;5;4;3;2;1},MATCH(Feuil1!H56,{0;1;2;3;4;5;6},1))</f>
        <v>3</v>
      </c>
      <c r="I7" s="20">
        <f>INDEX({0;6;5;4;3;2;1},MATCH(Feuil1!I56,{0;1;2;3;4;5;6},1))</f>
        <v>4</v>
      </c>
      <c r="J7" s="20">
        <f>INDEX({0;3;5;8;15;25},MATCH(Feuil1!J56,{0;1;2;3;4;5},1))</f>
        <v>3</v>
      </c>
      <c r="K7" s="20">
        <f>INDEX({0;1;4;6;10;12;15;7;8;9;10;12;14;16;18;20},MATCH(Feuil1!K56,{0;1;2;3;4;5;6;7;8;9;10;11;12;13;14;15},1))</f>
        <v>4</v>
      </c>
      <c r="L7" s="20">
        <f>IF(Feuil1!L56="","",VLOOKUP(Feuil1!L56,A47:B73,2,0))</f>
        <v>10</v>
      </c>
      <c r="M7" s="20">
        <f>IF(Feuil1!M56="","",VLOOKUP(Feuil1!M56,A47:B70,2,0))</f>
        <v>0</v>
      </c>
      <c r="N7" s="20">
        <f>IF(Feuil1!N56="","",VLOOKUP(Feuil1!N56,A47:B70,2,0))</f>
        <v>0</v>
      </c>
      <c r="O7" s="20">
        <f t="shared" si="1"/>
        <v>25</v>
      </c>
      <c r="P7" s="20"/>
      <c r="Q7" s="20"/>
    </row>
    <row r="8" spans="1:17" s="3" customFormat="1" x14ac:dyDescent="0.25">
      <c r="A8" s="20">
        <f>Feuil1!A57</f>
        <v>0</v>
      </c>
      <c r="B8" s="20">
        <f>INDEX({0;1;3;5;7;9;12;14;16;18;20;22;24},MATCH(Feuil1!B57,{0;1;2;3;4;5;6;7;8;9;10;11;12},1))</f>
        <v>0</v>
      </c>
      <c r="C8" s="20">
        <f>INDEX({0;1;2;3;4;5;6;7;8;9;10;12;14;16;18;20},MATCH(Feuil1!C57,{0;1;2;3;4;5;6;7;8;9;10;11;12;13;14;15},1))</f>
        <v>0</v>
      </c>
      <c r="D8" s="20">
        <f>INDEX({0;1;2;3;4;5;6;7;8;9;10;12;14;16;18;20},MATCH(Feuil1!D57,{0;1;2;3;4;5;6;7;8;9;10;11;12;13;14;15},1))</f>
        <v>0</v>
      </c>
      <c r="E8" s="20">
        <f>INDEX({0;6;5;4;3;2;1},MATCH(Feuil1!E57,{0;1;2;3;4;5;6},1))</f>
        <v>0</v>
      </c>
      <c r="F8" s="20">
        <f>INDEX({0;1;2;3;1;1;1;1;1;1;1;1;2;3;4;5;6},MATCH(Feuil1!F57,{0;1;2;3;12;13;14;15;16;17;18;19;20;21;22;23;24},1))</f>
        <v>1</v>
      </c>
      <c r="G8" s="43">
        <f>Feuil1!G57*(H8+I8+J8+K8)</f>
        <v>21</v>
      </c>
      <c r="H8" s="20">
        <f>INDEX({0;6;5;4;3;2;1},MATCH(Feuil1!H57,{0;1;2;3;4;5;6},1))</f>
        <v>3</v>
      </c>
      <c r="I8" s="20">
        <f>INDEX({0;6;5;4;3;2;1},MATCH(Feuil1!I57,{0;1;2;3;4;5;6},1))</f>
        <v>3</v>
      </c>
      <c r="J8" s="20">
        <f>INDEX({0;3;5;8;15;25},MATCH(Feuil1!J57,{0;1;2;3;4;5},1))</f>
        <v>0</v>
      </c>
      <c r="K8" s="20">
        <f>INDEX({0;1;4;6;10;12;15;7;8;9;10;12;14;16;18;20},MATCH(Feuil1!K57,{0;1;2;3;4;5;6;7;8;9;10;11;12;13;14;15},1))</f>
        <v>1</v>
      </c>
      <c r="L8" s="20">
        <f>IF(Feuil1!L57="","",VLOOKUP(Feuil1!L57,A47:B73,2,0))</f>
        <v>0</v>
      </c>
      <c r="M8" s="20">
        <f>IF(Feuil1!M57="","",VLOOKUP(Feuil1!M57,A47:B70,2,0))</f>
        <v>0</v>
      </c>
      <c r="N8" s="20">
        <f>IF(Feuil1!N57="","",VLOOKUP(Feuil1!N57,A47:B70,2,0))</f>
        <v>0</v>
      </c>
      <c r="O8" s="20">
        <f t="shared" si="1"/>
        <v>22</v>
      </c>
      <c r="P8" s="21" t="s">
        <v>11</v>
      </c>
      <c r="Q8" s="20">
        <f t="shared" ref="Q8" si="2">SUM(O6:O8)</f>
        <v>131</v>
      </c>
    </row>
    <row r="9" spans="1:17" s="3" customFormat="1" x14ac:dyDescent="0.25">
      <c r="A9" s="18" t="str">
        <f>Feuil1!A58</f>
        <v>The Green Knight</v>
      </c>
      <c r="B9" s="18">
        <f>INDEX({0;1;3;5;7;9;12;14;16;18;20;22;24},MATCH(Feuil1!B58,{0;1;2;3;4;5;6;7;8;9;10;11;12},1))</f>
        <v>9</v>
      </c>
      <c r="C9" s="18">
        <f>INDEX({0;1;2;3;4;5;6;7;8;9;10;12;14;16;18;20},MATCH(Feuil1!C58,{0;1;2;3;4;5;6;7;8;9;10;11;12;13;14;15},1))</f>
        <v>14</v>
      </c>
      <c r="D9" s="18">
        <f>INDEX({0;1;2;3;4;5;6;7;8;9;10;12;14;16;18;20},MATCH(Feuil1!D58,{0;1;2;3;4;5;6;7;8;9;10;11;12;13;14;15},1))</f>
        <v>9</v>
      </c>
      <c r="E9" s="18">
        <f>INDEX({0;6;5;4;3;2;1},MATCH(Feuil1!E58,{0;1;2;3;4;5;6},1))</f>
        <v>4</v>
      </c>
      <c r="F9" s="18">
        <f>INDEX({0;1;2;3;1;1;1;1;1;1;1;1;2;3;4;5;6},MATCH(Feuil1!F58,{0;1;2;3;12;13;14;15;16;17;18;19;20;21;22;23;24},1))</f>
        <v>1</v>
      </c>
      <c r="G9" s="43">
        <f>Feuil1!G58*(H9+I9+J9+K9)</f>
        <v>60</v>
      </c>
      <c r="H9" s="18">
        <f>INDEX({0;6;5;4;3;2;1},MATCH(Feuil1!H58,{0;1;2;3;4;5;6},1))</f>
        <v>4</v>
      </c>
      <c r="I9" s="18">
        <f>INDEX({0;6;5;4;3;2;1},MATCH(Feuil1!I58,{0;1;2;3;4;5;6},1))</f>
        <v>4</v>
      </c>
      <c r="J9" s="18">
        <f>INDEX({0;3;5;8;15;25},MATCH(Feuil1!J58,{0;1;2;3;4;5},1))</f>
        <v>3</v>
      </c>
      <c r="K9" s="18">
        <f>INDEX({0;1;4;6;10;12;15;7;8;9;10;12;14;16;18;20},MATCH(Feuil1!K58,{0;1;2;3;4;5;6;7;8;9;10;11;12;13;14;15},1))</f>
        <v>4</v>
      </c>
      <c r="L9" s="18">
        <f>IF(Feuil1!L58="","",VLOOKUP(Feuil1!L58,A47:B76,2,0))</f>
        <v>40</v>
      </c>
      <c r="M9" s="18">
        <f>IF(Feuil1!M58="","",VLOOKUP(Feuil1!M58,A47:B70,2,0))</f>
        <v>0</v>
      </c>
      <c r="N9" s="18">
        <f>IF(Feuil1!N58="","",VLOOKUP(Feuil1!N58,A47:B70,2,0))</f>
        <v>0</v>
      </c>
      <c r="O9" s="18">
        <f t="shared" si="1"/>
        <v>137</v>
      </c>
      <c r="P9" s="18"/>
      <c r="Q9" s="18"/>
    </row>
    <row r="10" spans="1:17" s="3" customFormat="1" x14ac:dyDescent="0.25">
      <c r="A10" s="18">
        <f>Feuil1!A59</f>
        <v>0</v>
      </c>
      <c r="B10" s="18">
        <f>INDEX({0;1;3;5;7;9;12;14;16;18;20;22;24},MATCH(Feuil1!B59,{0;1;2;3;4;5;6;7;8;9;10;11;12},1))</f>
        <v>0</v>
      </c>
      <c r="C10" s="18">
        <f>INDEX({0;1;2;3;4;5;6;7;8;9;10;12;14;16;18;20},MATCH(Feuil1!C59,{0;1;2;3;4;5;6;7;8;9;10;11;12;13;14;15},1))</f>
        <v>0</v>
      </c>
      <c r="D10" s="18">
        <f>INDEX({0;1;2;3;4;5;6;7;8;9;10;12;14;16;18;20},MATCH(Feuil1!D59,{0;1;2;3;4;5;6;7;8;9;10;11;12;13;14;15},1))</f>
        <v>0</v>
      </c>
      <c r="E10" s="18">
        <f>INDEX({0;6;5;4;3;2;1},MATCH(Feuil1!E59,{0;1;2;3;4;5;6},1))</f>
        <v>0</v>
      </c>
      <c r="F10" s="18">
        <f>INDEX({0;1;2;3;1;1;1;1;1;1;1;1;2;3;4;5;6},MATCH(Feuil1!F59,{0;1;2;3;12;13;14;15;16;17;18;19;20;21;22;23;24},1))</f>
        <v>1</v>
      </c>
      <c r="G10" s="43">
        <f>Feuil1!G59*(H10+I10+J10+K10)</f>
        <v>16</v>
      </c>
      <c r="H10" s="18">
        <f>INDEX({0;6;5;4;3;2;1},MATCH(Feuil1!H59,{0;1;2;3;4;5;6},1))</f>
        <v>3</v>
      </c>
      <c r="I10" s="18">
        <f>INDEX({0;6;5;4;3;2;1},MATCH(Feuil1!I59,{0;1;2;3;4;5;6},1))</f>
        <v>4</v>
      </c>
      <c r="J10" s="18">
        <f>INDEX({0;3;5;8;15;25},MATCH(Feuil1!J59,{0;1;2;3;4;5},1))</f>
        <v>0</v>
      </c>
      <c r="K10" s="18">
        <f>INDEX({0;1;4;6;10;12;15;7;8;9;10;12;14;16;18;20},MATCH(Feuil1!K59,{0;1;2;3;4;5;6;7;8;9;10;11;12;13;14;15},1))</f>
        <v>1</v>
      </c>
      <c r="L10" s="18">
        <f>IF(Feuil1!L59="","",VLOOKUP(Feuil1!L59,A47:B76,2,0))</f>
        <v>0</v>
      </c>
      <c r="M10" s="18">
        <f>IF(Feuil1!M59="","",VLOOKUP(Feuil1!M59,A47:B70,2,0))</f>
        <v>0</v>
      </c>
      <c r="N10" s="18">
        <f>IF(Feuil1!N59="","",VLOOKUP(Feuil1!N59,A47:B70,2,0))</f>
        <v>0</v>
      </c>
      <c r="O10" s="18">
        <f t="shared" si="1"/>
        <v>17</v>
      </c>
      <c r="P10" s="19" t="s">
        <v>11</v>
      </c>
      <c r="Q10" s="18">
        <f>SUM(O9:O10)</f>
        <v>154</v>
      </c>
    </row>
    <row r="11" spans="1:17" s="3" customFormat="1" x14ac:dyDescent="0.25">
      <c r="A11" s="26" t="str">
        <f>Feuil1!A60</f>
        <v>Bretonian Lord</v>
      </c>
      <c r="B11" s="26">
        <f>INDEX({0;1;3;5;7;9;12;14;16;18;20;22;24},MATCH(Feuil1!B60,{0;1;2;3;4;5;6;7;8;9;10;11;12},1))</f>
        <v>9</v>
      </c>
      <c r="C11" s="26">
        <f>INDEX({0;1;2;3;4;5;6;7;8;9;10;12;14;16;18;20},MATCH(Feuil1!C60,{0;1;2;3;4;5;6;7;8;9;10;11;12;13;14;15},1))</f>
        <v>14</v>
      </c>
      <c r="D11" s="26">
        <f>INDEX({0;1;2;3;4;5;6;7;8;9;10;12;14;16;18;20},MATCH(Feuil1!D60,{0;1;2;3;4;5;6;7;8;9;10;11;12;13;14;15},1))</f>
        <v>9</v>
      </c>
      <c r="E11" s="26">
        <f>INDEX({0;6;5;4;3;2;1},MATCH(Feuil1!E60,{0;1;2;3;4;5;6},1))</f>
        <v>4</v>
      </c>
      <c r="F11" s="26">
        <f>INDEX({0;1;2;3;1;1;1;1;1;1;1;1;2;3;4;5;6},MATCH(Feuil1!F60,{0;1;2;3;12;13;14;15;16;17;18;19;20;21;22;23;24},1))</f>
        <v>2</v>
      </c>
      <c r="G11" s="43">
        <f>Feuil1!G60*(H11+I11+J11+K11)</f>
        <v>70</v>
      </c>
      <c r="H11" s="26">
        <f>INDEX({0;6;5;4;3;2;1},MATCH(Feuil1!H60,{0;1;2;3;4;5;6},1))</f>
        <v>4</v>
      </c>
      <c r="I11" s="26">
        <f>INDEX({0;6;5;4;3;2;1},MATCH(Feuil1!I60,{0;1;2;3;4;5;6},1))</f>
        <v>3</v>
      </c>
      <c r="J11" s="26">
        <f>INDEX({0;3;5;8;15;25},MATCH(Feuil1!J60,{0;1;2;3;4;5},1))</f>
        <v>3</v>
      </c>
      <c r="K11" s="26">
        <f>INDEX({0;1;4;6;10;12;15;7;8;9;10;12;14;16;18;20},MATCH(Feuil1!K60,{0;1;2;3;4;5;6;7;8;9;10;11;12;13;14;15},1))</f>
        <v>4</v>
      </c>
      <c r="L11" s="26">
        <f>IF(Feuil1!L60="","",VLOOKUP(Feuil1!L60,A47:B70,2,0))</f>
        <v>15</v>
      </c>
      <c r="M11" s="26">
        <f>IF(Feuil1!M60="","",VLOOKUP(Feuil1!M60,A47:B70,2,0))</f>
        <v>0</v>
      </c>
      <c r="N11" s="26">
        <f>IF(Feuil1!N60="","",VLOOKUP(Feuil1!N60,A47:B70,2,0))</f>
        <v>0</v>
      </c>
      <c r="O11" s="26">
        <f t="shared" ref="O11:O36" si="3">SUM(B11:G11,L11:N11)</f>
        <v>123</v>
      </c>
      <c r="P11" s="26"/>
      <c r="Q11" s="26"/>
    </row>
    <row r="12" spans="1:17" s="8" customFormat="1" x14ac:dyDescent="0.25">
      <c r="A12" s="26">
        <f>Feuil1!A61</f>
        <v>0</v>
      </c>
      <c r="B12" s="26">
        <f>INDEX({0;1;3;5;7;9;12;14;16;18;20;22;24},MATCH(Feuil1!B61,{0;1;2;3;4;5;6;7;8;9;10;11;12},1))</f>
        <v>0</v>
      </c>
      <c r="C12" s="26">
        <f>INDEX({0;1;2;3;4;5;6;7;8;9;10;12;14;16;18;20},MATCH(Feuil1!C61,{0;1;2;3;4;5;6;7;8;9;10;11;12;13;14;15},1))</f>
        <v>0</v>
      </c>
      <c r="D12" s="26">
        <f>INDEX({0;1;2;3;4;5;6;7;8;9;10;12;14;16;18;20},MATCH(Feuil1!D61,{0;1;2;3;4;5;6;7;8;9;10;11;12;13;14;15},1))</f>
        <v>0</v>
      </c>
      <c r="E12" s="26">
        <f>INDEX({0;6;5;4;3;2;1},MATCH(Feuil1!E61,{0;1;2;3;4;5;6},1))</f>
        <v>0</v>
      </c>
      <c r="F12" s="26">
        <f>INDEX({0;1;2;3;1;1;1;1;1;1;1;1;2;3;4;5;6},MATCH(Feuil1!F61,{0;1;2;3;12;13;14;15;16;17;18;19;20;21;22;23;24},1))</f>
        <v>1</v>
      </c>
      <c r="G12" s="43">
        <f>Feuil1!G61*(H12+I12+J12+K12)</f>
        <v>14</v>
      </c>
      <c r="H12" s="26">
        <f>INDEX({0;6;5;4;3;2;1},MATCH(Feuil1!H61,{0;1;2;3;4;5;6},1))</f>
        <v>3</v>
      </c>
      <c r="I12" s="26">
        <f>INDEX({0;6;5;4;3;2;1},MATCH(Feuil1!I61,{0;1;2;3;4;5;6},1))</f>
        <v>3</v>
      </c>
      <c r="J12" s="26">
        <f>INDEX({0;3;5;8;15;25},MATCH(Feuil1!J61,{0;1;2;3;4;5},1))</f>
        <v>0</v>
      </c>
      <c r="K12" s="26">
        <f>INDEX({0;1;4;6;10;12;15;7;8;9;10;12;14;16;18;20},MATCH(Feuil1!K61,{0;1;2;3;4;5;6;7;8;9;10;11;12;13;14;15},1))</f>
        <v>1</v>
      </c>
      <c r="L12" s="26">
        <f>IF(Feuil1!L61="","",VLOOKUP(Feuil1!L61,A47:B70,2,0))</f>
        <v>0</v>
      </c>
      <c r="M12" s="26">
        <f>IF(Feuil1!M61="","",VLOOKUP(Feuil1!M61,A47:B70,2,0))</f>
        <v>0</v>
      </c>
      <c r="N12" s="26">
        <f>IF(Feuil1!N61="","",VLOOKUP(Feuil1!N61,A47:B70,2,0))</f>
        <v>0</v>
      </c>
      <c r="O12" s="26">
        <f t="shared" si="3"/>
        <v>15</v>
      </c>
      <c r="P12" s="27" t="s">
        <v>11</v>
      </c>
      <c r="Q12" s="26">
        <f>SUM(O11:O12)</f>
        <v>138</v>
      </c>
    </row>
    <row r="13" spans="1:17" s="3" customFormat="1" x14ac:dyDescent="0.25">
      <c r="A13" s="24" t="str">
        <f>Feuil1!A62</f>
        <v>Paladin</v>
      </c>
      <c r="B13" s="24">
        <f>INDEX({0;1;3;5;7;9;12;14;16;18;20;22;24},MATCH(Feuil1!B62,{0;1;2;3;4;5;6;7;8;9;10;11;12},1))</f>
        <v>9</v>
      </c>
      <c r="C13" s="24">
        <f>INDEX({0;1;2;3;4;5;6;7;8;9;10;12;14;16;18;20},MATCH(Feuil1!C62,{0;1;2;3;4;5;6;7;8;9;10;11;12;13;14;15},1))</f>
        <v>5</v>
      </c>
      <c r="D13" s="24">
        <f>INDEX({0;1;2;3;4;5;6;7;8;9;10;12;14;16;18;20},MATCH(Feuil1!D62,{0;1;2;3;4;5;6;7;8;9;10;11;12;13;14;15},1))</f>
        <v>7</v>
      </c>
      <c r="E13" s="24">
        <f>INDEX({0;6;5;4;3;2;1},MATCH(Feuil1!E62,{0;1;2;3;4;5;6},1))</f>
        <v>3</v>
      </c>
      <c r="F13" s="24">
        <f>INDEX({0;1;2;3;1;1;1;1;1;1;1;1;2;3;4;5;6},MATCH(Feuil1!F62,{0;1;2;3;12;13;14;15;16;17;18;19;20;21;22;23;24},1))</f>
        <v>1</v>
      </c>
      <c r="G13" s="43">
        <f>Feuil1!G62*(H13+I13+J13+K13)</f>
        <v>60</v>
      </c>
      <c r="H13" s="24">
        <f>INDEX({0;6;5;4;3;2;1},MATCH(Feuil1!H62,{0;1;2;3;4;5;6},1))</f>
        <v>4</v>
      </c>
      <c r="I13" s="24">
        <f>INDEX({0;6;5;4;3;2;1},MATCH(Feuil1!I62,{0;1;2;3;4;5;6},1))</f>
        <v>4</v>
      </c>
      <c r="J13" s="24">
        <f>INDEX({0;3;5;8;15;25},MATCH(Feuil1!J62,{0;1;2;3;4;5},1))</f>
        <v>3</v>
      </c>
      <c r="K13" s="24">
        <f>INDEX({0;1;4;6;10;12;15;7;8;9;10;12;14;16;18;20},MATCH(Feuil1!K62,{0;1;2;3;4;5;6;7;8;9;10;11;12;13;14;15},1))</f>
        <v>4</v>
      </c>
      <c r="L13" s="24">
        <f>IF(Feuil1!L62="","",VLOOKUP(Feuil1!L62,A47:B70,2,0))</f>
        <v>15</v>
      </c>
      <c r="M13" s="24">
        <f>IF(Feuil1!M62="","",VLOOKUP(Feuil1!M62,A47:B70,2,0))</f>
        <v>0</v>
      </c>
      <c r="N13" s="24">
        <f>IF(Feuil1!N62="","",VLOOKUP(Feuil1!N62,A47:B70,2,0))</f>
        <v>0</v>
      </c>
      <c r="O13" s="24">
        <f t="shared" si="3"/>
        <v>100</v>
      </c>
      <c r="P13" s="25" t="s">
        <v>11</v>
      </c>
      <c r="Q13" s="24">
        <f>SUM(O13)</f>
        <v>100</v>
      </c>
    </row>
    <row r="14" spans="1:17" s="3" customFormat="1" x14ac:dyDescent="0.25">
      <c r="A14" s="40" t="str">
        <f>Feuil1!A63</f>
        <v>Paladin Standard Bearer</v>
      </c>
      <c r="B14" s="40">
        <f>INDEX({0;1;3;5;7;9;12;14;16;18;20;22;24},MATCH(Feuil1!B63,{0;1;2;3;4;5;6;7;8;9;10;11;12},1))</f>
        <v>7</v>
      </c>
      <c r="C14" s="40">
        <f>INDEX({0;1;2;3;4;5;6;7;8;9;10;12;14;16;18;20},MATCH(Feuil1!C63,{0;1;2;3;4;5;6;7;8;9;10;11;12;13;14;15},1))</f>
        <v>10</v>
      </c>
      <c r="D14" s="40">
        <f>INDEX({0;1;2;3;4;5;6;7;8;9;10;12;14;16;18;20},MATCH(Feuil1!D63,{0;1;2;3;4;5;6;7;8;9;10;11;12;13;14;15},1))</f>
        <v>7</v>
      </c>
      <c r="E14" s="40">
        <f>INDEX({0;6;5;4;3;2;1},MATCH(Feuil1!E63,{0;1;2;3;4;5;6},1))</f>
        <v>4</v>
      </c>
      <c r="F14" s="40">
        <f>INDEX({0;1;2;3;1;1;1;1;1;1;1;1;2;3;4;5;6},MATCH(Feuil1!F63,{0;1;2;3;12;13;14;15;16;17;18;19;20;21;22;23;24},1))</f>
        <v>1</v>
      </c>
      <c r="G14" s="43">
        <f>Feuil1!G63*(H14+I14+J14+K14)</f>
        <v>60</v>
      </c>
      <c r="H14" s="40">
        <f>INDEX({0;6;5;4;3;2;1},MATCH(Feuil1!H63,{0;1;2;3;4;5;6},1))</f>
        <v>4</v>
      </c>
      <c r="I14" s="40">
        <f>INDEX({0;6;5;4;3;2;1},MATCH(Feuil1!I63,{0;1;2;3;4;5;6},1))</f>
        <v>4</v>
      </c>
      <c r="J14" s="40">
        <f>INDEX({0;3;5;8;15;25},MATCH(Feuil1!J63,{0;1;2;3;4;5},1))</f>
        <v>3</v>
      </c>
      <c r="K14" s="40">
        <f>INDEX({0;1;4;6;10;12;15;7;8;9;10;12;14;16;18;20},MATCH(Feuil1!K63,{0;1;2;3;4;5;6;7;8;9;10;11;12;13;14;15},1))</f>
        <v>1</v>
      </c>
      <c r="L14" s="40">
        <f>IF(Feuil1!L63="","",VLOOKUP(Feuil1!L63,A47:B70,2,0))</f>
        <v>15</v>
      </c>
      <c r="M14" s="40">
        <f>IF(Feuil1!M63="","",VLOOKUP(Feuil1!M63,A47:B70,2,0))</f>
        <v>0</v>
      </c>
      <c r="N14" s="40">
        <f>IF(Feuil1!N63="","",VLOOKUP(Feuil1!N63,A47:B70,2,0))</f>
        <v>0</v>
      </c>
      <c r="O14" s="40">
        <f t="shared" si="3"/>
        <v>104</v>
      </c>
      <c r="P14" s="40"/>
      <c r="Q14" s="40"/>
    </row>
    <row r="15" spans="1:17" s="3" customFormat="1" x14ac:dyDescent="0.25">
      <c r="A15" s="40">
        <f>Feuil1!A64</f>
        <v>0</v>
      </c>
      <c r="B15" s="40">
        <f>INDEX({0;1;3;5;7;9;12;14;16;18;20;22;24},MATCH(Feuil1!B64,{0;1;2;3;4;5;6;7;8;9;10;11;12},1))</f>
        <v>0</v>
      </c>
      <c r="C15" s="40">
        <f>INDEX({0;1;2;3;4;5;6;7;8;9;10;12;14;16;18;20},MATCH(Feuil1!C64,{0;1;2;3;4;5;6;7;8;9;10;11;12;13;14;15},1))</f>
        <v>0</v>
      </c>
      <c r="D15" s="40">
        <f>INDEX({0;1;2;3;4;5;6;7;8;9;10;12;14;16;18;20},MATCH(Feuil1!D64,{0;1;2;3;4;5;6;7;8;9;10;11;12;13;14;15},1))</f>
        <v>0</v>
      </c>
      <c r="E15" s="40">
        <f>INDEX({0;6;5;4;3;2;1},MATCH(Feuil1!E64,{0;1;2;3;4;5;6},1))</f>
        <v>0</v>
      </c>
      <c r="F15" s="40">
        <f>INDEX({0;1;2;3;1;1;1;1;1;1;1;1;2;3;4;5;6},MATCH(Feuil1!F64,{0;1;2;3;12;13;14;15;16;17;18;19;20;21;22;23;24},1))</f>
        <v>1</v>
      </c>
      <c r="G15" s="43">
        <f>Feuil1!G64*(H15+I15+J15+K15)</f>
        <v>14</v>
      </c>
      <c r="H15" s="40">
        <f>INDEX({0;6;5;4;3;2;1},MATCH(Feuil1!H64,{0;1;2;3;4;5;6},1))</f>
        <v>3</v>
      </c>
      <c r="I15" s="40">
        <f>INDEX({0;6;5;4;3;2;1},MATCH(Feuil1!I64,{0;1;2;3;4;5;6},1))</f>
        <v>3</v>
      </c>
      <c r="J15" s="40">
        <f>INDEX({0;3;5;8;15;25},MATCH(Feuil1!J64,{0;1;2;3;4;5},1))</f>
        <v>0</v>
      </c>
      <c r="K15" s="40">
        <f>INDEX({0;1;4;6;10;12;15;7;8;9;10;12;14;16;18;20},MATCH(Feuil1!K64,{0;1;2;3;4;5;6;7;8;9;10;11;12;13;14;15},1))</f>
        <v>1</v>
      </c>
      <c r="L15" s="40">
        <f>IF(Feuil1!L64="","",VLOOKUP(Feuil1!L64,A47:B70,2,0))</f>
        <v>0</v>
      </c>
      <c r="M15" s="40">
        <f>IF(Feuil1!M64="","",VLOOKUP(Feuil1!M64,A47:B70,2,0))</f>
        <v>0</v>
      </c>
      <c r="N15" s="40">
        <f>IF(Feuil1!N64="","",VLOOKUP(Feuil1!N64,A47:B70,2,0))</f>
        <v>0</v>
      </c>
      <c r="O15" s="40">
        <f t="shared" si="3"/>
        <v>15</v>
      </c>
      <c r="P15" s="41" t="s">
        <v>11</v>
      </c>
      <c r="Q15" s="40">
        <f>SUM(O14:O15)</f>
        <v>119</v>
      </c>
    </row>
    <row r="16" spans="1:17" s="3" customFormat="1" x14ac:dyDescent="0.25">
      <c r="A16" s="30" t="str">
        <f>Feuil1!A65</f>
        <v>Damsel of the Lady</v>
      </c>
      <c r="B16" s="30">
        <f>INDEX({0;1;3;5;7;9;12;14;16;18;20;22;24},MATCH(Feuil1!B65,{0;1;2;3;4;5;6;7;8;9;10;11;12},1))</f>
        <v>9</v>
      </c>
      <c r="C16" s="30">
        <f>INDEX({0;1;2;3;4;5;6;7;8;9;10;12;14;16;18;20},MATCH(Feuil1!C65,{0;1;2;3;4;5;6;7;8;9;10;11;12;13;14;15},1))</f>
        <v>5</v>
      </c>
      <c r="D16" s="30">
        <f>INDEX({0;1;2;3;4;5;6;7;8;9;10;12;14;16;18;20},MATCH(Feuil1!D65,{0;1;2;3;4;5;6;7;8;9;10;11;12;13;14;15},1))</f>
        <v>6</v>
      </c>
      <c r="E16" s="30">
        <f>INDEX({0;6;5;4;3;2;1},MATCH(Feuil1!E65,{0;1;2;3;4;5;6},1))</f>
        <v>1</v>
      </c>
      <c r="F16" s="30">
        <f>INDEX({0;1;2;3;1;1;1;1;1;1;1;1;2;3;4;5;6},MATCH(Feuil1!F65,{0;1;2;3;12;13;14;15;16;17;18;19;20;21;22;23;24},1))</f>
        <v>1</v>
      </c>
      <c r="G16" s="43">
        <f>Feuil1!G65*(H16+I16+J16+K16)</f>
        <v>14</v>
      </c>
      <c r="H16" s="30">
        <f>INDEX({0;6;5;4;3;2;1},MATCH(Feuil1!H65,{0;1;2;3;4;5;6},1))</f>
        <v>3</v>
      </c>
      <c r="I16" s="30">
        <f>INDEX({0;6;5;4;3;2;1},MATCH(Feuil1!I65,{0;1;2;3;4;5;6},1))</f>
        <v>4</v>
      </c>
      <c r="J16" s="30">
        <f>INDEX({0;3;5;8;15;25},MATCH(Feuil1!J65,{0;1;2;3;4;5},1))</f>
        <v>3</v>
      </c>
      <c r="K16" s="30">
        <f>INDEX({0;1;4;6;10;12;15;7;8;9;10;12;14;16;18;20},MATCH(Feuil1!K65,{0;1;2;3;4;5;6;7;8;9;10;11;12;13;14;15},1))</f>
        <v>4</v>
      </c>
      <c r="L16" s="30">
        <f>IF(Feuil1!L65="","",VLOOKUP(Feuil1!L65,A47:B70,2,0))</f>
        <v>15</v>
      </c>
      <c r="M16" s="30">
        <f>IF(Feuil1!M65="","",VLOOKUP(Feuil1!M65,A47:B70,2,0))</f>
        <v>0</v>
      </c>
      <c r="N16" s="30">
        <f>IF(Feuil1!N65="","",VLOOKUP(Feuil1!N65,A47:B70,2,0))</f>
        <v>0</v>
      </c>
      <c r="O16" s="30">
        <f t="shared" si="3"/>
        <v>51</v>
      </c>
      <c r="P16" s="31" t="s">
        <v>11</v>
      </c>
      <c r="Q16" s="30">
        <f>SUM(O16)</f>
        <v>51</v>
      </c>
    </row>
    <row r="17" spans="1:17" x14ac:dyDescent="0.25">
      <c r="A17" s="10" t="str">
        <f>Feuil1!A66</f>
        <v>Damsel of the Lady Purebred horses</v>
      </c>
      <c r="B17" s="10">
        <f>INDEX({0;1;3;5;7;9;12;14;16;18;20;22;24},MATCH(Feuil1!B66,{0;1;2;3;4;5;6;7;8;9;10;11;12},1))</f>
        <v>9</v>
      </c>
      <c r="C17" s="10">
        <f>INDEX({0;1;2;3;4;5;6;7;8;9;10;12;14;16;18;20},MATCH(Feuil1!C66,{0;1;2;3;4;5;6;7;8;9;10;11;12;13;14;15},1))</f>
        <v>14</v>
      </c>
      <c r="D17" s="10">
        <f>INDEX({0;1;2;3;4;5;6;7;8;9;10;12;14;16;18;20},MATCH(Feuil1!D66,{0;1;2;3;4;5;6;7;8;9;10;11;12;13;14;15},1))</f>
        <v>6</v>
      </c>
      <c r="E17" s="10">
        <f>INDEX({0;6;5;4;3;2;1},MATCH(Feuil1!E66,{0;1;2;3;4;5;6},1))</f>
        <v>1</v>
      </c>
      <c r="F17" s="10">
        <f>INDEX({0;1;2;3;1;1;1;1;1;1;1;1;2;3;4;5;6},MATCH(Feuil1!F66,{0;1;2;3;12;13;14;15;16;17;18;19;20;21;22;23;24},1))</f>
        <v>1</v>
      </c>
      <c r="G17" s="43">
        <f>Feuil1!G66*(H17+I17+J17+K17)</f>
        <v>14</v>
      </c>
      <c r="H17" s="10">
        <f>INDEX({0;6;5;4;3;2;1},MATCH(Feuil1!H66,{0;1;2;3;4;5;6},1))</f>
        <v>3</v>
      </c>
      <c r="I17" s="10">
        <f>INDEX({0;6;5;4;3;2;1},MATCH(Feuil1!I66,{0;1;2;3;4;5;6},1))</f>
        <v>4</v>
      </c>
      <c r="J17" s="10">
        <f>INDEX({0;3;5;8;15;25},MATCH(Feuil1!J66,{0;1;2;3;4;5},1))</f>
        <v>3</v>
      </c>
      <c r="K17" s="10">
        <f>INDEX({0;1;4;6;10;12;15;7;8;9;10;12;14;16;18;20},MATCH(Feuil1!K66,{0;1;2;3;4;5;6;7;8;9;10;11;12;13;14;15},1))</f>
        <v>4</v>
      </c>
      <c r="L17" s="10">
        <f>IF(Feuil1!L66="","",VLOOKUP(Feuil1!L66,A47:B70,2,0))</f>
        <v>15</v>
      </c>
      <c r="M17" s="10">
        <f>IF(Feuil1!M66="","",VLOOKUP(Feuil1!M66,A47:B70,2,0))</f>
        <v>0</v>
      </c>
      <c r="N17" s="10">
        <f>IF(Feuil1!N66="","",VLOOKUP(Feuil1!N66,A47:B70,2,0))</f>
        <v>0</v>
      </c>
      <c r="O17" s="10">
        <f t="shared" si="3"/>
        <v>60</v>
      </c>
      <c r="P17" s="10"/>
      <c r="Q17" s="10"/>
    </row>
    <row r="18" spans="1:17" x14ac:dyDescent="0.25">
      <c r="A18" s="10">
        <f>Feuil1!A67</f>
        <v>0</v>
      </c>
      <c r="B18" s="10">
        <f>INDEX({0;1;3;5;7;9;12;14;16;18;20;22;24},MATCH(Feuil1!B67,{0;1;2;3;4;5;6;7;8;9;10;11;12},1))</f>
        <v>0</v>
      </c>
      <c r="C18" s="10">
        <f>INDEX({0;1;2;3;4;5;6;7;8;9;10;12;14;16;18;20},MATCH(Feuil1!C67,{0;1;2;3;4;5;6;7;8;9;10;11;12;13;14;15},1))</f>
        <v>0</v>
      </c>
      <c r="D18" s="10">
        <f>INDEX({0;1;2;3;4;5;6;7;8;9;10;12;14;16;18;20},MATCH(Feuil1!D67,{0;1;2;3;4;5;6;7;8;9;10;11;12;13;14;15},1))</f>
        <v>0</v>
      </c>
      <c r="E18" s="10">
        <f>INDEX({0;6;5;4;3;2;1},MATCH(Feuil1!E67,{0;1;2;3;4;5;6},1))</f>
        <v>0</v>
      </c>
      <c r="F18" s="10">
        <f>INDEX({0;1;2;3;1;1;1;1;1;1;1;1;2;3;4;5;6},MATCH(Feuil1!F67,{0;1;2;3;12;13;14;15;16;17;18;19;20;21;22;23;24},1))</f>
        <v>1</v>
      </c>
      <c r="G18" s="43">
        <f>Feuil1!G67*(H18+I18+J18+K18)</f>
        <v>14</v>
      </c>
      <c r="H18" s="10">
        <f>INDEX({0;6;5;4;3;2;1},MATCH(Feuil1!H67,{0;1;2;3;4;5;6},1))</f>
        <v>3</v>
      </c>
      <c r="I18" s="10">
        <f>INDEX({0;6;5;4;3;2;1},MATCH(Feuil1!I67,{0;1;2;3;4;5;6},1))</f>
        <v>3</v>
      </c>
      <c r="J18" s="10">
        <f>INDEX({0;3;5;8;15;25},MATCH(Feuil1!J67,{0;1;2;3;4;5},1))</f>
        <v>0</v>
      </c>
      <c r="K18" s="10">
        <f>INDEX({0;1;4;6;10;12;15;7;8;9;10;12;14;16;18;20},MATCH(Feuil1!K67,{0;1;2;3;4;5;6;7;8;9;10;11;12;13;14;15},1))</f>
        <v>1</v>
      </c>
      <c r="L18" s="10">
        <f>IF(Feuil1!L67="","",VLOOKUP(Feuil1!L67,A47:B70,2,0))</f>
        <v>0</v>
      </c>
      <c r="M18" s="10">
        <f>IF(Feuil1!M67="","",VLOOKUP(Feuil1!M67,A47:B70,2,0))</f>
        <v>0</v>
      </c>
      <c r="N18" s="10">
        <f>IF(Feuil1!N67="","",VLOOKUP(Feuil1!N67,A47:B70,2,0))</f>
        <v>0</v>
      </c>
      <c r="O18" s="10">
        <f t="shared" si="3"/>
        <v>15</v>
      </c>
      <c r="P18" s="11" t="s">
        <v>11</v>
      </c>
      <c r="Q18" s="10">
        <f>SUM(O17:O18)</f>
        <v>75</v>
      </c>
    </row>
    <row r="19" spans="1:17" x14ac:dyDescent="0.25">
      <c r="A19" s="43" t="str">
        <f>Feuil1!A68</f>
        <v>Damsel of the Lady Pegasus</v>
      </c>
      <c r="B19" s="43">
        <f>INDEX({0;1;3;5;7;9;12;14;16;18;20;22;24},MATCH(Feuil1!B68,{0;1;2;3;4;5;6;7;8;9;10;11;12},1))</f>
        <v>9</v>
      </c>
      <c r="C19" s="43">
        <f>INDEX({0;1;2;3;4;5;6;7;8;9;10;12;14;16;18;20},MATCH(Feuil1!C68,{0;1;2;3;4;5;6;7;8;9;10;11;12;13;14;15},1))</f>
        <v>20</v>
      </c>
      <c r="D19" s="43">
        <f>INDEX({0;1;2;3;4;5;6;7;8;9;10;12;14;16;18;20},MATCH(Feuil1!D68,{0;1;2;3;4;5;6;7;8;9;10;11;12;13;14;15},1))</f>
        <v>6</v>
      </c>
      <c r="E19" s="43">
        <f>INDEX({0;6;5;4;3;2;1},MATCH(Feuil1!E68,{0;1;2;3;4;5;6},1))</f>
        <v>1</v>
      </c>
      <c r="F19" s="43">
        <f>INDEX({0;1;2;3;1;1;1;1;1;1;1;1;2;3;4;5;6},MATCH(Feuil1!F68,{0;1;2;3;12;13;14;15;16;17;18;19;20;21;22;23;24},1))</f>
        <v>1</v>
      </c>
      <c r="G19" s="43">
        <f>Feuil1!G68*(H19+I19+J19+K19)</f>
        <v>14</v>
      </c>
      <c r="H19" s="43">
        <f>INDEX({0;6;5;4;3;2;1},MATCH(Feuil1!H68,{0;1;2;3;4;5;6},1))</f>
        <v>3</v>
      </c>
      <c r="I19" s="43">
        <f>INDEX({0;6;5;4;3;2;1},MATCH(Feuil1!I68,{0;1;2;3;4;5;6},1))</f>
        <v>4</v>
      </c>
      <c r="J19" s="43">
        <f>INDEX({0;3;5;8;15;25},MATCH(Feuil1!J68,{0;1;2;3;4;5},1))</f>
        <v>3</v>
      </c>
      <c r="K19" s="43">
        <f>INDEX({0;1;4;6;10;12;15;7;8;9;10;12;14;16;18;20},MATCH(Feuil1!K68,{0;1;2;3;4;5;6;7;8;9;10;11;12;13;14;15},1))</f>
        <v>4</v>
      </c>
      <c r="L19" s="43">
        <f>IF(Feuil1!L68="","",VLOOKUP(Feuil1!L68,A47:B70,2,0))</f>
        <v>15</v>
      </c>
      <c r="M19" s="43">
        <f>IF(Feuil1!M68="","",VLOOKUP(Feuil1!M68,A47:B70,2,0))</f>
        <v>0</v>
      </c>
      <c r="N19" s="43">
        <f>IF(Feuil1!N68="","",VLOOKUP(Feuil1!N68,A47:B70,2,0))</f>
        <v>0</v>
      </c>
      <c r="O19" s="43">
        <f t="shared" si="3"/>
        <v>66</v>
      </c>
      <c r="P19" s="43"/>
      <c r="Q19" s="43"/>
    </row>
    <row r="20" spans="1:17" x14ac:dyDescent="0.25">
      <c r="A20" s="43">
        <f>Feuil1!A69</f>
        <v>0</v>
      </c>
      <c r="B20" s="43">
        <f>INDEX({0;1;3;5;7;9;12;14;16;18;20;22;24},MATCH(Feuil1!B69,{0;1;2;3;4;5;6;7;8;9;10;11;12},1))</f>
        <v>0</v>
      </c>
      <c r="C20" s="43">
        <f>INDEX({0;1;2;3;4;5;6;7;8;9;10;12;14;16;18;20},MATCH(Feuil1!C69,{0;1;2;3;4;5;6;7;8;9;10;11;12;13;14;15},1))</f>
        <v>0</v>
      </c>
      <c r="D20" s="43">
        <f>INDEX({0;1;2;3;4;5;6;7;8;9;10;12;14;16;18;20},MATCH(Feuil1!D69,{0;1;2;3;4;5;6;7;8;9;10;11;12;13;14;15},1))</f>
        <v>0</v>
      </c>
      <c r="E20" s="43">
        <f>INDEX({0;6;5;4;3;2;1},MATCH(Feuil1!E69,{0;1;2;3;4;5;6},1))</f>
        <v>0</v>
      </c>
      <c r="F20" s="43">
        <f>INDEX({0;1;2;3;1;1;1;1;1;1;1;1;2;3;4;5;6},MATCH(Feuil1!F69,{0;1;2;3;12;13;14;15;16;17;18;19;20;21;22;23;24},1))</f>
        <v>1</v>
      </c>
      <c r="G20" s="43">
        <f>Feuil1!G69*(H20+I20+J20+K20)</f>
        <v>14</v>
      </c>
      <c r="H20" s="43">
        <f>INDEX({0;6;5;4;3;2;1},MATCH(Feuil1!H69,{0;1;2;3;4;5;6},1))</f>
        <v>3</v>
      </c>
      <c r="I20" s="43">
        <f>INDEX({0;6;5;4;3;2;1},MATCH(Feuil1!I69,{0;1;2;3;4;5;6},1))</f>
        <v>3</v>
      </c>
      <c r="J20" s="43">
        <f>INDEX({0;3;5;8;15;25},MATCH(Feuil1!J69,{0;1;2;3;4;5},1))</f>
        <v>0</v>
      </c>
      <c r="K20" s="43">
        <f>INDEX({0;1;4;6;10;12;15;7;8;9;10;12;14;16;18;20},MATCH(Feuil1!K69,{0;1;2;3;4;5;6;7;8;9;10;11;12;13;14;15},1))</f>
        <v>1</v>
      </c>
      <c r="L20" s="43">
        <f>IF(Feuil1!L69="","",VLOOKUP(Feuil1!L69,A47:B70,2,0))</f>
        <v>0</v>
      </c>
      <c r="M20" s="43">
        <f>IF(Feuil1!M69="","",VLOOKUP(Feuil1!M69,A47:B70,2,0))</f>
        <v>0</v>
      </c>
      <c r="N20" s="43">
        <f>IF(Feuil1!N69="","",VLOOKUP(Feuil1!N69,A47:B70,2,0))</f>
        <v>0</v>
      </c>
      <c r="O20" s="43">
        <f t="shared" si="3"/>
        <v>15</v>
      </c>
      <c r="P20" s="44" t="s">
        <v>11</v>
      </c>
      <c r="Q20" s="43">
        <f>SUM(O19:O20)</f>
        <v>81</v>
      </c>
    </row>
    <row r="21" spans="1:17" x14ac:dyDescent="0.25">
      <c r="A21" s="22" t="str">
        <f>Feuil1!A70</f>
        <v>Knight Errant</v>
      </c>
      <c r="B21" s="22">
        <f>INDEX({0;1;3;5;7;9;12;14;16;18;20;22;24},MATCH(Feuil1!B70,{0;1;2;3;4;5;6;7;8;9;10;11;12},1))</f>
        <v>3</v>
      </c>
      <c r="C21" s="22">
        <f>INDEX({0;1;2;3;4;5;6;7;8;9;10;12;14;16;18;20},MATCH(Feuil1!C70,{0;1;2;3;4;5;6;7;8;9;10;11;12;13;14;15},1))</f>
        <v>10</v>
      </c>
      <c r="D21" s="22">
        <f>INDEX({0;1;2;3;4;5;6;7;8;9;10;12;14;16;18;20},MATCH(Feuil1!D70,{0;1;2;3;4;5;6;7;8;9;10;11;12;13;14;15},1))</f>
        <v>5</v>
      </c>
      <c r="E21" s="22">
        <f>INDEX({0;6;5;4;3;2;1},MATCH(Feuil1!E70,{0;1;2;3;4;5;6},1))</f>
        <v>3</v>
      </c>
      <c r="F21" s="22">
        <f>INDEX({0;1;2;3;1;1;1;1;1;1;1;1;2;3;4;5;6},MATCH(Feuil1!F70,{0;1;2;3;12;13;14;15;16;17;18;19;20;21;22;23;24},1))</f>
        <v>2</v>
      </c>
      <c r="G21" s="43">
        <f>Feuil1!G70*(H21+I21+J21+K21)</f>
        <v>7</v>
      </c>
      <c r="H21" s="22">
        <f>INDEX({0;6;5;4;3;2;1},MATCH(Feuil1!H70,{0;1;2;3;4;5;6},1))</f>
        <v>3</v>
      </c>
      <c r="I21" s="22">
        <f>INDEX({0;6;5;4;3;2;1},MATCH(Feuil1!I70,{0;1;2;3;4;5;6},1))</f>
        <v>3</v>
      </c>
      <c r="J21" s="22">
        <f>INDEX({0;3;5;8;15;25},MATCH(Feuil1!J70,{0;1;2;3;4;5},1))</f>
        <v>0</v>
      </c>
      <c r="K21" s="22">
        <f>INDEX({0;1;4;6;10;12;15;7;8;9;10;12;14;16;18;20},MATCH(Feuil1!K70,{0;1;2;3;4;5;6;7;8;9;10;11;12;13;14;15},1))</f>
        <v>1</v>
      </c>
      <c r="L21" s="22">
        <f>IF(Feuil1!L70="","",VLOOKUP(Feuil1!L70,A47:B70,2,0))</f>
        <v>0</v>
      </c>
      <c r="M21" s="22">
        <f>IF(Feuil1!M70="","",VLOOKUP(Feuil1!M70,A47:B70,2,0))</f>
        <v>0</v>
      </c>
      <c r="N21" s="22">
        <f>IF(Feuil1!N70="","",VLOOKUP(Feuil1!N70,A47:B70,2,0))</f>
        <v>0</v>
      </c>
      <c r="O21" s="22">
        <f t="shared" si="3"/>
        <v>30</v>
      </c>
      <c r="P21" s="22"/>
      <c r="Q21" s="22"/>
    </row>
    <row r="22" spans="1:17" x14ac:dyDescent="0.25">
      <c r="A22" s="22">
        <f>Feuil1!A71</f>
        <v>0</v>
      </c>
      <c r="B22" s="22">
        <f>INDEX({0;1;3;5;7;9;12;14;16;18;20;22;24},MATCH(Feuil1!B71,{0;1;2;3;4;5;6;7;8;9;10;11;12},1))</f>
        <v>0</v>
      </c>
      <c r="C22" s="22">
        <f>INDEX({0;1;2;3;4;5;6;7;8;9;10;12;14;16;18;20},MATCH(Feuil1!C71,{0;1;2;3;4;5;6;7;8;9;10;11;12;13;14;15},1))</f>
        <v>0</v>
      </c>
      <c r="D22" s="22">
        <f>INDEX({0;1;2;3;4;5;6;7;8;9;10;12;14;16;18;20},MATCH(Feuil1!D71,{0;1;2;3;4;5;6;7;8;9;10;11;12;13;14;15},1))</f>
        <v>0</v>
      </c>
      <c r="E22" s="22">
        <f>INDEX({0;6;5;4;3;2;1},MATCH(Feuil1!E71,{0;1;2;3;4;5;6},1))</f>
        <v>0</v>
      </c>
      <c r="F22" s="22">
        <f>INDEX({0;1;2;3;1;1;1;1;1;1;1;1;2;3;4;5;6},MATCH(Feuil1!F71,{0;1;2;3;12;13;14;15;16;17;18;19;20;21;22;23;24},1))</f>
        <v>1</v>
      </c>
      <c r="G22" s="43">
        <f>Feuil1!G71*(H22+I22+J22+K22)</f>
        <v>14</v>
      </c>
      <c r="H22" s="22">
        <f>INDEX({0;6;5;4;3;2;1},MATCH(Feuil1!H71,{0;1;2;3;4;5;6},1))</f>
        <v>3</v>
      </c>
      <c r="I22" s="22">
        <f>INDEX({0;6;5;4;3;2;1},MATCH(Feuil1!I71,{0;1;2;3;4;5;6},1))</f>
        <v>3</v>
      </c>
      <c r="J22" s="22">
        <f>INDEX({0;3;5;8;15;25},MATCH(Feuil1!J71,{0;1;2;3;4;5},1))</f>
        <v>0</v>
      </c>
      <c r="K22" s="22">
        <f>INDEX({0;1;4;6;10;12;15;7;8;9;10;12;14;16;18;20},MATCH(Feuil1!K71,{0;1;2;3;4;5;6;7;8;9;10;11;12;13;14;15},1))</f>
        <v>1</v>
      </c>
      <c r="L22" s="22">
        <f>IF(Feuil1!L71="","",VLOOKUP(Feuil1!L71,A47:B70,2,0))</f>
        <v>0</v>
      </c>
      <c r="M22" s="22">
        <f>IF(Feuil1!M71="","",VLOOKUP(Feuil1!M71,A47:B70,2,0))</f>
        <v>0</v>
      </c>
      <c r="N22" s="22">
        <f>IF(Feuil1!N71="","",VLOOKUP(Feuil1!N71,A47:B70,2,0))</f>
        <v>0</v>
      </c>
      <c r="O22" s="22">
        <f t="shared" si="3"/>
        <v>15</v>
      </c>
      <c r="P22" s="23" t="s">
        <v>11</v>
      </c>
      <c r="Q22" s="22">
        <f>SUM(O21:O22)</f>
        <v>45</v>
      </c>
    </row>
    <row r="23" spans="1:17" x14ac:dyDescent="0.25">
      <c r="A23" s="14" t="str">
        <f>Feuil1!A72</f>
        <v>Knights of the Realm</v>
      </c>
      <c r="B23" s="14">
        <f>INDEX({0;1;3;5;7;9;12;14;16;18;20;22;24},MATCH(Feuil1!B72,{0;1;2;3;4;5;6;7;8;9;10;11;12},1))</f>
        <v>3</v>
      </c>
      <c r="C23" s="14">
        <f>INDEX({0;1;2;3;4;5;6;7;8;9;10;12;14;16;18;20},MATCH(Feuil1!C72,{0;1;2;3;4;5;6;7;8;9;10;11;12;13;14;15},1))</f>
        <v>10</v>
      </c>
      <c r="D23" s="14">
        <f>INDEX({0;1;2;3;4;5;6;7;8;9;10;12;14;16;18;20},MATCH(Feuil1!D72,{0;1;2;3;4;5;6;7;8;9;10;11;12;13;14;15},1))</f>
        <v>6</v>
      </c>
      <c r="E23" s="14">
        <f>INDEX({0;6;5;4;3;2;1},MATCH(Feuil1!E72,{0;1;2;3;4;5;6},1))</f>
        <v>3</v>
      </c>
      <c r="F23" s="14">
        <f>INDEX({0;1;2;3;1;1;1;1;1;1;1;1;2;3;4;5;6},MATCH(Feuil1!F72,{0;1;2;3;12;13;14;15;16;17;18;19;20;21;22;23;24},1))</f>
        <v>2</v>
      </c>
      <c r="G23" s="43">
        <f>Feuil1!G72*(H23+I23+J23+K23)</f>
        <v>8</v>
      </c>
      <c r="H23" s="14">
        <f>INDEX({0;6;5;4;3;2;1},MATCH(Feuil1!H72,{0;1;2;3;4;5;6},1))</f>
        <v>4</v>
      </c>
      <c r="I23" s="14">
        <f>INDEX({0;6;5;4;3;2;1},MATCH(Feuil1!I72,{0;1;2;3;4;5;6},1))</f>
        <v>3</v>
      </c>
      <c r="J23" s="14">
        <f>INDEX({0;3;5;8;15;25},MATCH(Feuil1!J72,{0;1;2;3;4;5},1))</f>
        <v>0</v>
      </c>
      <c r="K23" s="14">
        <f>INDEX({0;1;4;6;10;12;15;7;8;9;10;12;14;16;18;20},MATCH(Feuil1!K72,{0;1;2;3;4;5;6;7;8;9;10;11;12;13;14;15},1))</f>
        <v>1</v>
      </c>
      <c r="L23" s="14">
        <f>IF(Feuil1!L72="","",VLOOKUP(Feuil1!L72,A47:B70,2,0))</f>
        <v>0</v>
      </c>
      <c r="M23" s="14">
        <f>IF(Feuil1!M72="","",VLOOKUP(Feuil1!M72,A47:B70,2,0))</f>
        <v>0</v>
      </c>
      <c r="N23" s="14">
        <f>IF(Feuil1!N72="","",VLOOKUP(Feuil1!N72,A47:B90,2,0))</f>
        <v>0</v>
      </c>
      <c r="O23" s="14">
        <f t="shared" si="3"/>
        <v>32</v>
      </c>
      <c r="P23" s="14"/>
      <c r="Q23" s="14"/>
    </row>
    <row r="24" spans="1:17" x14ac:dyDescent="0.25">
      <c r="A24" s="14">
        <f>Feuil1!A73</f>
        <v>0</v>
      </c>
      <c r="B24" s="14">
        <f>INDEX({0;1;3;5;7;9;12;14;16;18;20;22;24},MATCH(Feuil1!B73,{0;1;2;3;4;5;6;7;8;9;10;11;12},1))</f>
        <v>0</v>
      </c>
      <c r="C24" s="14">
        <f>INDEX({0;1;2;3;4;5;6;7;8;9;10;12;14;16;18;20},MATCH(Feuil1!C73,{0;1;2;3;4;5;6;7;8;9;10;11;12;13;14;15},1))</f>
        <v>0</v>
      </c>
      <c r="D24" s="14">
        <f>INDEX({0;1;2;3;4;5;6;7;8;9;10;12;14;16;18;20},MATCH(Feuil1!D73,{0;1;2;3;4;5;6;7;8;9;10;11;12;13;14;15},1))</f>
        <v>0</v>
      </c>
      <c r="E24" s="14">
        <f>INDEX({0;6;5;4;3;2;1},MATCH(Feuil1!E73,{0;1;2;3;4;5;6},1))</f>
        <v>0</v>
      </c>
      <c r="F24" s="14">
        <f>INDEX({0;1;2;3;1;1;1;1;1;1;1;1;2;3;4;5;6},MATCH(Feuil1!F73,{0;1;2;3;12;13;14;15;16;17;18;19;20;21;22;23;24},1))</f>
        <v>1</v>
      </c>
      <c r="G24" s="43">
        <f>Feuil1!G73*(H24+I24+J24+K24)</f>
        <v>14</v>
      </c>
      <c r="H24" s="14">
        <f>INDEX({0;6;5;4;3;2;1},MATCH(Feuil1!H73,{0;1;2;3;4;5;6},1))</f>
        <v>3</v>
      </c>
      <c r="I24" s="14">
        <f>INDEX({0;6;5;4;3;2;1},MATCH(Feuil1!I73,{0;1;2;3;4;5;6},1))</f>
        <v>3</v>
      </c>
      <c r="J24" s="14">
        <f>INDEX({0;3;5;8;15;25},MATCH(Feuil1!J73,{0;1;2;3;4;5},1))</f>
        <v>0</v>
      </c>
      <c r="K24" s="14">
        <f>INDEX({0;1;4;6;10;12;15;7;8;9;10;12;14;16;18;20},MATCH(Feuil1!K73,{0;1;2;3;4;5;6;7;8;9;10;11;12;13;14;15},1))</f>
        <v>1</v>
      </c>
      <c r="L24" s="14">
        <f>IF(Feuil1!L73="","",VLOOKUP(Feuil1!L73,A47:B70,2,0))</f>
        <v>0</v>
      </c>
      <c r="M24" s="14">
        <f>IF(Feuil1!M73="","",VLOOKUP(Feuil1!M73,A47:B70,2,0))</f>
        <v>0</v>
      </c>
      <c r="N24" s="14">
        <f>IF(Feuil1!N73="","",VLOOKUP(Feuil1!N73,A47:B91,2,0))</f>
        <v>0</v>
      </c>
      <c r="O24" s="14">
        <f t="shared" si="3"/>
        <v>15</v>
      </c>
      <c r="P24" s="15" t="s">
        <v>11</v>
      </c>
      <c r="Q24" s="14">
        <f>SUM(O23:O24)</f>
        <v>47</v>
      </c>
    </row>
    <row r="25" spans="1:17" x14ac:dyDescent="0.25">
      <c r="A25" s="20" t="str">
        <f>Feuil1!A74</f>
        <v>Questing Knight</v>
      </c>
      <c r="B25" s="20">
        <f>INDEX({0;1;3;5;7;9;12;14;16;18;20;22;24},MATCH(Feuil1!B74,{0;1;2;3;4;5;6;7;8;9;10;11;12},1))</f>
        <v>3</v>
      </c>
      <c r="C25" s="20">
        <f>INDEX({0;1;2;3;4;5;6;7;8;9;10;12;14;16;18;20},MATCH(Feuil1!C74,{0;1;2;3;4;5;6;7;8;9;10;11;12;13;14;15},1))</f>
        <v>10</v>
      </c>
      <c r="D25" s="20">
        <f>INDEX({0;1;2;3;4;5;6;7;8;9;10;12;14;16;18;20},MATCH(Feuil1!D74,{0;1;2;3;4;5;6;7;8;9;10;11;12;13;14;15},1))</f>
        <v>7</v>
      </c>
      <c r="E25" s="20">
        <f>INDEX({0;6;5;4;3;2;1},MATCH(Feuil1!E74,{0;1;2;3;4;5;6},1))</f>
        <v>3</v>
      </c>
      <c r="F25" s="20">
        <f>INDEX({0;1;2;3;1;1;1;1;1;1;1;1;2;3;4;5;6},MATCH(Feuil1!F74,{0;1;2;3;12;13;14;15;16;17;18;19;20;21;22;23;24},1))</f>
        <v>1</v>
      </c>
      <c r="G25" s="43">
        <f>Feuil1!G74*(H25+I25+J25+K25)</f>
        <v>24</v>
      </c>
      <c r="H25" s="20">
        <f>INDEX({0;6;5;4;3;2;1},MATCH(Feuil1!H74,{0;1;2;3;4;5;6},1))</f>
        <v>4</v>
      </c>
      <c r="I25" s="20">
        <f>INDEX({0;6;5;4;3;2;1},MATCH(Feuil1!I74,{0;1;2;3;4;5;6},1))</f>
        <v>4</v>
      </c>
      <c r="J25" s="20">
        <f>INDEX({0;3;5;8;15;25},MATCH(Feuil1!J74,{0;1;2;3;4;5},1))</f>
        <v>3</v>
      </c>
      <c r="K25" s="20">
        <f>INDEX({0;1;4;6;10;12;15;7;8;9;10;12;14;16;18;20},MATCH(Feuil1!K74,{0;1;2;3;4;5;6;7;8;9;10;11;12;13;14;15},1))</f>
        <v>1</v>
      </c>
      <c r="L25" s="20">
        <f>IF(Feuil1!L74="","",VLOOKUP(Feuil1!L74,A47:B70,2,0))</f>
        <v>0</v>
      </c>
      <c r="M25" s="20">
        <f>IF(Feuil1!M74="","",VLOOKUP(Feuil1!M74,A47:B70,2,0))</f>
        <v>0</v>
      </c>
      <c r="N25" s="20">
        <f>IF(Feuil1!N74="","",VLOOKUP(Feuil1!N74,A47:B92,2,0))</f>
        <v>0</v>
      </c>
      <c r="O25" s="20">
        <f t="shared" si="3"/>
        <v>48</v>
      </c>
      <c r="P25" s="22"/>
      <c r="Q25" s="22"/>
    </row>
    <row r="26" spans="1:17" x14ac:dyDescent="0.25">
      <c r="A26" s="20">
        <f>Feuil1!A75</f>
        <v>0</v>
      </c>
      <c r="B26" s="20">
        <f>INDEX({0;1;3;5;7;9;12;14;16;18;20;22;24},MATCH(Feuil1!B75,{0;1;2;3;4;5;6;7;8;9;10;11;12},1))</f>
        <v>0</v>
      </c>
      <c r="C26" s="20">
        <f>INDEX({0;1;2;3;4;5;6;7;8;9;10;12;14;16;18;20},MATCH(Feuil1!C75,{0;1;2;3;4;5;6;7;8;9;10;11;12;13;14;15},1))</f>
        <v>0</v>
      </c>
      <c r="D26" s="20">
        <f>INDEX({0;1;2;3;4;5;6;7;8;9;10;12;14;16;18;20},MATCH(Feuil1!D75,{0;1;2;3;4;5;6;7;8;9;10;11;12;13;14;15},1))</f>
        <v>0</v>
      </c>
      <c r="E26" s="20">
        <f>INDEX({0;6;5;4;3;2;1},MATCH(Feuil1!E75,{0;1;2;3;4;5;6},1))</f>
        <v>0</v>
      </c>
      <c r="F26" s="20">
        <f>INDEX({0;1;2;3;1;1;1;1;1;1;1;1;2;3;4;5;6},MATCH(Feuil1!F75,{0;1;2;3;12;13;14;15;16;17;18;19;20;21;22;23;24},1))</f>
        <v>1</v>
      </c>
      <c r="G26" s="43">
        <f>Feuil1!G75*(H26+I26+J26+K26)</f>
        <v>14</v>
      </c>
      <c r="H26" s="20">
        <f>INDEX({0;6;5;4;3;2;1},MATCH(Feuil1!H75,{0;1;2;3;4;5;6},1))</f>
        <v>3</v>
      </c>
      <c r="I26" s="20">
        <f>INDEX({0;6;5;4;3;2;1},MATCH(Feuil1!I75,{0;1;2;3;4;5;6},1))</f>
        <v>3</v>
      </c>
      <c r="J26" s="20">
        <f>INDEX({0;3;5;8;15;25},MATCH(Feuil1!J75,{0;1;2;3;4;5},1))</f>
        <v>0</v>
      </c>
      <c r="K26" s="20">
        <f>INDEX({0;1;4;6;10;12;15;7;8;9;10;12;14;16;18;20},MATCH(Feuil1!K75,{0;1;2;3;4;5;6;7;8;9;10;11;12;13;14;15},1))</f>
        <v>1</v>
      </c>
      <c r="L26" s="20">
        <f>IF(Feuil1!L75="","",VLOOKUP(Feuil1!L75,A47:B70,2,0))</f>
        <v>0</v>
      </c>
      <c r="M26" s="20">
        <f>IF(Feuil1!M75="","",VLOOKUP(Feuil1!M75,A47:B70,2,0))</f>
        <v>0</v>
      </c>
      <c r="N26" s="20">
        <f>IF(Feuil1!N75="","",VLOOKUP(Feuil1!N75,A47:B93,2,0))</f>
        <v>0</v>
      </c>
      <c r="O26" s="20">
        <f t="shared" si="3"/>
        <v>15</v>
      </c>
      <c r="P26" s="23" t="s">
        <v>11</v>
      </c>
      <c r="Q26" s="22">
        <f>SUM(O25:O26)</f>
        <v>63</v>
      </c>
    </row>
    <row r="27" spans="1:17" x14ac:dyDescent="0.25">
      <c r="A27" s="18" t="str">
        <f>Feuil1!A76</f>
        <v>Grail Knights</v>
      </c>
      <c r="B27" s="18">
        <f>INDEX({0;1;3;5;7;9;12;14;16;18;20;22;24},MATCH(Feuil1!B76,{0;1;2;3;4;5;6;7;8;9;10;11;12},1))</f>
        <v>3</v>
      </c>
      <c r="C27" s="18">
        <f>INDEX({0;1;2;3;4;5;6;7;8;9;10;12;14;16;18;20},MATCH(Feuil1!C76,{0;1;2;3;4;5;6;7;8;9;10;11;12;13;14;15},1))</f>
        <v>10</v>
      </c>
      <c r="D27" s="18">
        <f>INDEX({0;1;2;3;4;5;6;7;8;9;10;12;14;16;18;20},MATCH(Feuil1!D76,{0;1;2;3;4;5;6;7;8;9;10;11;12;13;14;15},1))</f>
        <v>7</v>
      </c>
      <c r="E27" s="18">
        <f>INDEX({0;6;5;4;3;2;1},MATCH(Feuil1!E76,{0;1;2;3;4;5;6},1))</f>
        <v>3</v>
      </c>
      <c r="F27" s="18">
        <f>INDEX({0;1;2;3;1;1;1;1;1;1;1;1;2;3;4;5;6},MATCH(Feuil1!F76,{0;1;2;3;12;13;14;15;16;17;18;19;20;21;22;23;24},1))</f>
        <v>1</v>
      </c>
      <c r="G27" s="43">
        <f>Feuil1!G76*(H27+I27+J27+K27)</f>
        <v>22</v>
      </c>
      <c r="H27" s="18">
        <f>INDEX({0;6;5;4;3;2;1},MATCH(Feuil1!H76,{0;1;2;3;4;5;6},1))</f>
        <v>4</v>
      </c>
      <c r="I27" s="18">
        <f>INDEX({0;6;5;4;3;2;1},MATCH(Feuil1!I76,{0;1;2;3;4;5;6},1))</f>
        <v>3</v>
      </c>
      <c r="J27" s="18">
        <f>INDEX({0;3;5;8;15;25},MATCH(Feuil1!J76,{0;1;2;3;4;5},1))</f>
        <v>3</v>
      </c>
      <c r="K27" s="18">
        <f>INDEX({0;1;4;6;10;12;15;7;8;9;10;12;14;16;18;20},MATCH(Feuil1!K76,{0;1;2;3;4;5;6;7;8;9;10;11;12;13;14;15},1))</f>
        <v>1</v>
      </c>
      <c r="L27" s="18">
        <f>IF(Feuil1!L76="","",VLOOKUP(Feuil1!L76,A47:B70,2,0))</f>
        <v>0</v>
      </c>
      <c r="M27" s="18">
        <f>IF(Feuil1!M76="","",VLOOKUP(Feuil1!M76,A47:B70,2,0))</f>
        <v>0</v>
      </c>
      <c r="N27" s="18">
        <f>IF(Feuil1!N76="","",VLOOKUP(Feuil1!N76,A47:B94,2,0))</f>
        <v>0</v>
      </c>
      <c r="O27" s="18">
        <f t="shared" si="3"/>
        <v>46</v>
      </c>
      <c r="P27" s="18"/>
      <c r="Q27" s="18"/>
    </row>
    <row r="28" spans="1:17" x14ac:dyDescent="0.25">
      <c r="A28" s="18">
        <f>Feuil1!A77</f>
        <v>0</v>
      </c>
      <c r="B28" s="18">
        <f>INDEX({0;1;3;5;7;9;12;14;16;18;20;22;24},MATCH(Feuil1!B77,{0;1;2;3;4;5;6;7;8;9;10;11;12},1))</f>
        <v>0</v>
      </c>
      <c r="C28" s="18">
        <f>INDEX({0;1;2;3;4;5;6;7;8;9;10;12;14;16;18;20},MATCH(Feuil1!C77,{0;1;2;3;4;5;6;7;8;9;10;11;12;13;14;15},1))</f>
        <v>0</v>
      </c>
      <c r="D28" s="18">
        <f>INDEX({0;1;2;3;4;5;6;7;8;9;10;12;14;16;18;20},MATCH(Feuil1!D77,{0;1;2;3;4;5;6;7;8;9;10;11;12;13;14;15},1))</f>
        <v>0</v>
      </c>
      <c r="E28" s="18">
        <f>INDEX({0;6;5;4;3;2;1},MATCH(Feuil1!E77,{0;1;2;3;4;5;6},1))</f>
        <v>0</v>
      </c>
      <c r="F28" s="18">
        <f>INDEX({0;1;2;3;1;1;1;1;1;1;1;1;2;3;4;5;6},MATCH(Feuil1!F77,{0;1;2;3;12;13;14;15;16;17;18;19;20;21;22;23;24},1))</f>
        <v>1</v>
      </c>
      <c r="G28" s="43">
        <f>Feuil1!G77*(H28+I28+J28+K28)</f>
        <v>14</v>
      </c>
      <c r="H28" s="18">
        <f>INDEX({0;6;5;4;3;2;1},MATCH(Feuil1!H77,{0;1;2;3;4;5;6},1))</f>
        <v>3</v>
      </c>
      <c r="I28" s="18">
        <f>INDEX({0;6;5;4;3;2;1},MATCH(Feuil1!I77,{0;1;2;3;4;5;6},1))</f>
        <v>3</v>
      </c>
      <c r="J28" s="18">
        <f>INDEX({0;3;5;8;15;25},MATCH(Feuil1!J77,{0;1;2;3;4;5},1))</f>
        <v>0</v>
      </c>
      <c r="K28" s="18">
        <f>INDEX({0;1;4;6;10;12;15;7;8;9;10;12;14;16;18;20},MATCH(Feuil1!K77,{0;1;2;3;4;5;6;7;8;9;10;11;12;13;14;15},1))</f>
        <v>1</v>
      </c>
      <c r="L28" s="18">
        <f>IF(Feuil1!L77="","",VLOOKUP(Feuil1!L77,A47:B70,2,0))</f>
        <v>0</v>
      </c>
      <c r="M28" s="18">
        <f>IF(Feuil1!M77="","",VLOOKUP(Feuil1!M77,A47:B70,2,0))</f>
        <v>0</v>
      </c>
      <c r="N28" s="18">
        <f>IF(Feuil1!N77="","",VLOOKUP(Feuil1!N77,A47:B95,2,0))</f>
        <v>0</v>
      </c>
      <c r="O28" s="18">
        <f t="shared" si="3"/>
        <v>15</v>
      </c>
      <c r="P28" s="19" t="s">
        <v>11</v>
      </c>
      <c r="Q28" s="18">
        <f>SUM(O27:O28)</f>
        <v>61</v>
      </c>
    </row>
    <row r="29" spans="1:17" x14ac:dyDescent="0.25">
      <c r="A29" s="34" t="str">
        <f>Feuil1!A78</f>
        <v>Pegasus Knights</v>
      </c>
      <c r="B29" s="34">
        <f>INDEX({0;1;3;5;7;9;12;14;16;18;20;22;24},MATCH(Feuil1!B78,{0;1;2;3;4;5;6;7;8;9;10;11;12},1))</f>
        <v>7</v>
      </c>
      <c r="C29" s="34">
        <f>INDEX({0;1;2;3;4;5;6;7;8;9;10;12;14;16;18;20},MATCH(Feuil1!C78,{0;1;2;3;4;5;6;7;8;9;10;11;12;13;14;15},1))</f>
        <v>20</v>
      </c>
      <c r="D29" s="34">
        <f>INDEX({0;1;2;3;4;5;6;7;8;9;10;12;14;16;18;20},MATCH(Feuil1!D78,{0;1;2;3;4;5;6;7;8;9;10;11;12;13;14;15},1))</f>
        <v>6</v>
      </c>
      <c r="E29" s="34">
        <f>INDEX({0;6;5;4;3;2;1},MATCH(Feuil1!E78,{0;1;2;3;4;5;6},1))</f>
        <v>3</v>
      </c>
      <c r="F29" s="34">
        <f>INDEX({0;1;2;3;1;1;1;1;1;1;1;1;2;3;4;5;6},MATCH(Feuil1!F78,{0;1;2;3;12;13;14;15;16;17;18;19;20;21;22;23;24},1))</f>
        <v>2</v>
      </c>
      <c r="G29" s="43">
        <f>Feuil1!G78*(H29+I29+J29+K29)</f>
        <v>16</v>
      </c>
      <c r="H29" s="34">
        <f>INDEX({0;6;5;4;3;2;1},MATCH(Feuil1!H78,{0;1;2;3;4;5;6},1))</f>
        <v>4</v>
      </c>
      <c r="I29" s="34">
        <f>INDEX({0;6;5;4;3;2;1},MATCH(Feuil1!I78,{0;1;2;3;4;5;6},1))</f>
        <v>3</v>
      </c>
      <c r="J29" s="34">
        <f>INDEX({0;3;5;8;15;25},MATCH(Feuil1!J78,{0;1;2;3;4;5},1))</f>
        <v>0</v>
      </c>
      <c r="K29" s="34">
        <f>INDEX({0;1;4;6;10;12;15;7;8;9;10;12;14;16;18;20},MATCH(Feuil1!K78,{0;1;2;3;4;5;6;7;8;9;10;11;12;13;14;15},1))</f>
        <v>1</v>
      </c>
      <c r="L29" s="34">
        <f>IF(Feuil1!L78="","",VLOOKUP(Feuil1!L78,A47:B70,2,0))</f>
        <v>0</v>
      </c>
      <c r="M29" s="34">
        <f>IF(Feuil1!M78="","",VLOOKUP(Feuil1!M78,A47:B70,2,0))</f>
        <v>0</v>
      </c>
      <c r="N29" s="34">
        <f>IF(Feuil1!N78="","",VLOOKUP(Feuil1!N78,A47:B96,2,0))</f>
        <v>0</v>
      </c>
      <c r="O29" s="34">
        <f t="shared" si="3"/>
        <v>54</v>
      </c>
      <c r="P29" s="34"/>
      <c r="Q29" s="34"/>
    </row>
    <row r="30" spans="1:17" x14ac:dyDescent="0.25">
      <c r="A30" s="34">
        <f>Feuil1!A79</f>
        <v>0</v>
      </c>
      <c r="B30" s="34">
        <f>INDEX({0;1;3;5;7;9;12;14;16;18;20;22;24},MATCH(Feuil1!B79,{0;1;2;3;4;5;6;7;8;9;10;11;12},1))</f>
        <v>0</v>
      </c>
      <c r="C30" s="34">
        <f>INDEX({0;1;2;3;4;5;6;7;8;9;10;12;14;16;18;20},MATCH(Feuil1!C79,{0;1;2;3;4;5;6;7;8;9;10;11;12;13;14;15},1))</f>
        <v>0</v>
      </c>
      <c r="D30" s="34">
        <f>INDEX({0;1;2;3;4;5;6;7;8;9;10;12;14;16;18;20},MATCH(Feuil1!D79,{0;1;2;3;4;5;6;7;8;9;10;11;12;13;14;15},1))</f>
        <v>0</v>
      </c>
      <c r="E30" s="34">
        <f>INDEX({0;6;5;4;3;2;1},MATCH(Feuil1!E79,{0;1;2;3;4;5;6},1))</f>
        <v>0</v>
      </c>
      <c r="F30" s="34">
        <f>INDEX({0;1;2;3;1;1;1;1;1;1;1;1;2;3;4;5;6},MATCH(Feuil1!F79,{0;1;2;3;12;13;14;15;16;17;18;19;20;21;22;23;24},1))</f>
        <v>1</v>
      </c>
      <c r="G30" s="43">
        <f>Feuil1!G79*(H30+I30+J30+K30)</f>
        <v>14</v>
      </c>
      <c r="H30" s="34">
        <f>INDEX({0;6;5;4;3;2;1},MATCH(Feuil1!H79,{0;1;2;3;4;5;6},1))</f>
        <v>3</v>
      </c>
      <c r="I30" s="34">
        <f>INDEX({0;6;5;4;3;2;1},MATCH(Feuil1!I79,{0;1;2;3;4;5;6},1))</f>
        <v>3</v>
      </c>
      <c r="J30" s="34">
        <f>INDEX({0;3;5;8;15;25},MATCH(Feuil1!J79,{0;1;2;3;4;5},1))</f>
        <v>0</v>
      </c>
      <c r="K30" s="34">
        <f>INDEX({0;1;4;6;10;12;15;7;8;9;10;12;14;16;18;20},MATCH(Feuil1!K79,{0;1;2;3;4;5;6;7;8;9;10;11;12;13;14;15},1))</f>
        <v>1</v>
      </c>
      <c r="L30" s="34">
        <f>IF(Feuil1!L79="","",VLOOKUP(Feuil1!L79,A47:B70,2,0))</f>
        <v>0</v>
      </c>
      <c r="M30" s="34">
        <f>IF(Feuil1!M79="","",VLOOKUP(Feuil1!M79,A47:B70,2,0))</f>
        <v>0</v>
      </c>
      <c r="N30" s="34">
        <f>IF(Feuil1!N79="","",VLOOKUP(Feuil1!N79,A47:B97,2,0))</f>
        <v>0</v>
      </c>
      <c r="O30" s="34">
        <f t="shared" si="3"/>
        <v>15</v>
      </c>
      <c r="P30" s="35" t="s">
        <v>11</v>
      </c>
      <c r="Q30" s="34">
        <f>SUM(O29:O30)</f>
        <v>69</v>
      </c>
    </row>
    <row r="31" spans="1:17" x14ac:dyDescent="0.25">
      <c r="A31" s="36" t="str">
        <f>Feuil1!A80</f>
        <v>Battle Pilgrims</v>
      </c>
      <c r="B31" s="36">
        <f>INDEX({0;1;3;5;7;9;12;14;16;18;20;22;24},MATCH(Feuil1!B80,{0;1;2;3;4;5;6;7;8;9;10;11;12},1))</f>
        <v>1</v>
      </c>
      <c r="C31" s="36">
        <f>INDEX({0;1;2;3;4;5;6;7;8;9;10;12;14;16;18;20},MATCH(Feuil1!C80,{0;1;2;3;4;5;6;7;8;9;10;11;12;13;14;15},1))</f>
        <v>5</v>
      </c>
      <c r="D31" s="36">
        <f>INDEX({0;1;2;3;4;5;6;7;8;9;10;12;14;16;18;20},MATCH(Feuil1!D80,{0;1;2;3;4;5;6;7;8;9;10;11;12;13;14;15},1))</f>
        <v>6</v>
      </c>
      <c r="E31" s="36">
        <f>INDEX({0;6;5;4;3;2;1},MATCH(Feuil1!E80,{0;1;2;3;4;5;6},1))</f>
        <v>2</v>
      </c>
      <c r="F31" s="36">
        <f>INDEX({0;1;2;3;1;1;1;1;1;1;1;1;2;3;4;5;6},MATCH(Feuil1!F80,{0;1;2;3;12;13;14;15;16;17;18;19;20;21;22;23;24},1))</f>
        <v>1</v>
      </c>
      <c r="G31" s="43">
        <f>Feuil1!G80*(H31+I31+J31+K31)</f>
        <v>6</v>
      </c>
      <c r="H31" s="36">
        <f>INDEX({0;6;5;4;3;2;1},MATCH(Feuil1!H80,{0;1;2;3;4;5;6},1))</f>
        <v>2</v>
      </c>
      <c r="I31" s="36">
        <f>INDEX({0;6;5;4;3;2;1},MATCH(Feuil1!I80,{0;1;2;3;4;5;6},1))</f>
        <v>3</v>
      </c>
      <c r="J31" s="36">
        <f>INDEX({0;3;5;8;15;25},MATCH(Feuil1!J80,{0;1;2;3;4;5},1))</f>
        <v>0</v>
      </c>
      <c r="K31" s="36">
        <f>INDEX({0;1;4;6;10;12;15;7;8;9;10;12;14;16;18;20},MATCH(Feuil1!K80,{0;1;2;3;4;5;6;7;8;9;10;11;12;13;14;15},1))</f>
        <v>1</v>
      </c>
      <c r="L31" s="36">
        <f>IF(Feuil1!L80="","",VLOOKUP(Feuil1!L80,A47:B70,2,0))</f>
        <v>0</v>
      </c>
      <c r="M31" s="36">
        <f>IF(Feuil1!M80="","",VLOOKUP(Feuil1!M80,A47:B70,2,0))</f>
        <v>0</v>
      </c>
      <c r="N31" s="36">
        <f>IF(Feuil1!N80="","",VLOOKUP(Feuil1!N80,A47:B98,2,0))</f>
        <v>0</v>
      </c>
      <c r="O31" s="36">
        <f t="shared" si="3"/>
        <v>21</v>
      </c>
      <c r="P31" s="37" t="s">
        <v>11</v>
      </c>
      <c r="Q31" s="36">
        <f>SUM(O31)</f>
        <v>21</v>
      </c>
    </row>
    <row r="32" spans="1:17" x14ac:dyDescent="0.25">
      <c r="A32" s="24" t="str">
        <f>Feuil1!A81</f>
        <v>Men-at-Arms</v>
      </c>
      <c r="B32" s="24">
        <f>INDEX({0;1;3;5;7;9;12;14;16;18;20;22;24},MATCH(Feuil1!B81,{0;1;2;3;4;5;6;7;8;9;10;11;12},1))</f>
        <v>1</v>
      </c>
      <c r="C32" s="24">
        <f>INDEX({0;1;2;3;4;5;6;7;8;9;10;12;14;16;18;20},MATCH(Feuil1!C81,{0;1;2;3;4;5;6;7;8;9;10;11;12;13;14;15},1))</f>
        <v>5</v>
      </c>
      <c r="D32" s="24">
        <f>INDEX({0;1;2;3;4;5;6;7;8;9;10;12;14;16;18;20},MATCH(Feuil1!D81,{0;1;2;3;4;5;6;7;8;9;10;11;12;13;14;15},1))</f>
        <v>4</v>
      </c>
      <c r="E32" s="24">
        <f>INDEX({0;6;5;4;3;2;1},MATCH(Feuil1!E81,{0;1;2;3;4;5;6},1))</f>
        <v>1</v>
      </c>
      <c r="F32" s="24">
        <f>INDEX({0;1;2;3;1;1;1;1;1;1;1;1;2;3;4;5;6},MATCH(Feuil1!F81,{0;1;2;3;12;13;14;15;16;17;18;19;20;21;22;23;24},1))</f>
        <v>2</v>
      </c>
      <c r="G32" s="43">
        <f>Feuil1!G81*(H32+I32+J32+K32)</f>
        <v>6</v>
      </c>
      <c r="H32" s="24">
        <f>INDEX({0;6;5;4;3;2;1},MATCH(Feuil1!H81,{0;1;2;3;4;5;6},1))</f>
        <v>2</v>
      </c>
      <c r="I32" s="24">
        <f>INDEX({0;6;5;4;3;2;1},MATCH(Feuil1!I81,{0;1;2;3;4;5;6},1))</f>
        <v>3</v>
      </c>
      <c r="J32" s="24">
        <f>INDEX({0;3;5;8;15;25},MATCH(Feuil1!J81,{0;1;2;3;4;5},1))</f>
        <v>0</v>
      </c>
      <c r="K32" s="24">
        <f>INDEX({0;1;4;6;10;12;15;7;8;9;10;12;14;16;18;20},MATCH(Feuil1!K81,{0;1;2;3;4;5;6;7;8;9;10;11;12;13;14;15},1))</f>
        <v>1</v>
      </c>
      <c r="L32" s="24">
        <f>IF(Feuil1!L81="","",VLOOKUP(Feuil1!L81,A47:B70,2,0))</f>
        <v>10</v>
      </c>
      <c r="M32" s="24">
        <f>IF(Feuil1!M81="","",VLOOKUP(Feuil1!M81,A47:B70,2,0))</f>
        <v>0</v>
      </c>
      <c r="N32" s="24">
        <f>IF(Feuil1!N81="","",VLOOKUP(Feuil1!N81,A47:B99,2,0))</f>
        <v>0</v>
      </c>
      <c r="O32" s="24">
        <f t="shared" si="3"/>
        <v>29</v>
      </c>
      <c r="P32" s="25" t="s">
        <v>11</v>
      </c>
      <c r="Q32" s="24">
        <f>SUM(O32)</f>
        <v>29</v>
      </c>
    </row>
    <row r="33" spans="1:17" x14ac:dyDescent="0.25">
      <c r="A33" s="45" t="str">
        <f>Feuil1!A82</f>
        <v>Peasant Bowmen</v>
      </c>
      <c r="B33" s="45">
        <f>INDEX({0;1;3;5;7;9;12;14;16;18;20;22;24},MATCH(Feuil1!B82,{0;1;2;3;4;5;6;7;8;9;10;11;12},1))</f>
        <v>1</v>
      </c>
      <c r="C33" s="45">
        <f>INDEX({0;1;2;3;4;5;6;7;8;9;10;12;14;16;18;20},MATCH(Feuil1!C82,{0;1;2;3;4;5;6;7;8;9;10;11;12;13;14;15},1))</f>
        <v>8</v>
      </c>
      <c r="D33" s="45">
        <f>INDEX({0;1;2;3;4;5;6;7;8;9;10;12;14;16;18;20},MATCH(Feuil1!D82,{0;1;2;3;4;5;6;7;8;9;10;11;12;13;14;15},1))</f>
        <v>4</v>
      </c>
      <c r="E33" s="45">
        <f>INDEX({0;6;5;4;3;2;1},MATCH(Feuil1!E82,{0;1;2;3;4;5;6},1))</f>
        <v>1</v>
      </c>
      <c r="F33" s="45">
        <f>INDEX({0;1;2;3;1;1;1;1;1;1;1;1;2;3;4;5;6},MATCH(Feuil1!F82,{0;1;2;3;12;13;14;15;16;17;18;19;20;21;22;23;24},1))</f>
        <v>2</v>
      </c>
      <c r="G33" s="43">
        <f>Feuil1!G82*(H33+I33+J33+K33)</f>
        <v>6</v>
      </c>
      <c r="H33" s="45">
        <f>INDEX({0;6;5;4;3;2;1},MATCH(Feuil1!H82,{0;1;2;3;4;5;6},1))</f>
        <v>2</v>
      </c>
      <c r="I33" s="45">
        <f>INDEX({0;6;5;4;3;2;1},MATCH(Feuil1!I82,{0;1;2;3;4;5;6},1))</f>
        <v>3</v>
      </c>
      <c r="J33" s="45">
        <f>INDEX({0;3;5;8;15;25},MATCH(Feuil1!J82,{0;1;2;3;4;5},1))</f>
        <v>0</v>
      </c>
      <c r="K33" s="45">
        <f>INDEX({0;1;4;6;10;12;15;7;8;9;10;12;14;16;18;20},MATCH(Feuil1!K82,{0;1;2;3;4;5;6;7;8;9;10;11;12;13;14;15},1))</f>
        <v>1</v>
      </c>
      <c r="L33" s="45">
        <f>IF(Feuil1!L82="","",VLOOKUP(Feuil1!L82,A47:B70,2,0))</f>
        <v>30</v>
      </c>
      <c r="M33" s="45">
        <f>IF(Feuil1!M82="","",VLOOKUP(Feuil1!M82,A47:B70,2,0))</f>
        <v>0</v>
      </c>
      <c r="N33" s="45">
        <f>IF(Feuil1!N82="","",VLOOKUP(Feuil1!N82,A47:B100,2,0))</f>
        <v>0</v>
      </c>
      <c r="O33" s="45">
        <f t="shared" si="3"/>
        <v>52</v>
      </c>
      <c r="P33" s="45"/>
      <c r="Q33" s="45"/>
    </row>
    <row r="34" spans="1:17" x14ac:dyDescent="0.25">
      <c r="A34" s="45">
        <f>Feuil1!A83</f>
        <v>0</v>
      </c>
      <c r="B34" s="45">
        <f>INDEX({0;1;3;5;7;9;12;14;16;18;20;22;24},MATCH(Feuil1!B83,{0;1;2;3;4;5;6;7;8;9;10;11;12},1))</f>
        <v>0</v>
      </c>
      <c r="C34" s="45">
        <f>INDEX({0;1;2;3;4;5;6;7;8;9;10;12;14;16;18;20},MATCH(Feuil1!C83,{0;1;2;3;4;5;6;7;8;9;10;11;12;13;14;15},1))</f>
        <v>0</v>
      </c>
      <c r="D34" s="45">
        <f>INDEX({0;1;2;3;4;5;6;7;8;9;10;12;14;16;18;20},MATCH(Feuil1!D83,{0;1;2;3;4;5;6;7;8;9;10;11;12;13;14;15},1))</f>
        <v>0</v>
      </c>
      <c r="E34" s="45">
        <f>INDEX({0;6;5;4;3;2;1},MATCH(Feuil1!E83,{0;1;2;3;4;5;6},1))</f>
        <v>0</v>
      </c>
      <c r="F34" s="45">
        <f>INDEX({0;1;2;3;1;1;1;1;1;1;1;1;2;3;4;5;6},MATCH(Feuil1!F83,{0;1;2;3;12;13;14;15;16;17;18;19;20;21;22;23;24},1))</f>
        <v>1</v>
      </c>
      <c r="G34" s="43">
        <f>Feuil1!G83*(H34+I34+J34+K34)</f>
        <v>5</v>
      </c>
      <c r="H34" s="45">
        <f>INDEX({0;6;5;4;3;2;1},MATCH(Feuil1!H83,{0;1;2;3;4;5;6},1))</f>
        <v>2</v>
      </c>
      <c r="I34" s="45">
        <f>INDEX({0;6;5;4;3;2;1},MATCH(Feuil1!I83,{0;1;2;3;4;5;6},1))</f>
        <v>2</v>
      </c>
      <c r="J34" s="45">
        <f>INDEX({0;3;5;8;15;25},MATCH(Feuil1!J83,{0;1;2;3;4;5},1))</f>
        <v>0</v>
      </c>
      <c r="K34" s="45">
        <f>INDEX({0;1;4;6;10;12;15;7;8;9;10;12;14;16;18;20},MATCH(Feuil1!K83,{0;1;2;3;4;5;6;7;8;9;10;11;12;13;14;15},1))</f>
        <v>1</v>
      </c>
      <c r="L34" s="45">
        <f>IF(Feuil1!L83="","",VLOOKUP(Feuil1!L83,A47:B70,2,0))</f>
        <v>0</v>
      </c>
      <c r="M34" s="45">
        <f>IF(Feuil1!M83="","",VLOOKUP(Feuil1!M83,A47:B70,2,0))</f>
        <v>0</v>
      </c>
      <c r="N34" s="45">
        <f>IF(Feuil1!N83="","",VLOOKUP(Feuil1!N83,A47:B101,2,0))</f>
        <v>0</v>
      </c>
      <c r="O34" s="45">
        <f t="shared" si="3"/>
        <v>6</v>
      </c>
      <c r="P34" s="46" t="s">
        <v>11</v>
      </c>
      <c r="Q34" s="45">
        <f>SUM(O33:O34)</f>
        <v>58</v>
      </c>
    </row>
    <row r="35" spans="1:17" x14ac:dyDescent="0.25">
      <c r="A35" s="20" t="str">
        <f>Feuil1!A84</f>
        <v>Mounted Yeomen</v>
      </c>
      <c r="B35" s="20">
        <f>INDEX({0;1;3;5;7;9;12;14;16;18;20;22;24},MATCH(Feuil1!B84,{0;1;2;3;4;5;6;7;8;9;10;11;12},1))</f>
        <v>3</v>
      </c>
      <c r="C35" s="20">
        <f>INDEX({0;1;2;3;4;5;6;7;8;9;10;12;14;16;18;20},MATCH(Feuil1!C84,{0;1;2;3;4;5;6;7;8;9;10;11;12;13;14;15},1))</f>
        <v>14</v>
      </c>
      <c r="D35" s="20">
        <f>INDEX({0;1;2;3;4;5;6;7;8;9;10;12;14;16;18;20},MATCH(Feuil1!D84,{0;1;2;3;4;5;6;7;8;9;10;11;12;13;14;15},1))</f>
        <v>4</v>
      </c>
      <c r="E35" s="20">
        <f>INDEX({0;6;5;4;3;2;1},MATCH(Feuil1!E84,{0;1;2;3;4;5;6},1))</f>
        <v>1</v>
      </c>
      <c r="F35" s="20">
        <f>INDEX({0;1;2;3;1;1;1;1;1;1;1;1;2;3;4;5;6},MATCH(Feuil1!F84,{0;1;2;3;12;13;14;15;16;17;18;19;20;21;22;23;24},1))</f>
        <v>1</v>
      </c>
      <c r="G35" s="43">
        <f>Feuil1!G84*(H35+I35+J35+K35)</f>
        <v>7</v>
      </c>
      <c r="H35" s="20">
        <f>INDEX({0;6;5;4;3;2;1},MATCH(Feuil1!H84,{0;1;2;3;4;5;6},1))</f>
        <v>3</v>
      </c>
      <c r="I35" s="20">
        <f>INDEX({0;6;5;4;3;2;1},MATCH(Feuil1!I84,{0;1;2;3;4;5;6},1))</f>
        <v>3</v>
      </c>
      <c r="J35" s="20">
        <f>INDEX({0;3;5;8;15;25},MATCH(Feuil1!J84,{0;1;2;3;4;5},1))</f>
        <v>0</v>
      </c>
      <c r="K35" s="20">
        <f>INDEX({0;1;4;6;10;12;15;7;8;9;10;12;14;16;18;20},MATCH(Feuil1!K84,{0;1;2;3;4;5;6;7;8;9;10;11;12;13;14;15},1))</f>
        <v>1</v>
      </c>
      <c r="L35" s="20">
        <f>IF(Feuil1!L84="","",VLOOKUP(Feuil1!L84,A47:B102,2,0))</f>
        <v>15</v>
      </c>
      <c r="M35" s="20">
        <f>IF(Feuil1!M84="","",VLOOKUP(Feuil1!M84,A47:B98,2,0))</f>
        <v>0</v>
      </c>
      <c r="N35" s="20">
        <f>IF(Feuil1!N84="","",VLOOKUP(Feuil1!N84,A47:B102,2,0))</f>
        <v>0</v>
      </c>
      <c r="O35" s="20">
        <f t="shared" si="3"/>
        <v>45</v>
      </c>
      <c r="P35" s="20"/>
      <c r="Q35" s="20"/>
    </row>
    <row r="36" spans="1:17" x14ac:dyDescent="0.25">
      <c r="A36" s="20">
        <f>Feuil1!A85</f>
        <v>0</v>
      </c>
      <c r="B36" s="20">
        <f>INDEX({0;1;3;5;7;9;12;14;16;18;20;22;24},MATCH(Feuil1!B85,{0;1;2;3;4;5;6;7;8;9;10;11;12},1))</f>
        <v>0</v>
      </c>
      <c r="C36" s="20">
        <f>INDEX({0;1;2;3;4;5;6;7;8;9;10;12;14;16;18;20},MATCH(Feuil1!C85,{0;1;2;3;4;5;6;7;8;9;10;11;12;13;14;15},1))</f>
        <v>0</v>
      </c>
      <c r="D36" s="20">
        <f>INDEX({0;1;2;3;4;5;6;7;8;9;10;12;14;16;18;20},MATCH(Feuil1!D85,{0;1;2;3;4;5;6;7;8;9;10;11;12;13;14;15},1))</f>
        <v>0</v>
      </c>
      <c r="E36" s="20">
        <f>INDEX({0;6;5;4;3;2;1},MATCH(Feuil1!E85,{0;1;2;3;4;5;6},1))</f>
        <v>0</v>
      </c>
      <c r="F36" s="20">
        <f>INDEX({0;1;2;3;1;1;1;1;1;1;1;1;2;3;4;5;6},MATCH(Feuil1!F85,{0;1;2;3;12;13;14;15;16;17;18;19;20;21;22;23;24},1))</f>
        <v>2</v>
      </c>
      <c r="G36" s="43">
        <f>Feuil1!G85*(H36+I36+J36+K36)</f>
        <v>7</v>
      </c>
      <c r="H36" s="20">
        <f>INDEX({0;6;5;4;3;2;1},MATCH(Feuil1!H85,{0;1;2;3;4;5;6},1))</f>
        <v>3</v>
      </c>
      <c r="I36" s="20">
        <f>INDEX({0;6;5;4;3;2;1},MATCH(Feuil1!I85,{0;1;2;3;4;5;6},1))</f>
        <v>3</v>
      </c>
      <c r="J36" s="20">
        <f>INDEX({0;3;5;8;15;25},MATCH(Feuil1!J85,{0;1;2;3;4;5},1))</f>
        <v>0</v>
      </c>
      <c r="K36" s="20">
        <f>INDEX({0;1;4;6;10;12;15;7;8;9;10;12;14;16;18;20},MATCH(Feuil1!K85,{0;1;2;3;4;5;6;7;8;9;10;11;12;13;14;15},1))</f>
        <v>1</v>
      </c>
      <c r="L36" s="20">
        <f>IF(Feuil1!L85="","",VLOOKUP(Feuil1!L85,A47:B102,2,0))</f>
        <v>0</v>
      </c>
      <c r="M36" s="20">
        <f>IF(Feuil1!M85="","",VLOOKUP(Feuil1!M85,A47:B98,2,0))</f>
        <v>0</v>
      </c>
      <c r="N36" s="20">
        <f>IF(Feuil1!N85="","",VLOOKUP(Feuil1!N85,A47:B80,2,0))</f>
        <v>0</v>
      </c>
      <c r="O36" s="20">
        <f t="shared" si="3"/>
        <v>9</v>
      </c>
      <c r="P36" s="20"/>
      <c r="Q36" s="20"/>
    </row>
    <row r="37" spans="1:17" x14ac:dyDescent="0.25">
      <c r="A37" s="20">
        <f>Feuil1!A86</f>
        <v>0</v>
      </c>
      <c r="B37" s="20">
        <f>INDEX({0;1;3;5;7;9;12;14;16;18;20;22;24},MATCH(Feuil1!B86,{0;1;2;3;4;5;6;7;8;9;10;11;12},1))</f>
        <v>0</v>
      </c>
      <c r="C37" s="20">
        <f>INDEX({0;1;2;3;4;5;6;7;8;9;10;12;14;16;18;20},MATCH(Feuil1!C86,{0;1;2;3;4;5;6;7;8;9;10;11;12;13;14;15},1))</f>
        <v>0</v>
      </c>
      <c r="D37" s="20">
        <f>INDEX({0;1;2;3;4;5;6;7;8;9;10;12;14;16;18;20},MATCH(Feuil1!D86,{0;1;2;3;4;5;6;7;8;9;10;11;12;13;14;15},1))</f>
        <v>0</v>
      </c>
      <c r="E37" s="20">
        <f>INDEX({0;6;5;4;3;2;1},MATCH(Feuil1!E86,{0;1;2;3;4;5;6},1))</f>
        <v>0</v>
      </c>
      <c r="F37" s="20">
        <f>INDEX({0;1;2;3;1;1;1;1;1;1;1;1;2;3;4;5;6},MATCH(Feuil1!F86,{0;1;2;3;12;13;14;15;16;17;18;19;20;21;22;23;24},1))</f>
        <v>1</v>
      </c>
      <c r="G37" s="43">
        <f>Feuil1!G86*(H37+I37+J37+K37)</f>
        <v>12</v>
      </c>
      <c r="H37" s="20">
        <f>INDEX({0;6;5;4;3;2;1},MATCH(Feuil1!H86,{0;1;2;3;4;5;6},1))</f>
        <v>3</v>
      </c>
      <c r="I37" s="20">
        <f>INDEX({0;6;5;4;3;2;1},MATCH(Feuil1!I86,{0;1;2;3;4;5;6},1))</f>
        <v>2</v>
      </c>
      <c r="J37" s="20">
        <f>INDEX({0;3;5;8;15;25},MATCH(Feuil1!J86,{0;1;2;3;4;5},1))</f>
        <v>0</v>
      </c>
      <c r="K37" s="20">
        <f>INDEX({0;1;4;6;10;12;15;7;8;9;10;12;14;16;18;20},MATCH(Feuil1!K86,{0;1;2;3;4;5;6;7;8;9;10;11;12;13;14;15},1))</f>
        <v>1</v>
      </c>
      <c r="L37" s="20">
        <f>IF(Feuil1!L86="","",VLOOKUP(Feuil1!L86,A47:B78,2,0))</f>
        <v>0</v>
      </c>
      <c r="M37" s="20">
        <f>IF(Feuil1!M86="","",VLOOKUP(Feuil1!M86,A47:B78,2,0))</f>
        <v>0</v>
      </c>
      <c r="N37" s="20">
        <f>IF(Feuil1!N86="","",VLOOKUP(Feuil1!N86,A47:B96,2,0))</f>
        <v>0</v>
      </c>
      <c r="O37" s="20">
        <f t="shared" ref="O37:O39" si="4">SUM(B37:G37,L37:N37)</f>
        <v>13</v>
      </c>
      <c r="P37" s="21" t="s">
        <v>11</v>
      </c>
      <c r="Q37" s="20">
        <f t="shared" ref="Q37" si="5">SUM(O35:O37)</f>
        <v>67</v>
      </c>
    </row>
    <row r="38" spans="1:17" x14ac:dyDescent="0.25">
      <c r="A38" s="32" t="str">
        <f>Feuil1!A87</f>
        <v>Field Trebuchet</v>
      </c>
      <c r="B38" s="32">
        <f>INDEX({0;1;3;5;7;9;12;14;16;18;20;22;24},MATCH(Feuil1!B87,{0;1;2;3;4;5;6;7;8;9;10;11;12},1))</f>
        <v>9</v>
      </c>
      <c r="C38" s="32">
        <f>INDEX({0;1;2;3;4;5;6;7;8;9;10;12;14;16;18;20},MATCH(Feuil1!C87,{0;1;2;3;4;5;6;7;8;9;10;11;12;13;14;15},1))</f>
        <v>4</v>
      </c>
      <c r="D38" s="32">
        <f>INDEX({0;1;2;3;4;5;6;7;8;9;10;12;14;16;18;20},MATCH(Feuil1!D87,{0;1;2;3;4;5;6;7;8;9;10;11;12;13;14;15},1))</f>
        <v>0</v>
      </c>
      <c r="E38" s="32">
        <f>INDEX({0;6;5;4;3;2;1},MATCH(Feuil1!E87,{0;1;2;3;4;5;6},1))</f>
        <v>3</v>
      </c>
      <c r="F38" s="32">
        <f>INDEX({0;1;2;3;1;1;1;1;1;1;1;1;2;3;4;5;6;30},MATCH(Feuil1!F87,{0;1;2;3;12;13;14;15;16;17;18;19;20;21;22;23;24;36},1))</f>
        <v>30</v>
      </c>
      <c r="G38" s="43">
        <f>Feuil1!G87*(H38+I38+J38+K38)</f>
        <v>36</v>
      </c>
      <c r="H38" s="32">
        <f>INDEX({0;6;5;4;3;2;1},MATCH(Feuil1!H87,{0;1;2;3;4;5;6},1))</f>
        <v>3</v>
      </c>
      <c r="I38" s="32">
        <f>INDEX({0;6;5;4;3;2;1},MATCH(Feuil1!I87,{0;1;2;3;4;5;6},1))</f>
        <v>4</v>
      </c>
      <c r="J38" s="32">
        <f>INDEX({0;3;5;8;15;25},MATCH(Feuil1!J87,{0;1;2;3;4;5},1))</f>
        <v>5</v>
      </c>
      <c r="K38" s="32">
        <f>INDEX({0;1;4;6;10;12;15;7;8;9;10;12;14;16;18;20},MATCH(Feuil1!K87,{0;1;2;3;4;5;6;7;8;9;10;11;12;13;14;15},1))</f>
        <v>6</v>
      </c>
      <c r="L38" s="32">
        <f>IF(Feuil1!L87="","",VLOOKUP(Feuil1!L87,A47:B78,2,0))</f>
        <v>0</v>
      </c>
      <c r="M38" s="32">
        <f>IF(Feuil1!M87="","",VLOOKUP(Feuil1!M87,A47:B78,2,0))</f>
        <v>0</v>
      </c>
      <c r="N38" s="32">
        <f>IF(Feuil1!N87="","",VLOOKUP(Feuil1!N87,A47:B97,2,0))</f>
        <v>0</v>
      </c>
      <c r="O38" s="32">
        <f t="shared" si="4"/>
        <v>82</v>
      </c>
      <c r="P38" s="33" t="s">
        <v>11</v>
      </c>
      <c r="Q38" s="32">
        <f>SUM(O38)</f>
        <v>82</v>
      </c>
    </row>
    <row r="39" spans="1:17" x14ac:dyDescent="0.25">
      <c r="A39" s="32" t="str">
        <f>Feuil1!A88</f>
        <v>Servant</v>
      </c>
      <c r="B39" s="32">
        <f>INDEX({0;1;3;5;7;9;12;14;16;18;20;22;24},MATCH(Feuil1!B88,{0;1;2;3;4;5;6;7;8;9;10;11;12},1))</f>
        <v>1</v>
      </c>
      <c r="C39" s="32">
        <f>INDEX({0;1;2;3;4;5;6;7;8;9;10;12;14;16;18;20},MATCH(Feuil1!C88,{0;1;2;3;4;5;6;7;8;9;10;11;12;13;14;15},1))</f>
        <v>1</v>
      </c>
      <c r="D39" s="32">
        <f>INDEX({0;1;2;3;4;5;6;7;8;9;10;12;14;16;18;20},MATCH(Feuil1!D88,{0;1;2;3;4;5;6;7;8;9;10;11;12;13;14;15},1))</f>
        <v>4</v>
      </c>
      <c r="E39" s="32">
        <f>INDEX({0;6;5;4;3;2;1},MATCH(Feuil1!E88,{0;1;2;3;4;5;6},1))</f>
        <v>1</v>
      </c>
      <c r="F39" s="32">
        <f>INDEX({0;1;2;3;1;1;1;1;1;1;1;1;2;3;4;5;6},MATCH(Feuil1!F88,{0;1;2;3;12;13;14;15;16;17;18;19;20;21;22;23;24},1))</f>
        <v>1</v>
      </c>
      <c r="G39" s="43">
        <f>Feuil1!G88*(H39+I39+J39+K39)</f>
        <v>5</v>
      </c>
      <c r="H39" s="32">
        <f>INDEX({0;6;5;4;3;2;1},MATCH(Feuil1!H88,{0;1;2;3;4;5;6},1))</f>
        <v>2</v>
      </c>
      <c r="I39" s="32">
        <f>INDEX({0;6;5;4;3;2;1},MATCH(Feuil1!I88,{0;1;2;3;4;5;6},1))</f>
        <v>2</v>
      </c>
      <c r="J39" s="32">
        <f>INDEX({0;3;5;8;15;25},MATCH(Feuil1!J88,{0;1;2;3;4;5},1))</f>
        <v>0</v>
      </c>
      <c r="K39" s="32">
        <f>INDEX({0;1;4;6;10;12;15;7;8;9;10;12;14;16;18;20},MATCH(Feuil1!K88,{0;1;2;3;4;5;6;7;8;9;10;11;12;13;14;15},1))</f>
        <v>1</v>
      </c>
      <c r="L39" s="32">
        <f>IF(Feuil1!L88="","",VLOOKUP(Feuil1!L88,A47:B55,2,0))</f>
        <v>0</v>
      </c>
      <c r="M39" s="32">
        <f>IF(Feuil1!M88="","",VLOOKUP(Feuil1!M88,A47:B78,2,0))</f>
        <v>0</v>
      </c>
      <c r="N39" s="32">
        <f>IF(Feuil1!N88="","",VLOOKUP(Feuil1!N88,A47:B106,2,0))</f>
        <v>0</v>
      </c>
      <c r="O39" s="32">
        <f t="shared" si="4"/>
        <v>13</v>
      </c>
      <c r="P39" s="33" t="s">
        <v>11</v>
      </c>
      <c r="Q39" s="32">
        <f>SUM(O39)</f>
        <v>13</v>
      </c>
    </row>
    <row r="40" spans="1:17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9"/>
      <c r="Q40" s="8"/>
    </row>
    <row r="41" spans="1:17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7" spans="1:17" x14ac:dyDescent="0.25">
      <c r="A47" t="s">
        <v>12</v>
      </c>
      <c r="B47">
        <v>0</v>
      </c>
    </row>
    <row r="48" spans="1:17" x14ac:dyDescent="0.25">
      <c r="A48" t="s">
        <v>81</v>
      </c>
      <c r="B48">
        <v>0</v>
      </c>
    </row>
    <row r="49" spans="1:2" x14ac:dyDescent="0.25">
      <c r="A49" t="s">
        <v>73</v>
      </c>
      <c r="B49">
        <v>0</v>
      </c>
    </row>
    <row r="50" spans="1:2" x14ac:dyDescent="0.25">
      <c r="A50" t="s">
        <v>87</v>
      </c>
      <c r="B50">
        <v>0</v>
      </c>
    </row>
    <row r="51" spans="1:2" x14ac:dyDescent="0.25">
      <c r="A51" t="s">
        <v>70</v>
      </c>
      <c r="B51">
        <v>0</v>
      </c>
    </row>
    <row r="52" spans="1:2" x14ac:dyDescent="0.25">
      <c r="A52" t="s">
        <v>71</v>
      </c>
      <c r="B52">
        <v>10</v>
      </c>
    </row>
    <row r="53" spans="1:2" x14ac:dyDescent="0.25">
      <c r="A53" t="s">
        <v>86</v>
      </c>
      <c r="B53">
        <v>0</v>
      </c>
    </row>
    <row r="54" spans="1:2" x14ac:dyDescent="0.25">
      <c r="A54" t="s">
        <v>79</v>
      </c>
      <c r="B54">
        <v>0</v>
      </c>
    </row>
    <row r="55" spans="1:2" x14ac:dyDescent="0.25">
      <c r="A55" t="s">
        <v>72</v>
      </c>
      <c r="B55">
        <v>40</v>
      </c>
    </row>
    <row r="56" spans="1:2" x14ac:dyDescent="0.25">
      <c r="A56" t="s">
        <v>17</v>
      </c>
      <c r="B56">
        <v>15</v>
      </c>
    </row>
    <row r="57" spans="1:2" x14ac:dyDescent="0.25">
      <c r="A57" t="s">
        <v>66</v>
      </c>
      <c r="B57">
        <v>0</v>
      </c>
    </row>
    <row r="58" spans="1:2" x14ac:dyDescent="0.25">
      <c r="A58" t="s">
        <v>76</v>
      </c>
      <c r="B58">
        <v>0</v>
      </c>
    </row>
    <row r="59" spans="1:2" x14ac:dyDescent="0.25">
      <c r="A59" t="s">
        <v>77</v>
      </c>
      <c r="B59">
        <v>0</v>
      </c>
    </row>
    <row r="60" spans="1:2" x14ac:dyDescent="0.25">
      <c r="A60" t="s">
        <v>82</v>
      </c>
      <c r="B60">
        <v>10</v>
      </c>
    </row>
    <row r="61" spans="1:2" x14ac:dyDescent="0.25">
      <c r="A61" t="s">
        <v>84</v>
      </c>
      <c r="B61">
        <v>15</v>
      </c>
    </row>
    <row r="62" spans="1:2" x14ac:dyDescent="0.25">
      <c r="A62" t="s">
        <v>69</v>
      </c>
      <c r="B62">
        <v>4</v>
      </c>
    </row>
    <row r="63" spans="1:2" x14ac:dyDescent="0.25">
      <c r="A63" t="s">
        <v>74</v>
      </c>
      <c r="B63">
        <v>0</v>
      </c>
    </row>
    <row r="64" spans="1:2" x14ac:dyDescent="0.25">
      <c r="A64" t="s">
        <v>75</v>
      </c>
      <c r="B64">
        <v>0</v>
      </c>
    </row>
    <row r="65" spans="1:2" x14ac:dyDescent="0.25">
      <c r="A65" t="s">
        <v>83</v>
      </c>
      <c r="B65">
        <v>30</v>
      </c>
    </row>
    <row r="66" spans="1:2" x14ac:dyDescent="0.25">
      <c r="A66" t="s">
        <v>80</v>
      </c>
      <c r="B66">
        <v>0</v>
      </c>
    </row>
    <row r="67" spans="1:2" x14ac:dyDescent="0.25">
      <c r="A67" t="s">
        <v>78</v>
      </c>
      <c r="B67">
        <v>0</v>
      </c>
    </row>
    <row r="68" spans="1:2" x14ac:dyDescent="0.25">
      <c r="A68" t="s">
        <v>13</v>
      </c>
      <c r="B68">
        <v>0</v>
      </c>
    </row>
    <row r="69" spans="1:2" x14ac:dyDescent="0.25">
      <c r="A69" t="s">
        <v>85</v>
      </c>
      <c r="B69">
        <v>0</v>
      </c>
    </row>
    <row r="70" spans="1:2" x14ac:dyDescent="0.25">
      <c r="A70" t="s">
        <v>20</v>
      </c>
      <c r="B70">
        <v>0</v>
      </c>
    </row>
  </sheetData>
  <sortState ref="A43:B65">
    <sortCondition ref="A4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Q111"/>
  <sheetViews>
    <sheetView workbookViewId="0">
      <selection activeCell="M59" sqref="M59"/>
    </sheetView>
  </sheetViews>
  <sheetFormatPr baseColWidth="10" defaultRowHeight="15" x14ac:dyDescent="0.25"/>
  <cols>
    <col min="1" max="1" width="24.5703125" customWidth="1"/>
    <col min="3" max="3" width="6" bestFit="1" customWidth="1"/>
    <col min="4" max="4" width="7.7109375" bestFit="1" customWidth="1"/>
    <col min="5" max="5" width="5.140625" bestFit="1" customWidth="1"/>
    <col min="6" max="6" width="6.42578125" bestFit="1" customWidth="1"/>
    <col min="7" max="7" width="6.5703125" bestFit="1" customWidth="1"/>
    <col min="8" max="8" width="6.140625" bestFit="1" customWidth="1"/>
    <col min="9" max="9" width="9.7109375" bestFit="1" customWidth="1"/>
    <col min="10" max="10" width="5.5703125" bestFit="1" customWidth="1"/>
    <col min="11" max="11" width="8.140625" bestFit="1" customWidth="1"/>
    <col min="17" max="17" width="11.42578125" style="2"/>
  </cols>
  <sheetData>
    <row r="2" spans="1:17" x14ac:dyDescent="0.25">
      <c r="A2" t="s">
        <v>50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8</v>
      </c>
      <c r="H2" t="s">
        <v>9</v>
      </c>
      <c r="I2" t="s">
        <v>5</v>
      </c>
      <c r="J2" t="s">
        <v>6</v>
      </c>
      <c r="K2" t="s">
        <v>7</v>
      </c>
    </row>
    <row r="3" spans="1:17" s="3" customFormat="1" x14ac:dyDescent="0.25">
      <c r="A3" s="43" t="str">
        <f>Feuil1!A91</f>
        <v>Bloodthirster of Insensate Rage</v>
      </c>
      <c r="B3" s="43">
        <f>INDEX({0;1;3;5;7;9;12;14;16;18;20;22;24},MATCH(Feuil1!B91,{0;1;2;3;4;5;6;7;8;9;10;11;12},1))</f>
        <v>24</v>
      </c>
      <c r="C3" s="43">
        <f>INDEX({0;1;2;3;4;5;6;7;8;9;10;12;14;16;18;20},MATCH(Feuil1!C91,{0;1;2;3;4;5;6;7;8;9;10;11;12;13;14;15},1))</f>
        <v>10</v>
      </c>
      <c r="D3" s="43">
        <f>INDEX({0;1;2;3;4;5;6;7;8;9;10;12;14;16;18;20},MATCH(Feuil1!D91,{0;1;2;3;4;5;6;7;8;9;10;11;12;13;14;15},1))</f>
        <v>10</v>
      </c>
      <c r="E3" s="43">
        <f>INDEX({0;6;5;4;3;2;1},MATCH(Feuil1!E91,{0;1;2;3;4;5;6},1))</f>
        <v>3</v>
      </c>
      <c r="F3" s="43">
        <f>INDEX({0;1;2;3;1;1;1;1;1;1;1;1;2;3;4;5;6},MATCH(Feuil1!F91,{0;1;2;3;12;13;14;15;16;17;18;19;20;21;22;23;24},1))</f>
        <v>2</v>
      </c>
      <c r="G3" s="43">
        <f>Feuil1!G91*(H3+I3+J3+K3)</f>
        <v>76</v>
      </c>
      <c r="H3" s="43">
        <f>INDEX({0;6;5;4;3;2;1},MATCH(Feuil1!H91,{0;1;2;3;4;5;6},1))</f>
        <v>3</v>
      </c>
      <c r="I3" s="43">
        <f>INDEX({0;6;5;4;3;2;1},MATCH(Feuil1!I91,{0;1;2;3;4;5;6},1))</f>
        <v>5</v>
      </c>
      <c r="J3" s="43">
        <f>INDEX({0;3;5;8;15;25},MATCH(Feuil1!J91,{0;1;2;3;4;5},1))</f>
        <v>5</v>
      </c>
      <c r="K3" s="43">
        <f>INDEX({0;1;4;6;10;12;15;7;8;9;10;12;14;16;18;20},MATCH(Feuil1!K91,{0;1;2;3;4;5;6;7;8;9;10;11;12;13;14;15},1))</f>
        <v>6</v>
      </c>
      <c r="L3" s="43">
        <f>IF(Feuil1!L52="","",VLOOKUP(Feuil1!L52,A60:B111,2,0))</f>
        <v>0</v>
      </c>
      <c r="M3" s="43" t="e">
        <f>IF(Feuil1!M52="","",VLOOKUP(Feuil1!M52,A60:B84,2,0))</f>
        <v>#N/A</v>
      </c>
      <c r="N3" s="43">
        <f>IF(Feuil1!N52="","",VLOOKUP(Feuil1!N52,A60:B84,2,0))</f>
        <v>0</v>
      </c>
      <c r="O3" s="43" t="e">
        <f t="shared" ref="O3:O39" si="0">SUM(B3:G3,L3:N3)</f>
        <v>#N/A</v>
      </c>
      <c r="P3" s="43"/>
      <c r="Q3" s="43"/>
    </row>
    <row r="4" spans="1:17" x14ac:dyDescent="0.25">
      <c r="A4" s="43" t="str">
        <f>Feuil1!A92</f>
        <v>Bloodthirster of Unfettered Fury</v>
      </c>
      <c r="B4" s="43">
        <f>INDEX({0;1;3;5;7;9;12;14;16;18;20;22;24},MATCH(Feuil1!B92,{0;1;2;3;4;5;6;7;8;9;10;11;12},1))</f>
        <v>24</v>
      </c>
      <c r="C4" s="43">
        <f>INDEX({0;1;2;3;4;5;6;7;8;9;10;12;14;16;18;20},MATCH(Feuil1!C92,{0;1;2;3;4;5;6;7;8;9;10;11;12;13;14;15},1))</f>
        <v>10</v>
      </c>
      <c r="D4" s="43">
        <f>INDEX({0;1;2;3;4;5;6;7;8;9;10;12;14;16;18;20},MATCH(Feuil1!D92,{0;1;2;3;4;5;6;7;8;9;10;11;12;13;14;15},1))</f>
        <v>10</v>
      </c>
      <c r="E4" s="43">
        <f>INDEX({0;6;5;4;3;2;1},MATCH(Feuil1!E92,{0;1;2;3;4;5;6},1))</f>
        <v>3</v>
      </c>
      <c r="F4" s="43">
        <f>INDEX({0;1;2;3;1;1;1;1;1;1;1;1;2;3;4;5;6},MATCH(Feuil1!F92,{0;1;2;3;12;13;14;15;16;17;18;19;20;21;22;23;24},1))</f>
        <v>3</v>
      </c>
      <c r="G4" s="43">
        <f>Feuil1!G92*(H4+I4+J4+K4)</f>
        <v>56</v>
      </c>
      <c r="H4" s="43">
        <f>INDEX({0;6;5;4;3;2;1},MATCH(Feuil1!H92,{0;1;2;3;4;5;6},1))</f>
        <v>3</v>
      </c>
      <c r="I4" s="43">
        <f>INDEX({0;6;5;4;3;2;1},MATCH(Feuil1!I92,{0;1;2;3;4;5;6},1))</f>
        <v>4</v>
      </c>
      <c r="J4" s="43">
        <f>INDEX({0;3;5;8;15;25},MATCH(Feuil1!J92,{0;1;2;3;4;5},1))</f>
        <v>3</v>
      </c>
      <c r="K4" s="43">
        <f>INDEX({0;1;4;6;10;12;15;7;8;9;10;12;14;16;18;20},MATCH(Feuil1!K92,{0;1;2;3;4;5;6;7;8;9;10;11;12;13;14;15},1))</f>
        <v>4</v>
      </c>
      <c r="L4" s="43">
        <f>IF(Feuil1!L53="","",VLOOKUP(Feuil1!L53,A60:B111,2,0))</f>
        <v>0</v>
      </c>
      <c r="M4" s="43">
        <f>IF(Feuil1!M53="","",VLOOKUP(Feuil1!M53,A60:B84,2,0))</f>
        <v>0</v>
      </c>
      <c r="N4" s="43">
        <f>IF(Feuil1!N53="","",VLOOKUP(Feuil1!N53,A60:B84,2,0))</f>
        <v>0</v>
      </c>
      <c r="O4" s="43">
        <f t="shared" si="0"/>
        <v>106</v>
      </c>
      <c r="P4" s="43"/>
      <c r="Q4" s="43"/>
    </row>
    <row r="5" spans="1:17" x14ac:dyDescent="0.25">
      <c r="A5" s="43">
        <f>Feuil1!A93</f>
        <v>0</v>
      </c>
      <c r="B5" s="43">
        <f>INDEX({0;1;3;5;7;9;12;14;16;18;20;22;24},MATCH(Feuil1!B93,{0;1;2;3;4;5;6;7;8;9;10;11;12},1))</f>
        <v>0</v>
      </c>
      <c r="C5" s="43">
        <f>INDEX({0;1;2;3;4;5;6;7;8;9;10;12;14;16;18;20},MATCH(Feuil1!C93,{0;1;2;3;4;5;6;7;8;9;10;11;12;13;14;15},1))</f>
        <v>0</v>
      </c>
      <c r="D5" s="43">
        <f>INDEX({0;1;2;3;4;5;6;7;8;9;10;12;14;16;18;20},MATCH(Feuil1!D93,{0;1;2;3;4;5;6;7;8;9;10;11;12;13;14;15},1))</f>
        <v>0</v>
      </c>
      <c r="E5" s="43">
        <f>INDEX({0;6;5;4;3;2;1},MATCH(Feuil1!E93,{0;1;2;3;4;5;6},1))</f>
        <v>0</v>
      </c>
      <c r="F5" s="43">
        <f>INDEX({0;1;2;3;1;1;1;1;1;1;1;1;2;3;4;5;6},MATCH(Feuil1!F93,{0;1;2;3;12;13;14;15;16;17;18;19;20;21;22;23;24},1))</f>
        <v>2</v>
      </c>
      <c r="G5" s="43">
        <f>Feuil1!G93*(H5+I5+J5+K5)</f>
        <v>108</v>
      </c>
      <c r="H5" s="43">
        <f>INDEX({0;6;5;4;3;2;1},MATCH(Feuil1!H93,{0;1;2;3;4;5;6},1))</f>
        <v>4</v>
      </c>
      <c r="I5" s="43">
        <f>INDEX({0;6;5;4;3;2;1},MATCH(Feuil1!I93,{0;1;2;3;4;5;6},1))</f>
        <v>5</v>
      </c>
      <c r="J5" s="43">
        <f>INDEX({0;3;5;8;15;25},MATCH(Feuil1!J93,{0;1;2;3;4;5},1))</f>
        <v>5</v>
      </c>
      <c r="K5" s="43">
        <f>INDEX({0;1;4;6;10;12;15;7;8;9;10;12;14;16;18;20},MATCH(Feuil1!K93,{0;1;2;3;4;5;6;7;8;9;10;11;12;13;14;15},1))</f>
        <v>4</v>
      </c>
      <c r="L5" s="43">
        <f>IF(Feuil1!L54="","",VLOOKUP(Feuil1!L54,A60:B111,2,0))</f>
        <v>0</v>
      </c>
      <c r="M5" s="43">
        <f>IF(Feuil1!M54="","",VLOOKUP(Feuil1!M54,A60:B84,2,0))</f>
        <v>0</v>
      </c>
      <c r="N5" s="43">
        <f>IF(Feuil1!N54="","",VLOOKUP(Feuil1!N54,A60:B84,2,0))</f>
        <v>0</v>
      </c>
      <c r="O5" s="43">
        <f t="shared" si="0"/>
        <v>110</v>
      </c>
      <c r="P5" s="44" t="s">
        <v>11</v>
      </c>
      <c r="Q5" s="43" t="e">
        <f>SUM(O3:O5)</f>
        <v>#N/A</v>
      </c>
    </row>
    <row r="6" spans="1:17" s="3" customFormat="1" x14ac:dyDescent="0.25">
      <c r="A6" s="43" t="str">
        <f>Feuil1!A94</f>
        <v>Wrath of Khorne Bloodthirster</v>
      </c>
      <c r="B6" s="43">
        <f>INDEX({0;1;3;5;7;9;12;14;16;18;20;22;24},MATCH(Feuil1!B94,{0;1;2;3;4;5;6;7;8;9;10;11;12},1))</f>
        <v>24</v>
      </c>
      <c r="C6" s="43">
        <f>INDEX({0;1;2;3;4;5;6;7;8;9;10;12;14;16;18;20},MATCH(Feuil1!C94,{0;1;2;3;4;5;6;7;8;9;10;11;12;13;14;15},1))</f>
        <v>10</v>
      </c>
      <c r="D6" s="43">
        <f>INDEX({0;1;2;3;4;5;6;7;8;9;10;12;14;16;18;20},MATCH(Feuil1!D94,{0;1;2;3;4;5;6;7;8;9;10;11;12;13;14;15},1))</f>
        <v>10</v>
      </c>
      <c r="E6" s="43">
        <f>INDEX({0;6;5;4;3;2;1},MATCH(Feuil1!E94,{0;1;2;3;4;5;6},1))</f>
        <v>3</v>
      </c>
      <c r="F6" s="43">
        <f>INDEX({0;1;2;3;1;1;1;1;1;1;1;1;2;3;4;5;6},MATCH(Feuil1!F94,{0;1;2;3;12;13;14;15;16;17;18;19;20;21;22;23;24},1))</f>
        <v>3</v>
      </c>
      <c r="G6" s="43">
        <f>Feuil1!G94*(H6+I6+J6+K6)</f>
        <v>41</v>
      </c>
      <c r="H6" s="43">
        <f>INDEX({0;6;5;4;3;2;1},MATCH(Feuil1!H94,{0;1;2;3;4;5;6},1))</f>
        <v>6</v>
      </c>
      <c r="I6" s="43">
        <f>INDEX({0;6;5;4;3;2;1},MATCH(Feuil1!I94,{0;1;2;3;4;5;6},1))</f>
        <v>6</v>
      </c>
      <c r="J6" s="43">
        <f>INDEX({0;3;5;8;15;25},MATCH(Feuil1!J94,{0;1;2;3;4;5},1))</f>
        <v>25</v>
      </c>
      <c r="K6" s="43">
        <f>INDEX({0;1;4;6;10;12;15;7;8;9;10;12;14;16;18;20},MATCH(Feuil1!K94,{0;1;2;3;4;5;6;7;8;9;10;11;12;13;14;15},1))</f>
        <v>4</v>
      </c>
      <c r="L6" s="43">
        <f>IF(Feuil1!L55="","",VLOOKUP(Feuil1!L55,A63:B114,2,0))</f>
        <v>0</v>
      </c>
      <c r="M6" s="20" t="e">
        <f>IF(Feuil1!M55="","",VLOOKUP(Feuil1!M55,A60:B84,2,0))</f>
        <v>#N/A</v>
      </c>
      <c r="N6" s="20" t="e">
        <f>IF(Feuil1!N55="","",VLOOKUP(Feuil1!N55,A60:B84,2,0))</f>
        <v>#N/A</v>
      </c>
      <c r="O6" s="20" t="e">
        <f t="shared" si="0"/>
        <v>#N/A</v>
      </c>
      <c r="P6" s="20"/>
      <c r="Q6" s="20"/>
    </row>
    <row r="7" spans="1:17" x14ac:dyDescent="0.25">
      <c r="A7" s="43">
        <f>Feuil1!A95</f>
        <v>0</v>
      </c>
      <c r="B7" s="43">
        <f>INDEX({0;1;3;5;7;9;12;14;16;18;20;22;24},MATCH(Feuil1!B95,{0;1;2;3;4;5;6;7;8;9;10;11;12},1))</f>
        <v>0</v>
      </c>
      <c r="C7" s="43">
        <f>INDEX({0;1;2;3;4;5;6;7;8;9;10;12;14;16;18;20},MATCH(Feuil1!C95,{0;1;2;3;4;5;6;7;8;9;10;11;12;13;14;15},1))</f>
        <v>0</v>
      </c>
      <c r="D7" s="43">
        <f>INDEX({0;1;2;3;4;5;6;7;8;9;10;12;14;16;18;20},MATCH(Feuil1!D95,{0;1;2;3;4;5;6;7;8;9;10;11;12;13;14;15},1))</f>
        <v>0</v>
      </c>
      <c r="E7" s="43">
        <f>INDEX({0;6;5;4;3;2;1},MATCH(Feuil1!E95,{0;1;2;3;4;5;6},1))</f>
        <v>0</v>
      </c>
      <c r="F7" s="43">
        <f>INDEX({0;1;2;3;1;1;1;1;1;1;1;1;2;3;4;5;6},MATCH(Feuil1!F95,{0;1;2;3;12;13;14;15;16;17;18;19;20;21;22;23;24},1))</f>
        <v>1</v>
      </c>
      <c r="G7" s="43">
        <f>Feuil1!G95*(H7+I7+J7+K7)</f>
        <v>26</v>
      </c>
      <c r="H7" s="43">
        <f>INDEX({0;6;5;4;3;2;1},MATCH(Feuil1!H95,{0;1;2;3;4;5;6},1))</f>
        <v>4</v>
      </c>
      <c r="I7" s="43">
        <f>INDEX({0;6;5;4;3;2;1},MATCH(Feuil1!I95,{0;1;2;3;4;5;6},1))</f>
        <v>4</v>
      </c>
      <c r="J7" s="43">
        <f>INDEX({0;3;5;8;15;25},MATCH(Feuil1!J95,{0;1;2;3;4;5},1))</f>
        <v>3</v>
      </c>
      <c r="K7" s="43">
        <f>INDEX({0;1;4;6;10;12;15;7;8;9;10;12;14;16;18;20},MATCH(Feuil1!K95,{0;1;2;3;4;5;6;7;8;9;10;11;12;13;14;15},1))</f>
        <v>15</v>
      </c>
      <c r="L7" s="43" t="e">
        <f>IF(Feuil1!L56="","",VLOOKUP(Feuil1!L56,A63:B114,2,0))</f>
        <v>#N/A</v>
      </c>
      <c r="M7" s="20">
        <f>IF(Feuil1!M56="","",VLOOKUP(Feuil1!M56,A60:B84,2,0))</f>
        <v>0</v>
      </c>
      <c r="N7" s="20">
        <f>IF(Feuil1!N56="","",VLOOKUP(Feuil1!N56,A60:B84,2,0))</f>
        <v>0</v>
      </c>
      <c r="O7" s="20" t="e">
        <f t="shared" si="0"/>
        <v>#N/A</v>
      </c>
      <c r="P7" s="20"/>
      <c r="Q7" s="20"/>
    </row>
    <row r="8" spans="1:17" s="3" customFormat="1" x14ac:dyDescent="0.25">
      <c r="A8" s="43">
        <f>Feuil1!A96</f>
        <v>0</v>
      </c>
      <c r="B8" s="43">
        <f>INDEX({0;1;3;5;7;9;12;14;16;18;20;22;24},MATCH(Feuil1!B96,{0;1;2;3;4;5;6;7;8;9;10;11;12},1))</f>
        <v>0</v>
      </c>
      <c r="C8" s="43">
        <f>INDEX({0;1;2;3;4;5;6;7;8;9;10;12;14;16;18;20},MATCH(Feuil1!C96,{0;1;2;3;4;5;6;7;8;9;10;11;12;13;14;15},1))</f>
        <v>0</v>
      </c>
      <c r="D8" s="43">
        <f>INDEX({0;1;2;3;4;5;6;7;8;9;10;12;14;16;18;20},MATCH(Feuil1!D96,{0;1;2;3;4;5;6;7;8;9;10;11;12;13;14;15},1))</f>
        <v>0</v>
      </c>
      <c r="E8" s="43">
        <f>INDEX({0;6;5;4;3;2;1},MATCH(Feuil1!E96,{0;1;2;3;4;5;6},1))</f>
        <v>0</v>
      </c>
      <c r="F8" s="43">
        <f>INDEX({0;1;2;3;1;1;1;1;1;1;1;1;2;3;4;5;6},MATCH(Feuil1!F96,{0;1;2;3;12;13;14;15;16;17;18;19;20;21;22;23;24},1))</f>
        <v>2</v>
      </c>
      <c r="G8" s="43">
        <f>Feuil1!G96*(H8+I8+J8+K8)</f>
        <v>108</v>
      </c>
      <c r="H8" s="43">
        <f>INDEX({0;6;5;4;3;2;1},MATCH(Feuil1!H96,{0;1;2;3;4;5;6},1))</f>
        <v>4</v>
      </c>
      <c r="I8" s="43">
        <f>INDEX({0;6;5;4;3;2;1},MATCH(Feuil1!I96,{0;1;2;3;4;5;6},1))</f>
        <v>5</v>
      </c>
      <c r="J8" s="43">
        <f>INDEX({0;3;5;8;15;25},MATCH(Feuil1!J96,{0;1;2;3;4;5},1))</f>
        <v>5</v>
      </c>
      <c r="K8" s="43">
        <f>INDEX({0;1;4;6;10;12;15;7;8;9;10;12;14;16;18;20},MATCH(Feuil1!K96,{0;1;2;3;4;5;6;7;8;9;10;11;12;13;14;15},1))</f>
        <v>4</v>
      </c>
      <c r="L8" s="43" t="e">
        <f>IF(Feuil1!L57="","",VLOOKUP(Feuil1!L57,A63:B114,2,0))</f>
        <v>#N/A</v>
      </c>
      <c r="M8" s="20">
        <f>IF(Feuil1!M57="","",VLOOKUP(Feuil1!M57,A60:B84,2,0))</f>
        <v>0</v>
      </c>
      <c r="N8" s="20">
        <f>IF(Feuil1!N57="","",VLOOKUP(Feuil1!N57,A60:B84,2,0))</f>
        <v>0</v>
      </c>
      <c r="O8" s="20" t="e">
        <f t="shared" si="0"/>
        <v>#N/A</v>
      </c>
      <c r="P8" s="21" t="s">
        <v>11</v>
      </c>
      <c r="Q8" s="20" t="e">
        <f t="shared" ref="Q8" si="1">SUM(O6:O8)</f>
        <v>#N/A</v>
      </c>
    </row>
    <row r="9" spans="1:17" s="3" customFormat="1" x14ac:dyDescent="0.25">
      <c r="A9" s="43" t="str">
        <f>Feuil1!A97</f>
        <v>Skulltaker</v>
      </c>
      <c r="B9" s="43">
        <f>INDEX({0;1;3;5;7;9;12;14;16;18;20;22;24},MATCH(Feuil1!B97,{0;1;2;3;4;5;6;7;8;9;10;11;12},1))</f>
        <v>9</v>
      </c>
      <c r="C9" s="43">
        <f>INDEX({0;1;2;3;4;5;6;7;8;9;10;12;14;16;18;20},MATCH(Feuil1!C97,{0;1;2;3;4;5;6;7;8;9;10;11;12;13;14;15},1))</f>
        <v>5</v>
      </c>
      <c r="D9" s="43">
        <f>INDEX({0;1;2;3;4;5;6;7;8;9;10;12;14;16;18;20},MATCH(Feuil1!D97,{0;1;2;3;4;5;6;7;8;9;10;11;12;13;14;15},1))</f>
        <v>10</v>
      </c>
      <c r="E9" s="43">
        <f>INDEX({0;6;5;4;3;2;1},MATCH(Feuil1!E97,{0;1;2;3;4;5;6},1))</f>
        <v>3</v>
      </c>
      <c r="F9" s="43">
        <f>INDEX({0;1;2;3;1;1;1;1;1;1;1;1;2;3;4;5;6},MATCH(Feuil1!F97,{0;1;2;3;12;13;14;15;16;17;18;19;20;21;22;23;24},1))</f>
        <v>1</v>
      </c>
      <c r="G9" s="43">
        <f>Feuil1!G97*(H9+I9+J9+K9)</f>
        <v>51</v>
      </c>
      <c r="H9" s="43">
        <f>INDEX({0;6;5;4;3;2;1},MATCH(Feuil1!H97,{0;1;2;3;4;5;6},1))</f>
        <v>4</v>
      </c>
      <c r="I9" s="43">
        <f>INDEX({0;6;5;4;3;2;1},MATCH(Feuil1!I97,{0;1;2;3;4;5;6},1))</f>
        <v>4</v>
      </c>
      <c r="J9" s="43">
        <f>INDEX({0;3;5;8;15;25},MATCH(Feuil1!J97,{0;1;2;3;4;5},1))</f>
        <v>3</v>
      </c>
      <c r="K9" s="43">
        <f>INDEX({0;1;4;6;10;12;15;7;8;9;10;12;14;16;18;20},MATCH(Feuil1!K97,{0;1;2;3;4;5;6;7;8;9;10;11;12;13;14;15},1))</f>
        <v>6</v>
      </c>
      <c r="L9" s="43" t="e">
        <f>IF(Feuil1!L58="","",VLOOKUP(Feuil1!L58,A66:B117,2,0))</f>
        <v>#N/A</v>
      </c>
      <c r="M9" s="18">
        <f>IF(Feuil1!M58="","",VLOOKUP(Feuil1!M58,A60:B84,2,0))</f>
        <v>0</v>
      </c>
      <c r="N9" s="18">
        <f>IF(Feuil1!N58="","",VLOOKUP(Feuil1!N58,A60:B84,2,0))</f>
        <v>0</v>
      </c>
      <c r="O9" s="18" t="e">
        <f t="shared" si="0"/>
        <v>#N/A</v>
      </c>
      <c r="P9" s="18"/>
      <c r="Q9" s="18"/>
    </row>
    <row r="10" spans="1:17" s="3" customFormat="1" x14ac:dyDescent="0.25">
      <c r="A10" s="43" t="str">
        <f>Feuil1!A98</f>
        <v>Herald of Khorne</v>
      </c>
      <c r="B10" s="43">
        <f>INDEX({0;1;3;5;7;9;12;14;16;18;20;22;24},MATCH(Feuil1!B98,{0;1;2;3;4;5;6;7;8;9;10;11;12},1))</f>
        <v>9</v>
      </c>
      <c r="C10" s="43">
        <f>INDEX({0;1;2;3;4;5;6;7;8;9;10;12;14;16;18;20},MATCH(Feuil1!C98,{0;1;2;3;4;5;6;7;8;9;10;11;12;13;14;15},1))</f>
        <v>5</v>
      </c>
      <c r="D10" s="43">
        <f>INDEX({0;1;2;3;4;5;6;7;8;9;10;12;14;16;18;20},MATCH(Feuil1!D98,{0;1;2;3;4;5;6;7;8;9;10;11;12;13;14;15},1))</f>
        <v>10</v>
      </c>
      <c r="E10" s="43">
        <f>INDEX({0;6;5;4;3;2;1},MATCH(Feuil1!E98,{0;1;2;3;4;5;6},1))</f>
        <v>3</v>
      </c>
      <c r="F10" s="43">
        <f>INDEX({0;1;2;3;1;1;1;1;1;1;1;1;2;3;4;5;6},MATCH(Feuil1!F98,{0;1;2;3;12;13;14;15;16;17;18;19;20;21;22;23;24},1))</f>
        <v>1</v>
      </c>
      <c r="G10" s="43">
        <f>Feuil1!G98*(H10+I10+J10+K10)</f>
        <v>48</v>
      </c>
      <c r="H10" s="43">
        <f>INDEX({0;6;5;4;3;2;1},MATCH(Feuil1!H98,{0;1;2;3;4;5;6},1))</f>
        <v>4</v>
      </c>
      <c r="I10" s="43">
        <f>INDEX({0;6;5;4;3;2;1},MATCH(Feuil1!I98,{0;1;2;3;4;5;6},1))</f>
        <v>4</v>
      </c>
      <c r="J10" s="43">
        <f>INDEX({0;3;5;8;15;25},MATCH(Feuil1!J98,{0;1;2;3;4;5},1))</f>
        <v>3</v>
      </c>
      <c r="K10" s="43">
        <f>INDEX({0;1;4;6;10;12;15;7;8;9;10;12;14;16;18;20},MATCH(Feuil1!K98,{0;1;2;3;4;5;6;7;8;9;10;11;12;13;14;15},1))</f>
        <v>1</v>
      </c>
      <c r="L10" s="43" t="e">
        <f>IF(Feuil1!L59="","",VLOOKUP(Feuil1!L59,A66:B117,2,0))</f>
        <v>#N/A</v>
      </c>
      <c r="M10" s="18">
        <f>IF(Feuil1!M59="","",VLOOKUP(Feuil1!M59,A60:B84,2,0))</f>
        <v>0</v>
      </c>
      <c r="N10" s="18">
        <f>IF(Feuil1!N59="","",VLOOKUP(Feuil1!N59,A60:B84,2,0))</f>
        <v>0</v>
      </c>
      <c r="O10" s="18" t="e">
        <f t="shared" si="0"/>
        <v>#N/A</v>
      </c>
      <c r="P10" s="19" t="s">
        <v>11</v>
      </c>
      <c r="Q10" s="18" t="e">
        <f>SUM(O9:O10)</f>
        <v>#N/A</v>
      </c>
    </row>
    <row r="11" spans="1:17" s="3" customFormat="1" x14ac:dyDescent="0.25">
      <c r="A11" s="43" t="str">
        <f>Feuil1!A99</f>
        <v>Herald of Khorne on Juggernaut</v>
      </c>
      <c r="B11" s="43">
        <f>INDEX({0;1;3;5;7;9;12;14;16;18;20;22;24},MATCH(Feuil1!B99,{0;1;2;3;4;5;6;7;8;9;10;11;12},1))</f>
        <v>12</v>
      </c>
      <c r="C11" s="43">
        <f>INDEX({0;1;2;3;4;5;6;7;8;9;10;12;14;16;18;20},MATCH(Feuil1!C99,{0;1;2;3;4;5;6;7;8;9;10;11;12;13;14;15},1))</f>
        <v>8</v>
      </c>
      <c r="D11" s="43">
        <f>INDEX({0;1;2;3;4;5;6;7;8;9;10;12;14;16;18;20},MATCH(Feuil1!D99,{0;1;2;3;4;5;6;7;8;9;10;11;12;13;14;15},1))</f>
        <v>10</v>
      </c>
      <c r="E11" s="43">
        <f>INDEX({0;6;5;4;3;2;1},MATCH(Feuil1!E99,{0;1;2;3;4;5;6},1))</f>
        <v>3</v>
      </c>
      <c r="F11" s="43">
        <f>INDEX({0;1;2;3;1;1;1;1;1;1;1;1;2;3;4;5;6},MATCH(Feuil1!F99,{0;1;2;3;12;13;14;15;16;17;18;19;20;21;22;23;24},1))</f>
        <v>1</v>
      </c>
      <c r="G11" s="43">
        <f>Feuil1!G99*(H11+I11+J11+K11)</f>
        <v>48</v>
      </c>
      <c r="H11" s="43">
        <f>INDEX({0;6;5;4;3;2;1},MATCH(Feuil1!H99,{0;1;2;3;4;5;6},1))</f>
        <v>4</v>
      </c>
      <c r="I11" s="43">
        <f>INDEX({0;6;5;4;3;2;1},MATCH(Feuil1!I99,{0;1;2;3;4;5;6},1))</f>
        <v>4</v>
      </c>
      <c r="J11" s="43">
        <f>INDEX({0;3;5;8;15;25},MATCH(Feuil1!J99,{0;1;2;3;4;5},1))</f>
        <v>3</v>
      </c>
      <c r="K11" s="43">
        <f>INDEX({0;1;4;6;10;12;15;7;8;9;10;12;14;16;18;20},MATCH(Feuil1!K99,{0;1;2;3;4;5;6;7;8;9;10;11;12;13;14;15},1))</f>
        <v>1</v>
      </c>
      <c r="L11" s="43">
        <f>IF(Feuil1!L60="","",VLOOKUP(Feuil1!L60,A66:B117,2,0))</f>
        <v>0</v>
      </c>
      <c r="M11" s="26" t="e">
        <f>IF(Feuil1!M60="","",VLOOKUP(Feuil1!M60,A60:B84,2,0))</f>
        <v>#N/A</v>
      </c>
      <c r="N11" s="26">
        <f>IF(Feuil1!N60="","",VLOOKUP(Feuil1!N60,A60:B84,2,0))</f>
        <v>0</v>
      </c>
      <c r="O11" s="26" t="e">
        <f t="shared" si="0"/>
        <v>#N/A</v>
      </c>
      <c r="P11" s="26"/>
      <c r="Q11" s="26"/>
    </row>
    <row r="12" spans="1:17" s="8" customFormat="1" x14ac:dyDescent="0.25">
      <c r="A12" s="43">
        <f>Feuil1!A100</f>
        <v>0</v>
      </c>
      <c r="B12" s="43">
        <f>INDEX({0;1;3;5;7;9;12;14;16;18;20;22;24},MATCH(Feuil1!B100,{0;1;2;3;4;5;6;7;8;9;10;11;12},1))</f>
        <v>0</v>
      </c>
      <c r="C12" s="43">
        <f>INDEX({0;1;2;3;4;5;6;7;8;9;10;12;14;16;18;20},MATCH(Feuil1!C100,{0;1;2;3;4;5;6;7;8;9;10;11;12;13;14;15},1))</f>
        <v>0</v>
      </c>
      <c r="D12" s="43">
        <f>INDEX({0;1;2;3;4;5;6;7;8;9;10;12;14;16;18;20},MATCH(Feuil1!D100,{0;1;2;3;4;5;6;7;8;9;10;11;12;13;14;15},1))</f>
        <v>0</v>
      </c>
      <c r="E12" s="43">
        <f>INDEX({0;6;5;4;3;2;1},MATCH(Feuil1!E100,{0;1;2;3;4;5;6},1))</f>
        <v>0</v>
      </c>
      <c r="F12" s="43">
        <f>INDEX({0;1;2;3;1;1;1;1;1;1;1;1;2;3;4;5;6},MATCH(Feuil1!F100,{0;1;2;3;12;13;14;15;16;17;18;19;20;21;22;23;24},1))</f>
        <v>1</v>
      </c>
      <c r="G12" s="43">
        <f>Feuil1!G100*(H12+I12+J12+K12)</f>
        <v>27</v>
      </c>
      <c r="H12" s="43">
        <f>INDEX({0;6;5;4;3;2;1},MATCH(Feuil1!H100,{0;1;2;3;4;5;6},1))</f>
        <v>4</v>
      </c>
      <c r="I12" s="43">
        <f>INDEX({0;6;5;4;3;2;1},MATCH(Feuil1!I100,{0;1;2;3;4;5;6},1))</f>
        <v>4</v>
      </c>
      <c r="J12" s="43">
        <f>INDEX({0;3;5;8;15;25},MATCH(Feuil1!J100,{0;1;2;3;4;5},1))</f>
        <v>0</v>
      </c>
      <c r="K12" s="43">
        <f>INDEX({0;1;4;6;10;12;15;7;8;9;10;12;14;16;18;20},MATCH(Feuil1!K100,{0;1;2;3;4;5;6;7;8;9;10;11;12;13;14;15},1))</f>
        <v>1</v>
      </c>
      <c r="L12" s="43" t="e">
        <f>IF(Feuil1!L61="","",VLOOKUP(Feuil1!L61,A69:B120,2,0))</f>
        <v>#N/A</v>
      </c>
      <c r="M12" s="26">
        <f>IF(Feuil1!M61="","",VLOOKUP(Feuil1!M61,A60:B84,2,0))</f>
        <v>0</v>
      </c>
      <c r="N12" s="26">
        <f>IF(Feuil1!N61="","",VLOOKUP(Feuil1!N61,A60:B84,2,0))</f>
        <v>0</v>
      </c>
      <c r="O12" s="26" t="e">
        <f t="shared" si="0"/>
        <v>#N/A</v>
      </c>
      <c r="P12" s="27" t="s">
        <v>11</v>
      </c>
      <c r="Q12" s="26" t="e">
        <f>SUM(O11:O12)</f>
        <v>#N/A</v>
      </c>
    </row>
    <row r="13" spans="1:17" s="3" customFormat="1" x14ac:dyDescent="0.25">
      <c r="A13" s="43" t="str">
        <f>Feuil1!A101</f>
        <v>Blood Throne of Khorne</v>
      </c>
      <c r="B13" s="43">
        <f>INDEX({0;1;3;5;7;9;12;14;16;18;20;22;24},MATCH(Feuil1!B101,{0;1;2;3;4;5;6;7;8;9;10;11;12},1))</f>
        <v>14</v>
      </c>
      <c r="C13" s="43">
        <f>INDEX({0;1;2;3;4;5;6;7;8;9;10;12;14;16;18;20},MATCH(Feuil1!C101,{0;1;2;3;4;5;6;7;8;9;10;11;12;13;14;15},1))</f>
        <v>8</v>
      </c>
      <c r="D13" s="43">
        <f>INDEX({0;1;2;3;4;5;6;7;8;9;10;12;14;16;18;20},MATCH(Feuil1!D101,{0;1;2;3;4;5;6;7;8;9;10;11;12;13;14;15},1))</f>
        <v>10</v>
      </c>
      <c r="E13" s="43">
        <f>INDEX({0;6;5;4;3;2;1},MATCH(Feuil1!E101,{0;1;2;3;4;5;6},1))</f>
        <v>3</v>
      </c>
      <c r="F13" s="43">
        <f>INDEX({0;1;2;3;1;1;1;1;1;1;1;1;2;3;4;5;6},MATCH(Feuil1!F101,{0;1;2;3;12;13;14;15;16;17;18;19;20;21;22;23;24},1))</f>
        <v>1</v>
      </c>
      <c r="G13" s="43">
        <f>Feuil1!G101*(H13+I13+J13+K13)</f>
        <v>48</v>
      </c>
      <c r="H13" s="43">
        <f>INDEX({0;6;5;4;3;2;1},MATCH(Feuil1!H101,{0;1;2;3;4;5;6},1))</f>
        <v>4</v>
      </c>
      <c r="I13" s="43">
        <f>INDEX({0;6;5;4;3;2;1},MATCH(Feuil1!I101,{0;1;2;3;4;5;6},1))</f>
        <v>4</v>
      </c>
      <c r="J13" s="43">
        <f>INDEX({0;3;5;8;15;25},MATCH(Feuil1!J101,{0;1;2;3;4;5},1))</f>
        <v>3</v>
      </c>
      <c r="K13" s="43">
        <f>INDEX({0;1;4;6;10;12;15;7;8;9;10;12;14;16;18;20},MATCH(Feuil1!K101,{0;1;2;3;4;5;6;7;8;9;10;11;12;13;14;15},1))</f>
        <v>1</v>
      </c>
      <c r="L13" s="43">
        <f>IF(Feuil1!L62="","",VLOOKUP(Feuil1!L62,A69:B120,2,0))</f>
        <v>0</v>
      </c>
      <c r="M13" s="24" t="e">
        <f>IF(Feuil1!M62="","",VLOOKUP(Feuil1!M62,A60:B84,2,0))</f>
        <v>#N/A</v>
      </c>
      <c r="N13" s="24">
        <f>IF(Feuil1!N62="","",VLOOKUP(Feuil1!N62,A60:B84,2,0))</f>
        <v>0</v>
      </c>
      <c r="O13" s="24" t="e">
        <f t="shared" si="0"/>
        <v>#N/A</v>
      </c>
      <c r="P13" s="25" t="s">
        <v>11</v>
      </c>
      <c r="Q13" s="24" t="e">
        <f>SUM(O13)</f>
        <v>#N/A</v>
      </c>
    </row>
    <row r="14" spans="1:17" s="3" customFormat="1" x14ac:dyDescent="0.25">
      <c r="A14" s="43">
        <f>Feuil1!A102</f>
        <v>0</v>
      </c>
      <c r="B14" s="43">
        <f>INDEX({0;1;3;5;7;9;12;14;16;18;20;22;24},MATCH(Feuil1!B102,{0;1;2;3;4;5;6;7;8;9;10;11;12},1))</f>
        <v>0</v>
      </c>
      <c r="C14" s="43">
        <f>INDEX({0;1;2;3;4;5;6;7;8;9;10;12;14;16;18;20},MATCH(Feuil1!C102,{0;1;2;3;4;5;6;7;8;9;10;11;12;13;14;15},1))</f>
        <v>0</v>
      </c>
      <c r="D14" s="43">
        <f>INDEX({0;1;2;3;4;5;6;7;8;9;10;12;14;16;18;20},MATCH(Feuil1!D102,{0;1;2;3;4;5;6;7;8;9;10;11;12;13;14;15},1))</f>
        <v>0</v>
      </c>
      <c r="E14" s="43">
        <f>INDEX({0;6;5;4;3;2;1},MATCH(Feuil1!E102,{0;1;2;3;4;5;6},1))</f>
        <v>0</v>
      </c>
      <c r="F14" s="43">
        <f>INDEX({0;1;2;3;1;1;1;1;1;1;1;1;2;3;4;5;6},MATCH(Feuil1!F102,{0;1;2;3;12;13;14;15;16;17;18;19;20;21;22;23;24},1))</f>
        <v>1</v>
      </c>
      <c r="G14" s="43">
        <f>Feuil1!G102*(H14+I14+J14+K14)</f>
        <v>22</v>
      </c>
      <c r="H14" s="43">
        <f>INDEX({0;6;5;4;3;2;1},MATCH(Feuil1!H102,{0;1;2;3;4;5;6},1))</f>
        <v>3</v>
      </c>
      <c r="I14" s="43">
        <f>INDEX({0;6;5;4;3;2;1},MATCH(Feuil1!I102,{0;1;2;3;4;5;6},1))</f>
        <v>4</v>
      </c>
      <c r="J14" s="43">
        <f>INDEX({0;3;5;8;15;25},MATCH(Feuil1!J102,{0;1;2;3;4;5},1))</f>
        <v>3</v>
      </c>
      <c r="K14" s="43">
        <f>INDEX({0;1;4;6;10;12;15;7;8;9;10;12;14;16;18;20},MATCH(Feuil1!K102,{0;1;2;3;4;5;6;7;8;9;10;11;12;13;14;15},1))</f>
        <v>1</v>
      </c>
      <c r="L14" s="43">
        <f>IF(Feuil1!L63="","",VLOOKUP(Feuil1!L63,A69:B120,2,0))</f>
        <v>0</v>
      </c>
      <c r="M14" s="40" t="e">
        <f>IF(Feuil1!M63="","",VLOOKUP(Feuil1!M63,A60:B84,2,0))</f>
        <v>#N/A</v>
      </c>
      <c r="N14" s="40" t="e">
        <f>IF(Feuil1!N63="","",VLOOKUP(Feuil1!N63,A60:B84,2,0))</f>
        <v>#N/A</v>
      </c>
      <c r="O14" s="40" t="e">
        <f t="shared" si="0"/>
        <v>#N/A</v>
      </c>
      <c r="P14" s="40"/>
      <c r="Q14" s="40"/>
    </row>
    <row r="15" spans="1:17" s="3" customFormat="1" x14ac:dyDescent="0.25">
      <c r="A15" s="43">
        <f>Feuil1!A103</f>
        <v>0</v>
      </c>
      <c r="B15" s="43">
        <f>INDEX({0;1;3;5;7;9;12;14;16;18;20;22;24},MATCH(Feuil1!B103,{0;1;2;3;4;5;6;7;8;9;10;11;12},1))</f>
        <v>0</v>
      </c>
      <c r="C15" s="43">
        <f>INDEX({0;1;2;3;4;5;6;7;8;9;10;12;14;16;18;20},MATCH(Feuil1!C103,{0;1;2;3;4;5;6;7;8;9;10;11;12;13;14;15},1))</f>
        <v>0</v>
      </c>
      <c r="D15" s="43">
        <f>INDEX({0;1;2;3;4;5;6;7;8;9;10;12;14;16;18;20},MATCH(Feuil1!D103,{0;1;2;3;4;5;6;7;8;9;10;11;12;13;14;15},1))</f>
        <v>0</v>
      </c>
      <c r="E15" s="43">
        <f>INDEX({0;6;5;4;3;2;1},MATCH(Feuil1!E103,{0;1;2;3;4;5;6},1))</f>
        <v>0</v>
      </c>
      <c r="F15" s="43">
        <f>INDEX({0;1;2;3;1;1;1;1;1;1;1;1;2;3;4;5;6},MATCH(Feuil1!F103,{0;1;2;3;12;13;14;15;16;17;18;19;20;21;22;23;24},1))</f>
        <v>1</v>
      </c>
      <c r="G15" s="43">
        <f>Feuil1!G103*(H15+I15+J15+K15)</f>
        <v>14</v>
      </c>
      <c r="H15" s="43">
        <f>INDEX({0;6;5;4;3;2;1},MATCH(Feuil1!H103,{0;1;2;3;4;5;6},1))</f>
        <v>3</v>
      </c>
      <c r="I15" s="43">
        <f>INDEX({0;6;5;4;3;2;1},MATCH(Feuil1!I103,{0;1;2;3;4;5;6},1))</f>
        <v>4</v>
      </c>
      <c r="J15" s="43">
        <f>INDEX({0;3;5;8;15;25},MATCH(Feuil1!J103,{0;1;2;3;4;5},1))</f>
        <v>3</v>
      </c>
      <c r="K15" s="43">
        <f>INDEX({0;1;4;6;10;12;15;7;8;9;10;12;14;16;18;20},MATCH(Feuil1!K103,{0;1;2;3;4;5;6;7;8;9;10;11;12;13;14;15},1))</f>
        <v>4</v>
      </c>
      <c r="L15" s="43" t="e">
        <f>IF(Feuil1!L64="","",VLOOKUP(Feuil1!L64,A72:B123,2,0))</f>
        <v>#N/A</v>
      </c>
      <c r="M15" s="40">
        <f>IF(Feuil1!M64="","",VLOOKUP(Feuil1!M64,A60:B84,2,0))</f>
        <v>0</v>
      </c>
      <c r="N15" s="40">
        <f>IF(Feuil1!N64="","",VLOOKUP(Feuil1!N64,A60:B84,2,0))</f>
        <v>0</v>
      </c>
      <c r="O15" s="40" t="e">
        <f t="shared" si="0"/>
        <v>#N/A</v>
      </c>
      <c r="P15" s="41" t="s">
        <v>11</v>
      </c>
      <c r="Q15" s="40" t="e">
        <f>SUM(O14:O15)</f>
        <v>#N/A</v>
      </c>
    </row>
    <row r="16" spans="1:17" s="3" customFormat="1" x14ac:dyDescent="0.25">
      <c r="A16" s="43" t="str">
        <f>Feuil1!A104</f>
        <v>Bloodletters of Khorne</v>
      </c>
      <c r="B16" s="43">
        <f>INDEX({0;1;3;5;7;9;12;14;16;18;20;22;24},MATCH(Feuil1!B104,{0;1;2;3;4;5;6;7;8;9;10;11;12},1))</f>
        <v>1</v>
      </c>
      <c r="C16" s="43">
        <f>INDEX({0;1;2;3;4;5;6;7;8;9;10;12;14;16;18;20},MATCH(Feuil1!C104,{0;1;2;3;4;5;6;7;8;9;10;11;12;13;14;15},1))</f>
        <v>5</v>
      </c>
      <c r="D16" s="43">
        <f>INDEX({0;1;2;3;4;5;6;7;8;9;10;12;14;16;18;20},MATCH(Feuil1!D104,{0;1;2;3;4;5;6;7;8;9;10;11;12;13;14;15},1))</f>
        <v>10</v>
      </c>
      <c r="E16" s="43">
        <f>INDEX({0;6;5;4;3;2;1},MATCH(Feuil1!E104,{0;1;2;3;4;5;6},1))</f>
        <v>2</v>
      </c>
      <c r="F16" s="43">
        <f>INDEX({0;1;2;3;1;1;1;1;1;1;1;1;2;3;4;5;6},MATCH(Feuil1!F104,{0;1;2;3;12;13;14;15;16;17;18;19;20;21;22;23;24},1))</f>
        <v>1</v>
      </c>
      <c r="G16" s="43">
        <f>Feuil1!G104*(H16+I16+J16+K16)</f>
        <v>11</v>
      </c>
      <c r="H16" s="43">
        <f>INDEX({0;6;5;4;3;2;1},MATCH(Feuil1!H104,{0;1;2;3;4;5;6},1))</f>
        <v>3</v>
      </c>
      <c r="I16" s="43">
        <f>INDEX({0;6;5;4;3;2;1},MATCH(Feuil1!I104,{0;1;2;3;4;5;6},1))</f>
        <v>4</v>
      </c>
      <c r="J16" s="43">
        <f>INDEX({0;3;5;8;15;25},MATCH(Feuil1!J104,{0;1;2;3;4;5},1))</f>
        <v>3</v>
      </c>
      <c r="K16" s="43">
        <f>INDEX({0;1;4;6;10;12;15;7;8;9;10;12;14;16;18;20},MATCH(Feuil1!K104,{0;1;2;3;4;5;6;7;8;9;10;11;12;13;14;15},1))</f>
        <v>1</v>
      </c>
      <c r="L16" s="43">
        <f>IF(Feuil1!L65="","",VLOOKUP(Feuil1!L65,A72:B123,2,0))</f>
        <v>0</v>
      </c>
      <c r="M16" s="30" t="e">
        <f>IF(Feuil1!M65="","",VLOOKUP(Feuil1!M65,A60:B84,2,0))</f>
        <v>#N/A</v>
      </c>
      <c r="N16" s="30" t="e">
        <f>IF(Feuil1!N65="","",VLOOKUP(Feuil1!N65,A60:B84,2,0))</f>
        <v>#N/A</v>
      </c>
      <c r="O16" s="30" t="e">
        <f t="shared" si="0"/>
        <v>#N/A</v>
      </c>
      <c r="P16" s="31" t="s">
        <v>11</v>
      </c>
      <c r="Q16" s="30" t="e">
        <f>SUM(O16)</f>
        <v>#N/A</v>
      </c>
    </row>
    <row r="17" spans="1:17" x14ac:dyDescent="0.25">
      <c r="A17" s="43" t="str">
        <f>Feuil1!A105</f>
        <v>Bloodcrushers of Khorne</v>
      </c>
      <c r="B17" s="43">
        <f>INDEX({0;1;3;5;7;9;12;14;16;18;20;22;24},MATCH(Feuil1!B105,{0;1;2;3;4;5;6;7;8;9;10;11;12},1))</f>
        <v>7</v>
      </c>
      <c r="C17" s="43">
        <f>INDEX({0;1;2;3;4;5;6;7;8;9;10;12;14;16;18;20},MATCH(Feuil1!C105,{0;1;2;3;4;5;6;7;8;9;10;11;12;13;14;15},1))</f>
        <v>8</v>
      </c>
      <c r="D17" s="43">
        <f>INDEX({0;1;2;3;4;5;6;7;8;9;10;12;14;16;18;20},MATCH(Feuil1!D105,{0;1;2;3;4;5;6;7;8;9;10;11;12;13;14;15},1))</f>
        <v>10</v>
      </c>
      <c r="E17" s="43">
        <f>INDEX({0;6;5;4;3;2;1},MATCH(Feuil1!E105,{0;1;2;3;4;5;6},1))</f>
        <v>3</v>
      </c>
      <c r="F17" s="43">
        <f>INDEX({0;1;2;3;1;1;1;1;1;1;1;1;2;3;4;5;6},MATCH(Feuil1!F105,{0;1;2;3;12;13;14;15;16;17;18;19;20;21;22;23;24},1))</f>
        <v>1</v>
      </c>
      <c r="G17" s="43">
        <f>Feuil1!G105*(H17+I17+J17+K17)</f>
        <v>11</v>
      </c>
      <c r="H17" s="43">
        <f>INDEX({0;6;5;4;3;2;1},MATCH(Feuil1!H105,{0;1;2;3;4;5;6},1))</f>
        <v>3</v>
      </c>
      <c r="I17" s="43">
        <f>INDEX({0;6;5;4;3;2;1},MATCH(Feuil1!I105,{0;1;2;3;4;5;6},1))</f>
        <v>4</v>
      </c>
      <c r="J17" s="43">
        <f>INDEX({0;3;5;8;15;25},MATCH(Feuil1!J105,{0;1;2;3;4;5},1))</f>
        <v>3</v>
      </c>
      <c r="K17" s="43">
        <f>INDEX({0;1;4;6;10;12;15;7;8;9;10;12;14;16;18;20},MATCH(Feuil1!K105,{0;1;2;3;4;5;6;7;8;9;10;11;12;13;14;15},1))</f>
        <v>1</v>
      </c>
      <c r="L17" s="43">
        <f>IF(Feuil1!L66="","",VLOOKUP(Feuil1!L66,A72:B123,2,0))</f>
        <v>0</v>
      </c>
      <c r="M17" s="10" t="e">
        <f>IF(Feuil1!M66="","",VLOOKUP(Feuil1!M66,A60:B84,2,0))</f>
        <v>#N/A</v>
      </c>
      <c r="N17" s="10" t="e">
        <f>IF(Feuil1!N66="","",VLOOKUP(Feuil1!N66,A60:B84,2,0))</f>
        <v>#N/A</v>
      </c>
      <c r="O17" s="10" t="e">
        <f t="shared" si="0"/>
        <v>#N/A</v>
      </c>
      <c r="P17" s="10"/>
      <c r="Q17" s="10"/>
    </row>
    <row r="18" spans="1:17" x14ac:dyDescent="0.25">
      <c r="A18" s="43">
        <f>Feuil1!A106</f>
        <v>0</v>
      </c>
      <c r="B18" s="43">
        <f>INDEX({0;1;3;5;7;9;12;14;16;18;20;22;24},MATCH(Feuil1!B106,{0;1;2;3;4;5;6;7;8;9;10;11;12},1))</f>
        <v>0</v>
      </c>
      <c r="C18" s="43">
        <f>INDEX({0;1;2;3;4;5;6;7;8;9;10;12;14;16;18;20},MATCH(Feuil1!C106,{0;1;2;3;4;5;6;7;8;9;10;11;12;13;14;15},1))</f>
        <v>0</v>
      </c>
      <c r="D18" s="43">
        <f>INDEX({0;1;2;3;4;5;6;7;8;9;10;12;14;16;18;20},MATCH(Feuil1!D106,{0;1;2;3;4;5;6;7;8;9;10;11;12;13;14;15},1))</f>
        <v>0</v>
      </c>
      <c r="E18" s="43">
        <f>INDEX({0;6;5;4;3;2;1},MATCH(Feuil1!E106,{0;1;2;3;4;5;6},1))</f>
        <v>0</v>
      </c>
      <c r="F18" s="43">
        <f>INDEX({0;1;2;3;1;1;1;1;1;1;1;1;2;3;4;5;6},MATCH(Feuil1!F106,{0;1;2;3;12;13;14;15;16;17;18;19;20;21;22;23;24},1))</f>
        <v>1</v>
      </c>
      <c r="G18" s="43">
        <f>Feuil1!G106*(H18+I18+J18+K18)</f>
        <v>27</v>
      </c>
      <c r="H18" s="43">
        <f>INDEX({0;6;5;4;3;2;1},MATCH(Feuil1!H106,{0;1;2;3;4;5;6},1))</f>
        <v>4</v>
      </c>
      <c r="I18" s="43">
        <f>INDEX({0;6;5;4;3;2;1},MATCH(Feuil1!I106,{0;1;2;3;4;5;6},1))</f>
        <v>4</v>
      </c>
      <c r="J18" s="43">
        <f>INDEX({0;3;5;8;15;25},MATCH(Feuil1!J106,{0;1;2;3;4;5},1))</f>
        <v>0</v>
      </c>
      <c r="K18" s="43">
        <f>INDEX({0;1;4;6;10;12;15;7;8;9;10;12;14;16;18;20},MATCH(Feuil1!K106,{0;1;2;3;4;5;6;7;8;9;10;11;12;13;14;15},1))</f>
        <v>1</v>
      </c>
      <c r="L18" s="43" t="e">
        <f>IF(Feuil1!L67="","",VLOOKUP(Feuil1!L67,A75:B126,2,0))</f>
        <v>#N/A</v>
      </c>
      <c r="M18" s="10">
        <f>IF(Feuil1!M67="","",VLOOKUP(Feuil1!M67,A60:B84,2,0))</f>
        <v>0</v>
      </c>
      <c r="N18" s="10">
        <f>IF(Feuil1!N67="","",VLOOKUP(Feuil1!N67,A60:B84,2,0))</f>
        <v>0</v>
      </c>
      <c r="O18" s="10" t="e">
        <f t="shared" si="0"/>
        <v>#N/A</v>
      </c>
      <c r="P18" s="11" t="s">
        <v>11</v>
      </c>
      <c r="Q18" s="10" t="e">
        <f>SUM(O17:O18)</f>
        <v>#N/A</v>
      </c>
    </row>
    <row r="19" spans="1:17" x14ac:dyDescent="0.25">
      <c r="A19" s="43" t="str">
        <f>Feuil1!A107</f>
        <v>Karanak</v>
      </c>
      <c r="B19" s="43">
        <f>INDEX({0;1;3;5;7;9;12;14;16;18;20;22;24},MATCH(Feuil1!B107,{0;1;2;3;4;5;6;7;8;9;10;11;12},1))</f>
        <v>9</v>
      </c>
      <c r="C19" s="43">
        <f>INDEX({0;1;2;3;4;5;6;7;8;9;10;12;14;16;18;20},MATCH(Feuil1!C107,{0;1;2;3;4;5;6;7;8;9;10;11;12;13;14;15},1))</f>
        <v>8</v>
      </c>
      <c r="D19" s="43">
        <f>INDEX({0;1;2;3;4;5;6;7;8;9;10;12;14;16;18;20},MATCH(Feuil1!D107,{0;1;2;3;4;5;6;7;8;9;10;11;12;13;14;15},1))</f>
        <v>10</v>
      </c>
      <c r="E19" s="43">
        <f>INDEX({0;6;5;4;3;2;1},MATCH(Feuil1!E107,{0;1;2;3;4;5;6},1))</f>
        <v>3</v>
      </c>
      <c r="F19" s="43">
        <f>INDEX({0;1;2;3;1;1;1;1;1;1;1;1;2;3;4;5;6},MATCH(Feuil1!F107,{0;1;2;3;12;13;14;15;16;17;18;19;20;21;22;23;24},1))</f>
        <v>1</v>
      </c>
      <c r="G19" s="43">
        <f>Feuil1!G107*(H19+I19+J19+K19)</f>
        <v>32</v>
      </c>
      <c r="H19" s="43">
        <f>INDEX({0;6;5;4;3;2;1},MATCH(Feuil1!H107,{0;1;2;3;4;5;6},1))</f>
        <v>4</v>
      </c>
      <c r="I19" s="43">
        <f>INDEX({0;6;5;4;3;2;1},MATCH(Feuil1!I107,{0;1;2;3;4;5;6},1))</f>
        <v>3</v>
      </c>
      <c r="J19" s="43">
        <f>INDEX({0;3;5;8;15;25},MATCH(Feuil1!J107,{0;1;2;3;4;5},1))</f>
        <v>0</v>
      </c>
      <c r="K19" s="43">
        <f>INDEX({0;1;4;6;10;12;15;7;8;9;10;12;14;16;18;20},MATCH(Feuil1!K107,{0;1;2;3;4;5;6;7;8;9;10;11;12;13;14;15},1))</f>
        <v>1</v>
      </c>
      <c r="L19" s="43">
        <f>IF(Feuil1!L68="","",VLOOKUP(Feuil1!L68,A75:B126,2,0))</f>
        <v>0</v>
      </c>
      <c r="M19" s="43" t="e">
        <f>IF(Feuil1!M68="","",VLOOKUP(Feuil1!M68,A60:B84,2,0))</f>
        <v>#N/A</v>
      </c>
      <c r="N19" s="43" t="e">
        <f>IF(Feuil1!N68="","",VLOOKUP(Feuil1!N68,A60:B84,2,0))</f>
        <v>#N/A</v>
      </c>
      <c r="O19" s="43" t="e">
        <f t="shared" si="0"/>
        <v>#N/A</v>
      </c>
      <c r="P19" s="43"/>
      <c r="Q19" s="43"/>
    </row>
    <row r="20" spans="1:17" x14ac:dyDescent="0.25">
      <c r="A20" s="43">
        <f>Feuil1!A108</f>
        <v>0</v>
      </c>
      <c r="B20" s="43">
        <f>INDEX({0;1;3;5;7;9;12;14;16;18;20;22;24},MATCH(Feuil1!B108,{0;1;2;3;4;5;6;7;8;9;10;11;12},1))</f>
        <v>0</v>
      </c>
      <c r="C20" s="43">
        <f>INDEX({0;1;2;3;4;5;6;7;8;9;10;12;14;16;18;20},MATCH(Feuil1!C108,{0;1;2;3;4;5;6;7;8;9;10;11;12;13;14;15},1))</f>
        <v>0</v>
      </c>
      <c r="D20" s="43">
        <f>INDEX({0;1;2;3;4;5;6;7;8;9;10;12;14;16;18;20},MATCH(Feuil1!D108,{0;1;2;3;4;5;6;7;8;9;10;11;12;13;14;15},1))</f>
        <v>0</v>
      </c>
      <c r="E20" s="43">
        <f>INDEX({0;6;5;4;3;2;1},MATCH(Feuil1!E108,{0;1;2;3;4;5;6},1))</f>
        <v>0</v>
      </c>
      <c r="F20" s="43">
        <f>INDEX({0;1;2;3;1;1;1;1;1;1;1;1;2;3;4;5;6},MATCH(Feuil1!F108,{0;1;2;3;12;13;14;15;16;17;18;19;20;21;22;23;24},1))</f>
        <v>1</v>
      </c>
      <c r="G20" s="43">
        <f>Feuil1!G108*(H20+I20+J20+K20)</f>
        <v>28</v>
      </c>
      <c r="H20" s="43">
        <f>INDEX({0;6;5;4;3;2;1},MATCH(Feuil1!H108,{0;1;2;3;4;5;6},1))</f>
        <v>3</v>
      </c>
      <c r="I20" s="43">
        <f>INDEX({0;6;5;4;3;2;1},MATCH(Feuil1!I108,{0;1;2;3;4;5;6},1))</f>
        <v>4</v>
      </c>
      <c r="J20" s="43">
        <f>INDEX({0;3;5;8;15;25},MATCH(Feuil1!J108,{0;1;2;3;4;5},1))</f>
        <v>3</v>
      </c>
      <c r="K20" s="43">
        <f>INDEX({0;1;4;6;10;12;15;7;8;9;10;12;14;16;18;20},MATCH(Feuil1!K108,{0;1;2;3;4;5;6;7;8;9;10;11;12;13;14;15},1))</f>
        <v>4</v>
      </c>
      <c r="L20" s="43" t="e">
        <f>IF(Feuil1!L69="","",VLOOKUP(Feuil1!L69,A75:B126,2,0))</f>
        <v>#N/A</v>
      </c>
      <c r="M20" s="43">
        <f>IF(Feuil1!M69="","",VLOOKUP(Feuil1!M69,A60:B84,2,0))</f>
        <v>0</v>
      </c>
      <c r="N20" s="43">
        <f>IF(Feuil1!N69="","",VLOOKUP(Feuil1!N69,A60:B84,2,0))</f>
        <v>0</v>
      </c>
      <c r="O20" s="43" t="e">
        <f t="shared" si="0"/>
        <v>#N/A</v>
      </c>
      <c r="P20" s="44" t="s">
        <v>11</v>
      </c>
      <c r="Q20" s="43" t="e">
        <f>SUM(O19:O20)</f>
        <v>#N/A</v>
      </c>
    </row>
    <row r="21" spans="1:17" x14ac:dyDescent="0.25">
      <c r="A21" s="43" t="str">
        <f>Feuil1!A109</f>
        <v>Flesh Hounds of Khorne</v>
      </c>
      <c r="B21" s="43">
        <f>INDEX({0;1;3;5;7;9;12;14;16;18;20;22;24},MATCH(Feuil1!B109,{0;1;2;3;4;5;6;7;8;9;10;11;12},1))</f>
        <v>3</v>
      </c>
      <c r="C21" s="43">
        <f>INDEX({0;1;2;3;4;5;6;7;8;9;10;12;14;16;18;20},MATCH(Feuil1!C109,{0;1;2;3;4;5;6;7;8;9;10;11;12;13;14;15},1))</f>
        <v>8</v>
      </c>
      <c r="D21" s="43">
        <f>INDEX({0;1;2;3;4;5;6;7;8;9;10;12;14;16;18;20},MATCH(Feuil1!D109,{0;1;2;3;4;5;6;7;8;9;10;11;12;13;14;15},1))</f>
        <v>10</v>
      </c>
      <c r="E21" s="43">
        <f>INDEX({0;6;5;4;3;2;1},MATCH(Feuil1!E109,{0;1;2;3;4;5;6},1))</f>
        <v>2</v>
      </c>
      <c r="F21" s="43">
        <f>INDEX({0;1;2;3;1;1;1;1;1;1;1;1;2;3;4;5;6},MATCH(Feuil1!F109,{0;1;2;3;12;13;14;15;16;17;18;19;20;21;22;23;24},1))</f>
        <v>1</v>
      </c>
      <c r="G21" s="43">
        <f>Feuil1!G109*(H21+I21+J21+K21)</f>
        <v>32</v>
      </c>
      <c r="H21" s="43">
        <f>INDEX({0;6;5;4;3;2;1},MATCH(Feuil1!H109,{0;1;2;3;4;5;6},1))</f>
        <v>4</v>
      </c>
      <c r="I21" s="43">
        <f>INDEX({0;6;5;4;3;2;1},MATCH(Feuil1!I109,{0;1;2;3;4;5;6},1))</f>
        <v>3</v>
      </c>
      <c r="J21" s="43">
        <f>INDEX({0;3;5;8;15;25},MATCH(Feuil1!J109,{0;1;2;3;4;5},1))</f>
        <v>0</v>
      </c>
      <c r="K21" s="43">
        <f>INDEX({0;1;4;6;10;12;15;7;8;9;10;12;14;16;18;20},MATCH(Feuil1!K109,{0;1;2;3;4;5;6;7;8;9;10;11;12;13;14;15},1))</f>
        <v>1</v>
      </c>
      <c r="L21" s="43" t="e">
        <f>IF(Feuil1!L70="","",VLOOKUP(Feuil1!L70,A78:B129,2,0))</f>
        <v>#N/A</v>
      </c>
      <c r="M21" s="22">
        <f>IF(Feuil1!M70="","",VLOOKUP(Feuil1!M70,A60:B84,2,0))</f>
        <v>0</v>
      </c>
      <c r="N21" s="22">
        <f>IF(Feuil1!N70="","",VLOOKUP(Feuil1!N70,A60:B84,2,0))</f>
        <v>0</v>
      </c>
      <c r="O21" s="22" t="e">
        <f t="shared" si="0"/>
        <v>#N/A</v>
      </c>
      <c r="P21" s="22"/>
      <c r="Q21" s="22"/>
    </row>
    <row r="22" spans="1:17" x14ac:dyDescent="0.25">
      <c r="A22" s="43" t="str">
        <f>Feuil1!A110</f>
        <v>Kull Cannons of Khorne</v>
      </c>
      <c r="B22" s="43">
        <f>INDEX({0;1;3;5;7;9;12;14;16;18;20;22;24},MATCH(Feuil1!B110,{0;1;2;3;4;5;6;7;8;9;10;11;12},1))</f>
        <v>14</v>
      </c>
      <c r="C22" s="43">
        <f>INDEX({0;1;2;3;4;5;6;7;8;9;10;12;14;16;18;20},MATCH(Feuil1!C110,{0;1;2;3;4;5;6;7;8;9;10;11;12;13;14;15},1))</f>
        <v>8</v>
      </c>
      <c r="D22" s="43">
        <f>INDEX({0;1;2;3;4;5;6;7;8;9;10;12;14;16;18;20},MATCH(Feuil1!D110,{0;1;2;3;4;5;6;7;8;9;10;11;12;13;14;15},1))</f>
        <v>10</v>
      </c>
      <c r="E22" s="43">
        <f>INDEX({0;6;5;4;3;2;1},MATCH(Feuil1!E110,{0;1;2;3;4;5;6},1))</f>
        <v>3</v>
      </c>
      <c r="F22" s="43">
        <f>INDEX({0;1;2;3;1;1;1;1;1;1;1;1;2;3;4;5;6},MATCH(Feuil1!F110,{0;1;2;3;12;13;14;15;16;17;18;19;20;21;22;23;24},1))</f>
        <v>6</v>
      </c>
      <c r="G22" s="43">
        <f>Feuil1!G110*(H22+I22+J22+K22)</f>
        <v>19</v>
      </c>
      <c r="H22" s="43">
        <f>INDEX({0;6;5;4;3;2;1},MATCH(Feuil1!H110,{0;1;2;3;4;5;6},1))</f>
        <v>4</v>
      </c>
      <c r="I22" s="43">
        <f>INDEX({0;6;5;4;3;2;1},MATCH(Feuil1!I110,{0;1;2;3;4;5;6},1))</f>
        <v>4</v>
      </c>
      <c r="J22" s="43">
        <f>INDEX({0;3;5;8;15;25},MATCH(Feuil1!J110,{0;1;2;3;4;5},1))</f>
        <v>5</v>
      </c>
      <c r="K22" s="43">
        <f>INDEX({0;1;4;6;10;12;15;7;8;9;10;12;14;16;18;20},MATCH(Feuil1!K110,{0;1;2;3;4;5;6;7;8;9;10;11;12;13;14;15},1))</f>
        <v>6</v>
      </c>
      <c r="L22" s="43" t="e">
        <f>IF(Feuil1!L71="","",VLOOKUP(Feuil1!L71,A78:B129,2,0))</f>
        <v>#N/A</v>
      </c>
      <c r="M22" s="22">
        <f>IF(Feuil1!M71="","",VLOOKUP(Feuil1!M71,A60:B84,2,0))</f>
        <v>0</v>
      </c>
      <c r="N22" s="22">
        <f>IF(Feuil1!N71="","",VLOOKUP(Feuil1!N71,A60:B84,2,0))</f>
        <v>0</v>
      </c>
      <c r="O22" s="22" t="e">
        <f t="shared" si="0"/>
        <v>#N/A</v>
      </c>
      <c r="P22" s="23" t="s">
        <v>11</v>
      </c>
      <c r="Q22" s="22" t="e">
        <f>SUM(O21:O22)</f>
        <v>#N/A</v>
      </c>
    </row>
    <row r="23" spans="1:17" x14ac:dyDescent="0.25">
      <c r="A23" s="43">
        <f>Feuil1!A111</f>
        <v>0</v>
      </c>
      <c r="B23" s="43">
        <f>INDEX({0;1;3;5;7;9;12;14;16;18;20;22;24},MATCH(Feuil1!B111,{0;1;2;3;4;5;6;7;8;9;10;11;12},1))</f>
        <v>0</v>
      </c>
      <c r="C23" s="43">
        <f>INDEX({0;1;2;3;4;5;6;7;8;9;10;12;14;16;18;20},MATCH(Feuil1!C111,{0;1;2;3;4;5;6;7;8;9;10;11;12;13;14;15},1))</f>
        <v>0</v>
      </c>
      <c r="D23" s="43">
        <f>INDEX({0;1;2;3;4;5;6;7;8;9;10;12;14;16;18;20},MATCH(Feuil1!D111,{0;1;2;3;4;5;6;7;8;9;10;11;12;13;14;15},1))</f>
        <v>0</v>
      </c>
      <c r="E23" s="43">
        <f>INDEX({0;6;5;4;3;2;1},MATCH(Feuil1!E111,{0;1;2;3;4;5;6},1))</f>
        <v>0</v>
      </c>
      <c r="F23" s="43">
        <f>INDEX({0;1;2;3;1;1;1;1;1;1;1;1;2;3;4;5;6},MATCH(Feuil1!F111,{0;1;2;3;12;13;14;15;16;17;18;19;20;21;22;23;24},1))</f>
        <v>1</v>
      </c>
      <c r="G23" s="43">
        <f>Feuil1!G111*(H23+I23+J23+K23)</f>
        <v>22</v>
      </c>
      <c r="H23" s="43">
        <f>INDEX({0;6;5;4;3;2;1},MATCH(Feuil1!H111,{0;1;2;3;4;5;6},1))</f>
        <v>3</v>
      </c>
      <c r="I23" s="43">
        <f>INDEX({0;6;5;4;3;2;1},MATCH(Feuil1!I111,{0;1;2;3;4;5;6},1))</f>
        <v>4</v>
      </c>
      <c r="J23" s="43">
        <f>INDEX({0;3;5;8;15;25},MATCH(Feuil1!J111,{0;1;2;3;4;5},1))</f>
        <v>3</v>
      </c>
      <c r="K23" s="43">
        <f>INDEX({0;1;4;6;10;12;15;7;8;9;10;12;14;16;18;20},MATCH(Feuil1!K111,{0;1;2;3;4;5;6;7;8;9;10;11;12;13;14;15},1))</f>
        <v>1</v>
      </c>
      <c r="L23" s="43" t="e">
        <f>IF(Feuil1!L72="","",VLOOKUP(Feuil1!L72,A78:B129,2,0))</f>
        <v>#N/A</v>
      </c>
      <c r="M23" s="14">
        <f>IF(Feuil1!M72="","",VLOOKUP(Feuil1!M72,A60:B84,2,0))</f>
        <v>0</v>
      </c>
      <c r="N23" s="14">
        <f>IF(Feuil1!N72="","",VLOOKUP(Feuil1!N72,A60:B105,2,0))</f>
        <v>0</v>
      </c>
      <c r="O23" s="14" t="e">
        <f t="shared" si="0"/>
        <v>#N/A</v>
      </c>
      <c r="P23" s="14"/>
      <c r="Q23" s="14"/>
    </row>
    <row r="24" spans="1:17" x14ac:dyDescent="0.25">
      <c r="A24" s="43">
        <f>Feuil1!A112</f>
        <v>0</v>
      </c>
      <c r="B24" s="43">
        <f>INDEX({0;1;3;5;7;9;12;14;16;18;20;22;24},MATCH(Feuil1!B112,{0;1;2;3;4;5;6;7;8;9;10;11;12},1))</f>
        <v>0</v>
      </c>
      <c r="C24" s="43">
        <f>INDEX({0;1;2;3;4;5;6;7;8;9;10;12;14;16;18;20},MATCH(Feuil1!C112,{0;1;2;3;4;5;6;7;8;9;10;11;12;13;14;15},1))</f>
        <v>0</v>
      </c>
      <c r="D24" s="43">
        <f>INDEX({0;1;2;3;4;5;6;7;8;9;10;12;14;16;18;20},MATCH(Feuil1!D112,{0;1;2;3;4;5;6;7;8;9;10;11;12;13;14;15},1))</f>
        <v>0</v>
      </c>
      <c r="E24" s="43">
        <f>INDEX({0;6;5;4;3;2;1},MATCH(Feuil1!E112,{0;1;2;3;4;5;6},1))</f>
        <v>0</v>
      </c>
      <c r="F24" s="43">
        <f>INDEX({0;1;2;3;1;1;1;1;1;1;1;1;2;3;4;5;6},MATCH(Feuil1!F112,{0;1;2;3;12;13;14;15;16;17;18;19;20;21;22;23;24},1))</f>
        <v>1</v>
      </c>
      <c r="G24" s="43">
        <f>Feuil1!G112*(H24+I24+J24+K24)</f>
        <v>14</v>
      </c>
      <c r="H24" s="43">
        <f>INDEX({0;6;5;4;3;2;1},MATCH(Feuil1!H112,{0;1;2;3;4;5;6},1))</f>
        <v>3</v>
      </c>
      <c r="I24" s="43">
        <f>INDEX({0;6;5;4;3;2;1},MATCH(Feuil1!I112,{0;1;2;3;4;5;6},1))</f>
        <v>4</v>
      </c>
      <c r="J24" s="43">
        <f>INDEX({0;3;5;8;15;25},MATCH(Feuil1!J112,{0;1;2;3;4;5},1))</f>
        <v>3</v>
      </c>
      <c r="K24" s="43">
        <f>INDEX({0;1;4;6;10;12;15;7;8;9;10;12;14;16;18;20},MATCH(Feuil1!K112,{0;1;2;3;4;5;6;7;8;9;10;11;12;13;14;15},1))</f>
        <v>4</v>
      </c>
      <c r="L24" s="43" t="e">
        <f>IF(Feuil1!L73="","",VLOOKUP(Feuil1!L73,A81:B132,2,0))</f>
        <v>#N/A</v>
      </c>
      <c r="M24" s="14">
        <f>IF(Feuil1!M73="","",VLOOKUP(Feuil1!M73,A60:B84,2,0))</f>
        <v>0</v>
      </c>
      <c r="N24" s="14">
        <f>IF(Feuil1!N73="","",VLOOKUP(Feuil1!N73,A60:B106,2,0))</f>
        <v>0</v>
      </c>
      <c r="O24" s="14" t="e">
        <f t="shared" si="0"/>
        <v>#N/A</v>
      </c>
      <c r="P24" s="15" t="s">
        <v>11</v>
      </c>
      <c r="Q24" s="14" t="e">
        <f>SUM(O23:O24)</f>
        <v>#N/A</v>
      </c>
    </row>
    <row r="25" spans="1:17" x14ac:dyDescent="0.25">
      <c r="A25" s="43" t="str">
        <f>Feuil1!A113</f>
        <v>Great Unclean One</v>
      </c>
      <c r="B25" s="43">
        <f>INDEX({0;1;3;5;7;9;12;14;16;18;20;22;24},MATCH(Feuil1!B113,{0;1;2;3;4;5;6;7;8;9;10;11;12},1))</f>
        <v>20</v>
      </c>
      <c r="C25" s="43">
        <f>INDEX({0;1;2;3;4;5;6;7;8;9;10;12;14;16;18;20},MATCH(Feuil1!C113,{0;1;2;3;4;5;6;7;8;9;10;11;12;13;14;15},1))</f>
        <v>5</v>
      </c>
      <c r="D25" s="43">
        <f>INDEX({0;1;2;3;4;5;6;7;8;9;10;12;14;16;18;20},MATCH(Feuil1!D113,{0;1;2;3;4;5;6;7;8;9;10;11;12;13;14;15},1))</f>
        <v>10</v>
      </c>
      <c r="E25" s="43">
        <f>INDEX({0;6;5;4;3;2;1},MATCH(Feuil1!E113,{0;1;2;3;4;5;6},1))</f>
        <v>3</v>
      </c>
      <c r="F25" s="43">
        <f>INDEX({0;1;2;3;1;1;1;1;1;1;1;1;2;3;4;5;6},MATCH(Feuil1!F113,{0;1;2;3;12;13;14;15;16;17;18;19;20;21;22;23;24},1))</f>
        <v>3</v>
      </c>
      <c r="G25" s="43">
        <f>Feuil1!G113*(H25+I25+J25+K25)</f>
        <v>45</v>
      </c>
      <c r="H25" s="43">
        <f>INDEX({0;6;5;4;3;2;1},MATCH(Feuil1!H113,{0;1;2;3;4;5;6},1))</f>
        <v>4</v>
      </c>
      <c r="I25" s="43">
        <f>INDEX({0;6;5;4;3;2;1},MATCH(Feuil1!I113,{0;1;2;3;4;5;6},1))</f>
        <v>5</v>
      </c>
      <c r="J25" s="43">
        <f>INDEX({0;3;5;8;15;25},MATCH(Feuil1!J113,{0;1;2;3;4;5},1))</f>
        <v>5</v>
      </c>
      <c r="K25" s="43">
        <f>INDEX({0;1;4;6;10;12;15;7;8;9;10;12;14;16;18;20},MATCH(Feuil1!K113,{0;1;2;3;4;5;6;7;8;9;10;11;12;13;14;15},1))</f>
        <v>1</v>
      </c>
      <c r="L25" s="43" t="e">
        <f>IF(Feuil1!L74="","",VLOOKUP(Feuil1!L74,A81:B132,2,0))</f>
        <v>#N/A</v>
      </c>
      <c r="M25" s="20">
        <f>IF(Feuil1!M74="","",VLOOKUP(Feuil1!M74,A60:B84,2,0))</f>
        <v>0</v>
      </c>
      <c r="N25" s="20">
        <f>IF(Feuil1!N74="","",VLOOKUP(Feuil1!N74,A60:B107,2,0))</f>
        <v>0</v>
      </c>
      <c r="O25" s="20" t="e">
        <f t="shared" si="0"/>
        <v>#N/A</v>
      </c>
      <c r="P25" s="22"/>
      <c r="Q25" s="22"/>
    </row>
    <row r="26" spans="1:17" x14ac:dyDescent="0.25">
      <c r="A26" s="43">
        <f>Feuil1!A114</f>
        <v>0</v>
      </c>
      <c r="B26" s="43">
        <f>INDEX({0;1;3;5;7;9;12;14;16;18;20;22;24},MATCH(Feuil1!B114,{0;1;2;3;4;5;6;7;8;9;10;11;12},1))</f>
        <v>0</v>
      </c>
      <c r="C26" s="43">
        <f>INDEX({0;1;2;3;4;5;6;7;8;9;10;12;14;16;18;20},MATCH(Feuil1!C114,{0;1;2;3;4;5;6;7;8;9;10;11;12;13;14;15},1))</f>
        <v>0</v>
      </c>
      <c r="D26" s="43">
        <f>INDEX({0;1;2;3;4;5;6;7;8;9;10;12;14;16;18;20},MATCH(Feuil1!D114,{0;1;2;3;4;5;6;7;8;9;10;11;12;13;14;15},1))</f>
        <v>0</v>
      </c>
      <c r="E26" s="43">
        <f>INDEX({0;6;5;4;3;2;1},MATCH(Feuil1!E114,{0;1;2;3;4;5;6},1))</f>
        <v>0</v>
      </c>
      <c r="F26" s="43">
        <f>INDEX({0;1;2;3;1;1;1;1;1;1;1;1;2;3;4;5;6},MATCH(Feuil1!F114,{0;1;2;3;12;13;14;15;16;17;18;19;20;21;22;23;24},1))</f>
        <v>2</v>
      </c>
      <c r="G26" s="43">
        <f>Feuil1!G114*(H26+I26+J26+K26)</f>
        <v>48</v>
      </c>
      <c r="H26" s="43">
        <f>INDEX({0;6;5;4;3;2;1},MATCH(Feuil1!H114,{0;1;2;3;4;5;6},1))</f>
        <v>4</v>
      </c>
      <c r="I26" s="43">
        <f>INDEX({0;6;5;4;3;2;1},MATCH(Feuil1!I114,{0;1;2;3;4;5;6},1))</f>
        <v>5</v>
      </c>
      <c r="J26" s="43">
        <f>INDEX({0;3;5;8;15;25},MATCH(Feuil1!J114,{0;1;2;3;4;5},1))</f>
        <v>3</v>
      </c>
      <c r="K26" s="43">
        <f>INDEX({0;1;4;6;10;12;15;7;8;9;10;12;14;16;18;20},MATCH(Feuil1!K114,{0;1;2;3;4;5;6;7;8;9;10;11;12;13;14;15},1))</f>
        <v>4</v>
      </c>
      <c r="L26" s="43" t="e">
        <f>IF(Feuil1!L75="","",VLOOKUP(Feuil1!L75,A81:B132,2,0))</f>
        <v>#N/A</v>
      </c>
      <c r="M26" s="20">
        <f>IF(Feuil1!M75="","",VLOOKUP(Feuil1!M75,A60:B84,2,0))</f>
        <v>0</v>
      </c>
      <c r="N26" s="20">
        <f>IF(Feuil1!N75="","",VLOOKUP(Feuil1!N75,A60:B108,2,0))</f>
        <v>0</v>
      </c>
      <c r="O26" s="20" t="e">
        <f t="shared" si="0"/>
        <v>#N/A</v>
      </c>
      <c r="P26" s="23" t="s">
        <v>11</v>
      </c>
      <c r="Q26" s="22" t="e">
        <f>SUM(O25:O26)</f>
        <v>#N/A</v>
      </c>
    </row>
    <row r="27" spans="1:17" x14ac:dyDescent="0.25">
      <c r="A27" s="43">
        <f>Feuil1!A115</f>
        <v>0</v>
      </c>
      <c r="B27" s="43">
        <f>INDEX({0;1;3;5;7;9;12;14;16;18;20;22;24},MATCH(Feuil1!B115,{0;1;2;3;4;5;6;7;8;9;10;11;12},1))</f>
        <v>0</v>
      </c>
      <c r="C27" s="43">
        <f>INDEX({0;1;2;3;4;5;6;7;8;9;10;12;14;16;18;20},MATCH(Feuil1!C115,{0;1;2;3;4;5;6;7;8;9;10;11;12;13;14;15},1))</f>
        <v>0</v>
      </c>
      <c r="D27" s="43">
        <f>INDEX({0;1;2;3;4;5;6;7;8;9;10;12;14;16;18;20},MATCH(Feuil1!D115,{0;1;2;3;4;5;6;7;8;9;10;11;12;13;14;15},1))</f>
        <v>0</v>
      </c>
      <c r="E27" s="43">
        <f>INDEX({0;6;5;4;3;2;1},MATCH(Feuil1!E115,{0;1;2;3;4;5;6},1))</f>
        <v>0</v>
      </c>
      <c r="F27" s="43">
        <f>INDEX({0;1;2;3;1;1;1;1;1;1;1;1;2;3;4;5;6},MATCH(Feuil1!F115,{0;1;2;3;12;13;14;15;16;17;18;19;20;21;22;23;24},1))</f>
        <v>2</v>
      </c>
      <c r="G27" s="43">
        <f>Feuil1!G115*(H27+I27+J27+K27)</f>
        <v>48</v>
      </c>
      <c r="H27" s="43">
        <f>INDEX({0;6;5;4;3;2;1},MATCH(Feuil1!H115,{0;1;2;3;4;5;6},1))</f>
        <v>3</v>
      </c>
      <c r="I27" s="43">
        <f>INDEX({0;6;5;4;3;2;1},MATCH(Feuil1!I115,{0;1;2;3;4;5;6},1))</f>
        <v>4</v>
      </c>
      <c r="J27" s="43">
        <f>INDEX({0;3;5;8;15;25},MATCH(Feuil1!J115,{0;1;2;3;4;5},1))</f>
        <v>5</v>
      </c>
      <c r="K27" s="43">
        <f>INDEX({0;1;4;6;10;12;15;7;8;9;10;12;14;16;18;20},MATCH(Feuil1!K115,{0;1;2;3;4;5;6;7;8;9;10;11;12;13;14;15},1))</f>
        <v>4</v>
      </c>
      <c r="L27" s="43" t="e">
        <f>IF(Feuil1!L76="","",VLOOKUP(Feuil1!L76,A84:B135,2,0))</f>
        <v>#N/A</v>
      </c>
      <c r="M27" s="18">
        <f>IF(Feuil1!M76="","",VLOOKUP(Feuil1!M76,A60:B84,2,0))</f>
        <v>0</v>
      </c>
      <c r="N27" s="18">
        <f>IF(Feuil1!N76="","",VLOOKUP(Feuil1!N76,A60:B109,2,0))</f>
        <v>0</v>
      </c>
      <c r="O27" s="18" t="e">
        <f t="shared" si="0"/>
        <v>#N/A</v>
      </c>
      <c r="P27" s="18"/>
      <c r="Q27" s="18"/>
    </row>
    <row r="28" spans="1:17" x14ac:dyDescent="0.25">
      <c r="A28" s="43" t="str">
        <f>Feuil1!A116</f>
        <v>Epidemius</v>
      </c>
      <c r="B28" s="43">
        <f>INDEX({0;1;3;5;7;9;12;14;16;18;20;22;24},MATCH(Feuil1!B116,{0;1;2;3;4;5;6;7;8;9;10;11;12},1))</f>
        <v>14</v>
      </c>
      <c r="C28" s="43">
        <f>INDEX({0;1;2;3;4;5;6;7;8;9;10;12;14;16;18;20},MATCH(Feuil1!C116,{0;1;2;3;4;5;6;7;8;9;10;11;12;13;14;15},1))</f>
        <v>4</v>
      </c>
      <c r="D28" s="43">
        <f>INDEX({0;1;2;3;4;5;6;7;8;9;10;12;14;16;18;20},MATCH(Feuil1!D116,{0;1;2;3;4;5;6;7;8;9;10;11;12;13;14;15},1))</f>
        <v>10</v>
      </c>
      <c r="E28" s="43">
        <f>INDEX({0;6;5;4;3;2;1},MATCH(Feuil1!E116,{0;1;2;3;4;5;6},1))</f>
        <v>3</v>
      </c>
      <c r="F28" s="43">
        <f>INDEX({0;1;2;3;1;1;1;1;1;1;1;1;2;3;4;5;6},MATCH(Feuil1!F116,{0;1;2;3;12;13;14;15;16;17;18;19;20;21;22;23;24},1))</f>
        <v>1</v>
      </c>
      <c r="G28" s="43">
        <f>Feuil1!G116*(H28+I28+J28+K28)</f>
        <v>42</v>
      </c>
      <c r="H28" s="43">
        <f>INDEX({0;6;5;4;3;2;1},MATCH(Feuil1!H116,{0;1;2;3;4;5;6},1))</f>
        <v>3</v>
      </c>
      <c r="I28" s="43">
        <f>INDEX({0;6;5;4;3;2;1},MATCH(Feuil1!I116,{0;1;2;3;4;5;6},1))</f>
        <v>4</v>
      </c>
      <c r="J28" s="43">
        <f>INDEX({0;3;5;8;15;25},MATCH(Feuil1!J116,{0;1;2;3;4;5},1))</f>
        <v>3</v>
      </c>
      <c r="K28" s="43">
        <f>INDEX({0;1;4;6;10;12;15;7;8;9;10;12;14;16;18;20},MATCH(Feuil1!K116,{0;1;2;3;4;5;6;7;8;9;10;11;12;13;14;15},1))</f>
        <v>4</v>
      </c>
      <c r="L28" s="43" t="e">
        <f>IF(Feuil1!L77="","",VLOOKUP(Feuil1!L77,A84:B135,2,0))</f>
        <v>#N/A</v>
      </c>
      <c r="M28" s="18">
        <f>IF(Feuil1!M77="","",VLOOKUP(Feuil1!M77,A60:B84,2,0))</f>
        <v>0</v>
      </c>
      <c r="N28" s="18">
        <f>IF(Feuil1!N77="","",VLOOKUP(Feuil1!N77,A60:B110,2,0))</f>
        <v>0</v>
      </c>
      <c r="O28" s="18" t="e">
        <f t="shared" si="0"/>
        <v>#N/A</v>
      </c>
      <c r="P28" s="19" t="s">
        <v>11</v>
      </c>
      <c r="Q28" s="18" t="e">
        <f>SUM(O27:O28)</f>
        <v>#N/A</v>
      </c>
    </row>
    <row r="29" spans="1:17" x14ac:dyDescent="0.25">
      <c r="A29" s="43">
        <f>Feuil1!A117</f>
        <v>0</v>
      </c>
      <c r="B29" s="43">
        <f>INDEX({0;1;3;5;7;9;12;14;16;18;20;22;24},MATCH(Feuil1!B117,{0;1;2;3;4;5;6;7;8;9;10;11;12},1))</f>
        <v>0</v>
      </c>
      <c r="C29" s="43">
        <f>INDEX({0;1;2;3;4;5;6;7;8;9;10;12;14;16;18;20},MATCH(Feuil1!C117,{0;1;2;3;4;5;6;7;8;9;10;11;12;13;14;15},1))</f>
        <v>0</v>
      </c>
      <c r="D29" s="43">
        <f>INDEX({0;1;2;3;4;5;6;7;8;9;10;12;14;16;18;20},MATCH(Feuil1!D117,{0;1;2;3;4;5;6;7;8;9;10;11;12;13;14;15},1))</f>
        <v>0</v>
      </c>
      <c r="E29" s="43">
        <f>INDEX({0;6;5;4;3;2;1},MATCH(Feuil1!E117,{0;1;2;3;4;5;6},1))</f>
        <v>0</v>
      </c>
      <c r="F29" s="43">
        <f>INDEX({0;1;2;3;1;1;1;1;1;1;1;1;2;3;4;5;6},MATCH(Feuil1!F117,{0;1;2;3;12;13;14;15;16;17;18;19;20;21;22;23;24},1))</f>
        <v>1</v>
      </c>
      <c r="G29" s="43">
        <f>Feuil1!G117*(H29+I29+J29+K29)</f>
        <v>25</v>
      </c>
      <c r="H29" s="43">
        <f>INDEX({0;6;5;4;3;2;1},MATCH(Feuil1!H117,{0;1;2;3;4;5;6},1))</f>
        <v>2</v>
      </c>
      <c r="I29" s="43">
        <f>INDEX({0;6;5;4;3;2;1},MATCH(Feuil1!I117,{0;1;2;3;4;5;6},1))</f>
        <v>2</v>
      </c>
      <c r="J29" s="43">
        <f>INDEX({0;3;5;8;15;25},MATCH(Feuil1!J117,{0;1;2;3;4;5},1))</f>
        <v>0</v>
      </c>
      <c r="K29" s="43">
        <f>INDEX({0;1;4;6;10;12;15;7;8;9;10;12;14;16;18;20},MATCH(Feuil1!K117,{0;1;2;3;4;5;6;7;8;9;10;11;12;13;14;15},1))</f>
        <v>1</v>
      </c>
      <c r="L29" s="43" t="e">
        <f>IF(Feuil1!L78="","",VLOOKUP(Feuil1!L78,A84:B135,2,0))</f>
        <v>#N/A</v>
      </c>
      <c r="M29" s="34">
        <f>IF(Feuil1!M78="","",VLOOKUP(Feuil1!M78,A60:B84,2,0))</f>
        <v>0</v>
      </c>
      <c r="N29" s="34">
        <f>IF(Feuil1!N78="","",VLOOKUP(Feuil1!N78,A60:B111,2,0))</f>
        <v>0</v>
      </c>
      <c r="O29" s="34" t="e">
        <f t="shared" si="0"/>
        <v>#N/A</v>
      </c>
      <c r="P29" s="34"/>
      <c r="Q29" s="34"/>
    </row>
    <row r="30" spans="1:17" x14ac:dyDescent="0.25">
      <c r="A30" s="43" t="str">
        <f>Feuil1!A118</f>
        <v>Herald of Nurgle</v>
      </c>
      <c r="B30" s="43">
        <f>INDEX({0;1;3;5;7;9;12;14;16;18;20;22;24},MATCH(Feuil1!B118,{0;1;2;3;4;5;6;7;8;9;10;11;12},1))</f>
        <v>9</v>
      </c>
      <c r="C30" s="43">
        <f>INDEX({0;1;2;3;4;5;6;7;8;9;10;12;14;16;18;20},MATCH(Feuil1!C118,{0;1;2;3;4;5;6;7;8;9;10;11;12;13;14;15},1))</f>
        <v>4</v>
      </c>
      <c r="D30" s="43">
        <f>INDEX({0;1;2;3;4;5;6;7;8;9;10;12;14;16;18;20},MATCH(Feuil1!D118,{0;1;2;3;4;5;6;7;8;9;10;11;12;13;14;15},1))</f>
        <v>10</v>
      </c>
      <c r="E30" s="43">
        <f>INDEX({0;6;5;4;3;2;1},MATCH(Feuil1!E118,{0;1;2;3;4;5;6},1))</f>
        <v>3</v>
      </c>
      <c r="F30" s="43">
        <f>INDEX({0;1;2;3;1;1;1;1;1;1;1;1;2;3;4;5;6},MATCH(Feuil1!F118,{0;1;2;3;12;13;14;15;16;17;18;19;20;21;22;23;24},1))</f>
        <v>1</v>
      </c>
      <c r="G30" s="43">
        <f>Feuil1!G118*(H30+I30+J30+K30)</f>
        <v>42</v>
      </c>
      <c r="H30" s="43">
        <f>INDEX({0;6;5;4;3;2;1},MATCH(Feuil1!H118,{0;1;2;3;4;5;6},1))</f>
        <v>3</v>
      </c>
      <c r="I30" s="43">
        <f>INDEX({0;6;5;4;3;2;1},MATCH(Feuil1!I118,{0;1;2;3;4;5;6},1))</f>
        <v>4</v>
      </c>
      <c r="J30" s="43">
        <f>INDEX({0;3;5;8;15;25},MATCH(Feuil1!J118,{0;1;2;3;4;5},1))</f>
        <v>3</v>
      </c>
      <c r="K30" s="43">
        <f>INDEX({0;1;4;6;10;12;15;7;8;9;10;12;14;16;18;20},MATCH(Feuil1!K118,{0;1;2;3;4;5;6;7;8;9;10;11;12;13;14;15},1))</f>
        <v>4</v>
      </c>
      <c r="L30" s="43" t="e">
        <f>IF(Feuil1!L79="","",VLOOKUP(Feuil1!L79,A87:B138,2,0))</f>
        <v>#N/A</v>
      </c>
      <c r="M30" s="34">
        <f>IF(Feuil1!M79="","",VLOOKUP(Feuil1!M79,A60:B84,2,0))</f>
        <v>0</v>
      </c>
      <c r="N30" s="34">
        <f>IF(Feuil1!N79="","",VLOOKUP(Feuil1!N79,A60:B112,2,0))</f>
        <v>0</v>
      </c>
      <c r="O30" s="34" t="e">
        <f t="shared" si="0"/>
        <v>#N/A</v>
      </c>
      <c r="P30" s="35" t="s">
        <v>11</v>
      </c>
      <c r="Q30" s="34" t="e">
        <f>SUM(O29:O30)</f>
        <v>#N/A</v>
      </c>
    </row>
    <row r="31" spans="1:17" x14ac:dyDescent="0.25">
      <c r="A31" s="43" t="str">
        <f>Feuil1!A119</f>
        <v>Plaguebearers of Nurgle</v>
      </c>
      <c r="B31" s="43">
        <f>INDEX({0;1;3;5;7;9;12;14;16;18;20;22;24},MATCH(Feuil1!B119,{0;1;2;3;4;5;6;7;8;9;10;11;12},1))</f>
        <v>1</v>
      </c>
      <c r="C31" s="43">
        <f>INDEX({0;1;2;3;4;5;6;7;8;9;10;12;14;16;18;20},MATCH(Feuil1!C119,{0;1;2;3;4;5;6;7;8;9;10;11;12;13;14;15},1))</f>
        <v>4</v>
      </c>
      <c r="D31" s="43">
        <f>INDEX({0;1;2;3;4;5;6;7;8;9;10;12;14;16;18;20},MATCH(Feuil1!D119,{0;1;2;3;4;5;6;7;8;9;10;11;12;13;14;15},1))</f>
        <v>10</v>
      </c>
      <c r="E31" s="43">
        <f>INDEX({0;6;5;4;3;2;1},MATCH(Feuil1!E119,{0;1;2;3;4;5;6},1))</f>
        <v>2</v>
      </c>
      <c r="F31" s="43">
        <f>INDEX({0;1;2;3;1;1;1;1;1;1;1;1;2;3;4;5;6},MATCH(Feuil1!F119,{0;1;2;3;12;13;14;15;16;17;18;19;20;21;22;23;24},1))</f>
        <v>1</v>
      </c>
      <c r="G31" s="43">
        <f>Feuil1!G119*(H31+I31+J31+K31)</f>
        <v>8</v>
      </c>
      <c r="H31" s="43">
        <f>INDEX({0;6;5;4;3;2;1},MATCH(Feuil1!H119,{0;1;2;3;4;5;6},1))</f>
        <v>3</v>
      </c>
      <c r="I31" s="43">
        <f>INDEX({0;6;5;4;3;2;1},MATCH(Feuil1!I119,{0;1;2;3;4;5;6},1))</f>
        <v>4</v>
      </c>
      <c r="J31" s="43">
        <f>INDEX({0;3;5;8;15;25},MATCH(Feuil1!J119,{0;1;2;3;4;5},1))</f>
        <v>0</v>
      </c>
      <c r="K31" s="43">
        <f>INDEX({0;1;4;6;10;12;15;7;8;9;10;12;14;16;18;20},MATCH(Feuil1!K119,{0;1;2;3;4;5;6;7;8;9;10;11;12;13;14;15},1))</f>
        <v>1</v>
      </c>
      <c r="L31" s="43" t="e">
        <f>IF(Feuil1!L80="","",VLOOKUP(Feuil1!L80,A87:B138,2,0))</f>
        <v>#N/A</v>
      </c>
      <c r="M31" s="36">
        <f>IF(Feuil1!M80="","",VLOOKUP(Feuil1!M80,A60:B84,2,0))</f>
        <v>0</v>
      </c>
      <c r="N31" s="36">
        <f>IF(Feuil1!N80="","",VLOOKUP(Feuil1!N80,A60:B113,2,0))</f>
        <v>0</v>
      </c>
      <c r="O31" s="36" t="e">
        <f t="shared" si="0"/>
        <v>#N/A</v>
      </c>
      <c r="P31" s="37" t="s">
        <v>11</v>
      </c>
      <c r="Q31" s="36" t="e">
        <f>SUM(O31)</f>
        <v>#N/A</v>
      </c>
    </row>
    <row r="32" spans="1:17" x14ac:dyDescent="0.25">
      <c r="A32" s="43" t="str">
        <f>Feuil1!A120</f>
        <v>Plague Drones of Nurgle</v>
      </c>
      <c r="B32" s="43">
        <f>INDEX({0;1;3;5;7;9;12;14;16;18;20;22;24},MATCH(Feuil1!B120,{0;1;2;3;4;5;6;7;8;9;10;11;12},1))</f>
        <v>9</v>
      </c>
      <c r="C32" s="43">
        <f>INDEX({0;1;2;3;4;5;6;7;8;9;10;12;14;16;18;20},MATCH(Feuil1!C120,{0;1;2;3;4;5;6;7;8;9;10;11;12;13;14;15},1))</f>
        <v>8</v>
      </c>
      <c r="D32" s="43">
        <f>INDEX({0;1;2;3;4;5;6;7;8;9;10;12;14;16;18;20},MATCH(Feuil1!D120,{0;1;2;3;4;5;6;7;8;9;10;11;12;13;14;15},1))</f>
        <v>10</v>
      </c>
      <c r="E32" s="43">
        <f>INDEX({0;6;5;4;3;2;1},MATCH(Feuil1!E120,{0;1;2;3;4;5;6},1))</f>
        <v>2</v>
      </c>
      <c r="F32" s="43">
        <f>INDEX({0;1;2;3;1;1;1;1;1;1;1;1;2;3;4;5;6},MATCH(Feuil1!F120,{0;1;2;3;12;13;14;15;16;17;18;19;20;21;22;23;24},1))</f>
        <v>1</v>
      </c>
      <c r="G32" s="43">
        <f>Feuil1!G120*(H32+I32+J32+K32)</f>
        <v>8</v>
      </c>
      <c r="H32" s="43">
        <f>INDEX({0;6;5;4;3;2;1},MATCH(Feuil1!H120,{0;1;2;3;4;5;6},1))</f>
        <v>3</v>
      </c>
      <c r="I32" s="43">
        <f>INDEX({0;6;5;4;3;2;1},MATCH(Feuil1!I120,{0;1;2;3;4;5;6},1))</f>
        <v>4</v>
      </c>
      <c r="J32" s="43">
        <f>INDEX({0;3;5;8;15;25},MATCH(Feuil1!J120,{0;1;2;3;4;5},1))</f>
        <v>0</v>
      </c>
      <c r="K32" s="43">
        <f>INDEX({0;1;4;6;10;12;15;7;8;9;10;12;14;16;18;20},MATCH(Feuil1!K120,{0;1;2;3;4;5;6;7;8;9;10;11;12;13;14;15},1))</f>
        <v>1</v>
      </c>
      <c r="L32" s="43" t="e">
        <f>IF(Feuil1!L81="","",VLOOKUP(Feuil1!L81,A87:B138,2,0))</f>
        <v>#N/A</v>
      </c>
      <c r="M32" s="24">
        <f>IF(Feuil1!M81="","",VLOOKUP(Feuil1!M81,A60:B84,2,0))</f>
        <v>0</v>
      </c>
      <c r="N32" s="24">
        <f>IF(Feuil1!N81="","",VLOOKUP(Feuil1!N81,A60:B114,2,0))</f>
        <v>0</v>
      </c>
      <c r="O32" s="24" t="e">
        <f t="shared" si="0"/>
        <v>#N/A</v>
      </c>
      <c r="P32" s="25" t="s">
        <v>11</v>
      </c>
      <c r="Q32" s="24" t="e">
        <f>SUM(O32)</f>
        <v>#N/A</v>
      </c>
    </row>
    <row r="33" spans="1:17" x14ac:dyDescent="0.25">
      <c r="A33" s="43">
        <f>Feuil1!A121</f>
        <v>0</v>
      </c>
      <c r="B33" s="43">
        <f>INDEX({0;1;3;5;7;9;12;14;16;18;20;22;24},MATCH(Feuil1!B121,{0;1;2;3;4;5;6;7;8;9;10;11;12},1))</f>
        <v>0</v>
      </c>
      <c r="C33" s="43">
        <f>INDEX({0;1;2;3;4;5;6;7;8;9;10;12;14;16;18;20},MATCH(Feuil1!C121,{0;1;2;3;4;5;6;7;8;9;10;11;12;13;14;15},1))</f>
        <v>0</v>
      </c>
      <c r="D33" s="43">
        <f>INDEX({0;1;2;3;4;5;6;7;8;9;10;12;14;16;18;20},MATCH(Feuil1!D121,{0;1;2;3;4;5;6;7;8;9;10;11;12;13;14;15},1))</f>
        <v>0</v>
      </c>
      <c r="E33" s="43">
        <f>INDEX({0;6;5;4;3;2;1},MATCH(Feuil1!E121,{0;1;2;3;4;5;6},1))</f>
        <v>0</v>
      </c>
      <c r="F33" s="43">
        <f>INDEX({0;1;2;3;1;1;1;1;1;1;1;1;2;3;4;5;6},MATCH(Feuil1!F121,{0;1;2;3;12;13;14;15;16;17;18;19;20;21;22;23;24},1))</f>
        <v>1</v>
      </c>
      <c r="G33" s="43">
        <f>Feuil1!G121*(H33+I33+J33+K33)</f>
        <v>8</v>
      </c>
      <c r="H33" s="43">
        <f>INDEX({0;6;5;4;3;2;1},MATCH(Feuil1!H121,{0;1;2;3;4;5;6},1))</f>
        <v>3</v>
      </c>
      <c r="I33" s="43">
        <f>INDEX({0;6;5;4;3;2;1},MATCH(Feuil1!I121,{0;1;2;3;4;5;6},1))</f>
        <v>4</v>
      </c>
      <c r="J33" s="43">
        <f>INDEX({0;3;5;8;15;25},MATCH(Feuil1!J121,{0;1;2;3;4;5},1))</f>
        <v>0</v>
      </c>
      <c r="K33" s="43">
        <f>INDEX({0;1;4;6;10;12;15;7;8;9;10;12;14;16;18;20},MATCH(Feuil1!K121,{0;1;2;3;4;5;6;7;8;9;10;11;12;13;14;15},1))</f>
        <v>1</v>
      </c>
      <c r="L33" s="43" t="e">
        <f>IF(Feuil1!L82="","",VLOOKUP(Feuil1!L82,A90:B141,2,0))</f>
        <v>#N/A</v>
      </c>
      <c r="M33" s="45">
        <f>IF(Feuil1!M82="","",VLOOKUP(Feuil1!M82,A60:B84,2,0))</f>
        <v>0</v>
      </c>
      <c r="N33" s="45">
        <f>IF(Feuil1!N82="","",VLOOKUP(Feuil1!N82,A60:B115,2,0))</f>
        <v>0</v>
      </c>
      <c r="O33" s="45" t="e">
        <f t="shared" si="0"/>
        <v>#N/A</v>
      </c>
      <c r="P33" s="45"/>
      <c r="Q33" s="45"/>
    </row>
    <row r="34" spans="1:17" x14ac:dyDescent="0.25">
      <c r="A34" s="43">
        <f>Feuil1!A122</f>
        <v>0</v>
      </c>
      <c r="B34" s="43">
        <f>INDEX({0;1;3;5;7;9;12;14;16;18;20;22;24},MATCH(Feuil1!B122,{0;1;2;3;4;5;6;7;8;9;10;11;12},1))</f>
        <v>0</v>
      </c>
      <c r="C34" s="43">
        <f>INDEX({0;1;2;3;4;5;6;7;8;9;10;12;14;16;18;20},MATCH(Feuil1!C122,{0;1;2;3;4;5;6;7;8;9;10;11;12;13;14;15},1))</f>
        <v>0</v>
      </c>
      <c r="D34" s="43">
        <f>INDEX({0;1;2;3;4;5;6;7;8;9;10;12;14;16;18;20},MATCH(Feuil1!D122,{0;1;2;3;4;5;6;7;8;9;10;11;12;13;14;15},1))</f>
        <v>0</v>
      </c>
      <c r="E34" s="43">
        <f>INDEX({0;6;5;4;3;2;1},MATCH(Feuil1!E122,{0;1;2;3;4;5;6},1))</f>
        <v>0</v>
      </c>
      <c r="F34" s="43">
        <f>INDEX({0;1;2;3;1;1;1;1;1;1;1;1;2;3;4;5;6},MATCH(Feuil1!F122,{0;1;2;3;12;13;14;15;16;17;18;19;20;21;22;23;24},1))</f>
        <v>1</v>
      </c>
      <c r="G34" s="43">
        <f>Feuil1!G122*(H34+I34+J34+K34)</f>
        <v>24</v>
      </c>
      <c r="H34" s="43">
        <f>INDEX({0;6;5;4;3;2;1},MATCH(Feuil1!H122,{0;1;2;3;4;5;6},1))</f>
        <v>4</v>
      </c>
      <c r="I34" s="43">
        <f>INDEX({0;6;5;4;3;2;1},MATCH(Feuil1!I122,{0;1;2;3;4;5;6},1))</f>
        <v>3</v>
      </c>
      <c r="J34" s="43">
        <f>INDEX({0;3;5;8;15;25},MATCH(Feuil1!J122,{0;1;2;3;4;5},1))</f>
        <v>0</v>
      </c>
      <c r="K34" s="43">
        <f>INDEX({0;1;4;6;10;12;15;7;8;9;10;12;14;16;18;20},MATCH(Feuil1!K122,{0;1;2;3;4;5;6;7;8;9;10;11;12;13;14;15},1))</f>
        <v>1</v>
      </c>
      <c r="L34" s="43" t="e">
        <f>IF(Feuil1!L83="","",VLOOKUP(Feuil1!L83,A90:B141,2,0))</f>
        <v>#N/A</v>
      </c>
      <c r="M34" s="45">
        <f>IF(Feuil1!M83="","",VLOOKUP(Feuil1!M83,A60:B84,2,0))</f>
        <v>0</v>
      </c>
      <c r="N34" s="45">
        <f>IF(Feuil1!N83="","",VLOOKUP(Feuil1!N83,A60:B116,2,0))</f>
        <v>0</v>
      </c>
      <c r="O34" s="45" t="e">
        <f t="shared" si="0"/>
        <v>#N/A</v>
      </c>
      <c r="P34" s="46" t="s">
        <v>11</v>
      </c>
      <c r="Q34" s="45" t="e">
        <f>SUM(O33:O34)</f>
        <v>#N/A</v>
      </c>
    </row>
    <row r="35" spans="1:17" x14ac:dyDescent="0.25">
      <c r="A35" s="43">
        <f>Feuil1!A123</f>
        <v>0</v>
      </c>
      <c r="B35" s="43">
        <f>INDEX({0;1;3;5;7;9;12;14;16;18;20;22;24},MATCH(Feuil1!B123,{0;1;2;3;4;5;6;7;8;9;10;11;12},1))</f>
        <v>0</v>
      </c>
      <c r="C35" s="43">
        <f>INDEX({0;1;2;3;4;5;6;7;8;9;10;12;14;16;18;20},MATCH(Feuil1!C123,{0;1;2;3;4;5;6;7;8;9;10;11;12;13;14;15},1))</f>
        <v>0</v>
      </c>
      <c r="D35" s="43">
        <f>INDEX({0;1;2;3;4;5;6;7;8;9;10;12;14;16;18;20},MATCH(Feuil1!D123,{0;1;2;3;4;5;6;7;8;9;10;11;12;13;14;15},1))</f>
        <v>0</v>
      </c>
      <c r="E35" s="43">
        <f>INDEX({0;6;5;4;3;2;1},MATCH(Feuil1!E123,{0;1;2;3;4;5;6},1))</f>
        <v>0</v>
      </c>
      <c r="F35" s="43">
        <f>INDEX({0;1;2;3;1;1;1;1;1;1;1;1;2;3;4;5;6},MATCH(Feuil1!F123,{0;1;2;3;12;13;14;15;16;17;18;19;20;21;22;23;24},1))</f>
        <v>1</v>
      </c>
      <c r="G35" s="43">
        <f>Feuil1!G123*(H35+I35+J35+K35)</f>
        <v>14</v>
      </c>
      <c r="H35" s="43">
        <f>INDEX({0;6;5;4;3;2;1},MATCH(Feuil1!H123,{0;1;2;3;4;5;6},1))</f>
        <v>3</v>
      </c>
      <c r="I35" s="43">
        <f>INDEX({0;6;5;4;3;2;1},MATCH(Feuil1!I123,{0;1;2;3;4;5;6},1))</f>
        <v>4</v>
      </c>
      <c r="J35" s="43">
        <f>INDEX({0;3;5;8;15;25},MATCH(Feuil1!J123,{0;1;2;3;4;5},1))</f>
        <v>3</v>
      </c>
      <c r="K35" s="43">
        <f>INDEX({0;1;4;6;10;12;15;7;8;9;10;12;14;16;18;20},MATCH(Feuil1!K123,{0;1;2;3;4;5;6;7;8;9;10;11;12;13;14;15},1))</f>
        <v>4</v>
      </c>
      <c r="L35" s="43" t="e">
        <f>IF(Feuil1!L84="","",VLOOKUP(Feuil1!L84,A90:B141,2,0))</f>
        <v>#N/A</v>
      </c>
      <c r="M35" s="20">
        <f>IF(Feuil1!M84="","",VLOOKUP(Feuil1!M84,A60:B113,2,0))</f>
        <v>0</v>
      </c>
      <c r="N35" s="20">
        <f>IF(Feuil1!N84="","",VLOOKUP(Feuil1!N84,A60:B117,2,0))</f>
        <v>0</v>
      </c>
      <c r="O35" s="20" t="e">
        <f t="shared" si="0"/>
        <v>#N/A</v>
      </c>
      <c r="P35" s="20"/>
      <c r="Q35" s="20"/>
    </row>
    <row r="36" spans="1:17" x14ac:dyDescent="0.25">
      <c r="A36" s="43" t="str">
        <f>Feuil1!A124</f>
        <v>Nurglings</v>
      </c>
      <c r="B36" s="43">
        <f>INDEX({0;1;3;5;7;9;12;14;16;18;20;22;24},MATCH(Feuil1!B124,{0;1;2;3;4;5;6;7;8;9;10;11;12},1))</f>
        <v>7</v>
      </c>
      <c r="C36" s="43">
        <f>INDEX({0;1;2;3;4;5;6;7;8;9;10;12;14;16;18;20},MATCH(Feuil1!C124,{0;1;2;3;4;5;6;7;8;9;10;11;12;13;14;15},1))</f>
        <v>5</v>
      </c>
      <c r="D36" s="43">
        <f>INDEX({0;1;2;3;4;5;6;7;8;9;10;12;14;16;18;20},MATCH(Feuil1!D124,{0;1;2;3;4;5;6;7;8;9;10;11;12;13;14;15},1))</f>
        <v>10</v>
      </c>
      <c r="E36" s="43">
        <f>INDEX({0;6;5;4;3;2;1},MATCH(Feuil1!E124,{0;1;2;3;4;5;6},1))</f>
        <v>0</v>
      </c>
      <c r="F36" s="43">
        <f>INDEX({0;1;2;3;1;1;1;1;1;1;1;1;2;3;4;5;6},MATCH(Feuil1!F124,{0;1;2;3;12;13;14;15;16;17;18;19;20;21;22;23;24},1))</f>
        <v>1</v>
      </c>
      <c r="G36" s="43">
        <f>Feuil1!G124*(H36+I36+J36+K36)</f>
        <v>25</v>
      </c>
      <c r="H36" s="43">
        <f>INDEX({0;6;5;4;3;2;1},MATCH(Feuil1!H124,{0;1;2;3;4;5;6},1))</f>
        <v>2</v>
      </c>
      <c r="I36" s="43">
        <f>INDEX({0;6;5;4;3;2;1},MATCH(Feuil1!I124,{0;1;2;3;4;5;6},1))</f>
        <v>2</v>
      </c>
      <c r="J36" s="43">
        <f>INDEX({0;3;5;8;15;25},MATCH(Feuil1!J124,{0;1;2;3;4;5},1))</f>
        <v>0</v>
      </c>
      <c r="K36" s="43">
        <f>INDEX({0;1;4;6;10;12;15;7;8;9;10;12;14;16;18;20},MATCH(Feuil1!K124,{0;1;2;3;4;5;6;7;8;9;10;11;12;13;14;15},1))</f>
        <v>1</v>
      </c>
      <c r="L36" s="43" t="e">
        <f>IF(Feuil1!L85="","",VLOOKUP(Feuil1!L85,A93:B144,2,0))</f>
        <v>#N/A</v>
      </c>
      <c r="M36" s="20">
        <f>IF(Feuil1!M85="","",VLOOKUP(Feuil1!M85,A60:B113,2,0))</f>
        <v>0</v>
      </c>
      <c r="N36" s="20">
        <f>IF(Feuil1!N85="","",VLOOKUP(Feuil1!N85,A60:B95,2,0))</f>
        <v>0</v>
      </c>
      <c r="O36" s="20" t="e">
        <f t="shared" si="0"/>
        <v>#N/A</v>
      </c>
      <c r="P36" s="20"/>
      <c r="Q36" s="20"/>
    </row>
    <row r="37" spans="1:17" x14ac:dyDescent="0.25">
      <c r="A37" s="43" t="str">
        <f>Feuil1!A125</f>
        <v>Beasts of Nurgle</v>
      </c>
      <c r="B37" s="43">
        <f>INDEX({0;1;3;5;7;9;12;14;16;18;20;22;24},MATCH(Feuil1!B125,{0;1;2;3;4;5;6;7;8;9;10;11;12},1))</f>
        <v>12</v>
      </c>
      <c r="C37" s="43">
        <f>INDEX({0;1;2;3;4;5;6;7;8;9;10;12;14;16;18;20},MATCH(Feuil1!C125,{0;1;2;3;4;5;6;7;8;9;10;11;12;13;14;15},1))</f>
        <v>5</v>
      </c>
      <c r="D37" s="43">
        <f>INDEX({0;1;2;3;4;5;6;7;8;9;10;12;14;16;18;20},MATCH(Feuil1!D125,{0;1;2;3;4;5;6;7;8;9;10;11;12;13;14;15},1))</f>
        <v>10</v>
      </c>
      <c r="E37" s="43">
        <f>INDEX({0;6;5;4;3;2;1},MATCH(Feuil1!E125,{0;1;2;3;4;5;6},1))</f>
        <v>2</v>
      </c>
      <c r="F37" s="43">
        <f>INDEX({0;1;2;3;1;1;1;1;1;1;1;1;2;3;4;5;6},MATCH(Feuil1!F125,{0;1;2;3;12;13;14;15;16;17;18;19;20;21;22;23;24},1))</f>
        <v>1</v>
      </c>
      <c r="G37" s="43">
        <f>Feuil1!G125*(H37+I37+J37+K37)</f>
        <v>24</v>
      </c>
      <c r="H37" s="43">
        <f>INDEX({0;6;5;4;3;2;1},MATCH(Feuil1!H125,{0;1;2;3;4;5;6},1))</f>
        <v>3</v>
      </c>
      <c r="I37" s="43">
        <f>INDEX({0;6;5;4;3;2;1},MATCH(Feuil1!I125,{0;1;2;3;4;5;6},1))</f>
        <v>4</v>
      </c>
      <c r="J37" s="43">
        <f>INDEX({0;3;5;8;15;25},MATCH(Feuil1!J125,{0;1;2;3;4;5},1))</f>
        <v>0</v>
      </c>
      <c r="K37" s="43">
        <f>INDEX({0;1;4;6;10;12;15;7;8;9;10;12;14;16;18;20},MATCH(Feuil1!K125,{0;1;2;3;4;5;6;7;8;9;10;11;12;13;14;15},1))</f>
        <v>1</v>
      </c>
      <c r="L37" s="43" t="e">
        <f>IF(Feuil1!L86="","",VLOOKUP(Feuil1!L86,A93:B144,2,0))</f>
        <v>#N/A</v>
      </c>
      <c r="M37" s="20">
        <f>IF(Feuil1!M86="","",VLOOKUP(Feuil1!M86,A60:B93,2,0))</f>
        <v>0</v>
      </c>
      <c r="N37" s="20">
        <f>IF(Feuil1!N86="","",VLOOKUP(Feuil1!N86,A60:B111,2,0))</f>
        <v>0</v>
      </c>
      <c r="O37" s="20" t="e">
        <f t="shared" si="0"/>
        <v>#N/A</v>
      </c>
      <c r="P37" s="21" t="s">
        <v>11</v>
      </c>
      <c r="Q37" s="20" t="e">
        <f t="shared" ref="Q37" si="2">SUM(O35:O37)</f>
        <v>#N/A</v>
      </c>
    </row>
    <row r="38" spans="1:17" x14ac:dyDescent="0.25">
      <c r="A38" s="43">
        <f>Feuil1!A126</f>
        <v>0</v>
      </c>
      <c r="B38" s="43">
        <f>INDEX({0;1;3;5;7;9;12;14;16;18;20;22;24},MATCH(Feuil1!B126,{0;1;2;3;4;5;6;7;8;9;10;11;12},1))</f>
        <v>0</v>
      </c>
      <c r="C38" s="43">
        <f>INDEX({0;1;2;3;4;5;6;7;8;9;10;12;14;16;18;20},MATCH(Feuil1!C126,{0;1;2;3;4;5;6;7;8;9;10;11;12;13;14;15},1))</f>
        <v>0</v>
      </c>
      <c r="D38" s="43">
        <f>INDEX({0;1;2;3;4;5;6;7;8;9;10;12;14;16;18;20},MATCH(Feuil1!D126,{0;1;2;3;4;5;6;7;8;9;10;11;12;13;14;15},1))</f>
        <v>0</v>
      </c>
      <c r="E38" s="43">
        <f>INDEX({0;6;5;4;3;2;1},MATCH(Feuil1!E126,{0;1;2;3;4;5;6},1))</f>
        <v>0</v>
      </c>
      <c r="F38" s="43">
        <f>INDEX({0;1;2;3;1;1;1;1;1;1;1;1;2;3;4;5;6},MATCH(Feuil1!F126,{0;1;2;3;12;13;14;15;16;17;18;19;20;21;22;23;24},1))</f>
        <v>2</v>
      </c>
      <c r="G38" s="43">
        <f>Feuil1!G126*(H38+I38+J38+K38)</f>
        <v>11</v>
      </c>
      <c r="H38" s="43">
        <f>INDEX({0;6;5;4;3;2;1},MATCH(Feuil1!H126,{0;1;2;3;4;5;6},1))</f>
        <v>3</v>
      </c>
      <c r="I38" s="43">
        <f>INDEX({0;6;5;4;3;2;1},MATCH(Feuil1!I126,{0;1;2;3;4;5;6},1))</f>
        <v>4</v>
      </c>
      <c r="J38" s="43">
        <f>INDEX({0;3;5;8;15;25},MATCH(Feuil1!J126,{0;1;2;3;4;5},1))</f>
        <v>0</v>
      </c>
      <c r="K38" s="43">
        <f>INDEX({0;1;4;6;10;12;15;7;8;9;10;12;14;16;18;20},MATCH(Feuil1!K126,{0;1;2;3;4;5;6;7;8;9;10;11;12;13;14;15},1))</f>
        <v>4</v>
      </c>
      <c r="L38" s="43" t="e">
        <f>IF(Feuil1!L87="","",VLOOKUP(Feuil1!L87,A93:B144,2,0))</f>
        <v>#N/A</v>
      </c>
      <c r="M38" s="32" t="e">
        <f>IF(Feuil1!M87="","",VLOOKUP(Feuil1!M87,A60:B93,2,0))</f>
        <v>#N/A</v>
      </c>
      <c r="N38" s="32">
        <f>IF(Feuil1!N87="","",VLOOKUP(Feuil1!N87,A60:B112,2,0))</f>
        <v>0</v>
      </c>
      <c r="O38" s="32" t="e">
        <f t="shared" si="0"/>
        <v>#N/A</v>
      </c>
      <c r="P38" s="33" t="s">
        <v>11</v>
      </c>
      <c r="Q38" s="32" t="e">
        <f>SUM(O38)</f>
        <v>#N/A</v>
      </c>
    </row>
    <row r="39" spans="1:17" x14ac:dyDescent="0.25">
      <c r="A39" s="43" t="str">
        <f>Feuil1!A127</f>
        <v>Kairos Fateweaver</v>
      </c>
      <c r="B39" s="43">
        <f>INDEX({0;1;3;5;7;9;12;14;16;18;20;22;24},MATCH(Feuil1!B127,{0;1;2;3;4;5;6;7;8;9;10;11;12},1))</f>
        <v>20</v>
      </c>
      <c r="C39" s="43">
        <f>INDEX({0;1;2;3;4;5;6;7;8;9;10;12;14;16;18;20},MATCH(Feuil1!C127,{0;1;2;3;4;5;6;7;8;9;10;11;12;13;14;15},1))</f>
        <v>10</v>
      </c>
      <c r="D39" s="43">
        <f>INDEX({0;1;2;3;4;5;6;7;8;9;10;12;14;16;18;20},MATCH(Feuil1!D127,{0;1;2;3;4;5;6;7;8;9;10;11;12;13;14;15},1))</f>
        <v>10</v>
      </c>
      <c r="E39" s="43">
        <f>INDEX({0;6;5;4;3;2;1},MATCH(Feuil1!E127,{0;1;2;3;4;5;6},1))</f>
        <v>3</v>
      </c>
      <c r="F39" s="43">
        <f>INDEX({0;1;2;3;1;1;1;1;1;1;1;1;2;3;4;5;6},MATCH(Feuil1!F127,{0;1;2;3;12;13;14;15;16;17;18;19;20;21;22;23;24},1))</f>
        <v>3</v>
      </c>
      <c r="G39" s="43">
        <f>Feuil1!G127*(H39+I39+J39+K39)</f>
        <v>45</v>
      </c>
      <c r="H39" s="43">
        <f>INDEX({0;6;5;4;3;2;1},MATCH(Feuil1!H127,{0;1;2;3;4;5;6},1))</f>
        <v>3</v>
      </c>
      <c r="I39" s="43">
        <f>INDEX({0;6;5;4;3;2;1},MATCH(Feuil1!I127,{0;1;2;3;4;5;6},1))</f>
        <v>5</v>
      </c>
      <c r="J39" s="43">
        <f>INDEX({0;3;5;8;15;25},MATCH(Feuil1!J127,{0;1;2;3;4;5},1))</f>
        <v>3</v>
      </c>
      <c r="K39" s="43">
        <f>INDEX({0;1;4;6;10;12;15;7;8;9;10;12;14;16;18;20},MATCH(Feuil1!K127,{0;1;2;3;4;5;6;7;8;9;10;11;12;13;14;15},1))</f>
        <v>4</v>
      </c>
      <c r="L39" s="43" t="e">
        <f>IF(Feuil1!L88="","",VLOOKUP(Feuil1!L88,A96:B147,2,0))</f>
        <v>#N/A</v>
      </c>
      <c r="M39" s="32">
        <f>IF(Feuil1!M88="","",VLOOKUP(Feuil1!M88,A60:B93,2,0))</f>
        <v>0</v>
      </c>
      <c r="N39" s="32">
        <f>IF(Feuil1!N88="","",VLOOKUP(Feuil1!N88,A60:B121,2,0))</f>
        <v>0</v>
      </c>
      <c r="O39" s="32" t="e">
        <f t="shared" si="0"/>
        <v>#N/A</v>
      </c>
      <c r="P39" s="33" t="s">
        <v>11</v>
      </c>
      <c r="Q39" s="32" t="e">
        <f>SUM(O39)</f>
        <v>#N/A</v>
      </c>
    </row>
    <row r="40" spans="1:17" x14ac:dyDescent="0.25">
      <c r="A40" s="43">
        <f>Feuil1!A128</f>
        <v>0</v>
      </c>
      <c r="B40" s="43">
        <f>INDEX({0;1;3;5;7;9;12;14;16;18;20;22;24},MATCH(Feuil1!B128,{0;1;2;3;4;5;6;7;8;9;10;11;12},1))</f>
        <v>0</v>
      </c>
      <c r="C40" s="43">
        <f>INDEX({0;1;2;3;4;5;6;7;8;9;10;12;14;16;18;20},MATCH(Feuil1!C128,{0;1;2;3;4;5;6;7;8;9;10;11;12;13;14;15},1))</f>
        <v>0</v>
      </c>
      <c r="D40" s="43">
        <f>INDEX({0;1;2;3;4;5;6;7;8;9;10;12;14;16;18;20},MATCH(Feuil1!D128,{0;1;2;3;4;5;6;7;8;9;10;11;12;13;14;15},1))</f>
        <v>0</v>
      </c>
      <c r="E40" s="43">
        <f>INDEX({0;6;5;4;3;2;1},MATCH(Feuil1!E128,{0;1;2;3;4;5;6},1))</f>
        <v>0</v>
      </c>
      <c r="F40" s="43">
        <f>INDEX({0;1;2;3;1;1;1;1;1;1;1;1;2;3;4;5;6},MATCH(Feuil1!F128,{0;1;2;3;12;13;14;15;16;17;18;19;20;21;22;23;24},1))</f>
        <v>1</v>
      </c>
      <c r="G40" s="43">
        <f>Feuil1!G128*(H40+I40+J40+K40)</f>
        <v>55</v>
      </c>
      <c r="H40" s="43">
        <f>INDEX({0;6;5;4;3;2;1},MATCH(Feuil1!H128,{0;1;2;3;4;5;6},1))</f>
        <v>3</v>
      </c>
      <c r="I40" s="43">
        <f>INDEX({0;6;5;4;3;2;1},MATCH(Feuil1!I128,{0;1;2;3;4;5;6},1))</f>
        <v>4</v>
      </c>
      <c r="J40" s="43">
        <f>INDEX({0;3;5;8;15;25},MATCH(Feuil1!J128,{0;1;2;3;4;5},1))</f>
        <v>3</v>
      </c>
      <c r="K40" s="43">
        <f>INDEX({0;1;4;6;10;12;15;7;8;9;10;12;14;16;18;20},MATCH(Feuil1!K128,{0;1;2;3;4;5;6;7;8;9;10;11;12;13;14;15},1))</f>
        <v>1</v>
      </c>
      <c r="L40" s="43" t="str">
        <f>IF(Feuil1!L89="","",VLOOKUP(Feuil1!L89,A96:B147,2,0))</f>
        <v/>
      </c>
      <c r="M40" s="36" t="str">
        <f>IF(Feuil1!M89="","",VLOOKUP(Feuil1!M89,A69:B93,2,0))</f>
        <v/>
      </c>
      <c r="N40" s="36" t="str">
        <f>IF(Feuil1!N89="","",VLOOKUP(Feuil1!N89,A69:B122,2,0))</f>
        <v/>
      </c>
      <c r="O40" s="36">
        <f t="shared" ref="O40:O56" si="3">SUM(B40:G40,L40:N40)</f>
        <v>56</v>
      </c>
      <c r="P40" s="37" t="s">
        <v>11</v>
      </c>
      <c r="Q40" s="36">
        <f t="shared" ref="Q40:Q41" si="4">SUM(O40)</f>
        <v>56</v>
      </c>
    </row>
    <row r="41" spans="1:17" x14ac:dyDescent="0.25">
      <c r="A41" s="43" t="str">
        <f>Feuil1!A129</f>
        <v>Lord of Change</v>
      </c>
      <c r="B41" s="43">
        <f>INDEX({0;1;3;5;7;9;12;14;16;18;20;22;24},MATCH(Feuil1!B129,{0;1;2;3;4;5;6;7;8;9;10;11;12},1))</f>
        <v>20</v>
      </c>
      <c r="C41" s="43">
        <f>INDEX({0;1;2;3;4;5;6;7;8;9;10;12;14;16;18;20},MATCH(Feuil1!C129,{0;1;2;3;4;5;6;7;8;9;10;11;12;13;14;15},1))</f>
        <v>10</v>
      </c>
      <c r="D41" s="43">
        <f>INDEX({0;1;2;3;4;5;6;7;8;9;10;12;14;16;18;20},MATCH(Feuil1!D129,{0;1;2;3;4;5;6;7;8;9;10;11;12;13;14;15},1))</f>
        <v>10</v>
      </c>
      <c r="E41" s="43">
        <f>INDEX({0;6;5;4;3;2;1},MATCH(Feuil1!E129,{0;1;2;3;4;5;6},1))</f>
        <v>3</v>
      </c>
      <c r="F41" s="43">
        <f>INDEX({0;1;2;3;1;1;1;1;1;1;1;1;2;3;4;5;6},MATCH(Feuil1!F129,{0;1;2;3;12;13;14;15;16;17;18;19;20;21;22;23;24},1))</f>
        <v>3</v>
      </c>
      <c r="G41" s="43">
        <f>Feuil1!G129*(H41+I41+J41+K41)</f>
        <v>24</v>
      </c>
      <c r="H41" s="43">
        <f>INDEX({0;6;5;4;3;2;1},MATCH(Feuil1!H129,{0;1;2;3;4;5;6},1))</f>
        <v>3</v>
      </c>
      <c r="I41" s="43">
        <f>INDEX({0;6;5;4;3;2;1},MATCH(Feuil1!I129,{0;1;2;3;4;5;6},1))</f>
        <v>5</v>
      </c>
      <c r="J41" s="43">
        <f>INDEX({0;3;5;8;15;25},MATCH(Feuil1!J129,{0;1;2;3;4;5},1))</f>
        <v>0</v>
      </c>
      <c r="K41" s="43">
        <f>INDEX({0;1;4;6;10;12;15;7;8;9;10;12;14;16;18;20},MATCH(Feuil1!K129,{0;1;2;3;4;5;6;7;8;9;10;11;12;13;14;15},1))</f>
        <v>4</v>
      </c>
      <c r="L41" s="43" t="str">
        <f>IF(Feuil1!L90="","",VLOOKUP(Feuil1!L90,A96:B147,2,0))</f>
        <v/>
      </c>
      <c r="M41" s="24" t="str">
        <f>IF(Feuil1!M90="","",VLOOKUP(Feuil1!M90,A69:B93,2,0))</f>
        <v/>
      </c>
      <c r="N41" s="24" t="str">
        <f>IF(Feuil1!N90="","",VLOOKUP(Feuil1!N90,A69:B123,2,0))</f>
        <v/>
      </c>
      <c r="O41" s="24">
        <f t="shared" si="3"/>
        <v>70</v>
      </c>
      <c r="P41" s="25" t="s">
        <v>11</v>
      </c>
      <c r="Q41" s="24">
        <f t="shared" si="4"/>
        <v>70</v>
      </c>
    </row>
    <row r="42" spans="1:17" x14ac:dyDescent="0.25">
      <c r="A42" s="43">
        <f>Feuil1!A130</f>
        <v>0</v>
      </c>
      <c r="B42" s="43">
        <f>INDEX({0;1;3;5;7;9;12;14;16;18;20;22;24},MATCH(Feuil1!B130,{0;1;2;3;4;5;6;7;8;9;10;11;12},1))</f>
        <v>0</v>
      </c>
      <c r="C42" s="43">
        <f>INDEX({0;1;2;3;4;5;6;7;8;9;10;12;14;16;18;20},MATCH(Feuil1!C130,{0;1;2;3;4;5;6;7;8;9;10;11;12;13;14;15},1))</f>
        <v>0</v>
      </c>
      <c r="D42" s="43">
        <f>INDEX({0;1;2;3;4;5;6;7;8;9;10;12;14;16;18;20},MATCH(Feuil1!D130,{0;1;2;3;4;5;6;7;8;9;10;11;12;13;14;15},1))</f>
        <v>0</v>
      </c>
      <c r="E42" s="43">
        <f>INDEX({0;6;5;4;3;2;1},MATCH(Feuil1!E130,{0;1;2;3;4;5;6},1))</f>
        <v>0</v>
      </c>
      <c r="F42" s="43">
        <f>INDEX({0;1;2;3;1;1;1;1;1;1;1;1;2;3;4;5;6},MATCH(Feuil1!F130,{0;1;2;3;12;13;14;15;16;17;18;19;20;21;22;23;24},1))</f>
        <v>1</v>
      </c>
      <c r="G42" s="43">
        <f>Feuil1!G130*(H42+I42+J42+K42)</f>
        <v>44</v>
      </c>
      <c r="H42" s="43">
        <f>INDEX({0;6;5;4;3;2;1},MATCH(Feuil1!H130,{0;1;2;3;4;5;6},1))</f>
        <v>3</v>
      </c>
      <c r="I42" s="43">
        <f>INDEX({0;6;5;4;3;2;1},MATCH(Feuil1!I130,{0;1;2;3;4;5;6},1))</f>
        <v>4</v>
      </c>
      <c r="J42" s="43">
        <f>INDEX({0;3;5;8;15;25},MATCH(Feuil1!J130,{0;1;2;3;4;5},1))</f>
        <v>3</v>
      </c>
      <c r="K42" s="43">
        <f>INDEX({0;1;4;6;10;12;15;7;8;9;10;12;14;16;18;20},MATCH(Feuil1!K130,{0;1;2;3;4;5;6;7;8;9;10;11;12;13;14;15},1))</f>
        <v>1</v>
      </c>
      <c r="L42" s="43" t="e">
        <f>IF(Feuil1!L91="","",VLOOKUP(Feuil1!L91,A99:B150,2,0))</f>
        <v>#N/A</v>
      </c>
      <c r="M42" s="45">
        <f>IF(Feuil1!M91="","",VLOOKUP(Feuil1!M91,A69:B93,2,0))</f>
        <v>0</v>
      </c>
      <c r="N42" s="45" t="e">
        <f>IF(Feuil1!N91="","",VLOOKUP(Feuil1!N91,A69:B124,2,0))</f>
        <v>#N/A</v>
      </c>
      <c r="O42" s="45" t="e">
        <f t="shared" si="3"/>
        <v>#N/A</v>
      </c>
      <c r="P42" s="45"/>
      <c r="Q42" s="45"/>
    </row>
    <row r="43" spans="1:17" x14ac:dyDescent="0.25">
      <c r="A43" s="43" t="str">
        <f>Feuil1!A131</f>
        <v>The Changeling</v>
      </c>
      <c r="B43" s="43">
        <f>INDEX({0;1;3;5;7;9;12;14;16;18;20;22;24},MATCH(Feuil1!B131,{0;1;2;3;4;5;6;7;8;9;10;11;12},1))</f>
        <v>9</v>
      </c>
      <c r="C43" s="43">
        <f>INDEX({0;1;2;3;4;5;6;7;8;9;10;12;14;16;18;20},MATCH(Feuil1!C131,{0;1;2;3;4;5;6;7;8;9;10;11;12;13;14;15},1))</f>
        <v>5</v>
      </c>
      <c r="D43" s="43">
        <f>INDEX({0;1;2;3;4;5;6;7;8;9;10;12;14;16;18;20},MATCH(Feuil1!D131,{0;1;2;3;4;5;6;7;8;9;10;11;12;13;14;15},1))</f>
        <v>10</v>
      </c>
      <c r="E43" s="43">
        <f>INDEX({0;6;5;4;3;2;1},MATCH(Feuil1!E131,{0;1;2;3;4;5;6},1))</f>
        <v>2</v>
      </c>
      <c r="F43" s="43">
        <f>INDEX({0;1;2;3;1;1;1;1;1;1;1;1;2;3;4;5;6},MATCH(Feuil1!F131,{0;1;2;3;12;13;14;15;16;17;18;19;20;21;22;23;24},1))</f>
        <v>2</v>
      </c>
      <c r="G43" s="43">
        <f>Feuil1!G131*(H43+I43+J43+K43)</f>
        <v>14</v>
      </c>
      <c r="H43" s="43">
        <f>INDEX({0;6;5;4;3;2;1},MATCH(Feuil1!H131,{0;1;2;3;4;5;6},1))</f>
        <v>3</v>
      </c>
      <c r="I43" s="43">
        <f>INDEX({0;6;5;4;3;2;1},MATCH(Feuil1!I131,{0;1;2;3;4;5;6},1))</f>
        <v>4</v>
      </c>
      <c r="J43" s="43">
        <f>INDEX({0;3;5;8;15;25},MATCH(Feuil1!J131,{0;1;2;3;4;5},1))</f>
        <v>3</v>
      </c>
      <c r="K43" s="43">
        <f>INDEX({0;1;4;6;10;12;15;7;8;9;10;12;14;16;18;20},MATCH(Feuil1!K131,{0;1;2;3;4;5;6;7;8;9;10;11;12;13;14;15},1))</f>
        <v>4</v>
      </c>
      <c r="L43" s="43" t="e">
        <f>IF(Feuil1!L92="","",VLOOKUP(Feuil1!L92,A99:B150,2,0))</f>
        <v>#N/A</v>
      </c>
      <c r="M43" s="45">
        <f>IF(Feuil1!M92="","",VLOOKUP(Feuil1!M92,A69:B93,2,0))</f>
        <v>0</v>
      </c>
      <c r="N43" s="45" t="e">
        <f>IF(Feuil1!N92="","",VLOOKUP(Feuil1!N92,A69:B125,2,0))</f>
        <v>#N/A</v>
      </c>
      <c r="O43" s="45" t="e">
        <f t="shared" si="3"/>
        <v>#N/A</v>
      </c>
      <c r="P43" s="46" t="s">
        <v>11</v>
      </c>
      <c r="Q43" s="45" t="e">
        <f t="shared" ref="Q43" si="5">SUM(O42:O43)</f>
        <v>#N/A</v>
      </c>
    </row>
    <row r="44" spans="1:17" x14ac:dyDescent="0.25">
      <c r="A44" s="43" t="str">
        <f>Feuil1!A132</f>
        <v>Herald of Tzeentch With Staff</v>
      </c>
      <c r="B44" s="43">
        <f>INDEX({0;1;3;5;7;9;12;14;16;18;20;22;24},MATCH(Feuil1!B132,{0;1;2;3;4;5;6;7;8;9;10;11;12},1))</f>
        <v>9</v>
      </c>
      <c r="C44" s="43">
        <f>INDEX({0;1;2;3;4;5;6;7;8;9;10;12;14;16;18;20},MATCH(Feuil1!C132,{0;1;2;3;4;5;6;7;8;9;10;11;12;13;14;15},1))</f>
        <v>5</v>
      </c>
      <c r="D44" s="43">
        <f>INDEX({0;1;2;3;4;5;6;7;8;9;10;12;14;16;18;20},MATCH(Feuil1!D132,{0;1;2;3;4;5;6;7;8;9;10;11;12;13;14;15},1))</f>
        <v>10</v>
      </c>
      <c r="E44" s="43">
        <f>INDEX({0;6;5;4;3;2;1},MATCH(Feuil1!E132,{0;1;2;3;4;5;6},1))</f>
        <v>2</v>
      </c>
      <c r="F44" s="43">
        <f>INDEX({0;1;2;3;1;1;1;1;1;1;1;1;2;3;4;5;6},MATCH(Feuil1!F132,{0;1;2;3;12;13;14;15;16;17;18;19;20;21;22;23;24},1))</f>
        <v>1</v>
      </c>
      <c r="G44" s="43">
        <f>Feuil1!G132*(H44+I44+J44+K44)</f>
        <v>14</v>
      </c>
      <c r="H44" s="43">
        <f>INDEX({0;6;5;4;3;2;1},MATCH(Feuil1!H132,{0;1;2;3;4;5;6},1))</f>
        <v>3</v>
      </c>
      <c r="I44" s="43">
        <f>INDEX({0;6;5;4;3;2;1},MATCH(Feuil1!I132,{0;1;2;3;4;5;6},1))</f>
        <v>3</v>
      </c>
      <c r="J44" s="43">
        <f>INDEX({0;3;5;8;15;25},MATCH(Feuil1!J132,{0;1;2;3;4;5},1))</f>
        <v>0</v>
      </c>
      <c r="K44" s="43">
        <f>INDEX({0;1;4;6;10;12;15;7;8;9;10;12;14;16;18;20},MATCH(Feuil1!K132,{0;1;2;3;4;5;6;7;8;9;10;11;12;13;14;15},1))</f>
        <v>1</v>
      </c>
      <c r="L44" s="43" t="e">
        <f>IF(Feuil1!L93="","",VLOOKUP(Feuil1!L93,A99:B150,2,0))</f>
        <v>#N/A</v>
      </c>
      <c r="M44" s="20" t="e">
        <f>IF(Feuil1!M93="","",VLOOKUP(Feuil1!M93,A69:B122,2,0))</f>
        <v>#N/A</v>
      </c>
      <c r="N44" s="20" t="e">
        <f>IF(Feuil1!N93="","",VLOOKUP(Feuil1!N93,A69:B126,2,0))</f>
        <v>#N/A</v>
      </c>
      <c r="O44" s="20" t="e">
        <f t="shared" si="3"/>
        <v>#N/A</v>
      </c>
      <c r="P44" s="20"/>
      <c r="Q44" s="20"/>
    </row>
    <row r="45" spans="1:17" x14ac:dyDescent="0.25">
      <c r="A45" s="43">
        <f>Feuil1!A133</f>
        <v>0</v>
      </c>
      <c r="B45" s="43">
        <f>INDEX({0;1;3;5;7;9;12;14;16;18;20;22;24},MATCH(Feuil1!B133,{0;1;2;3;4;5;6;7;8;9;10;11;12},1))</f>
        <v>0</v>
      </c>
      <c r="C45" s="43">
        <f>INDEX({0;1;2;3;4;5;6;7;8;9;10;12;14;16;18;20},MATCH(Feuil1!C133,{0;1;2;3;4;5;6;7;8;9;10;11;12;13;14;15},1))</f>
        <v>0</v>
      </c>
      <c r="D45" s="43">
        <f>INDEX({0;1;2;3;4;5;6;7;8;9;10;12;14;16;18;20},MATCH(Feuil1!D133,{0;1;2;3;4;5;6;7;8;9;10;11;12;13;14;15},1))</f>
        <v>0</v>
      </c>
      <c r="E45" s="43">
        <f>INDEX({0;6;5;4;3;2;1},MATCH(Feuil1!E133,{0;1;2;3;4;5;6},1))</f>
        <v>0</v>
      </c>
      <c r="F45" s="43">
        <f>INDEX({0;1;2;3;1;1;1;1;1;1;1;1;2;3;4;5;6},MATCH(Feuil1!F133,{0;1;2;3;12;13;14;15;16;17;18;19;20;21;22;23;24},1))</f>
        <v>2</v>
      </c>
      <c r="G45" s="43">
        <f>Feuil1!G133*(H45+I45+J45+K45)</f>
        <v>14</v>
      </c>
      <c r="H45" s="43">
        <f>INDEX({0;6;5;4;3;2;1},MATCH(Feuil1!H133,{0;1;2;3;4;5;6},1))</f>
        <v>3</v>
      </c>
      <c r="I45" s="43">
        <f>INDEX({0;6;5;4;3;2;1},MATCH(Feuil1!I133,{0;1;2;3;4;5;6},1))</f>
        <v>4</v>
      </c>
      <c r="J45" s="43">
        <f>INDEX({0;3;5;8;15;25},MATCH(Feuil1!J133,{0;1;2;3;4;5},1))</f>
        <v>3</v>
      </c>
      <c r="K45" s="43">
        <f>INDEX({0;1;4;6;10;12;15;7;8;9;10;12;14;16;18;20},MATCH(Feuil1!K133,{0;1;2;3;4;5;6;7;8;9;10;11;12;13;14;15},1))</f>
        <v>4</v>
      </c>
      <c r="L45" s="43" t="e">
        <f>IF(Feuil1!L94="","",VLOOKUP(Feuil1!L94,A102:B153,2,0))</f>
        <v>#N/A</v>
      </c>
      <c r="M45" s="20">
        <f>IF(Feuil1!M94="","",VLOOKUP(Feuil1!M94,A69:B122,2,0))</f>
        <v>0</v>
      </c>
      <c r="N45" s="20" t="e">
        <f>IF(Feuil1!N94="","",VLOOKUP(Feuil1!N94,A69:B104,2,0))</f>
        <v>#N/A</v>
      </c>
      <c r="O45" s="20" t="e">
        <f t="shared" si="3"/>
        <v>#N/A</v>
      </c>
      <c r="P45" s="20"/>
      <c r="Q45" s="20"/>
    </row>
    <row r="46" spans="1:17" x14ac:dyDescent="0.25">
      <c r="A46" s="43" t="str">
        <f>Feuil1!A134</f>
        <v>Herald of Tzeentch With Dagger</v>
      </c>
      <c r="B46" s="43">
        <f>INDEX({0;1;3;5;7;9;12;14;16;18;20;22;24},MATCH(Feuil1!B134,{0;1;2;3;4;5;6;7;8;9;10;11;12},1))</f>
        <v>9</v>
      </c>
      <c r="C46" s="43">
        <f>INDEX({0;1;2;3;4;5;6;7;8;9;10;12;14;16;18;20},MATCH(Feuil1!C134,{0;1;2;3;4;5;6;7;8;9;10;11;12;13;14;15},1))</f>
        <v>5</v>
      </c>
      <c r="D46" s="43">
        <f>INDEX({0;1;2;3;4;5;6;7;8;9;10;12;14;16;18;20},MATCH(Feuil1!D134,{0;1;2;3;4;5;6;7;8;9;10;11;12;13;14;15},1))</f>
        <v>10</v>
      </c>
      <c r="E46" s="43">
        <f>INDEX({0;6;5;4;3;2;1},MATCH(Feuil1!E134,{0;1;2;3;4;5;6},1))</f>
        <v>2</v>
      </c>
      <c r="F46" s="43">
        <f>INDEX({0;1;2;3;1;1;1;1;1;1;1;1;2;3;4;5;6},MATCH(Feuil1!F134,{0;1;2;3;12;13;14;15;16;17;18;19;20;21;22;23;24},1))</f>
        <v>1</v>
      </c>
      <c r="G46" s="43">
        <f>Feuil1!G134*(H46+I46+J46+K46)</f>
        <v>14</v>
      </c>
      <c r="H46" s="43">
        <f>INDEX({0;6;5;4;3;2;1},MATCH(Feuil1!H134,{0;1;2;3;4;5;6},1))</f>
        <v>3</v>
      </c>
      <c r="I46" s="43">
        <f>INDEX({0;6;5;4;3;2;1},MATCH(Feuil1!I134,{0;1;2;3;4;5;6},1))</f>
        <v>3</v>
      </c>
      <c r="J46" s="43">
        <f>INDEX({0;3;5;8;15;25},MATCH(Feuil1!J134,{0;1;2;3;4;5},1))</f>
        <v>0</v>
      </c>
      <c r="K46" s="43">
        <f>INDEX({0;1;4;6;10;12;15;7;8;9;10;12;14;16;18;20},MATCH(Feuil1!K134,{0;1;2;3;4;5;6;7;8;9;10;11;12;13;14;15},1))</f>
        <v>1</v>
      </c>
      <c r="L46" s="43" t="e">
        <f>IF(Feuil1!L95="","",VLOOKUP(Feuil1!L95,A102:B153,2,0))</f>
        <v>#N/A</v>
      </c>
      <c r="M46" s="20" t="e">
        <f>IF(Feuil1!M95="","",VLOOKUP(Feuil1!M95,A69:B102,2,0))</f>
        <v>#N/A</v>
      </c>
      <c r="N46" s="20" t="e">
        <f>IF(Feuil1!N95="","",VLOOKUP(Feuil1!N95,A69:B120,2,0))</f>
        <v>#N/A</v>
      </c>
      <c r="O46" s="20" t="e">
        <f t="shared" si="3"/>
        <v>#N/A</v>
      </c>
      <c r="P46" s="21" t="s">
        <v>11</v>
      </c>
      <c r="Q46" s="20" t="e">
        <f t="shared" ref="Q46" si="6">SUM(O44:O46)</f>
        <v>#N/A</v>
      </c>
    </row>
    <row r="47" spans="1:17" x14ac:dyDescent="0.25">
      <c r="A47" s="43">
        <f>Feuil1!A135</f>
        <v>0</v>
      </c>
      <c r="B47" s="43">
        <f>INDEX({0;1;3;5;7;9;12;14;16;18;20;22;24},MATCH(Feuil1!B135,{0;1;2;3;4;5;6;7;8;9;10;11;12},1))</f>
        <v>0</v>
      </c>
      <c r="C47" s="43">
        <f>INDEX({0;1;2;3;4;5;6;7;8;9;10;12;14;16;18;20},MATCH(Feuil1!C135,{0;1;2;3;4;5;6;7;8;9;10;11;12;13;14;15},1))</f>
        <v>0</v>
      </c>
      <c r="D47" s="43">
        <f>INDEX({0;1;2;3;4;5;6;7;8;9;10;12;14;16;18;20},MATCH(Feuil1!D135,{0;1;2;3;4;5;6;7;8;9;10;11;12;13;14;15},1))</f>
        <v>0</v>
      </c>
      <c r="E47" s="43">
        <f>INDEX({0;6;5;4;3;2;1},MATCH(Feuil1!E135,{0;1;2;3;4;5;6},1))</f>
        <v>0</v>
      </c>
      <c r="F47" s="43">
        <f>INDEX({0;1;2;3;1;1;1;1;1;1;1;1;2;3;4;5;6},MATCH(Feuil1!F135,{0;1;2;3;12;13;14;15;16;17;18;19;20;21;22;23;24},1))</f>
        <v>1</v>
      </c>
      <c r="G47" s="43">
        <f>Feuil1!G135*(H47+I47+J47+K47)</f>
        <v>14</v>
      </c>
      <c r="H47" s="43">
        <f>INDEX({0;6;5;4;3;2;1},MATCH(Feuil1!H135,{0;1;2;3;4;5;6},1))</f>
        <v>3</v>
      </c>
      <c r="I47" s="43">
        <f>INDEX({0;6;5;4;3;2;1},MATCH(Feuil1!I135,{0;1;2;3;4;5;6},1))</f>
        <v>3</v>
      </c>
      <c r="J47" s="43">
        <f>INDEX({0;3;5;8;15;25},MATCH(Feuil1!J135,{0;1;2;3;4;5},1))</f>
        <v>0</v>
      </c>
      <c r="K47" s="43">
        <f>INDEX({0;1;4;6;10;12;15;7;8;9;10;12;14;16;18;20},MATCH(Feuil1!K135,{0;1;2;3;4;5;6;7;8;9;10;11;12;13;14;15},1))</f>
        <v>1</v>
      </c>
      <c r="L47" s="43" t="e">
        <f>IF(Feuil1!L96="","",VLOOKUP(Feuil1!L96,A102:B153,2,0))</f>
        <v>#N/A</v>
      </c>
      <c r="M47" s="32" t="e">
        <f>IF(Feuil1!M96="","",VLOOKUP(Feuil1!M96,A69:B102,2,0))</f>
        <v>#N/A</v>
      </c>
      <c r="N47" s="32" t="e">
        <f>IF(Feuil1!N96="","",VLOOKUP(Feuil1!N96,A69:B121,2,0))</f>
        <v>#N/A</v>
      </c>
      <c r="O47" s="32" t="e">
        <f t="shared" si="3"/>
        <v>#N/A</v>
      </c>
      <c r="P47" s="33" t="s">
        <v>11</v>
      </c>
      <c r="Q47" s="32" t="e">
        <f t="shared" ref="Q47:Q50" si="7">SUM(O47)</f>
        <v>#N/A</v>
      </c>
    </row>
    <row r="48" spans="1:17" x14ac:dyDescent="0.25">
      <c r="A48" s="43" t="str">
        <f>Feuil1!A136</f>
        <v>Herald of Tzeentch on Disc W/Staff</v>
      </c>
      <c r="B48" s="43">
        <f>INDEX({0;1;3;5;7;9;12;14;16;18;20;22;24},MATCH(Feuil1!B136,{0;1;2;3;4;5;6;7;8;9;10;11;12},1))</f>
        <v>9</v>
      </c>
      <c r="C48" s="43">
        <f>INDEX({0;1;2;3;4;5;6;7;8;9;10;12;14;16;18;20},MATCH(Feuil1!C136,{0;1;2;3;4;5;6;7;8;9;10;11;12;13;14;15},1))</f>
        <v>20</v>
      </c>
      <c r="D48" s="43">
        <f>INDEX({0;1;2;3;4;5;6;7;8;9;10;12;14;16;18;20},MATCH(Feuil1!D136,{0;1;2;3;4;5;6;7;8;9;10;11;12;13;14;15},1))</f>
        <v>10</v>
      </c>
      <c r="E48" s="43">
        <f>INDEX({0;6;5;4;3;2;1},MATCH(Feuil1!E136,{0;1;2;3;4;5;6},1))</f>
        <v>2</v>
      </c>
      <c r="F48" s="43">
        <f>INDEX({0;1;2;3;1;1;1;1;1;1;1;1;2;3;4;5;6},MATCH(Feuil1!F136,{0;1;2;3;12;13;14;15;16;17;18;19;20;21;22;23;24},1))</f>
        <v>1</v>
      </c>
      <c r="G48" s="43">
        <f>Feuil1!G136*(H48+I48+J48+K48)</f>
        <v>14</v>
      </c>
      <c r="H48" s="43">
        <f>INDEX({0;6;5;4;3;2;1},MATCH(Feuil1!H136,{0;1;2;3;4;5;6},1))</f>
        <v>3</v>
      </c>
      <c r="I48" s="43">
        <f>INDEX({0;6;5;4;3;2;1},MATCH(Feuil1!I136,{0;1;2;3;4;5;6},1))</f>
        <v>3</v>
      </c>
      <c r="J48" s="43">
        <f>INDEX({0;3;5;8;15;25},MATCH(Feuil1!J136,{0;1;2;3;4;5},1))</f>
        <v>0</v>
      </c>
      <c r="K48" s="43">
        <f>INDEX({0;1;4;6;10;12;15;7;8;9;10;12;14;16;18;20},MATCH(Feuil1!K136,{0;1;2;3;4;5;6;7;8;9;10;11;12;13;14;15},1))</f>
        <v>1</v>
      </c>
      <c r="L48" s="43" t="e">
        <f>IF(Feuil1!L97="","",VLOOKUP(Feuil1!L97,A105:B156,2,0))</f>
        <v>#N/A</v>
      </c>
      <c r="M48" s="32" t="e">
        <f>IF(Feuil1!M97="","",VLOOKUP(Feuil1!M97,A69:B102,2,0))</f>
        <v>#N/A</v>
      </c>
      <c r="N48" s="32" t="e">
        <f>IF(Feuil1!N97="","",VLOOKUP(Feuil1!N97,A69:B130,2,0))</f>
        <v>#N/A</v>
      </c>
      <c r="O48" s="32" t="e">
        <f t="shared" si="3"/>
        <v>#N/A</v>
      </c>
      <c r="P48" s="33" t="s">
        <v>11</v>
      </c>
      <c r="Q48" s="32" t="e">
        <f t="shared" si="7"/>
        <v>#N/A</v>
      </c>
    </row>
    <row r="49" spans="1:17" x14ac:dyDescent="0.25">
      <c r="A49" s="43">
        <f>Feuil1!A137</f>
        <v>0</v>
      </c>
      <c r="B49" s="43">
        <f>INDEX({0;1;3;5;7;9;12;14;16;18;20;22;24},MATCH(Feuil1!B137,{0;1;2;3;4;5;6;7;8;9;10;11;12},1))</f>
        <v>0</v>
      </c>
      <c r="C49" s="43">
        <f>INDEX({0;1;2;3;4;5;6;7;8;9;10;12;14;16;18;20},MATCH(Feuil1!C137,{0;1;2;3;4;5;6;7;8;9;10;11;12;13;14;15},1))</f>
        <v>0</v>
      </c>
      <c r="D49" s="43">
        <f>INDEX({0;1;2;3;4;5;6;7;8;9;10;12;14;16;18;20},MATCH(Feuil1!D137,{0;1;2;3;4;5;6;7;8;9;10;11;12;13;14;15},1))</f>
        <v>0</v>
      </c>
      <c r="E49" s="43">
        <f>INDEX({0;6;5;4;3;2;1},MATCH(Feuil1!E137,{0;1;2;3;4;5;6},1))</f>
        <v>0</v>
      </c>
      <c r="F49" s="43">
        <f>INDEX({0;1;2;3;1;1;1;1;1;1;1;1;2;3;4;5;6},MATCH(Feuil1!F137,{0;1;2;3;12;13;14;15;16;17;18;19;20;21;22;23;24},1))</f>
        <v>2</v>
      </c>
      <c r="G49" s="43">
        <f>Feuil1!G137*(H49+I49+J49+K49)</f>
        <v>14</v>
      </c>
      <c r="H49" s="43">
        <f>INDEX({0;6;5;4;3;2;1},MATCH(Feuil1!H137,{0;1;2;3;4;5;6},1))</f>
        <v>3</v>
      </c>
      <c r="I49" s="43">
        <f>INDEX({0;6;5;4;3;2;1},MATCH(Feuil1!I137,{0;1;2;3;4;5;6},1))</f>
        <v>4</v>
      </c>
      <c r="J49" s="43">
        <f>INDEX({0;3;5;8;15;25},MATCH(Feuil1!J137,{0;1;2;3;4;5},1))</f>
        <v>3</v>
      </c>
      <c r="K49" s="43">
        <f>INDEX({0;1;4;6;10;12;15;7;8;9;10;12;14;16;18;20},MATCH(Feuil1!K137,{0;1;2;3;4;5;6;7;8;9;10;11;12;13;14;15},1))</f>
        <v>4</v>
      </c>
      <c r="L49" s="43" t="e">
        <f>IF(Feuil1!L98="","",VLOOKUP(Feuil1!L98,A105:B156,2,0))</f>
        <v>#N/A</v>
      </c>
      <c r="M49" s="36">
        <f>IF(Feuil1!M98="","",VLOOKUP(Feuil1!M98,A78:B102,2,0))</f>
        <v>0</v>
      </c>
      <c r="N49" s="36" t="e">
        <f>IF(Feuil1!N98="","",VLOOKUP(Feuil1!N98,A78:B131,2,0))</f>
        <v>#N/A</v>
      </c>
      <c r="O49" s="36" t="e">
        <f t="shared" si="3"/>
        <v>#N/A</v>
      </c>
      <c r="P49" s="37" t="s">
        <v>11</v>
      </c>
      <c r="Q49" s="36" t="e">
        <f t="shared" si="7"/>
        <v>#N/A</v>
      </c>
    </row>
    <row r="50" spans="1:17" x14ac:dyDescent="0.25">
      <c r="A50" s="43">
        <f>Feuil1!A138</f>
        <v>0</v>
      </c>
      <c r="B50" s="43">
        <f>INDEX({0;1;3;5;7;9;12;14;16;18;20;22;24},MATCH(Feuil1!B138,{0;1;2;3;4;5;6;7;8;9;10;11;12},1))</f>
        <v>0</v>
      </c>
      <c r="C50" s="43">
        <f>INDEX({0;1;2;3;4;5;6;7;8;9;10;12;14;16;18;20},MATCH(Feuil1!C138,{0;1;2;3;4;5;6;7;8;9;10;11;12;13;14;15},1))</f>
        <v>0</v>
      </c>
      <c r="D50" s="43">
        <f>INDEX({0;1;2;3;4;5;6;7;8;9;10;12;14;16;18;20},MATCH(Feuil1!D138,{0;1;2;3;4;5;6;7;8;9;10;11;12;13;14;15},1))</f>
        <v>0</v>
      </c>
      <c r="E50" s="43">
        <f>INDEX({0;6;5;4;3;2;1},MATCH(Feuil1!E138,{0;1;2;3;4;5;6},1))</f>
        <v>0</v>
      </c>
      <c r="F50" s="43">
        <f>INDEX({0;1;2;3;1;1;1;1;1;1;1;1;2;3;4;5;6},MATCH(Feuil1!F138,{0;1;2;3;12;13;14;15;16;17;18;19;20;21;22;23;24},1))</f>
        <v>1</v>
      </c>
      <c r="G50" s="43">
        <f>Feuil1!G138*(H50+I50+J50+K50)</f>
        <v>28</v>
      </c>
      <c r="H50" s="43">
        <f>INDEX({0;6;5;4;3;2;1},MATCH(Feuil1!H138,{0;1;2;3;4;5;6},1))</f>
        <v>3</v>
      </c>
      <c r="I50" s="43">
        <f>INDEX({0;6;5;4;3;2;1},MATCH(Feuil1!I138,{0;1;2;3;4;5;6},1))</f>
        <v>4</v>
      </c>
      <c r="J50" s="43">
        <f>INDEX({0;3;5;8;15;25},MATCH(Feuil1!J138,{0;1;2;3;4;5},1))</f>
        <v>3</v>
      </c>
      <c r="K50" s="43">
        <f>INDEX({0;1;4;6;10;12;15;7;8;9;10;12;14;16;18;20},MATCH(Feuil1!K138,{0;1;2;3;4;5;6;7;8;9;10;11;12;13;14;15},1))</f>
        <v>4</v>
      </c>
      <c r="L50" s="43" t="e">
        <f>IF(Feuil1!L99="","",VLOOKUP(Feuil1!L99,A105:B156,2,0))</f>
        <v>#N/A</v>
      </c>
      <c r="M50" s="24">
        <f>IF(Feuil1!M99="","",VLOOKUP(Feuil1!M99,A78:B102,2,0))</f>
        <v>40</v>
      </c>
      <c r="N50" s="24" t="e">
        <f>IF(Feuil1!N99="","",VLOOKUP(Feuil1!N99,A78:B132,2,0))</f>
        <v>#N/A</v>
      </c>
      <c r="O50" s="24" t="e">
        <f t="shared" si="3"/>
        <v>#N/A</v>
      </c>
      <c r="P50" s="25" t="s">
        <v>11</v>
      </c>
      <c r="Q50" s="24" t="e">
        <f t="shared" si="7"/>
        <v>#N/A</v>
      </c>
    </row>
    <row r="51" spans="1:17" x14ac:dyDescent="0.25">
      <c r="A51" s="43" t="str">
        <f>Feuil1!A139</f>
        <v>Herald of Tzeentch on Disc W/Dagger</v>
      </c>
      <c r="B51" s="43">
        <f>INDEX({0;1;3;5;7;9;12;14;16;18;20;22;24},MATCH(Feuil1!B139,{0;1;2;3;4;5;6;7;8;9;10;11;12},1))</f>
        <v>9</v>
      </c>
      <c r="C51" s="43">
        <f>INDEX({0;1;2;3;4;5;6;7;8;9;10;12;14;16;18;20},MATCH(Feuil1!C139,{0;1;2;3;4;5;6;7;8;9;10;11;12;13;14;15},1))</f>
        <v>20</v>
      </c>
      <c r="D51" s="43">
        <f>INDEX({0;1;2;3;4;5;6;7;8;9;10;12;14;16;18;20},MATCH(Feuil1!D139,{0;1;2;3;4;5;6;7;8;9;10;11;12;13;14;15},1))</f>
        <v>10</v>
      </c>
      <c r="E51" s="43">
        <f>INDEX({0;6;5;4;3;2;1},MATCH(Feuil1!E139,{0;1;2;3;4;5;6},1))</f>
        <v>2</v>
      </c>
      <c r="F51" s="43">
        <f>INDEX({0;1;2;3;1;1;1;1;1;1;1;1;2;3;4;5;6},MATCH(Feuil1!F139,{0;1;2;3;12;13;14;15;16;17;18;19;20;21;22;23;24},1))</f>
        <v>1</v>
      </c>
      <c r="G51" s="43">
        <f>Feuil1!G139*(H51+I51+J51+K51)</f>
        <v>14</v>
      </c>
      <c r="H51" s="43">
        <f>INDEX({0;6;5;4;3;2;1},MATCH(Feuil1!H139,{0;1;2;3;4;5;6},1))</f>
        <v>3</v>
      </c>
      <c r="I51" s="43">
        <f>INDEX({0;6;5;4;3;2;1},MATCH(Feuil1!I139,{0;1;2;3;4;5;6},1))</f>
        <v>3</v>
      </c>
      <c r="J51" s="43">
        <f>INDEX({0;3;5;8;15;25},MATCH(Feuil1!J139,{0;1;2;3;4;5},1))</f>
        <v>0</v>
      </c>
      <c r="K51" s="43">
        <f>INDEX({0;1;4;6;10;12;15;7;8;9;10;12;14;16;18;20},MATCH(Feuil1!K139,{0;1;2;3;4;5;6;7;8;9;10;11;12;13;14;15},1))</f>
        <v>1</v>
      </c>
      <c r="L51" s="43" t="e">
        <f>IF(Feuil1!L100="","",VLOOKUP(Feuil1!L100,A108:B159,2,0))</f>
        <v>#N/A</v>
      </c>
      <c r="M51" s="45" t="e">
        <f>IF(Feuil1!M100="","",VLOOKUP(Feuil1!M100,A78:B102,2,0))</f>
        <v>#N/A</v>
      </c>
      <c r="N51" s="45" t="e">
        <f>IF(Feuil1!N100="","",VLOOKUP(Feuil1!N100,A78:B133,2,0))</f>
        <v>#N/A</v>
      </c>
      <c r="O51" s="45" t="e">
        <f t="shared" si="3"/>
        <v>#N/A</v>
      </c>
      <c r="P51" s="45"/>
      <c r="Q51" s="45"/>
    </row>
    <row r="52" spans="1:17" x14ac:dyDescent="0.25">
      <c r="A52" s="43">
        <f>Feuil1!A140</f>
        <v>0</v>
      </c>
      <c r="B52" s="43">
        <f>INDEX({0;1;3;5;7;9;12;14;16;18;20;22;24},MATCH(Feuil1!B140,{0;1;2;3;4;5;6;7;8;9;10;11;12},1))</f>
        <v>0</v>
      </c>
      <c r="C52" s="43">
        <f>INDEX({0;1;2;3;4;5;6;7;8;9;10;12;14;16;18;20},MATCH(Feuil1!C140,{0;1;2;3;4;5;6;7;8;9;10;11;12;13;14;15},1))</f>
        <v>0</v>
      </c>
      <c r="D52" s="43">
        <f>INDEX({0;1;2;3;4;5;6;7;8;9;10;12;14;16;18;20},MATCH(Feuil1!D140,{0;1;2;3;4;5;6;7;8;9;10;11;12;13;14;15},1))</f>
        <v>0</v>
      </c>
      <c r="E52" s="43">
        <f>INDEX({0;6;5;4;3;2;1},MATCH(Feuil1!E140,{0;1;2;3;4;5;6},1))</f>
        <v>0</v>
      </c>
      <c r="F52" s="43">
        <f>INDEX({0;1;2;3;1;1;1;1;1;1;1;1;2;3;4;5;6},MATCH(Feuil1!F140,{0;1;2;3;12;13;14;15;16;17;18;19;20;21;22;23;24},1))</f>
        <v>1</v>
      </c>
      <c r="G52" s="43">
        <f>Feuil1!G140*(H52+I52+J52+K52)</f>
        <v>14</v>
      </c>
      <c r="H52" s="43">
        <f>INDEX({0;6;5;4;3;2;1},MATCH(Feuil1!H140,{0;1;2;3;4;5;6},1))</f>
        <v>3</v>
      </c>
      <c r="I52" s="43">
        <f>INDEX({0;6;5;4;3;2;1},MATCH(Feuil1!I140,{0;1;2;3;4;5;6},1))</f>
        <v>3</v>
      </c>
      <c r="J52" s="43">
        <f>INDEX({0;3;5;8;15;25},MATCH(Feuil1!J140,{0;1;2;3;4;5},1))</f>
        <v>0</v>
      </c>
      <c r="K52" s="43">
        <f>INDEX({0;1;4;6;10;12;15;7;8;9;10;12;14;16;18;20},MATCH(Feuil1!K140,{0;1;2;3;4;5;6;7;8;9;10;11;12;13;14;15},1))</f>
        <v>1</v>
      </c>
      <c r="L52" s="43" t="e">
        <f>IF(Feuil1!L101="","",VLOOKUP(Feuil1!L101,A108:B159,2,0))</f>
        <v>#N/A</v>
      </c>
      <c r="M52" s="45" t="e">
        <f>IF(Feuil1!M101="","",VLOOKUP(Feuil1!M101,A78:B102,2,0))</f>
        <v>#N/A</v>
      </c>
      <c r="N52" s="45" t="e">
        <f>IF(Feuil1!N101="","",VLOOKUP(Feuil1!N101,A78:B134,2,0))</f>
        <v>#N/A</v>
      </c>
      <c r="O52" s="45" t="e">
        <f t="shared" si="3"/>
        <v>#N/A</v>
      </c>
      <c r="P52" s="46" t="s">
        <v>11</v>
      </c>
      <c r="Q52" s="45" t="e">
        <f t="shared" ref="Q52" si="8">SUM(O51:O52)</f>
        <v>#N/A</v>
      </c>
    </row>
    <row r="53" spans="1:17" x14ac:dyDescent="0.25">
      <c r="A53" s="43">
        <f>Feuil1!A141</f>
        <v>0</v>
      </c>
      <c r="B53" s="43">
        <f>INDEX({0;1;3;5;7;9;12;14;16;18;20;22;24},MATCH(Feuil1!B141,{0;1;2;3;4;5;6;7;8;9;10;11;12},1))</f>
        <v>0</v>
      </c>
      <c r="C53" s="43">
        <f>INDEX({0;1;2;3;4;5;6;7;8;9;10;12;14;16;18;20},MATCH(Feuil1!C141,{0;1;2;3;4;5;6;7;8;9;10;11;12;13;14;15},1))</f>
        <v>0</v>
      </c>
      <c r="D53" s="43">
        <f>INDEX({0;1;2;3;4;5;6;7;8;9;10;12;14;16;18;20},MATCH(Feuil1!D141,{0;1;2;3;4;5;6;7;8;9;10;11;12;13;14;15},1))</f>
        <v>0</v>
      </c>
      <c r="E53" s="43">
        <f>INDEX({0;6;5;4;3;2;1},MATCH(Feuil1!E141,{0;1;2;3;4;5;6},1))</f>
        <v>0</v>
      </c>
      <c r="F53" s="43">
        <f>INDEX({0;1;2;3;1;1;1;1;1;1;1;1;2;3;4;5;6},MATCH(Feuil1!F141,{0;1;2;3;12;13;14;15;16;17;18;19;20;21;22;23;24},1))</f>
        <v>1</v>
      </c>
      <c r="G53" s="43">
        <f>Feuil1!G141*(H53+I53+J53+K53)</f>
        <v>28</v>
      </c>
      <c r="H53" s="43">
        <f>INDEX({0;6;5;4;3;2;1},MATCH(Feuil1!H141,{0;1;2;3;4;5;6},1))</f>
        <v>3</v>
      </c>
      <c r="I53" s="43">
        <f>INDEX({0;6;5;4;3;2;1},MATCH(Feuil1!I141,{0;1;2;3;4;5;6},1))</f>
        <v>4</v>
      </c>
      <c r="J53" s="43">
        <f>INDEX({0;3;5;8;15;25},MATCH(Feuil1!J141,{0;1;2;3;4;5},1))</f>
        <v>3</v>
      </c>
      <c r="K53" s="43">
        <f>INDEX({0;1;4;6;10;12;15;7;8;9;10;12;14;16;18;20},MATCH(Feuil1!K141,{0;1;2;3;4;5;6;7;8;9;10;11;12;13;14;15},1))</f>
        <v>4</v>
      </c>
      <c r="L53" s="43" t="e">
        <f>IF(Feuil1!L102="","",VLOOKUP(Feuil1!L102,A108:B159,2,0))</f>
        <v>#N/A</v>
      </c>
      <c r="M53" s="20" t="e">
        <f>IF(Feuil1!M102="","",VLOOKUP(Feuil1!M102,A78:B131,2,0))</f>
        <v>#N/A</v>
      </c>
      <c r="N53" s="20" t="e">
        <f>IF(Feuil1!N102="","",VLOOKUP(Feuil1!N102,A78:B135,2,0))</f>
        <v>#N/A</v>
      </c>
      <c r="O53" s="20" t="e">
        <f t="shared" si="3"/>
        <v>#N/A</v>
      </c>
      <c r="P53" s="20"/>
      <c r="Q53" s="20"/>
    </row>
    <row r="54" spans="1:17" x14ac:dyDescent="0.25">
      <c r="A54" s="43">
        <f>Feuil1!A142</f>
        <v>0</v>
      </c>
      <c r="B54" s="43">
        <f>INDEX({0;1;3;5;7;9;12;14;16;18;20;22;24},MATCH(Feuil1!B142,{0;1;2;3;4;5;6;7;8;9;10;11;12},1))</f>
        <v>0</v>
      </c>
      <c r="C54" s="43">
        <f>INDEX({0;1;2;3;4;5;6;7;8;9;10;12;14;16;18;20},MATCH(Feuil1!C142,{0;1;2;3;4;5;6;7;8;9;10;11;12;13;14;15},1))</f>
        <v>0</v>
      </c>
      <c r="D54" s="43">
        <f>INDEX({0;1;2;3;4;5;6;7;8;9;10;12;14;16;18;20},MATCH(Feuil1!D142,{0;1;2;3;4;5;6;7;8;9;10;11;12;13;14;15},1))</f>
        <v>0</v>
      </c>
      <c r="E54" s="43">
        <f>INDEX({0;6;5;4;3;2;1},MATCH(Feuil1!E142,{0;1;2;3;4;5;6},1))</f>
        <v>0</v>
      </c>
      <c r="F54" s="43">
        <f>INDEX({0;1;2;3;1;1;1;1;1;1;1;1;2;3;4;5;6},MATCH(Feuil1!F142,{0;1;2;3;12;13;14;15;16;17;18;19;20;21;22;23;24},1))</f>
        <v>0</v>
      </c>
      <c r="G54" s="43">
        <f>Feuil1!G142*(H54+I54+J54+K54)</f>
        <v>0</v>
      </c>
      <c r="H54" s="43">
        <f>INDEX({0;6;5;4;3;2;1},MATCH(Feuil1!H142,{0;1;2;3;4;5;6},1))</f>
        <v>0</v>
      </c>
      <c r="I54" s="43">
        <f>INDEX({0;6;5;4;3;2;1},MATCH(Feuil1!I142,{0;1;2;3;4;5;6},1))</f>
        <v>0</v>
      </c>
      <c r="J54" s="43">
        <f>INDEX({0;3;5;8;15;25},MATCH(Feuil1!J142,{0;1;2;3;4;5},1))</f>
        <v>0</v>
      </c>
      <c r="K54" s="43">
        <f>INDEX({0;1;4;6;10;12;15;7;8;9;10;12;14;16;18;20},MATCH(Feuil1!K142,{0;1;2;3;4;5;6;7;8;9;10;11;12;13;14;15},1))</f>
        <v>0</v>
      </c>
      <c r="L54" s="43" t="e">
        <f>IF(Feuil1!L103="","",VLOOKUP(Feuil1!L103,A111:B162,2,0))</f>
        <v>#N/A</v>
      </c>
      <c r="M54" s="20" t="e">
        <f>IF(Feuil1!M103="","",VLOOKUP(Feuil1!M103,A78:B131,2,0))</f>
        <v>#N/A</v>
      </c>
      <c r="N54" s="20" t="e">
        <f>IF(Feuil1!N103="","",VLOOKUP(Feuil1!N103,A78:B113,2,0))</f>
        <v>#N/A</v>
      </c>
      <c r="O54" s="20" t="e">
        <f t="shared" si="3"/>
        <v>#N/A</v>
      </c>
      <c r="P54" s="20"/>
      <c r="Q54" s="20"/>
    </row>
    <row r="55" spans="1:17" x14ac:dyDescent="0.25">
      <c r="A55" s="43">
        <f>Feuil1!A143</f>
        <v>0</v>
      </c>
      <c r="B55" s="43">
        <f>INDEX({0;1;3;5;7;9;12;14;16;18;20;22;24},MATCH(Feuil1!B143,{0;1;2;3;4;5;6;7;8;9;10;11;12},1))</f>
        <v>0</v>
      </c>
      <c r="C55" s="43">
        <f>INDEX({0;1;2;3;4;5;6;7;8;9;10;12;14;16;18;20},MATCH(Feuil1!C143,{0;1;2;3;4;5;6;7;8;9;10;11;12;13;14;15},1))</f>
        <v>0</v>
      </c>
      <c r="D55" s="43">
        <f>INDEX({0;1;2;3;4;5;6;7;8;9;10;12;14;16;18;20},MATCH(Feuil1!D143,{0;1;2;3;4;5;6;7;8;9;10;11;12;13;14;15},1))</f>
        <v>0</v>
      </c>
      <c r="E55" s="43">
        <f>INDEX({0;6;5;4;3;2;1},MATCH(Feuil1!E143,{0;1;2;3;4;5;6},1))</f>
        <v>0</v>
      </c>
      <c r="F55" s="43">
        <f>INDEX({0;1;2;3;1;1;1;1;1;1;1;1;2;3;4;5;6},MATCH(Feuil1!F143,{0;1;2;3;12;13;14;15;16;17;18;19;20;21;22;23;24},1))</f>
        <v>0</v>
      </c>
      <c r="G55" s="43">
        <f>Feuil1!G143*(H55+I55+J55+K55)</f>
        <v>0</v>
      </c>
      <c r="H55" s="43">
        <f>INDEX({0;6;5;4;3;2;1},MATCH(Feuil1!H143,{0;1;2;3;4;5;6},1))</f>
        <v>0</v>
      </c>
      <c r="I55" s="43">
        <f>INDEX({0;6;5;4;3;2;1},MATCH(Feuil1!I143,{0;1;2;3;4;5;6},1))</f>
        <v>0</v>
      </c>
      <c r="J55" s="43">
        <f>INDEX({0;3;5;8;15;25},MATCH(Feuil1!J143,{0;1;2;3;4;5},1))</f>
        <v>0</v>
      </c>
      <c r="K55" s="43">
        <f>INDEX({0;1;4;6;10;12;15;7;8;9;10;12;14;16;18;20},MATCH(Feuil1!K143,{0;1;2;3;4;5;6;7;8;9;10;11;12;13;14;15},1))</f>
        <v>0</v>
      </c>
      <c r="L55" s="43" t="e">
        <f>IF(Feuil1!L104="","",VLOOKUP(Feuil1!L104,A111:B162,2,0))</f>
        <v>#N/A</v>
      </c>
      <c r="M55" s="20" t="e">
        <f>IF(Feuil1!M104="","",VLOOKUP(Feuil1!M104,A78:B111,2,0))</f>
        <v>#N/A</v>
      </c>
      <c r="N55" s="20" t="e">
        <f>IF(Feuil1!N104="","",VLOOKUP(Feuil1!N104,A78:B129,2,0))</f>
        <v>#N/A</v>
      </c>
      <c r="O55" s="20" t="e">
        <f t="shared" si="3"/>
        <v>#N/A</v>
      </c>
      <c r="P55" s="21" t="s">
        <v>11</v>
      </c>
      <c r="Q55" s="20" t="e">
        <f t="shared" ref="Q55" si="9">SUM(O53:O55)</f>
        <v>#N/A</v>
      </c>
    </row>
    <row r="56" spans="1:17" x14ac:dyDescent="0.25">
      <c r="A56" s="43">
        <f>Feuil1!A144</f>
        <v>0</v>
      </c>
      <c r="B56" s="43">
        <f>INDEX({0;1;3;5;7;9;12;14;16;18;20;22;24},MATCH(Feuil1!B144,{0;1;2;3;4;5;6;7;8;9;10;11;12},1))</f>
        <v>0</v>
      </c>
      <c r="C56" s="43">
        <f>INDEX({0;1;2;3;4;5;6;7;8;9;10;12;14;16;18;20},MATCH(Feuil1!C144,{0;1;2;3;4;5;6;7;8;9;10;11;12;13;14;15},1))</f>
        <v>0</v>
      </c>
      <c r="D56" s="43">
        <f>INDEX({0;1;2;3;4;5;6;7;8;9;10;12;14;16;18;20},MATCH(Feuil1!D144,{0;1;2;3;4;5;6;7;8;9;10;11;12;13;14;15},1))</f>
        <v>0</v>
      </c>
      <c r="E56" s="43">
        <f>INDEX({0;6;5;4;3;2;1},MATCH(Feuil1!E144,{0;1;2;3;4;5;6},1))</f>
        <v>0</v>
      </c>
      <c r="F56" s="43">
        <f>INDEX({0;1;2;3;1;1;1;1;1;1;1;1;2;3;4;5;6},MATCH(Feuil1!F144,{0;1;2;3;12;13;14;15;16;17;18;19;20;21;22;23;24},1))</f>
        <v>0</v>
      </c>
      <c r="G56" s="43">
        <f>Feuil1!G144*(H56+I56+J56+K56)</f>
        <v>0</v>
      </c>
      <c r="H56" s="43">
        <f>INDEX({0;6;5;4;3;2;1},MATCH(Feuil1!H144,{0;1;2;3;4;5;6},1))</f>
        <v>0</v>
      </c>
      <c r="I56" s="43">
        <f>INDEX({0;6;5;4;3;2;1},MATCH(Feuil1!I144,{0;1;2;3;4;5;6},1))</f>
        <v>0</v>
      </c>
      <c r="J56" s="43">
        <f>INDEX({0;3;5;8;15;25},MATCH(Feuil1!J144,{0;1;2;3;4;5},1))</f>
        <v>0</v>
      </c>
      <c r="K56" s="43">
        <f>INDEX({0;1;4;6;10;12;15;7;8;9;10;12;14;16;18;20},MATCH(Feuil1!K144,{0;1;2;3;4;5;6;7;8;9;10;11;12;13;14;15},1))</f>
        <v>0</v>
      </c>
      <c r="L56" s="43" t="e">
        <f>IF(Feuil1!L105="","",VLOOKUP(Feuil1!L105,A111:B162,2,0))</f>
        <v>#N/A</v>
      </c>
      <c r="M56" s="32" t="e">
        <f>IF(Feuil1!M105="","",VLOOKUP(Feuil1!M105,A78:B111,2,0))</f>
        <v>#N/A</v>
      </c>
      <c r="N56" s="32" t="e">
        <f>IF(Feuil1!N105="","",VLOOKUP(Feuil1!N105,A78:B130,2,0))</f>
        <v>#N/A</v>
      </c>
      <c r="O56" s="32" t="e">
        <f t="shared" si="3"/>
        <v>#N/A</v>
      </c>
      <c r="P56" s="33" t="s">
        <v>11</v>
      </c>
      <c r="Q56" s="32" t="e">
        <f t="shared" ref="Q56" si="10">SUM(O56)</f>
        <v>#N/A</v>
      </c>
    </row>
    <row r="57" spans="1:17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60" spans="1:17" x14ac:dyDescent="0.25">
      <c r="A60" t="s">
        <v>12</v>
      </c>
      <c r="B60">
        <v>0</v>
      </c>
    </row>
    <row r="61" spans="1:17" x14ac:dyDescent="0.25">
      <c r="A61" t="s">
        <v>114</v>
      </c>
      <c r="B61">
        <v>0</v>
      </c>
    </row>
    <row r="62" spans="1:17" x14ac:dyDescent="0.25">
      <c r="A62" t="s">
        <v>103</v>
      </c>
      <c r="B62">
        <v>15</v>
      </c>
    </row>
    <row r="63" spans="1:17" x14ac:dyDescent="0.25">
      <c r="A63" t="s">
        <v>105</v>
      </c>
      <c r="B63">
        <v>0</v>
      </c>
    </row>
    <row r="64" spans="1:17" x14ac:dyDescent="0.25">
      <c r="A64" t="s">
        <v>104</v>
      </c>
      <c r="B64">
        <v>0</v>
      </c>
    </row>
    <row r="65" spans="1:2" x14ac:dyDescent="0.25">
      <c r="A65" t="s">
        <v>97</v>
      </c>
      <c r="B65">
        <v>0</v>
      </c>
    </row>
    <row r="66" spans="1:2" x14ac:dyDescent="0.25">
      <c r="A66" t="s">
        <v>98</v>
      </c>
      <c r="B66">
        <v>0</v>
      </c>
    </row>
    <row r="67" spans="1:2" x14ac:dyDescent="0.25">
      <c r="A67" t="s">
        <v>127</v>
      </c>
    </row>
    <row r="68" spans="1:2" x14ac:dyDescent="0.25">
      <c r="A68" t="s">
        <v>139</v>
      </c>
    </row>
    <row r="69" spans="1:2" x14ac:dyDescent="0.25">
      <c r="A69" t="s">
        <v>133</v>
      </c>
    </row>
    <row r="70" spans="1:2" x14ac:dyDescent="0.25">
      <c r="A70" t="s">
        <v>109</v>
      </c>
      <c r="B70">
        <v>0</v>
      </c>
    </row>
    <row r="71" spans="1:2" x14ac:dyDescent="0.25">
      <c r="A71" t="s">
        <v>124</v>
      </c>
    </row>
    <row r="72" spans="1:2" x14ac:dyDescent="0.25">
      <c r="A72" t="s">
        <v>132</v>
      </c>
    </row>
    <row r="73" spans="1:2" x14ac:dyDescent="0.25">
      <c r="A73" t="s">
        <v>137</v>
      </c>
    </row>
    <row r="74" spans="1:2" x14ac:dyDescent="0.25">
      <c r="A74" t="s">
        <v>135</v>
      </c>
    </row>
    <row r="75" spans="1:2" x14ac:dyDescent="0.25">
      <c r="A75" t="s">
        <v>125</v>
      </c>
    </row>
    <row r="76" spans="1:2" x14ac:dyDescent="0.25">
      <c r="A76" t="s">
        <v>148</v>
      </c>
    </row>
    <row r="77" spans="1:2" x14ac:dyDescent="0.25">
      <c r="A77" t="s">
        <v>106</v>
      </c>
      <c r="B77">
        <v>0</v>
      </c>
    </row>
    <row r="78" spans="1:2" x14ac:dyDescent="0.25">
      <c r="A78" t="s">
        <v>140</v>
      </c>
    </row>
    <row r="79" spans="1:2" x14ac:dyDescent="0.25">
      <c r="A79" t="s">
        <v>108</v>
      </c>
      <c r="B79">
        <v>4</v>
      </c>
    </row>
    <row r="80" spans="1:2" x14ac:dyDescent="0.25">
      <c r="A80" t="s">
        <v>138</v>
      </c>
    </row>
    <row r="81" spans="1:2" x14ac:dyDescent="0.25">
      <c r="A81" t="s">
        <v>101</v>
      </c>
      <c r="B81">
        <v>0</v>
      </c>
    </row>
    <row r="82" spans="1:2" x14ac:dyDescent="0.25">
      <c r="A82" t="s">
        <v>110</v>
      </c>
      <c r="B82">
        <v>0</v>
      </c>
    </row>
    <row r="83" spans="1:2" x14ac:dyDescent="0.25">
      <c r="A83" t="s">
        <v>130</v>
      </c>
    </row>
    <row r="84" spans="1:2" x14ac:dyDescent="0.25">
      <c r="A84" t="s">
        <v>119</v>
      </c>
    </row>
    <row r="85" spans="1:2" x14ac:dyDescent="0.25">
      <c r="A85" t="s">
        <v>121</v>
      </c>
    </row>
    <row r="86" spans="1:2" x14ac:dyDescent="0.25">
      <c r="A86" t="s">
        <v>120</v>
      </c>
    </row>
    <row r="87" spans="1:2" x14ac:dyDescent="0.25">
      <c r="A87" t="s">
        <v>102</v>
      </c>
      <c r="B87">
        <v>40</v>
      </c>
    </row>
    <row r="88" spans="1:2" x14ac:dyDescent="0.25">
      <c r="A88" t="s">
        <v>17</v>
      </c>
      <c r="B88">
        <v>0</v>
      </c>
    </row>
    <row r="89" spans="1:2" x14ac:dyDescent="0.25">
      <c r="A89" t="s">
        <v>118</v>
      </c>
    </row>
    <row r="90" spans="1:2" x14ac:dyDescent="0.25">
      <c r="A90" t="s">
        <v>147</v>
      </c>
    </row>
    <row r="91" spans="1:2" x14ac:dyDescent="0.25">
      <c r="A91" t="s">
        <v>116</v>
      </c>
      <c r="B91">
        <v>0</v>
      </c>
    </row>
    <row r="92" spans="1:2" x14ac:dyDescent="0.25">
      <c r="A92" t="s">
        <v>128</v>
      </c>
    </row>
    <row r="93" spans="1:2" x14ac:dyDescent="0.25">
      <c r="A93" t="s">
        <v>115</v>
      </c>
      <c r="B93">
        <v>0</v>
      </c>
    </row>
    <row r="94" spans="1:2" x14ac:dyDescent="0.25">
      <c r="A94" t="s">
        <v>115</v>
      </c>
    </row>
    <row r="95" spans="1:2" x14ac:dyDescent="0.25">
      <c r="A95" t="s">
        <v>23</v>
      </c>
      <c r="B95">
        <v>0</v>
      </c>
    </row>
    <row r="96" spans="1:2" x14ac:dyDescent="0.25">
      <c r="A96" t="s">
        <v>113</v>
      </c>
      <c r="B96">
        <v>0</v>
      </c>
    </row>
    <row r="97" spans="1:2" x14ac:dyDescent="0.25">
      <c r="A97" t="s">
        <v>123</v>
      </c>
    </row>
    <row r="98" spans="1:2" x14ac:dyDescent="0.25">
      <c r="A98" t="s">
        <v>112</v>
      </c>
      <c r="B98">
        <v>0</v>
      </c>
    </row>
    <row r="99" spans="1:2" x14ac:dyDescent="0.25">
      <c r="A99" t="s">
        <v>111</v>
      </c>
      <c r="B99">
        <v>30</v>
      </c>
    </row>
    <row r="100" spans="1:2" x14ac:dyDescent="0.25">
      <c r="A100" t="s">
        <v>126</v>
      </c>
    </row>
    <row r="101" spans="1:2" x14ac:dyDescent="0.25">
      <c r="A101" t="s">
        <v>131</v>
      </c>
    </row>
    <row r="102" spans="1:2" x14ac:dyDescent="0.25">
      <c r="A102" t="s">
        <v>136</v>
      </c>
    </row>
    <row r="103" spans="1:2" x14ac:dyDescent="0.25">
      <c r="A103" t="s">
        <v>134</v>
      </c>
    </row>
    <row r="104" spans="1:2" x14ac:dyDescent="0.25">
      <c r="A104" t="s">
        <v>107</v>
      </c>
      <c r="B104">
        <v>10</v>
      </c>
    </row>
    <row r="105" spans="1:2" x14ac:dyDescent="0.25">
      <c r="A105" t="s">
        <v>100</v>
      </c>
      <c r="B105">
        <v>0</v>
      </c>
    </row>
    <row r="106" spans="1:2" x14ac:dyDescent="0.25">
      <c r="A106" t="s">
        <v>141</v>
      </c>
    </row>
    <row r="107" spans="1:2" x14ac:dyDescent="0.25">
      <c r="A107" t="s">
        <v>122</v>
      </c>
    </row>
    <row r="108" spans="1:2" x14ac:dyDescent="0.25">
      <c r="A108" t="s">
        <v>117</v>
      </c>
    </row>
    <row r="109" spans="1:2" x14ac:dyDescent="0.25">
      <c r="A109" t="s">
        <v>129</v>
      </c>
    </row>
    <row r="110" spans="1:2" x14ac:dyDescent="0.25">
      <c r="A110" t="s">
        <v>20</v>
      </c>
      <c r="B110">
        <v>15</v>
      </c>
    </row>
    <row r="111" spans="1:2" x14ac:dyDescent="0.25">
      <c r="A111" t="s">
        <v>99</v>
      </c>
      <c r="B111">
        <v>10</v>
      </c>
    </row>
  </sheetData>
  <sortState ref="A48:B96">
    <sortCondition ref="A4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Q106"/>
  <sheetViews>
    <sheetView zoomScaleNormal="100" workbookViewId="0">
      <selection activeCell="O8" sqref="O8"/>
    </sheetView>
  </sheetViews>
  <sheetFormatPr baseColWidth="10" defaultRowHeight="15" x14ac:dyDescent="0.25"/>
  <cols>
    <col min="1" max="1" width="24.5703125" customWidth="1"/>
    <col min="3" max="3" width="6" bestFit="1" customWidth="1"/>
    <col min="4" max="4" width="7.7109375" bestFit="1" customWidth="1"/>
    <col min="5" max="5" width="5.140625" bestFit="1" customWidth="1"/>
    <col min="6" max="6" width="6.42578125" bestFit="1" customWidth="1"/>
    <col min="7" max="7" width="6.5703125" bestFit="1" customWidth="1"/>
    <col min="8" max="8" width="6.140625" bestFit="1" customWidth="1"/>
    <col min="9" max="9" width="9.7109375" bestFit="1" customWidth="1"/>
    <col min="10" max="10" width="5.5703125" bestFit="1" customWidth="1"/>
    <col min="11" max="11" width="8.140625" bestFit="1" customWidth="1"/>
    <col min="17" max="17" width="11.42578125" style="2"/>
  </cols>
  <sheetData>
    <row r="2" spans="1:17" x14ac:dyDescent="0.25">
      <c r="A2" t="s">
        <v>50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8</v>
      </c>
      <c r="H2" t="s">
        <v>9</v>
      </c>
      <c r="I2" t="s">
        <v>5</v>
      </c>
      <c r="J2" t="s">
        <v>6</v>
      </c>
      <c r="K2" t="s">
        <v>7</v>
      </c>
    </row>
    <row r="3" spans="1:17" s="3" customFormat="1" x14ac:dyDescent="0.25">
      <c r="A3" s="47" t="str">
        <f>Feuil1!A149</f>
        <v>Settra the Imperishable</v>
      </c>
      <c r="B3" s="47">
        <f>INDEX({0;1;3;5;7;9;12;14;16;18;20;22;24},MATCH(Feuil1!B149,{0;1;2;3;4;5;6;7;8;9;10;11;12},1))</f>
        <v>16</v>
      </c>
      <c r="C3" s="47">
        <f>INDEX({0;1;2;3;4;5;6;7;8;9;10;12;14;16;18;20},MATCH(Feuil1!C149,{0;1;2;3;4;5;6;7;8;9;10;11;12;13;14;15},1))</f>
        <v>10</v>
      </c>
      <c r="D3" s="47">
        <f>INDEX({0;1;2;3;4;5;6;7;8;9;10;12;14;16;18;20},MATCH(Feuil1!D149,{0;1;2;3;4;5;6;7;8;9;10;11;12;13;14;15},1))</f>
        <v>10</v>
      </c>
      <c r="E3" s="47">
        <f>INDEX({0;6;5;4;3;2;1},MATCH(Feuil1!E149,{0;1;2;3;4;5;6},1))</f>
        <v>4</v>
      </c>
      <c r="F3" s="47">
        <f>INDEX({0;1;2;3;1;1;1;1;1;1;1;1;2;3;4;5;6},MATCH(Feuil1!F149,{0;1;2;3;12;13;14;15;16;17;18;19;20;21;22;23;24},1))</f>
        <v>2</v>
      </c>
      <c r="G3" s="47">
        <f>Feuil1!G149*(H3+I3+J3+K3)</f>
        <v>76</v>
      </c>
      <c r="H3" s="47">
        <f>INDEX({0;6;5;4;3;2;1},MATCH(Feuil1!H149,{0;1;2;3;4;5;6},1))</f>
        <v>4</v>
      </c>
      <c r="I3" s="47">
        <f>INDEX({0;6;5;4;3;2;1},MATCH(Feuil1!I149,{0;1;2;3;4;5;6},1))</f>
        <v>4</v>
      </c>
      <c r="J3" s="47">
        <f>INDEX({0;3;5;8;15;25},MATCH(Feuil1!J149,{0;1;2;3;4;5},1))</f>
        <v>5</v>
      </c>
      <c r="K3" s="47">
        <f>INDEX({0;1;4;6;10;12;15;7;8;9;10;12;14;16;18;20},MATCH(Feuil1!K149,{0;1;2;3;4;5;6;7;8;9;10;11;12;13;14;15},1))</f>
        <v>6</v>
      </c>
      <c r="L3" s="47">
        <f>IF(Feuil1!L149="","",VLOOKUP(Feuil1!L149,A66:B106,2,0))</f>
        <v>0</v>
      </c>
      <c r="M3" s="47">
        <f>IF(Feuil1!L149="","",VLOOKUP(Feuil1!M149,A66:B106,2,0))</f>
        <v>0</v>
      </c>
      <c r="N3" s="47">
        <f>IF(Feuil1!N149="","",VLOOKUP(Feuil1!N149,A66:B106,2,0))</f>
        <v>0</v>
      </c>
      <c r="O3" s="47">
        <f t="shared" ref="O3:O56" si="0">SUM(B3:G3,L3:N3)</f>
        <v>118</v>
      </c>
      <c r="P3" s="47"/>
      <c r="Q3" s="47"/>
    </row>
    <row r="4" spans="1:17" x14ac:dyDescent="0.25">
      <c r="A4" s="47">
        <f>Feuil1!A150</f>
        <v>0</v>
      </c>
      <c r="B4" s="47">
        <f>INDEX({0;1;3;5;7;9;12;14;16;18;20;22;24},MATCH(Feuil1!B150,{0;1;2;3;4;5;6;7;8;9;10;11;12},1))</f>
        <v>0</v>
      </c>
      <c r="C4" s="47">
        <f>INDEX({0;1;2;3;4;5;6;7;8;9;10;12;14;16;18;20},MATCH(Feuil1!C150,{0;1;2;3;4;5;6;7;8;9;10;11;12;13;14;15},1))</f>
        <v>0</v>
      </c>
      <c r="D4" s="47">
        <f>INDEX({0;1;2;3;4;5;6;7;8;9;10;12;14;16;18;20},MATCH(Feuil1!D150,{0;1;2;3;4;5;6;7;8;9;10;11;12;13;14;15},1))</f>
        <v>0</v>
      </c>
      <c r="E4" s="47">
        <f>INDEX({0;6;5;4;3;2;1},MATCH(Feuil1!E150,{0;1;2;3;4;5;6},1))</f>
        <v>0</v>
      </c>
      <c r="F4" s="47">
        <f>INDEX({0;1;2;3;1;1;1;1;1;1;1;1;2;3;4;5;6},MATCH(Feuil1!F150,{0;1;2;3;12;13;14;15;16;17;18;19;20;21;22;23;24},1))</f>
        <v>1</v>
      </c>
      <c r="G4" s="47">
        <f>Feuil1!G150*(H4+I4+J4+K4)</f>
        <v>48</v>
      </c>
      <c r="H4" s="47">
        <f>INDEX({0;6;5;4;3;2;1},MATCH(Feuil1!H150,{0;1;2;3;4;5;6},1))</f>
        <v>3</v>
      </c>
      <c r="I4" s="47">
        <f>INDEX({0;6;5;4;3;2;1},MATCH(Feuil1!I150,{0;1;2;3;4;5;6},1))</f>
        <v>2</v>
      </c>
      <c r="J4" s="47">
        <f>INDEX({0;3;5;8;15;25},MATCH(Feuil1!J150,{0;1;2;3;4;5},1))</f>
        <v>0</v>
      </c>
      <c r="K4" s="47">
        <f>INDEX({0;1;4;6;10;12;15;7;8;9;10;12;14;16;18;20},MATCH(Feuil1!K150,{0;1;2;3;4;5;6;7;8;9;10;11;12;13;14;15},1))</f>
        <v>1</v>
      </c>
      <c r="L4" s="47">
        <f>IF(Feuil1!L150="","",VLOOKUP(Feuil1!L150,A66:B106,2,0))</f>
        <v>0</v>
      </c>
      <c r="M4" s="47">
        <f>IF(Feuil1!L150="","",VLOOKUP(Feuil1!M150,A66:B106,2,0))</f>
        <v>0</v>
      </c>
      <c r="N4" s="47">
        <f>IF(Feuil1!N150="","",VLOOKUP(Feuil1!N150,A66:B106,2,0))</f>
        <v>0</v>
      </c>
      <c r="O4" s="47">
        <f t="shared" si="0"/>
        <v>49</v>
      </c>
      <c r="P4" s="48" t="s">
        <v>11</v>
      </c>
      <c r="Q4" s="47">
        <f>SUM(O3:O4)</f>
        <v>167</v>
      </c>
    </row>
    <row r="5" spans="1:17" x14ac:dyDescent="0.25">
      <c r="A5" s="43" t="str">
        <f>Feuil1!A151</f>
        <v>High Queen Khalida</v>
      </c>
      <c r="B5" s="43">
        <f>INDEX({0;1;3;5;7;9;12;14;16;18;20;22;24},MATCH(Feuil1!B151,{0;1;2;3;4;5;6;7;8;9;10;11;12},1))</f>
        <v>9</v>
      </c>
      <c r="C5" s="43">
        <f>INDEX({0;1;2;3;4;5;6;7;8;9;10;12;14;16;18;20},MATCH(Feuil1!C151,{0;1;2;3;4;5;6;7;8;9;10;11;12;13;14;15},1))</f>
        <v>4</v>
      </c>
      <c r="D5" s="43">
        <f>INDEX({0;1;2;3;4;5;6;7;8;9;10;12;14;16;18;20},MATCH(Feuil1!D151,{0;1;2;3;4;5;6;7;8;9;10;11;12;13;14;15},1))</f>
        <v>8</v>
      </c>
      <c r="E5" s="43">
        <f>INDEX({0;6;5;4;3;2;1},MATCH(Feuil1!E151,{0;1;2;3;4;5;6},1))</f>
        <v>3</v>
      </c>
      <c r="F5" s="43">
        <f>INDEX({0;1;2;3;1;1;1;1;1;1;1;1;2;3;4;5;6},MATCH(Feuil1!F151,{0;1;2;3;12;13;14;15;16;17;18;19;20;21;22;23;24},1))</f>
        <v>1</v>
      </c>
      <c r="G5" s="43">
        <f>Feuil1!G151*(H5+I5+J5+K5)</f>
        <v>15</v>
      </c>
      <c r="H5" s="43">
        <f>INDEX({0;6;5;4;3;2;1},MATCH(Feuil1!H151,{0;1;2;3;4;5;6},1))</f>
        <v>5</v>
      </c>
      <c r="I5" s="43">
        <f>INDEX({0;6;5;4;3;2;1},MATCH(Feuil1!I151,{0;1;2;3;4;5;6},1))</f>
        <v>4</v>
      </c>
      <c r="J5" s="43">
        <f>INDEX({0;3;5;8;15;25},MATCH(Feuil1!J151,{0;1;2;3;4;5},1))</f>
        <v>0</v>
      </c>
      <c r="K5" s="43">
        <f>INDEX({0;1;4;6;10;12;15;7;8;9;10;12;14;16;18;20},MATCH(Feuil1!K151,{0;1;2;3;4;5;6;7;8;9;10;11;12;13;14;15},1))</f>
        <v>6</v>
      </c>
      <c r="L5" s="43">
        <f>IF(Feuil1!L151="","",VLOOKUP(Feuil1!L151,A66:B106,2,0))</f>
        <v>0</v>
      </c>
      <c r="M5" s="43">
        <f>IF(Feuil1!L151="","",VLOOKUP(Feuil1!M151,A66:B106,2,0))</f>
        <v>0</v>
      </c>
      <c r="N5" s="43">
        <f>IF(Feuil1!N151="","",VLOOKUP(Feuil1!N151,A66:B106,2,0))</f>
        <v>0</v>
      </c>
      <c r="O5" s="43">
        <f t="shared" si="0"/>
        <v>40</v>
      </c>
      <c r="P5" s="44"/>
      <c r="Q5" s="43"/>
    </row>
    <row r="6" spans="1:17" s="3" customFormat="1" x14ac:dyDescent="0.25">
      <c r="A6" s="43">
        <f>Feuil1!A152</f>
        <v>0</v>
      </c>
      <c r="B6" s="43">
        <f>INDEX({0;1;3;5;7;9;12;14;16;18;20;22;24},MATCH(Feuil1!B152,{0;1;2;3;4;5;6;7;8;9;10;11;12},1))</f>
        <v>0</v>
      </c>
      <c r="C6" s="43">
        <f>INDEX({0;1;2;3;4;5;6;7;8;9;10;12;14;16;18;20},MATCH(Feuil1!C152,{0;1;2;3;4;5;6;7;8;9;10;11;12;13;14;15},1))</f>
        <v>0</v>
      </c>
      <c r="D6" s="43">
        <f>INDEX({0;1;2;3;4;5;6;7;8;9;10;12;14;16;18;20},MATCH(Feuil1!D152,{0;1;2;3;4;5;6;7;8;9;10;11;12;13;14;15},1))</f>
        <v>0</v>
      </c>
      <c r="E6" s="43">
        <f>INDEX({0;6;5;4;3;2;1},MATCH(Feuil1!E152,{0;1;2;3;4;5;6},1))</f>
        <v>0</v>
      </c>
      <c r="F6" s="43">
        <f>INDEX({0;1;2;3;1;1;1;1;1;1;1;1;2;3;4;5;6},MATCH(Feuil1!F152,{0;1;2;3;12;13;14;15;16;17;18;19;20;21;22;23;24},1))</f>
        <v>1</v>
      </c>
      <c r="G6" s="43">
        <f>Feuil1!G152*(H6+I6+J6+K6)</f>
        <v>15</v>
      </c>
      <c r="H6" s="43">
        <f>INDEX({0;6;5;4;3;2;1},MATCH(Feuil1!H152,{0;1;2;3;4;5;6},1))</f>
        <v>5</v>
      </c>
      <c r="I6" s="43">
        <f>INDEX({0;6;5;4;3;2;1},MATCH(Feuil1!I152,{0;1;2;3;4;5;6},1))</f>
        <v>4</v>
      </c>
      <c r="J6" s="43">
        <f>INDEX({0;3;5;8;15;25},MATCH(Feuil1!J152,{0;1;2;3;4;5},1))</f>
        <v>0</v>
      </c>
      <c r="K6" s="43">
        <f>INDEX({0;1;4;6;10;12;15;7;8;9;10;12;14;16;18;20},MATCH(Feuil1!K152,{0;1;2;3;4;5;6;7;8;9;10;11;12;13;14;15},1))</f>
        <v>6</v>
      </c>
      <c r="L6" s="43">
        <f>IF(Feuil1!L152="","",VLOOKUP(Feuil1!L152,A66:B106,2,0))</f>
        <v>0</v>
      </c>
      <c r="M6" s="43">
        <f>IF(Feuil1!L152="","",VLOOKUP(Feuil1!M152,A66:B106,2,0))</f>
        <v>0</v>
      </c>
      <c r="N6" s="43">
        <f>IF(Feuil1!N152="","",VLOOKUP(Feuil1!N152,A66:B106,2,0))</f>
        <v>0</v>
      </c>
      <c r="O6" s="43">
        <f t="shared" si="0"/>
        <v>16</v>
      </c>
      <c r="P6" s="44" t="s">
        <v>11</v>
      </c>
      <c r="Q6" s="43">
        <f>SUM(O5:O6)</f>
        <v>56</v>
      </c>
    </row>
    <row r="7" spans="1:17" x14ac:dyDescent="0.25">
      <c r="A7" s="47" t="str">
        <f>Feuil1!A153</f>
        <v>Tomb King</v>
      </c>
      <c r="B7" s="47">
        <f>INDEX({0;1;3;5;7;9;12;14;16;18;20;22;24},MATCH(Feuil1!B153,{0;1;2;3;4;5;6;7;8;9;10;11;12},1))</f>
        <v>12</v>
      </c>
      <c r="C7" s="47">
        <f>INDEX({0;1;2;3;4;5;6;7;8;9;10;12;14;16;18;20},MATCH(Feuil1!C153,{0;1;2;3;4;5;6;7;8;9;10;11;12;13;14;15},1))</f>
        <v>4</v>
      </c>
      <c r="D7" s="47">
        <f>INDEX({0;1;2;3;4;5;6;7;8;9;10;12;14;16;18;20},MATCH(Feuil1!D153,{0;1;2;3;4;5;6;7;8;9;10;11;12;13;14;15},1))</f>
        <v>10</v>
      </c>
      <c r="E7" s="47">
        <f>INDEX({0;6;5;4;3;2;1},MATCH(Feuil1!E153,{0;1;2;3;4;5;6},1))</f>
        <v>3</v>
      </c>
      <c r="F7" s="47">
        <f>INDEX({0;1;2;3;1;1;1;1;1;1;1;1;2;3;4;5;6},MATCH(Feuil1!F153,{0;1;2;3;12;13;14;15;16;17;18;19;20;21;22;23;24},1))</f>
        <v>1</v>
      </c>
      <c r="G7" s="47">
        <f>Feuil1!G153*(H7+I7+J7+K7)</f>
        <v>60</v>
      </c>
      <c r="H7" s="47">
        <f>INDEX({0;6;5;4;3;2;1},MATCH(Feuil1!H153,{0;1;2;3;4;5;6},1))</f>
        <v>4</v>
      </c>
      <c r="I7" s="47">
        <f>INDEX({0;6;5;4;3;2;1},MATCH(Feuil1!I153,{0;1;2;3;4;5;6},1))</f>
        <v>4</v>
      </c>
      <c r="J7" s="47">
        <f>INDEX({0;3;5;8;15;25},MATCH(Feuil1!J153,{0;1;2;3;4;5},1))</f>
        <v>3</v>
      </c>
      <c r="K7" s="47">
        <f>INDEX({0;1;4;6;10;12;15;7;8;9;10;12;14;16;18;20},MATCH(Feuil1!K153,{0;1;2;3;4;5;6;7;8;9;10;11;12;13;14;15},1))</f>
        <v>4</v>
      </c>
      <c r="L7" s="47">
        <f>IF(Feuil1!L153="","",VLOOKUP(Feuil1!L153,A66:B1061,2,0))</f>
        <v>0</v>
      </c>
      <c r="M7" s="47">
        <f>IF(Feuil1!L153="","",VLOOKUP(Feuil1!M153,A66:B106,2,0))</f>
        <v>0</v>
      </c>
      <c r="N7" s="47">
        <f>IF(Feuil1!N153="","",VLOOKUP(Feuil1!N153,A66:B106,2,0))</f>
        <v>0</v>
      </c>
      <c r="O7" s="47">
        <f t="shared" si="0"/>
        <v>90</v>
      </c>
      <c r="P7" s="47"/>
      <c r="Q7" s="47"/>
    </row>
    <row r="8" spans="1:17" s="3" customFormat="1" x14ac:dyDescent="0.25">
      <c r="A8" s="47">
        <f>Feuil1!A154</f>
        <v>0</v>
      </c>
      <c r="B8" s="47">
        <f>INDEX({0;1;3;5;7;9;12;14;16;18;20;22;24},MATCH(Feuil1!B154,{0;1;2;3;4;5;6;7;8;9;10;11;12},1))</f>
        <v>0</v>
      </c>
      <c r="C8" s="47">
        <f>INDEX({0;1;2;3;4;5;6;7;8;9;10;12;14;16;18;20},MATCH(Feuil1!C154,{0;1;2;3;4;5;6;7;8;9;10;11;12;13;14;15},1))</f>
        <v>0</v>
      </c>
      <c r="D8" s="47">
        <f>INDEX({0;1;2;3;4;5;6;7;8;9;10;12;14;16;18;20},MATCH(Feuil1!D154,{0;1;2;3;4;5;6;7;8;9;10;11;12;13;14;15},1))</f>
        <v>0</v>
      </c>
      <c r="E8" s="47">
        <f>INDEX({0;6;5;4;3;2;1},MATCH(Feuil1!E154,{0;1;2;3;4;5;6},1))</f>
        <v>0</v>
      </c>
      <c r="F8" s="47">
        <f>INDEX({0;1;2;3;1;1;1;1;1;1;1;1;2;3;4;5;6},MATCH(Feuil1!F154,{0;1;2;3;12;13;14;15;16;17;18;19;20;21;22;23;24},1))</f>
        <v>1</v>
      </c>
      <c r="G8" s="47">
        <f>Feuil1!G154*(H8+I8+J8+K8)</f>
        <v>57</v>
      </c>
      <c r="H8" s="47">
        <f>INDEX({0;6;5;4;3;2;1},MATCH(Feuil1!H154,{0;1;2;3;4;5;6},1))</f>
        <v>4</v>
      </c>
      <c r="I8" s="47">
        <f>INDEX({0;6;5;4;3;2;1},MATCH(Feuil1!I154,{0;1;2;3;4;5;6},1))</f>
        <v>4</v>
      </c>
      <c r="J8" s="47">
        <f>INDEX({0;3;5;8;15;25},MATCH(Feuil1!J154,{0;1;2;3;4;5},1))</f>
        <v>5</v>
      </c>
      <c r="K8" s="47">
        <f>INDEX({0;1;4;6;10;12;15;7;8;9;10;12;14;16;18;20},MATCH(Feuil1!K154,{0;1;2;3;4;5;6;7;8;9;10;11;12;13;14;15},1))</f>
        <v>6</v>
      </c>
      <c r="L8" s="47">
        <f>IF(Feuil1!L154="","",VLOOKUP(Feuil1!L154,A66:B106,2,0))</f>
        <v>0</v>
      </c>
      <c r="M8" s="47">
        <f>IF(Feuil1!L154="","",VLOOKUP(Feuil1!M154,A66:B106,2,0))</f>
        <v>0</v>
      </c>
      <c r="N8" s="47">
        <f>IF(Feuil1!N154="","",VLOOKUP(Feuil1!N154,A66:B106,2,0))</f>
        <v>0</v>
      </c>
      <c r="O8" s="47">
        <f t="shared" si="0"/>
        <v>58</v>
      </c>
      <c r="P8" s="48" t="s">
        <v>11</v>
      </c>
      <c r="Q8" s="47">
        <f t="shared" ref="Q8" si="1">SUM(O6:O8)</f>
        <v>164</v>
      </c>
    </row>
    <row r="9" spans="1:17" s="3" customFormat="1" x14ac:dyDescent="0.25">
      <c r="A9" s="43" t="str">
        <f>Feuil1!A155</f>
        <v>Tomb King in Royal Chariot</v>
      </c>
      <c r="B9" s="43">
        <f>INDEX({0;1;3;5;7;9;12;14;16;18;20;22;24},MATCH(Feuil1!B155,{0;1;2;3;4;5;6;7;8;9;10;11;12},1))</f>
        <v>16</v>
      </c>
      <c r="C9" s="43">
        <f>INDEX({0;1;2;3;4;5;6;7;8;9;10;12;14;16;18;20},MATCH(Feuil1!C155,{0;1;2;3;4;5;6;7;8;9;10;11;12;13;14;15},1))</f>
        <v>10</v>
      </c>
      <c r="D9" s="43">
        <f>INDEX({0;1;2;3;4;5;6;7;8;9;10;12;14;16;18;20},MATCH(Feuil1!D155,{0;1;2;3;4;5;6;7;8;9;10;11;12;13;14;15},1))</f>
        <v>10</v>
      </c>
      <c r="E9" s="43">
        <f>INDEX({0;6;5;4;3;2;1},MATCH(Feuil1!E155,{0;1;2;3;4;5;6},1))</f>
        <v>4</v>
      </c>
      <c r="F9" s="43">
        <f>INDEX({0;1;2;3;1;1;1;1;1;1;1;1;2;3;4;5;6},MATCH(Feuil1!F155,{0;1;2;3;12;13;14;15;16;17;18;19;20;21;22;23;24},1))</f>
        <v>1</v>
      </c>
      <c r="G9" s="43">
        <f>Feuil1!G155*(H9+I9+J9+K9)</f>
        <v>60</v>
      </c>
      <c r="H9" s="43">
        <f>INDEX({0;6;5;4;3;2;1},MATCH(Feuil1!H155,{0;1;2;3;4;5;6},1))</f>
        <v>4</v>
      </c>
      <c r="I9" s="43">
        <f>INDEX({0;6;5;4;3;2;1},MATCH(Feuil1!I155,{0;1;2;3;4;5;6},1))</f>
        <v>4</v>
      </c>
      <c r="J9" s="43">
        <f>INDEX({0;3;5;8;15;25},MATCH(Feuil1!J155,{0;1;2;3;4;5},1))</f>
        <v>3</v>
      </c>
      <c r="K9" s="43">
        <f>INDEX({0;1;4;6;10;12;15;7;8;9;10;12;14;16;18;20},MATCH(Feuil1!K155,{0;1;2;3;4;5;6;7;8;9;10;11;12;13;14;15},1))</f>
        <v>4</v>
      </c>
      <c r="L9" s="43">
        <f>IF(Feuil1!L155="","",VLOOKUP(Feuil1!L155,A66:B106,2,0))</f>
        <v>0</v>
      </c>
      <c r="M9" s="43">
        <f>IF(Feuil1!L155="","",VLOOKUP(Feuil1!M155,A66:B106,2,0))</f>
        <v>0</v>
      </c>
      <c r="N9" s="43">
        <f>IF(Feuil1!N155="","",VLOOKUP(Feuil1!N155,A66:B106,2,0))</f>
        <v>0</v>
      </c>
      <c r="O9" s="43">
        <f t="shared" si="0"/>
        <v>101</v>
      </c>
      <c r="P9" s="43"/>
      <c r="Q9" s="43"/>
    </row>
    <row r="10" spans="1:17" s="3" customFormat="1" x14ac:dyDescent="0.25">
      <c r="A10" s="43">
        <f>Feuil1!A156</f>
        <v>0</v>
      </c>
      <c r="B10" s="43">
        <f>INDEX({0;1;3;5;7;9;12;14;16;18;20;22;24},MATCH(Feuil1!B156,{0;1;2;3;4;5;6;7;8;9;10;11;12},1))</f>
        <v>0</v>
      </c>
      <c r="C10" s="43">
        <f>INDEX({0;1;2;3;4;5;6;7;8;9;10;12;14;16;18;20},MATCH(Feuil1!C156,{0;1;2;3;4;5;6;7;8;9;10;11;12;13;14;15},1))</f>
        <v>0</v>
      </c>
      <c r="D10" s="43">
        <f>INDEX({0;1;2;3;4;5;6;7;8;9;10;12;14;16;18;20},MATCH(Feuil1!D156,{0;1;2;3;4;5;6;7;8;9;10;11;12;13;14;15},1))</f>
        <v>0</v>
      </c>
      <c r="E10" s="43">
        <f>INDEX({0;6;5;4;3;2;1},MATCH(Feuil1!E156,{0;1;2;3;4;5;6},1))</f>
        <v>0</v>
      </c>
      <c r="F10" s="43">
        <f>INDEX({0;1;2;3;1;1;1;1;1;1;1;1;2;3;4;5;6},MATCH(Feuil1!F156,{0;1;2;3;12;13;14;15;16;17;18;19;20;21;22;23;24},1))</f>
        <v>1</v>
      </c>
      <c r="G10" s="43">
        <f>Feuil1!G156*(H10+I10+J10+K10)</f>
        <v>24</v>
      </c>
      <c r="H10" s="43">
        <f>INDEX({0;6;5;4;3;2;1},MATCH(Feuil1!H156,{0;1;2;3;4;5;6},1))</f>
        <v>3</v>
      </c>
      <c r="I10" s="43">
        <f>INDEX({0;6;5;4;3;2;1},MATCH(Feuil1!I156,{0;1;2;3;4;5;6},1))</f>
        <v>2</v>
      </c>
      <c r="J10" s="43">
        <f>INDEX({0;3;5;8;15;25},MATCH(Feuil1!J156,{0;1;2;3;4;5},1))</f>
        <v>0</v>
      </c>
      <c r="K10" s="43">
        <f>INDEX({0;1;4;6;10;12;15;7;8;9;10;12;14;16;18;20},MATCH(Feuil1!K156,{0;1;2;3;4;5;6;7;8;9;10;11;12;13;14;15},1))</f>
        <v>1</v>
      </c>
      <c r="L10" s="43">
        <f>IF(Feuil1!L156="","",VLOOKUP(Feuil1!L156,A66:B106,2,0))</f>
        <v>0</v>
      </c>
      <c r="M10" s="43">
        <f>IF(Feuil1!L156="","",VLOOKUP(Feuil1!M156,A66:B106,2,0))</f>
        <v>0</v>
      </c>
      <c r="N10" s="43">
        <f>IF(Feuil1!N156="","",VLOOKUP(Feuil1!N156,A66:B106,2,0))</f>
        <v>0</v>
      </c>
      <c r="O10" s="43">
        <f t="shared" si="0"/>
        <v>25</v>
      </c>
      <c r="P10" s="44" t="s">
        <v>11</v>
      </c>
      <c r="Q10" s="43">
        <f>SUM(O9:O10)</f>
        <v>126</v>
      </c>
    </row>
    <row r="11" spans="1:17" s="3" customFormat="1" x14ac:dyDescent="0.25">
      <c r="A11" s="47" t="str">
        <f>Feuil1!A157</f>
        <v>Prince Apophas</v>
      </c>
      <c r="B11" s="47">
        <f>INDEX({0;1;3;5;7;9;12;14;16;18;20;22;24},MATCH(Feuil1!B157,{0;1;2;3;4;5;6;7;8;9;10;11;12},1))</f>
        <v>9</v>
      </c>
      <c r="C11" s="47">
        <f>INDEX({0;1;2;3;4;5;6;7;8;9;10;12;14;16;18;20},MATCH(Feuil1!C157,{0;1;2;3;4;5;6;7;8;9;10;11;12;13;14;15},1))</f>
        <v>14</v>
      </c>
      <c r="D11" s="47">
        <f>INDEX({0;1;2;3;4;5;6;7;8;9;10;12;14;16;18;20},MATCH(Feuil1!D157,{0;1;2;3;4;5;6;7;8;9;10;11;12;13;14;15},1))</f>
        <v>10</v>
      </c>
      <c r="E11" s="47">
        <f>INDEX({0;6;5;4;3;2;1},MATCH(Feuil1!E157,{0;1;2;3;4;5;6},1))</f>
        <v>2</v>
      </c>
      <c r="F11" s="47">
        <f>INDEX({0;1;2;3;1;1;1;1;1;1;1;1;2;3;4;5;6},MATCH(Feuil1!F157,{0;1;2;3;12;13;14;15;16;17;18;19;20;21;22;23;24},1))</f>
        <v>3</v>
      </c>
      <c r="G11" s="47">
        <f>Feuil1!G157*(H11+I11+J11+K11)</f>
        <v>42</v>
      </c>
      <c r="H11" s="47">
        <f>INDEX({0;6;5;4;3;2;1},MATCH(Feuil1!H157,{0;1;2;3;4;5;6},1))</f>
        <v>4</v>
      </c>
      <c r="I11" s="47">
        <f>INDEX({0;6;5;4;3;2;1},MATCH(Feuil1!I157,{0;1;2;3;4;5;6},1))</f>
        <v>2</v>
      </c>
      <c r="J11" s="47">
        <f>INDEX({0;3;5;8;15;25},MATCH(Feuil1!J157,{0;1;2;3;4;5},1))</f>
        <v>0</v>
      </c>
      <c r="K11" s="47">
        <f>INDEX({0;1;4;6;10;12;15;7;8;9;10;12;14;16;18;20},MATCH(Feuil1!K157,{0;1;2;3;4;5;6;7;8;9;10;11;12;13;14;15},1))</f>
        <v>1</v>
      </c>
      <c r="L11" s="47">
        <f>IF(Feuil1!L157="","",VLOOKUP(Feuil1!L157,A66:B106,2,0))</f>
        <v>0</v>
      </c>
      <c r="M11" s="47">
        <f>IF(Feuil1!L157="","",VLOOKUP(Feuil1!M157,A66:B106,2,0))</f>
        <v>0</v>
      </c>
      <c r="N11" s="47">
        <f>IF(Feuil1!N157="","",VLOOKUP(Feuil1!N157,A66:B106,2,0))</f>
        <v>0</v>
      </c>
      <c r="O11" s="47">
        <f t="shared" si="0"/>
        <v>80</v>
      </c>
      <c r="P11" s="47"/>
      <c r="Q11" s="47"/>
    </row>
    <row r="12" spans="1:17" s="8" customFormat="1" x14ac:dyDescent="0.25">
      <c r="A12" s="47">
        <f>Feuil1!A158</f>
        <v>0</v>
      </c>
      <c r="B12" s="47">
        <f>INDEX({0;1;3;5;7;9;12;14;16;18;20;22;24},MATCH(Feuil1!B158,{0;1;2;3;4;5;6;7;8;9;10;11;12},1))</f>
        <v>0</v>
      </c>
      <c r="C12" s="47">
        <f>INDEX({0;1;2;3;4;5;6;7;8;9;10;12;14;16;18;20},MATCH(Feuil1!C158,{0;1;2;3;4;5;6;7;8;9;10;11;12;13;14;15},1))</f>
        <v>0</v>
      </c>
      <c r="D12" s="47">
        <f>INDEX({0;1;2;3;4;5;6;7;8;9;10;12;14;16;18;20},MATCH(Feuil1!D158,{0;1;2;3;4;5;6;7;8;9;10;11;12;13;14;15},1))</f>
        <v>0</v>
      </c>
      <c r="E12" s="47">
        <f>INDEX({0;6;5;4;3;2;1},MATCH(Feuil1!E158,{0;1;2;3;4;5;6},1))</f>
        <v>0</v>
      </c>
      <c r="F12" s="47">
        <f>INDEX({0;1;2;3;1;1;1;1;1;1;1;1;2;3;4;5;6},MATCH(Feuil1!F158,{0;1;2;3;12;13;14;15;16;17;18;19;20;21;22;23;24},1))</f>
        <v>1</v>
      </c>
      <c r="G12" s="47">
        <f>Feuil1!G158*(H12+I12+J12+K12)</f>
        <v>45</v>
      </c>
      <c r="H12" s="47">
        <f>INDEX({0;6;5;4;3;2;1},MATCH(Feuil1!H158,{0;1;2;3;4;5;6},1))</f>
        <v>4</v>
      </c>
      <c r="I12" s="47">
        <f>INDEX({0;6;5;4;3;2;1},MATCH(Feuil1!I158,{0;1;2;3;4;5;6},1))</f>
        <v>4</v>
      </c>
      <c r="J12" s="47">
        <f>INDEX({0;3;5;8;15;25},MATCH(Feuil1!J158,{0;1;2;3;4;5},1))</f>
        <v>0</v>
      </c>
      <c r="K12" s="47">
        <f>INDEX({0;1;4;6;10;12;15;7;8;9;10;12;14;16;18;20},MATCH(Feuil1!K158,{0;1;2;3;4;5;6;7;8;9;10;11;12;13;14;15},1))</f>
        <v>1</v>
      </c>
      <c r="L12" s="47">
        <f>IF(Feuil1!L158="","",VLOOKUP(Feuil1!L158,A66:B106,2,0))</f>
        <v>0</v>
      </c>
      <c r="M12" s="47">
        <f>IF(Feuil1!L158="","",VLOOKUP(Feuil1!M158,A66:B106,2,0))</f>
        <v>0</v>
      </c>
      <c r="N12" s="47">
        <f>IF(Feuil1!N158="","",VLOOKUP(Feuil1!N158,A66:B106,2,0))</f>
        <v>0</v>
      </c>
      <c r="O12" s="47">
        <f t="shared" si="0"/>
        <v>46</v>
      </c>
      <c r="P12" s="48" t="s">
        <v>11</v>
      </c>
      <c r="Q12" s="47">
        <f>SUM(O11:O12)</f>
        <v>126</v>
      </c>
    </row>
    <row r="13" spans="1:17" s="3" customFormat="1" x14ac:dyDescent="0.25">
      <c r="A13" s="43" t="str">
        <f>Feuil1!A159</f>
        <v>Tomb Herald</v>
      </c>
      <c r="B13" s="43">
        <f>INDEX({0;1;3;5;7;9;12;14;16;18;20;22;24},MATCH(Feuil1!B159,{0;1;2;3;4;5;6;7;8;9;10;11;12},1))</f>
        <v>9</v>
      </c>
      <c r="C13" s="43">
        <f>INDEX({0;1;2;3;4;5;6;7;8;9;10;12;14;16;18;20},MATCH(Feuil1!C159,{0;1;2;3;4;5;6;7;8;9;10;11;12;13;14;15},1))</f>
        <v>4</v>
      </c>
      <c r="D13" s="43">
        <f>INDEX({0;1;2;3;4;5;6;7;8;9;10;12;14;16;18;20},MATCH(Feuil1!D159,{0;1;2;3;4;5;6;7;8;9;10;11;12;13;14;15},1))</f>
        <v>10</v>
      </c>
      <c r="E13" s="43">
        <f>INDEX({0;6;5;4;3;2;1},MATCH(Feuil1!E159,{0;1;2;3;4;5;6},1))</f>
        <v>3</v>
      </c>
      <c r="F13" s="43">
        <f>INDEX({0;1;2;3;1;1;1;1;1;1;1;1;2;3;4;5;6},MATCH(Feuil1!F159,{0;1;2;3;12;13;14;15;16;17;18;19;20;21;22;23;24},1))</f>
        <v>1</v>
      </c>
      <c r="G13" s="43">
        <f>Feuil1!G159*(H13+I13+J13+K13)</f>
        <v>48</v>
      </c>
      <c r="H13" s="43">
        <f>INDEX({0;6;5;4;3;2;1},MATCH(Feuil1!H159,{0;1;2;3;4;5;6},1))</f>
        <v>4</v>
      </c>
      <c r="I13" s="43">
        <f>INDEX({0;6;5;4;3;2;1},MATCH(Feuil1!I159,{0;1;2;3;4;5;6},1))</f>
        <v>4</v>
      </c>
      <c r="J13" s="43">
        <f>INDEX({0;3;5;8;15;25},MATCH(Feuil1!J159,{0;1;2;3;4;5},1))</f>
        <v>3</v>
      </c>
      <c r="K13" s="43">
        <f>INDEX({0;1;4;6;10;12;15;7;8;9;10;12;14;16;18;20},MATCH(Feuil1!K159,{0;1;2;3;4;5;6;7;8;9;10;11;12;13;14;15},1))</f>
        <v>1</v>
      </c>
      <c r="L13" s="43">
        <f>IF(Feuil1!L159="","",VLOOKUP(Feuil1!L159,A66:B106,2,0))</f>
        <v>0</v>
      </c>
      <c r="M13" s="43">
        <f>IF(Feuil1!L159="","",VLOOKUP(Feuil1!M159,A66:B106,2,0))</f>
        <v>0</v>
      </c>
      <c r="N13" s="43">
        <f>IF(Feuil1!N159="","",VLOOKUP(Feuil1!N159,A66:B106,2,0))</f>
        <v>0</v>
      </c>
      <c r="O13" s="43">
        <f t="shared" si="0"/>
        <v>75</v>
      </c>
      <c r="P13" s="44" t="s">
        <v>11</v>
      </c>
      <c r="Q13" s="43">
        <f>SUM(O13)</f>
        <v>75</v>
      </c>
    </row>
    <row r="14" spans="1:17" s="3" customFormat="1" x14ac:dyDescent="0.25">
      <c r="A14" s="43">
        <f>Feuil1!A160</f>
        <v>0</v>
      </c>
      <c r="B14" s="43">
        <f>INDEX({0;1;3;5;7;9;12;14;16;18;20;22;24},MATCH(Feuil1!B160,{0;1;2;3;4;5;6;7;8;9;10;11;12},1))</f>
        <v>0</v>
      </c>
      <c r="C14" s="43">
        <f>INDEX({0;1;2;3;4;5;6;7;8;9;10;12;14;16;18;20},MATCH(Feuil1!C160,{0;1;2;3;4;5;6;7;8;9;10;11;12;13;14;15},1))</f>
        <v>0</v>
      </c>
      <c r="D14" s="43">
        <f>INDEX({0;1;2;3;4;5;6;7;8;9;10;12;14;16;18;20},MATCH(Feuil1!D160,{0;1;2;3;4;5;6;7;8;9;10;11;12;13;14;15},1))</f>
        <v>0</v>
      </c>
      <c r="E14" s="43">
        <f>INDEX({0;6;5;4;3;2;1},MATCH(Feuil1!E160,{0;1;2;3;4;5;6},1))</f>
        <v>0</v>
      </c>
      <c r="F14" s="43">
        <f>INDEX({0;1;2;3;1;1;1;1;1;1;1;1;2;3;4;5;6},MATCH(Feuil1!F160,{0;1;2;3;12;13;14;15;16;17;18;19;20;21;22;23;24},1))</f>
        <v>1</v>
      </c>
      <c r="G14" s="43">
        <f>Feuil1!G160*(H14+I14+J14+K14)</f>
        <v>12</v>
      </c>
      <c r="H14" s="43">
        <f>INDEX({0;6;5;4;3;2;1},MATCH(Feuil1!H160,{0;1;2;3;4;5;6},1))</f>
        <v>3</v>
      </c>
      <c r="I14" s="43">
        <f>INDEX({0;6;5;4;3;2;1},MATCH(Feuil1!I160,{0;1;2;3;4;5;6},1))</f>
        <v>2</v>
      </c>
      <c r="J14" s="43">
        <f>INDEX({0;3;5;8;15;25},MATCH(Feuil1!J160,{0;1;2;3;4;5},1))</f>
        <v>0</v>
      </c>
      <c r="K14" s="43">
        <f>INDEX({0;1;4;6;10;12;15;7;8;9;10;12;14;16;18;20},MATCH(Feuil1!K160,{0;1;2;3;4;5;6;7;8;9;10;11;12;13;14;15},1))</f>
        <v>1</v>
      </c>
      <c r="L14" s="43">
        <f>IF(Feuil1!L160="","",VLOOKUP(Feuil1!L160,A66:B106,2,0))</f>
        <v>0</v>
      </c>
      <c r="M14" s="43">
        <f>IF(Feuil1!L160="","",VLOOKUP(Feuil1!M160,A66:B106,2,0))</f>
        <v>0</v>
      </c>
      <c r="N14" s="43">
        <f>IF(Feuil1!N160="","",VLOOKUP(Feuil1!N160,A66:B106,2,0))</f>
        <v>0</v>
      </c>
      <c r="O14" s="43">
        <f t="shared" si="0"/>
        <v>13</v>
      </c>
      <c r="P14" s="43"/>
      <c r="Q14" s="43"/>
    </row>
    <row r="15" spans="1:17" s="3" customFormat="1" x14ac:dyDescent="0.25">
      <c r="A15" s="47" t="str">
        <f>Feuil1!A161</f>
        <v>Liche Priest</v>
      </c>
      <c r="B15" s="47">
        <f>INDEX({0;1;3;5;7;9;12;14;16;18;20;22;24},MATCH(Feuil1!B161,{0;1;2;3;4;5;6;7;8;9;10;11;12},1))</f>
        <v>9</v>
      </c>
      <c r="C15" s="47">
        <f>INDEX({0;1;2;3;4;5;6;7;8;9;10;12;14;16;18;20},MATCH(Feuil1!C161,{0;1;2;3;4;5;6;7;8;9;10;11;12;13;14;15},1))</f>
        <v>4</v>
      </c>
      <c r="D15" s="47">
        <f>INDEX({0;1;2;3;4;5;6;7;8;9;10;12;14;16;18;20},MATCH(Feuil1!D161,{0;1;2;3;4;5;6;7;8;9;10;11;12;13;14;15},1))</f>
        <v>10</v>
      </c>
      <c r="E15" s="47">
        <f>INDEX({0;6;5;4;3;2;1},MATCH(Feuil1!E161,{0;1;2;3;4;5;6},1))</f>
        <v>1</v>
      </c>
      <c r="F15" s="47">
        <f>INDEX({0;1;2;3;1;1;1;1;1;1;1;1;2;3;4;5;6},MATCH(Feuil1!F161,{0;1;2;3;12;13;14;15;16;17;18;19;20;21;22;23;24},1))</f>
        <v>1</v>
      </c>
      <c r="G15" s="47">
        <f>Feuil1!G161*(H15+I15+J15+K15)</f>
        <v>14</v>
      </c>
      <c r="H15" s="47">
        <f>INDEX({0;6;5;4;3;2;1},MATCH(Feuil1!H161,{0;1;2;3;4;5;6},1))</f>
        <v>3</v>
      </c>
      <c r="I15" s="47">
        <f>INDEX({0;6;5;4;3;2;1},MATCH(Feuil1!I161,{0;1;2;3;4;5;6},1))</f>
        <v>4</v>
      </c>
      <c r="J15" s="47">
        <f>INDEX({0;3;5;8;15;25},MATCH(Feuil1!J161,{0;1;2;3;4;5},1))</f>
        <v>3</v>
      </c>
      <c r="K15" s="47">
        <f>INDEX({0;1;4;6;10;12;15;7;8;9;10;12;14;16;18;20},MATCH(Feuil1!K161,{0;1;2;3;4;5;6;7;8;9;10;11;12;13;14;15},1))</f>
        <v>4</v>
      </c>
      <c r="L15" s="47">
        <f>IF(Feuil1!L161="","",VLOOKUP(Feuil1!L161,A66:B106,2,0))</f>
        <v>0</v>
      </c>
      <c r="M15" s="47">
        <f>IF(Feuil1!L161="","",VLOOKUP(Feuil1!M161,A66:B106,2,0))</f>
        <v>0</v>
      </c>
      <c r="N15" s="47">
        <f>IF(Feuil1!N161="","",VLOOKUP(Feuil1!N161,A66:B106,2,0))</f>
        <v>0</v>
      </c>
      <c r="O15" s="47">
        <f t="shared" si="0"/>
        <v>39</v>
      </c>
      <c r="P15" s="48" t="s">
        <v>11</v>
      </c>
      <c r="Q15" s="47">
        <f>SUM(O14:O15)</f>
        <v>52</v>
      </c>
    </row>
    <row r="16" spans="1:17" s="3" customFormat="1" x14ac:dyDescent="0.25">
      <c r="A16" s="47">
        <f>Feuil1!A162</f>
        <v>0</v>
      </c>
      <c r="B16" s="47">
        <f>INDEX({0;1;3;5;7;9;12;14;16;18;20;22;24},MATCH(Feuil1!B162,{0;1;2;3;4;5;6;7;8;9;10;11;12},1))</f>
        <v>0</v>
      </c>
      <c r="C16" s="47">
        <f>INDEX({0;1;2;3;4;5;6;7;8;9;10;12;14;16;18;20},MATCH(Feuil1!C162,{0;1;2;3;4;5;6;7;8;9;10;11;12;13;14;15},1))</f>
        <v>0</v>
      </c>
      <c r="D16" s="47">
        <f>INDEX({0;1;2;3;4;5;6;7;8;9;10;12;14;16;18;20},MATCH(Feuil1!D162,{0;1;2;3;4;5;6;7;8;9;10;11;12;13;14;15},1))</f>
        <v>0</v>
      </c>
      <c r="E16" s="47">
        <f>INDEX({0;6;5;4;3;2;1},MATCH(Feuil1!E162,{0;1;2;3;4;5;6},1))</f>
        <v>0</v>
      </c>
      <c r="F16" s="47">
        <f>INDEX({0;1;2;3;1;1;1;1;1;1;1;1;2;3;4;5;6},MATCH(Feuil1!F162,{0;1;2;3;12;13;14;15;16;17;18;19;20;21;22;23;24},1))</f>
        <v>1</v>
      </c>
      <c r="G16" s="47">
        <f>Feuil1!G162*(H16+I16+J16+K16)</f>
        <v>12</v>
      </c>
      <c r="H16" s="47">
        <f>INDEX({0;6;5;4;3;2;1},MATCH(Feuil1!H162,{0;1;2;3;4;5;6},1))</f>
        <v>3</v>
      </c>
      <c r="I16" s="47">
        <f>INDEX({0;6;5;4;3;2;1},MATCH(Feuil1!I162,{0;1;2;3;4;5;6},1))</f>
        <v>2</v>
      </c>
      <c r="J16" s="47">
        <f>INDEX({0;3;5;8;15;25},MATCH(Feuil1!J162,{0;1;2;3;4;5},1))</f>
        <v>0</v>
      </c>
      <c r="K16" s="47">
        <f>INDEX({0;1;4;6;10;12;15;7;8;9;10;12;14;16;18;20},MATCH(Feuil1!K162,{0;1;2;3;4;5;6;7;8;9;10;11;12;13;14;15},1))</f>
        <v>1</v>
      </c>
      <c r="L16" s="47">
        <f>IF(Feuil1!L162="","",VLOOKUP(Feuil1!L162,A66:B106,2,0))</f>
        <v>0</v>
      </c>
      <c r="M16" s="47">
        <f>IF(Feuil1!L162="","",VLOOKUP(Feuil1!M162,A66:B106,2,0))</f>
        <v>0</v>
      </c>
      <c r="N16" s="47">
        <f>IF(Feuil1!N162="","",VLOOKUP(Feuil1!N162,A66:B106,2,0))</f>
        <v>0</v>
      </c>
      <c r="O16" s="47">
        <f t="shared" si="0"/>
        <v>13</v>
      </c>
      <c r="P16" s="48" t="s">
        <v>11</v>
      </c>
      <c r="Q16" s="47">
        <f>SUM(O16)</f>
        <v>13</v>
      </c>
    </row>
    <row r="17" spans="1:17" x14ac:dyDescent="0.25">
      <c r="A17" s="43" t="str">
        <f>Feuil1!A163</f>
        <v>Casket of Souls</v>
      </c>
      <c r="B17" s="43">
        <f>INDEX({0;1;3;5;7;9;12;14;16;18;20;22;24},MATCH(Feuil1!B163,{0;1;2;3;4;5;6;7;8;9;10;11;12},1))</f>
        <v>16</v>
      </c>
      <c r="C17" s="43">
        <f>INDEX({0;1;2;3;4;5;6;7;8;9;10;12;14;16;18;20},MATCH(Feuil1!C163,{0;1;2;3;4;5;6;7;8;9;10;11;12;13;14;15},1))</f>
        <v>2</v>
      </c>
      <c r="D17" s="43">
        <f>INDEX({0;1;2;3;4;5;6;7;8;9;10;12;14;16;18;20},MATCH(Feuil1!D163,{0;1;2;3;4;5;6;7;8;9;10;11;12;13;14;15},1))</f>
        <v>10</v>
      </c>
      <c r="E17" s="43">
        <f>INDEX({0;6;5;4;3;2;1},MATCH(Feuil1!E163,{0;1;2;3;4;5;6},1))</f>
        <v>3</v>
      </c>
      <c r="F17" s="43">
        <f>INDEX({0;1;2;3;1;1;1;1;1;1;1;1;2;3;4;5;6},MATCH(Feuil1!F163,{0;1;2;3;12;13;14;15;16;17;18;19;20;21;22;23;24},1))</f>
        <v>1</v>
      </c>
      <c r="G17" s="43">
        <f>Feuil1!G163*(H17+I17+J17+K17)</f>
        <v>14</v>
      </c>
      <c r="H17" s="43">
        <f>INDEX({0;6;5;4;3;2;1},MATCH(Feuil1!H163,{0;1;2;3;4;5;6},1))</f>
        <v>3</v>
      </c>
      <c r="I17" s="43">
        <f>INDEX({0;6;5;4;3;2;1},MATCH(Feuil1!I163,{0;1;2;3;4;5;6},1))</f>
        <v>4</v>
      </c>
      <c r="J17" s="43">
        <f>INDEX({0;3;5;8;15;25},MATCH(Feuil1!J163,{0;1;2;3;4;5},1))</f>
        <v>3</v>
      </c>
      <c r="K17" s="43">
        <f>INDEX({0;1;4;6;10;12;15;7;8;9;10;12;14;16;18;20},MATCH(Feuil1!K163,{0;1;2;3;4;5;6;7;8;9;10;11;12;13;14;15},1))</f>
        <v>4</v>
      </c>
      <c r="L17" s="43">
        <f>IF(Feuil1!L163="","",VLOOKUP(Feuil1!L163,A66:B106,2,0))</f>
        <v>0</v>
      </c>
      <c r="M17" s="43">
        <f>IF(Feuil1!L163="","",VLOOKUP(Feuil1!M163,A66:B106,2,0))</f>
        <v>0</v>
      </c>
      <c r="N17" s="43">
        <f>IF(Feuil1!N163="","",VLOOKUP(Feuil1!N163,A66:B106,2,0))</f>
        <v>0</v>
      </c>
      <c r="O17" s="43">
        <f t="shared" si="0"/>
        <v>46</v>
      </c>
      <c r="P17" s="43"/>
      <c r="Q17" s="43"/>
    </row>
    <row r="18" spans="1:17" x14ac:dyDescent="0.25">
      <c r="A18" s="43">
        <f>Feuil1!A164</f>
        <v>0</v>
      </c>
      <c r="B18" s="43">
        <f>INDEX({0;1;3;5;7;9;12;14;16;18;20;22;24},MATCH(Feuil1!B164,{0;1;2;3;4;5;6;7;8;9;10;11;12},1))</f>
        <v>0</v>
      </c>
      <c r="C18" s="43">
        <f>INDEX({0;1;2;3;4;5;6;7;8;9;10;12;14;16;18;20},MATCH(Feuil1!C164,{0;1;2;3;4;5;6;7;8;9;10;11;12;13;14;15},1))</f>
        <v>0</v>
      </c>
      <c r="D18" s="43">
        <f>INDEX({0;1;2;3;4;5;6;7;8;9;10;12;14;16;18;20},MATCH(Feuil1!D164,{0;1;2;3;4;5;6;7;8;9;10;11;12;13;14;15},1))</f>
        <v>0</v>
      </c>
      <c r="E18" s="43">
        <f>INDEX({0;6;5;4;3;2;1},MATCH(Feuil1!E164,{0;1;2;3;4;5;6},1))</f>
        <v>0</v>
      </c>
      <c r="F18" s="43">
        <f>INDEX({0;1;2;3;1;1;1;1;1;1;1;1;2;3;4;5;6},MATCH(Feuil1!F164,{0;1;2;3;12;13;14;15;16;17;18;19;20;21;22;23;24},1))</f>
        <v>1</v>
      </c>
      <c r="G18" s="43">
        <f>Feuil1!G164*(H18+I18+J18+K18)</f>
        <v>44</v>
      </c>
      <c r="H18" s="43">
        <f>INDEX({0;6;5;4;3;2;1},MATCH(Feuil1!H164,{0;1;2;3;4;5;6},1))</f>
        <v>3</v>
      </c>
      <c r="I18" s="43">
        <f>INDEX({0;6;5;4;3;2;1},MATCH(Feuil1!I164,{0;1;2;3;4;5;6},1))</f>
        <v>4</v>
      </c>
      <c r="J18" s="43">
        <f>INDEX({0;3;5;8;15;25},MATCH(Feuil1!J164,{0;1;2;3;4;5},1))</f>
        <v>3</v>
      </c>
      <c r="K18" s="43">
        <f>INDEX({0;1;4;6;10;12;15;7;8;9;10;12;14;16;18;20},MATCH(Feuil1!K164,{0;1;2;3;4;5;6;7;8;9;10;11;12;13;14;15},1))</f>
        <v>1</v>
      </c>
      <c r="L18" s="43">
        <f>IF(Feuil1!L164="","",VLOOKUP(Feuil1!L164,A66:B106,2,0))</f>
        <v>0</v>
      </c>
      <c r="M18" s="43">
        <f>IF(Feuil1!L164="","",VLOOKUP(Feuil1!M164,A66:B106,2,0))</f>
        <v>0</v>
      </c>
      <c r="N18" s="43">
        <f>IF(Feuil1!N164="","",VLOOKUP(Feuil1!N164,A66:B106,2,0))</f>
        <v>0</v>
      </c>
      <c r="O18" s="43">
        <f t="shared" si="0"/>
        <v>45</v>
      </c>
      <c r="P18" s="44" t="s">
        <v>11</v>
      </c>
      <c r="Q18" s="43">
        <f>SUM(O17:O18)</f>
        <v>91</v>
      </c>
    </row>
    <row r="19" spans="1:17" x14ac:dyDescent="0.25">
      <c r="A19" s="47" t="str">
        <f>Feuil1!A165</f>
        <v>Skeleton Warriors</v>
      </c>
      <c r="B19" s="47">
        <f>INDEX({0;1;3;5;7;9;12;14;16;18;20;22;24},MATCH(Feuil1!B165,{0;1;2;3;4;5;6;7;8;9;10;11;12},1))</f>
        <v>1</v>
      </c>
      <c r="C19" s="47">
        <f>INDEX({0;1;2;3;4;5;6;7;8;9;10;12;14;16;18;20},MATCH(Feuil1!C165,{0;1;2;3;4;5;6;7;8;9;10;11;12;13;14;15},1))</f>
        <v>4</v>
      </c>
      <c r="D19" s="47">
        <f>INDEX({0;1;2;3;4;5;6;7;8;9;10;12;14;16;18;20},MATCH(Feuil1!D165,{0;1;2;3;4;5;6;7;8;9;10;11;12;13;14;15},1))</f>
        <v>10</v>
      </c>
      <c r="E19" s="47">
        <f>INDEX({0;6;5;4;3;2;1},MATCH(Feuil1!E165,{0;1;2;3;4;5;6},1))</f>
        <v>1</v>
      </c>
      <c r="F19" s="47">
        <f>INDEX({0;1;2;3;1;1;1;1;1;1;1;1;2;3;4;5;6},MATCH(Feuil1!F165,{0;1;2;3;12;13;14;15;16;17;18;19;20;21;22;23;24},1))</f>
        <v>1</v>
      </c>
      <c r="G19" s="47">
        <f>Feuil1!G165*(H19+I19+J19+K19)</f>
        <v>7</v>
      </c>
      <c r="H19" s="47">
        <f>INDEX({0;6;5;4;3;2;1},MATCH(Feuil1!H165,{0;1;2;3;4;5;6},1))</f>
        <v>3</v>
      </c>
      <c r="I19" s="47">
        <f>INDEX({0;6;5;4;3;2;1},MATCH(Feuil1!I165,{0;1;2;3;4;5;6},1))</f>
        <v>3</v>
      </c>
      <c r="J19" s="47">
        <f>INDEX({0;3;5;8;15;25},MATCH(Feuil1!J165,{0;1;2;3;4;5},1))</f>
        <v>0</v>
      </c>
      <c r="K19" s="47">
        <f>INDEX({0;1;4;6;10;12;15;7;8;9;10;12;14;16;18;20},MATCH(Feuil1!K165,{0;1;2;3;4;5;6;7;8;9;10;11;12;13;14;15},1))</f>
        <v>1</v>
      </c>
      <c r="L19" s="47">
        <f>IF(Feuil1!L165="","",VLOOKUP(Feuil1!L165,A66:B106,2,0))</f>
        <v>0</v>
      </c>
      <c r="M19" s="47">
        <f>IF(Feuil1!L165="","",VLOOKUP(Feuil1!M165,A66:B106,2,0))</f>
        <v>0</v>
      </c>
      <c r="N19" s="47">
        <f>IF(Feuil1!N165="","",VLOOKUP(Feuil1!N165,A66:B106,2,0))</f>
        <v>0</v>
      </c>
      <c r="O19" s="47">
        <f t="shared" si="0"/>
        <v>24</v>
      </c>
      <c r="P19" s="47"/>
      <c r="Q19" s="47"/>
    </row>
    <row r="20" spans="1:17" x14ac:dyDescent="0.25">
      <c r="A20" s="47">
        <f>Feuil1!A166</f>
        <v>0</v>
      </c>
      <c r="B20" s="47">
        <f>INDEX({0;1;3;5;7;9;12;14;16;18;20;22;24},MATCH(Feuil1!B166,{0;1;2;3;4;5;6;7;8;9;10;11;12},1))</f>
        <v>0</v>
      </c>
      <c r="C20" s="47">
        <f>INDEX({0;1;2;3;4;5;6;7;8;9;10;12;14;16;18;20},MATCH(Feuil1!C166,{0;1;2;3;4;5;6;7;8;9;10;11;12;13;14;15},1))</f>
        <v>0</v>
      </c>
      <c r="D20" s="47">
        <f>INDEX({0;1;2;3;4;5;6;7;8;9;10;12;14;16;18;20},MATCH(Feuil1!D166,{0;1;2;3;4;5;6;7;8;9;10;11;12;13;14;15},1))</f>
        <v>0</v>
      </c>
      <c r="E20" s="47">
        <f>INDEX({0;6;5;4;3;2;1},MATCH(Feuil1!E166,{0;1;2;3;4;5;6},1))</f>
        <v>0</v>
      </c>
      <c r="F20" s="47">
        <f>INDEX({0;1;2;3;1;1;1;1;1;1;1;1;2;3;4;5;6},MATCH(Feuil1!F166,{0;1;2;3;12;13;14;15;16;17;18;19;20;21;22;23;24},1))</f>
        <v>2</v>
      </c>
      <c r="G20" s="47">
        <f>Feuil1!G166*(H20+I20+J20+K20)</f>
        <v>6</v>
      </c>
      <c r="H20" s="47">
        <f>INDEX({0;6;5;4;3;2;1},MATCH(Feuil1!H166,{0;1;2;3;4;5;6},1))</f>
        <v>2</v>
      </c>
      <c r="I20" s="47">
        <f>INDEX({0;6;5;4;3;2;1},MATCH(Feuil1!I166,{0;1;2;3;4;5;6},1))</f>
        <v>3</v>
      </c>
      <c r="J20" s="47">
        <f>INDEX({0;3;5;8;15;25},MATCH(Feuil1!J166,{0;1;2;3;4;5},1))</f>
        <v>0</v>
      </c>
      <c r="K20" s="47">
        <f>INDEX({0;1;4;6;10;12;15;7;8;9;10;12;14;16;18;20},MATCH(Feuil1!K166,{0;1;2;3;4;5;6;7;8;9;10;11;12;13;14;15},1))</f>
        <v>1</v>
      </c>
      <c r="L20" s="47">
        <f>IF(Feuil1!L166="","",VLOOKUP(Feuil1!L166,A66:B106,2,0))</f>
        <v>0</v>
      </c>
      <c r="M20" s="47">
        <f>IF(Feuil1!L166="","",VLOOKUP(Feuil1!M166,A66:B106,2,0))</f>
        <v>0</v>
      </c>
      <c r="N20" s="47">
        <f>IF(Feuil1!N166="","",VLOOKUP(Feuil1!N166,A66:B106,2,0))</f>
        <v>0</v>
      </c>
      <c r="O20" s="47">
        <f t="shared" si="0"/>
        <v>8</v>
      </c>
      <c r="P20" s="48" t="s">
        <v>11</v>
      </c>
      <c r="Q20" s="47">
        <f>SUM(O19:O20)</f>
        <v>32</v>
      </c>
    </row>
    <row r="21" spans="1:17" x14ac:dyDescent="0.25">
      <c r="A21" s="43" t="str">
        <f>Feuil1!A167</f>
        <v>Skeleton Archers</v>
      </c>
      <c r="B21" s="43">
        <f>INDEX({0;1;3;5;7;9;12;14;16;18;20;22;24},MATCH(Feuil1!B167,{0;1;2;3;4;5;6;7;8;9;10;11;12},1))</f>
        <v>1</v>
      </c>
      <c r="C21" s="43">
        <f>INDEX({0;1;2;3;4;5;6;7;8;9;10;12;14;16;18;20},MATCH(Feuil1!C167,{0;1;2;3;4;5;6;7;8;9;10;11;12;13;14;15},1))</f>
        <v>4</v>
      </c>
      <c r="D21" s="43">
        <f>INDEX({0;1;2;3;4;5;6;7;8;9;10;12;14;16;18;20},MATCH(Feuil1!D167,{0;1;2;3;4;5;6;7;8;9;10;11;12;13;14;15},1))</f>
        <v>10</v>
      </c>
      <c r="E21" s="43">
        <f>INDEX({0;6;5;4;3;2;1},MATCH(Feuil1!E167,{0;1;2;3;4;5;6},1))</f>
        <v>1</v>
      </c>
      <c r="F21" s="43">
        <f>INDEX({0;1;2;3;1;1;1;1;1;1;1;1;2;3;4;5;6},MATCH(Feuil1!F167,{0;1;2;3;12;13;14;15;16;17;18;19;20;21;22;23;24},1))</f>
        <v>2</v>
      </c>
      <c r="G21" s="43">
        <f>Feuil1!G167*(H21+I21+J21+K21)</f>
        <v>6</v>
      </c>
      <c r="H21" s="43">
        <f>INDEX({0;6;5;4;3;2;1},MATCH(Feuil1!H167,{0;1;2;3;4;5;6},1))</f>
        <v>2</v>
      </c>
      <c r="I21" s="43">
        <f>INDEX({0;6;5;4;3;2;1},MATCH(Feuil1!I167,{0;1;2;3;4;5;6},1))</f>
        <v>3</v>
      </c>
      <c r="J21" s="43">
        <f>INDEX({0;3;5;8;15;25},MATCH(Feuil1!J167,{0;1;2;3;4;5},1))</f>
        <v>0</v>
      </c>
      <c r="K21" s="43">
        <f>INDEX({0;1;4;6;10;12;15;7;8;9;10;12;14;16;18;20},MATCH(Feuil1!K167,{0;1;2;3;4;5;6;7;8;9;10;11;12;13;14;15},1))</f>
        <v>1</v>
      </c>
      <c r="L21" s="43">
        <f>IF(Feuil1!L167="","",VLOOKUP(Feuil1!L167,A66:B106,2,0))</f>
        <v>0</v>
      </c>
      <c r="M21" s="43">
        <f>IF(Feuil1!L167="","",VLOOKUP(Feuil1!M167,A66:B106,2,0))</f>
        <v>0</v>
      </c>
      <c r="N21" s="43">
        <f>IF(Feuil1!N167="","",VLOOKUP(Feuil1!N167,A66:B106,2,0))</f>
        <v>0</v>
      </c>
      <c r="O21" s="43">
        <f t="shared" si="0"/>
        <v>24</v>
      </c>
      <c r="P21" s="43"/>
      <c r="Q21" s="43"/>
    </row>
    <row r="22" spans="1:17" x14ac:dyDescent="0.25">
      <c r="A22" s="43">
        <f>Feuil1!A168</f>
        <v>0</v>
      </c>
      <c r="B22" s="43">
        <f>INDEX({0;1;3;5;7;9;12;14;16;18;20;22;24},MATCH(Feuil1!B168,{0;1;2;3;4;5;6;7;8;9;10;11;12},1))</f>
        <v>0</v>
      </c>
      <c r="C22" s="43">
        <f>INDEX({0;1;2;3;4;5;6;7;8;9;10;12;14;16;18;20},MATCH(Feuil1!C168,{0;1;2;3;4;5;6;7;8;9;10;11;12;13;14;15},1))</f>
        <v>0</v>
      </c>
      <c r="D22" s="43">
        <f>INDEX({0;1;2;3;4;5;6;7;8;9;10;12;14;16;18;20},MATCH(Feuil1!D168,{0;1;2;3;4;5;6;7;8;9;10;11;12;13;14;15},1))</f>
        <v>0</v>
      </c>
      <c r="E22" s="43">
        <f>INDEX({0;6;5;4;3;2;1},MATCH(Feuil1!E168,{0;1;2;3;4;5;6},1))</f>
        <v>0</v>
      </c>
      <c r="F22" s="43">
        <f>INDEX({0;1;2;3;1;1;1;1;1;1;1;1;2;3;4;5;6},MATCH(Feuil1!F168,{0;1;2;3;12;13;14;15;16;17;18;19;20;21;22;23;24},1))</f>
        <v>1</v>
      </c>
      <c r="G22" s="43">
        <f>Feuil1!G168*(H22+I22+J22+K22)</f>
        <v>5</v>
      </c>
      <c r="H22" s="43">
        <f>INDEX({0;6;5;4;3;2;1},MATCH(Feuil1!H168,{0;1;2;3;4;5;6},1))</f>
        <v>2</v>
      </c>
      <c r="I22" s="43">
        <f>INDEX({0;6;5;4;3;2;1},MATCH(Feuil1!I168,{0;1;2;3;4;5;6},1))</f>
        <v>2</v>
      </c>
      <c r="J22" s="43">
        <f>INDEX({0;3;5;8;15;25},MATCH(Feuil1!J168,{0;1;2;3;4;5},1))</f>
        <v>0</v>
      </c>
      <c r="K22" s="43">
        <f>INDEX({0;1;4;6;10;12;15;7;8;9;10;12;14;16;18;20},MATCH(Feuil1!K168,{0;1;2;3;4;5;6;7;8;9;10;11;12;13;14;15},1))</f>
        <v>1</v>
      </c>
      <c r="L22" s="43">
        <f>IF(Feuil1!L168="","",VLOOKUP(Feuil1!L168,A66:B106,2,0))</f>
        <v>0</v>
      </c>
      <c r="M22" s="43">
        <f>IF(Feuil1!L168="","",VLOOKUP(Feuil1!M168,A66:B106,2,0))</f>
        <v>0</v>
      </c>
      <c r="N22" s="43">
        <f>IF(Feuil1!N168="","",VLOOKUP(Feuil1!N168,A66:B106,2,0))</f>
        <v>0</v>
      </c>
      <c r="O22" s="43">
        <f t="shared" si="0"/>
        <v>6</v>
      </c>
      <c r="P22" s="44" t="s">
        <v>11</v>
      </c>
      <c r="Q22" s="43">
        <f>SUM(O21:O22)</f>
        <v>30</v>
      </c>
    </row>
    <row r="23" spans="1:17" x14ac:dyDescent="0.25">
      <c r="A23" s="47" t="str">
        <f>Feuil1!A169</f>
        <v>Skeleton Horsemen</v>
      </c>
      <c r="B23" s="47">
        <f>INDEX({0;1;3;5;7;9;12;14;16;18;20;22;24},MATCH(Feuil1!B169,{0;1;2;3;4;5;6;7;8;9;10;11;12},1))</f>
        <v>3</v>
      </c>
      <c r="C23" s="47">
        <f>INDEX({0;1;2;3;4;5;6;7;8;9;10;12;14;16;18;20},MATCH(Feuil1!C169,{0;1;2;3;4;5;6;7;8;9;10;11;12;13;14;15},1))</f>
        <v>14</v>
      </c>
      <c r="D23" s="47">
        <f>INDEX({0;1;2;3;4;5;6;7;8;9;10;12;14;16;18;20},MATCH(Feuil1!D169,{0;1;2;3;4;5;6;7;8;9;10;11;12;13;14;15},1))</f>
        <v>10</v>
      </c>
      <c r="E23" s="47">
        <f>INDEX({0;6;5;4;3;2;1},MATCH(Feuil1!E169,{0;1;2;3;4;5;6},1))</f>
        <v>1</v>
      </c>
      <c r="F23" s="47">
        <f>INDEX({0;1;2;3;1;1;1;1;1;1;1;1;2;3;4;5;6},MATCH(Feuil1!F169,{0;1;2;3;12;13;14;15;16;17;18;19;20;21;22;23;24},1))</f>
        <v>2</v>
      </c>
      <c r="G23" s="47">
        <f>Feuil1!G169*(H23+I23+J23+K23)</f>
        <v>7</v>
      </c>
      <c r="H23" s="47">
        <f>INDEX({0;6;5;4;3;2;1},MATCH(Feuil1!H169,{0;1;2;3;4;5;6},1))</f>
        <v>3</v>
      </c>
      <c r="I23" s="47">
        <f>INDEX({0;6;5;4;3;2;1},MATCH(Feuil1!I169,{0;1;2;3;4;5;6},1))</f>
        <v>3</v>
      </c>
      <c r="J23" s="47">
        <f>INDEX({0;3;5;8;15;25},MATCH(Feuil1!J169,{0;1;2;3;4;5},1))</f>
        <v>0</v>
      </c>
      <c r="K23" s="47">
        <f>INDEX({0;1;4;6;10;12;15;7;8;9;10;12;14;16;18;20},MATCH(Feuil1!K169,{0;1;2;3;4;5;6;7;8;9;10;11;12;13;14;15},1))</f>
        <v>1</v>
      </c>
      <c r="L23" s="47">
        <f>IF(Feuil1!L169="","",VLOOKUP(Feuil1!L169,A66:B106,2,0))</f>
        <v>0</v>
      </c>
      <c r="M23" s="47">
        <f>IF(Feuil1!L169="","",VLOOKUP(Feuil1!M169,A66:B106,2,0))</f>
        <v>0</v>
      </c>
      <c r="N23" s="47">
        <f>IF(Feuil1!N169="","",VLOOKUP(Feuil1!N169,A66:B106,2,0))</f>
        <v>0</v>
      </c>
      <c r="O23" s="47">
        <f t="shared" si="0"/>
        <v>37</v>
      </c>
      <c r="P23" s="47"/>
      <c r="Q23" s="47"/>
    </row>
    <row r="24" spans="1:17" x14ac:dyDescent="0.25">
      <c r="A24" s="47">
        <f>Feuil1!A170</f>
        <v>0</v>
      </c>
      <c r="B24" s="47">
        <f>INDEX({0;1;3;5;7;9;12;14;16;18;20;22;24},MATCH(Feuil1!B170,{0;1;2;3;4;5;6;7;8;9;10;11;12},1))</f>
        <v>0</v>
      </c>
      <c r="C24" s="47">
        <f>INDEX({0;1;2;3;4;5;6;7;8;9;10;12;14;16;18;20},MATCH(Feuil1!C170,{0;1;2;3;4;5;6;7;8;9;10;11;12;13;14;15},1))</f>
        <v>0</v>
      </c>
      <c r="D24" s="47">
        <f>INDEX({0;1;2;3;4;5;6;7;8;9;10;12;14;16;18;20},MATCH(Feuil1!D170,{0;1;2;3;4;5;6;7;8;9;10;11;12;13;14;15},1))</f>
        <v>0</v>
      </c>
      <c r="E24" s="47">
        <f>INDEX({0;6;5;4;3;2;1},MATCH(Feuil1!E170,{0;1;2;3;4;5;6},1))</f>
        <v>0</v>
      </c>
      <c r="F24" s="47">
        <f>INDEX({0;1;2;3;1;1;1;1;1;1;1;1;2;3;4;5;6},MATCH(Feuil1!F170,{0;1;2;3;12;13;14;15;16;17;18;19;20;21;22;23;24},1))</f>
        <v>1</v>
      </c>
      <c r="G24" s="47">
        <f>Feuil1!G170*(H24+I24+J24+K24)</f>
        <v>12</v>
      </c>
      <c r="H24" s="47">
        <f>INDEX({0;6;5;4;3;2;1},MATCH(Feuil1!H170,{0;1;2;3;4;5;6},1))</f>
        <v>3</v>
      </c>
      <c r="I24" s="47">
        <f>INDEX({0;6;5;4;3;2;1},MATCH(Feuil1!I170,{0;1;2;3;4;5;6},1))</f>
        <v>2</v>
      </c>
      <c r="J24" s="47">
        <f>INDEX({0;3;5;8;15;25},MATCH(Feuil1!J170,{0;1;2;3;4;5},1))</f>
        <v>0</v>
      </c>
      <c r="K24" s="47">
        <f>INDEX({0;1;4;6;10;12;15;7;8;9;10;12;14;16;18;20},MATCH(Feuil1!K170,{0;1;2;3;4;5;6;7;8;9;10;11;12;13;14;15},1))</f>
        <v>1</v>
      </c>
      <c r="L24" s="47">
        <f>IF(Feuil1!L170="","",VLOOKUP(Feuil1!L170,A66:B106,2,0))</f>
        <v>0</v>
      </c>
      <c r="M24" s="47">
        <f>IF(Feuil1!L170="","",VLOOKUP(Feuil1!M170,A66:B106,2,0))</f>
        <v>0</v>
      </c>
      <c r="N24" s="47">
        <f>IF(Feuil1!N170="","",VLOOKUP(Feuil1!N170,A66:B106,2,0))</f>
        <v>0</v>
      </c>
      <c r="O24" s="47">
        <f t="shared" si="0"/>
        <v>13</v>
      </c>
      <c r="P24" s="48" t="s">
        <v>11</v>
      </c>
      <c r="Q24" s="47">
        <f>SUM(O23:O24)</f>
        <v>50</v>
      </c>
    </row>
    <row r="25" spans="1:17" x14ac:dyDescent="0.25">
      <c r="A25" s="43" t="str">
        <f>Feuil1!A171</f>
        <v>Skeleton Horse Archers</v>
      </c>
      <c r="B25" s="43">
        <f>INDEX({0;1;3;5;7;9;12;14;16;18;20;22;24},MATCH(Feuil1!B171,{0;1;2;3;4;5;6;7;8;9;10;11;12},1))</f>
        <v>3</v>
      </c>
      <c r="C25" s="43">
        <f>INDEX({0;1;2;3;4;5;6;7;8;9;10;12;14;16;18;20},MATCH(Feuil1!C171,{0;1;2;3;4;5;6;7;8;9;10;11;12;13;14;15},1))</f>
        <v>14</v>
      </c>
      <c r="D25" s="43">
        <f>INDEX({0;1;2;3;4;5;6;7;8;9;10;12;14;16;18;20},MATCH(Feuil1!D171,{0;1;2;3;4;5;6;7;8;9;10;11;12;13;14;15},1))</f>
        <v>10</v>
      </c>
      <c r="E25" s="43">
        <f>INDEX({0;6;5;4;3;2;1},MATCH(Feuil1!E171,{0;1;2;3;4;5;6},1))</f>
        <v>1</v>
      </c>
      <c r="F25" s="43">
        <f>INDEX({0;1;2;3;1;1;1;1;1;1;1;1;2;3;4;5;6},MATCH(Feuil1!F171,{0;1;2;3;12;13;14;15;16;17;18;19;20;21;22;23;24},1))</f>
        <v>2</v>
      </c>
      <c r="G25" s="43">
        <f>Feuil1!G171*(H25+I25+J25+K25)</f>
        <v>12</v>
      </c>
      <c r="H25" s="43">
        <f>INDEX({0;6;5;4;3;2;1},MATCH(Feuil1!H171,{0;1;2;3;4;5;6},1))</f>
        <v>2</v>
      </c>
      <c r="I25" s="43">
        <f>INDEX({0;6;5;4;3;2;1},MATCH(Feuil1!I171,{0;1;2;3;4;5;6},1))</f>
        <v>3</v>
      </c>
      <c r="J25" s="43">
        <f>INDEX({0;3;5;8;15;25},MATCH(Feuil1!J171,{0;1;2;3;4;5},1))</f>
        <v>0</v>
      </c>
      <c r="K25" s="43">
        <f>INDEX({0;1;4;6;10;12;15;7;8;9;10;12;14;16;18;20},MATCH(Feuil1!K171,{0;1;2;3;4;5;6;7;8;9;10;11;12;13;14;15},1))</f>
        <v>1</v>
      </c>
      <c r="L25" s="43">
        <f>IF(Feuil1!L171="","",VLOOKUP(Feuil1!L171,A66:B106,2,0))</f>
        <v>0</v>
      </c>
      <c r="M25" s="43">
        <f>IF(Feuil1!L171="","",VLOOKUP(Feuil1!M171,A66:B106,2,0))</f>
        <v>0</v>
      </c>
      <c r="N25" s="43">
        <f>IF(Feuil1!N171="","",VLOOKUP(Feuil1!N171,A66:B106,2,0))</f>
        <v>0</v>
      </c>
      <c r="O25" s="43">
        <f t="shared" si="0"/>
        <v>42</v>
      </c>
      <c r="P25" s="43"/>
      <c r="Q25" s="43"/>
    </row>
    <row r="26" spans="1:17" x14ac:dyDescent="0.25">
      <c r="A26" s="43">
        <f>Feuil1!A172</f>
        <v>0</v>
      </c>
      <c r="B26" s="43">
        <f>INDEX({0;1;3;5;7;9;12;14;16;18;20;22;24},MATCH(Feuil1!B172,{0;1;2;3;4;5;6;7;8;9;10;11;12},1))</f>
        <v>0</v>
      </c>
      <c r="C26" s="43">
        <f>INDEX({0;1;2;3;4;5;6;7;8;9;10;12;14;16;18;20},MATCH(Feuil1!C172,{0;1;2;3;4;5;6;7;8;9;10;11;12;13;14;15},1))</f>
        <v>0</v>
      </c>
      <c r="D26" s="43">
        <f>INDEX({0;1;2;3;4;5;6;7;8;9;10;12;14;16;18;20},MATCH(Feuil1!D172,{0;1;2;3;4;5;6;7;8;9;10;11;12;13;14;15},1))</f>
        <v>0</v>
      </c>
      <c r="E26" s="43">
        <f>INDEX({0;6;5;4;3;2;1},MATCH(Feuil1!E172,{0;1;2;3;4;5;6},1))</f>
        <v>0</v>
      </c>
      <c r="F26" s="43">
        <f>INDEX({0;1;2;3;1;1;1;1;1;1;1;1;2;3;4;5;6},MATCH(Feuil1!F172,{0;1;2;3;12;13;14;15;16;17;18;19;20;21;22;23;24},1))</f>
        <v>1</v>
      </c>
      <c r="G26" s="43">
        <f>Feuil1!G172*(H26+I26+J26+K26)</f>
        <v>5</v>
      </c>
      <c r="H26" s="43">
        <f>INDEX({0;6;5;4;3;2;1},MATCH(Feuil1!H172,{0;1;2;3;4;5;6},1))</f>
        <v>2</v>
      </c>
      <c r="I26" s="43">
        <f>INDEX({0;6;5;4;3;2;1},MATCH(Feuil1!I172,{0;1;2;3;4;5;6},1))</f>
        <v>2</v>
      </c>
      <c r="J26" s="43">
        <f>INDEX({0;3;5;8;15;25},MATCH(Feuil1!J172,{0;1;2;3;4;5},1))</f>
        <v>0</v>
      </c>
      <c r="K26" s="43">
        <f>INDEX({0;1;4;6;10;12;15;7;8;9;10;12;14;16;18;20},MATCH(Feuil1!K172,{0;1;2;3;4;5;6;7;8;9;10;11;12;13;14;15},1))</f>
        <v>1</v>
      </c>
      <c r="L26" s="43">
        <f>IF(Feuil1!L172="","",VLOOKUP(Feuil1!L172,A66:B106,2,0))</f>
        <v>0</v>
      </c>
      <c r="M26" s="43">
        <f>IF(Feuil1!L172="","",VLOOKUP(Feuil1!M172,A66:B106,2,0))</f>
        <v>0</v>
      </c>
      <c r="N26" s="43">
        <f>IF(Feuil1!N172="","",VLOOKUP(Feuil1!N172,A66:B106,2,0))</f>
        <v>0</v>
      </c>
      <c r="O26" s="43">
        <f t="shared" si="0"/>
        <v>6</v>
      </c>
      <c r="P26" s="44" t="s">
        <v>11</v>
      </c>
      <c r="Q26" s="43">
        <f>SUM(O25:O26)</f>
        <v>48</v>
      </c>
    </row>
    <row r="27" spans="1:17" x14ac:dyDescent="0.25">
      <c r="A27" s="43">
        <f>Feuil1!A173</f>
        <v>0</v>
      </c>
      <c r="B27" s="43">
        <f>INDEX({0;1;3;5;7;9;12;14;16;18;20;22;24},MATCH(Feuil1!B173,{0;1;2;3;4;5;6;7;8;9;10;11;12},1))</f>
        <v>0</v>
      </c>
      <c r="C27" s="43">
        <f>INDEX({0;1;2;3;4;5;6;7;8;9;10;12;14;16;18;20},MATCH(Feuil1!C173,{0;1;2;3;4;5;6;7;8;9;10;11;12;13;14;15},1))</f>
        <v>0</v>
      </c>
      <c r="D27" s="43">
        <f>INDEX({0;1;2;3;4;5;6;7;8;9;10;12;14;16;18;20},MATCH(Feuil1!D173,{0;1;2;3;4;5;6;7;8;9;10;11;12;13;14;15},1))</f>
        <v>0</v>
      </c>
      <c r="E27" s="43">
        <f>INDEX({0;6;5;4;3;2;1},MATCH(Feuil1!E173,{0;1;2;3;4;5;6},1))</f>
        <v>0</v>
      </c>
      <c r="F27" s="43">
        <f>INDEX({0;1;2;3;1;1;1;1;1;1;1;1;2;3;4;5;6},MATCH(Feuil1!F173,{0;1;2;3;12;13;14;15;16;17;18;19;20;21;22;23;24},1))</f>
        <v>1</v>
      </c>
      <c r="G27" s="43">
        <f>Feuil1!G173*(H27+I27+J27+K27)</f>
        <v>12</v>
      </c>
      <c r="H27" s="43">
        <f>INDEX({0;6;5;4;3;2;1},MATCH(Feuil1!H173,{0;1;2;3;4;5;6},1))</f>
        <v>3</v>
      </c>
      <c r="I27" s="43">
        <f>INDEX({0;6;5;4;3;2;1},MATCH(Feuil1!I173,{0;1;2;3;4;5;6},1))</f>
        <v>2</v>
      </c>
      <c r="J27" s="43">
        <f>INDEX({0;3;5;8;15;25},MATCH(Feuil1!J173,{0;1;2;3;4;5},1))</f>
        <v>0</v>
      </c>
      <c r="K27" s="43">
        <f>INDEX({0;1;4;6;10;12;15;7;8;9;10;12;14;16;18;20},MATCH(Feuil1!K173,{0;1;2;3;4;5;6;7;8;9;10;11;12;13;14;15},1))</f>
        <v>1</v>
      </c>
      <c r="L27" s="43">
        <f>IF(Feuil1!L173="","",VLOOKUP(Feuil1!L173,A66:B106,2,0))</f>
        <v>0</v>
      </c>
      <c r="M27" s="43">
        <f>IF(Feuil1!L173="","",VLOOKUP(Feuil1!M173,A66:B106,2,0))</f>
        <v>0</v>
      </c>
      <c r="N27" s="43">
        <f>IF(Feuil1!N173="","",VLOOKUP(Feuil1!N173,A66:B106,2,0))</f>
        <v>0</v>
      </c>
      <c r="O27" s="43">
        <f t="shared" si="0"/>
        <v>13</v>
      </c>
      <c r="P27" s="43"/>
      <c r="Q27" s="43"/>
    </row>
    <row r="28" spans="1:17" x14ac:dyDescent="0.25">
      <c r="A28" s="47" t="str">
        <f>Feuil1!A174</f>
        <v>Skeleton Chariots</v>
      </c>
      <c r="B28" s="47">
        <f>INDEX({0;1;3;5;7;9;12;14;16;18;20;22;24},MATCH(Feuil1!B174,{0;1;2;3;4;5;6;7;8;9;10;11;12},1))</f>
        <v>9</v>
      </c>
      <c r="C28" s="47">
        <f>INDEX({0;1;2;3;4;5;6;7;8;9;10;12;14;16;18;20},MATCH(Feuil1!C174,{0;1;2;3;4;5;6;7;8;9;10;11;12;13;14;15},1))</f>
        <v>10</v>
      </c>
      <c r="D28" s="47">
        <f>INDEX({0;1;2;3;4;5;6;7;8;9;10;12;14;16;18;20},MATCH(Feuil1!D174,{0;1;2;3;4;5;6;7;8;9;10;11;12;13;14;15},1))</f>
        <v>10</v>
      </c>
      <c r="E28" s="47">
        <f>INDEX({0;6;5;4;3;2;1},MATCH(Feuil1!E174,{0;1;2;3;4;5;6},1))</f>
        <v>2</v>
      </c>
      <c r="F28" s="47">
        <f>INDEX({0;1;2;3;1;1;1;1;1;1;1;1;2;3;4;5;6},MATCH(Feuil1!F174,{0;1;2;3;12;13;14;15;16;17;18;19;20;21;22;23;24},1))</f>
        <v>1</v>
      </c>
      <c r="G28" s="47">
        <f>Feuil1!G174*(H28+I28+J28+K28)</f>
        <v>12</v>
      </c>
      <c r="H28" s="47">
        <f>INDEX({0;6;5;4;3;2;1},MATCH(Feuil1!H174,{0;1;2;3;4;5;6},1))</f>
        <v>2</v>
      </c>
      <c r="I28" s="47">
        <f>INDEX({0;6;5;4;3;2;1},MATCH(Feuil1!I174,{0;1;2;3;4;5;6},1))</f>
        <v>3</v>
      </c>
      <c r="J28" s="47">
        <f>INDEX({0;3;5;8;15;25},MATCH(Feuil1!J174,{0;1;2;3;4;5},1))</f>
        <v>0</v>
      </c>
      <c r="K28" s="47">
        <f>INDEX({0;1;4;6;10;12;15;7;8;9;10;12;14;16;18;20},MATCH(Feuil1!K174,{0;1;2;3;4;5;6;7;8;9;10;11;12;13;14;15},1))</f>
        <v>1</v>
      </c>
      <c r="L28" s="47">
        <f>IF(Feuil1!L174="","",VLOOKUP(Feuil1!L174,A66:B106,2,0))</f>
        <v>0</v>
      </c>
      <c r="M28" s="47">
        <f>IF(Feuil1!L174="","",VLOOKUP(Feuil1!M174,A66:B106,2,0))</f>
        <v>0</v>
      </c>
      <c r="N28" s="47">
        <f>IF(Feuil1!N174="","",VLOOKUP(Feuil1!N174,A66:B106,2,0))</f>
        <v>0</v>
      </c>
      <c r="O28" s="47">
        <f t="shared" si="0"/>
        <v>44</v>
      </c>
      <c r="P28" s="48" t="s">
        <v>11</v>
      </c>
      <c r="Q28" s="47">
        <f>SUM(O27:O28)</f>
        <v>57</v>
      </c>
    </row>
    <row r="29" spans="1:17" x14ac:dyDescent="0.25">
      <c r="A29" s="47">
        <f>Feuil1!A175</f>
        <v>0</v>
      </c>
      <c r="B29" s="47">
        <f>INDEX({0;1;3;5;7;9;12;14;16;18;20;22;24},MATCH(Feuil1!B175,{0;1;2;3;4;5;6;7;8;9;10;11;12},1))</f>
        <v>0</v>
      </c>
      <c r="C29" s="47">
        <f>INDEX({0;1;2;3;4;5;6;7;8;9;10;12;14;16;18;20},MATCH(Feuil1!C175,{0;1;2;3;4;5;6;7;8;9;10;11;12;13;14;15},1))</f>
        <v>0</v>
      </c>
      <c r="D29" s="47">
        <f>INDEX({0;1;2;3;4;5;6;7;8;9;10;12;14;16;18;20},MATCH(Feuil1!D175,{0;1;2;3;4;5;6;7;8;9;10;11;12;13;14;15},1))</f>
        <v>0</v>
      </c>
      <c r="E29" s="47">
        <f>INDEX({0;6;5;4;3;2;1},MATCH(Feuil1!E175,{0;1;2;3;4;5;6},1))</f>
        <v>0</v>
      </c>
      <c r="F29" s="47">
        <f>INDEX({0;1;2;3;1;1;1;1;1;1;1;1;2;3;4;5;6},MATCH(Feuil1!F175,{0;1;2;3;12;13;14;15;16;17;18;19;20;21;22;23;24},1))</f>
        <v>2</v>
      </c>
      <c r="G29" s="47">
        <f>Feuil1!G175*(H29+I29+J29+K29)</f>
        <v>14</v>
      </c>
      <c r="H29" s="47">
        <f>INDEX({0;6;5;4;3;2;1},MATCH(Feuil1!H175,{0;1;2;3;4;5;6},1))</f>
        <v>3</v>
      </c>
      <c r="I29" s="47">
        <f>INDEX({0;6;5;4;3;2;1},MATCH(Feuil1!I175,{0;1;2;3;4;5;6},1))</f>
        <v>3</v>
      </c>
      <c r="J29" s="47">
        <f>INDEX({0;3;5;8;15;25},MATCH(Feuil1!J175,{0;1;2;3;4;5},1))</f>
        <v>0</v>
      </c>
      <c r="K29" s="47">
        <f>INDEX({0;1;4;6;10;12;15;7;8;9;10;12;14;16;18;20},MATCH(Feuil1!K175,{0;1;2;3;4;5;6;7;8;9;10;11;12;13;14;15},1))</f>
        <v>1</v>
      </c>
      <c r="L29" s="47">
        <f>IF(Feuil1!L175="","",VLOOKUP(Feuil1!L175,A66:B106,2,0))</f>
        <v>0</v>
      </c>
      <c r="M29" s="47">
        <f>IF(Feuil1!L175="","",VLOOKUP(Feuil1!M175,A66:B106,2,0))</f>
        <v>0</v>
      </c>
      <c r="N29" s="47">
        <f>IF(Feuil1!N175="","",VLOOKUP(Feuil1!N175,A66:B106,2,0))</f>
        <v>0</v>
      </c>
      <c r="O29" s="47">
        <f t="shared" si="0"/>
        <v>16</v>
      </c>
      <c r="P29" s="47"/>
      <c r="Q29" s="47"/>
    </row>
    <row r="30" spans="1:17" x14ac:dyDescent="0.25">
      <c r="A30" s="47">
        <f>Feuil1!A176</f>
        <v>0</v>
      </c>
      <c r="B30" s="47">
        <f>INDEX({0;1;3;5;7;9;12;14;16;18;20;22;24},MATCH(Feuil1!B176,{0;1;2;3;4;5;6;7;8;9;10;11;12},1))</f>
        <v>0</v>
      </c>
      <c r="C30" s="47">
        <f>INDEX({0;1;2;3;4;5;6;7;8;9;10;12;14;16;18;20},MATCH(Feuil1!C176,{0;1;2;3;4;5;6;7;8;9;10;11;12;13;14;15},1))</f>
        <v>0</v>
      </c>
      <c r="D30" s="47">
        <f>INDEX({0;1;2;3;4;5;6;7;8;9;10;12;14;16;18;20},MATCH(Feuil1!D176,{0;1;2;3;4;5;6;7;8;9;10;11;12;13;14;15},1))</f>
        <v>0</v>
      </c>
      <c r="E30" s="47">
        <f>INDEX({0;6;5;4;3;2;1},MATCH(Feuil1!E176,{0;1;2;3;4;5;6},1))</f>
        <v>0</v>
      </c>
      <c r="F30" s="47">
        <f>INDEX({0;1;2;3;1;1;1;1;1;1;1;1;2;3;4;5;6},MATCH(Feuil1!F176,{0;1;2;3;12;13;14;15;16;17;18;19;20;21;22;23;24},1))</f>
        <v>1</v>
      </c>
      <c r="G30" s="47">
        <f>Feuil1!G176*(H30+I30+J30+K30)</f>
        <v>24</v>
      </c>
      <c r="H30" s="47">
        <f>INDEX({0;6;5;4;3;2;1},MATCH(Feuil1!H176,{0;1;2;3;4;5;6},1))</f>
        <v>3</v>
      </c>
      <c r="I30" s="47">
        <f>INDEX({0;6;5;4;3;2;1},MATCH(Feuil1!I176,{0;1;2;3;4;5;6},1))</f>
        <v>2</v>
      </c>
      <c r="J30" s="47">
        <f>INDEX({0;3;5;8;15;25},MATCH(Feuil1!J176,{0;1;2;3;4;5},1))</f>
        <v>0</v>
      </c>
      <c r="K30" s="47">
        <f>INDEX({0;1;4;6;10;12;15;7;8;9;10;12;14;16;18;20},MATCH(Feuil1!K176,{0;1;2;3;4;5;6;7;8;9;10;11;12;13;14;15},1))</f>
        <v>1</v>
      </c>
      <c r="L30" s="47">
        <f>IF(Feuil1!L176="","",VLOOKUP(Feuil1!L176,A66:B106,2,0))</f>
        <v>0</v>
      </c>
      <c r="M30" s="47">
        <f>IF(Feuil1!L176="","",VLOOKUP(Feuil1!M176,A66:B106,2,0))</f>
        <v>0</v>
      </c>
      <c r="N30" s="47">
        <f>IF(Feuil1!N176="","",VLOOKUP(Feuil1!N176,A66:B106,2,0))</f>
        <v>0</v>
      </c>
      <c r="O30" s="47">
        <f t="shared" si="0"/>
        <v>25</v>
      </c>
      <c r="P30" s="48" t="s">
        <v>11</v>
      </c>
      <c r="Q30" s="47">
        <f>SUM(O29:O30)</f>
        <v>41</v>
      </c>
    </row>
    <row r="31" spans="1:17" x14ac:dyDescent="0.25">
      <c r="A31" s="43" t="str">
        <f>Feuil1!A177</f>
        <v>Tomb Guard</v>
      </c>
      <c r="B31" s="43">
        <f>INDEX({0;1;3;5;7;9;12;14;16;18;20;22;24},MATCH(Feuil1!B177,{0;1;2;3;4;5;6;7;8;9;10;11;12},1))</f>
        <v>1</v>
      </c>
      <c r="C31" s="43">
        <f>INDEX({0;1;2;3;4;5;6;7;8;9;10;12;14;16;18;20},MATCH(Feuil1!C177,{0;1;2;3;4;5;6;7;8;9;10;11;12;13;14;15},1))</f>
        <v>4</v>
      </c>
      <c r="D31" s="43">
        <f>INDEX({0;1;2;3;4;5;6;7;8;9;10;12;14;16;18;20},MATCH(Feuil1!D177,{0;1;2;3;4;5;6;7;8;9;10;11;12;13;14;15},1))</f>
        <v>10</v>
      </c>
      <c r="E31" s="43">
        <f>INDEX({0;6;5;4;3;2;1},MATCH(Feuil1!E177,{0;1;2;3;4;5;6},1))</f>
        <v>2</v>
      </c>
      <c r="F31" s="43">
        <f>INDEX({0;1;2;3;1;1;1;1;1;1;1;1;2;3;4;5;6},MATCH(Feuil1!F177,{0;1;2;3;12;13;14;15;16;17;18;19;20;21;22;23;24},1))</f>
        <v>1</v>
      </c>
      <c r="G31" s="43">
        <f>Feuil1!G177*(H31+I31+J31+K31)</f>
        <v>22</v>
      </c>
      <c r="H31" s="43">
        <f>INDEX({0;6;5;4;3;2;1},MATCH(Feuil1!H177,{0;1;2;3;4;5;6},1))</f>
        <v>4</v>
      </c>
      <c r="I31" s="43">
        <f>INDEX({0;6;5;4;3;2;1},MATCH(Feuil1!I177,{0;1;2;3;4;5;6},1))</f>
        <v>3</v>
      </c>
      <c r="J31" s="43">
        <f>INDEX({0;3;5;8;15;25},MATCH(Feuil1!J177,{0;1;2;3;4;5},1))</f>
        <v>3</v>
      </c>
      <c r="K31" s="43">
        <f>INDEX({0;1;4;6;10;12;15;7;8;9;10;12;14;16;18;20},MATCH(Feuil1!K177,{0;1;2;3;4;5;6;7;8;9;10;11;12;13;14;15},1))</f>
        <v>1</v>
      </c>
      <c r="L31" s="43">
        <f>IF(Feuil1!L177="","",VLOOKUP(Feuil1!L177,A66:B106,2,0))</f>
        <v>0</v>
      </c>
      <c r="M31" s="43">
        <f>IF(Feuil1!L177="","",VLOOKUP(Feuil1!M177,A66:B106,2,0))</f>
        <v>0</v>
      </c>
      <c r="N31" s="43">
        <f>IF(Feuil1!N177="","",VLOOKUP(Feuil1!N177,A66:B106,2,0))</f>
        <v>0</v>
      </c>
      <c r="O31" s="43">
        <f t="shared" si="0"/>
        <v>40</v>
      </c>
      <c r="P31" s="44" t="s">
        <v>11</v>
      </c>
      <c r="Q31" s="43">
        <f>SUM(O31)</f>
        <v>40</v>
      </c>
    </row>
    <row r="32" spans="1:17" x14ac:dyDescent="0.25">
      <c r="A32" s="43">
        <f>Feuil1!A178</f>
        <v>0</v>
      </c>
      <c r="B32" s="43">
        <f>INDEX({0;1;3;5;7;9;12;14;16;18;20;22;24},MATCH(Feuil1!B178,{0;1;2;3;4;5;6;7;8;9;10;11;12},1))</f>
        <v>0</v>
      </c>
      <c r="C32" s="43">
        <f>INDEX({0;1;2;3;4;5;6;7;8;9;10;12;14;16;18;20},MATCH(Feuil1!C178,{0;1;2;3;4;5;6;7;8;9;10;11;12;13;14;15},1))</f>
        <v>0</v>
      </c>
      <c r="D32" s="43">
        <f>INDEX({0;1;2;3;4;5;6;7;8;9;10;12;14;16;18;20},MATCH(Feuil1!D178,{0;1;2;3;4;5;6;7;8;9;10;11;12;13;14;15},1))</f>
        <v>0</v>
      </c>
      <c r="E32" s="43">
        <f>INDEX({0;6;5;4;3;2;1},MATCH(Feuil1!E178,{0;1;2;3;4;5;6},1))</f>
        <v>0</v>
      </c>
      <c r="F32" s="43">
        <f>INDEX({0;1;2;3;1;1;1;1;1;1;1;1;2;3;4;5;6},MATCH(Feuil1!F178,{0;1;2;3;12;13;14;15;16;17;18;19;20;21;22;23;24},1))</f>
        <v>1</v>
      </c>
      <c r="G32" s="43">
        <f>Feuil1!G178*(H32+I32+J32+K32)</f>
        <v>22</v>
      </c>
      <c r="H32" s="43">
        <f>INDEX({0;6;5;4;3;2;1},MATCH(Feuil1!H178,{0;1;2;3;4;5;6},1))</f>
        <v>3</v>
      </c>
      <c r="I32" s="43">
        <f>INDEX({0;6;5;4;3;2;1},MATCH(Feuil1!I178,{0;1;2;3;4;5;6},1))</f>
        <v>4</v>
      </c>
      <c r="J32" s="43">
        <f>INDEX({0;3;5;8;15;25},MATCH(Feuil1!J178,{0;1;2;3;4;5},1))</f>
        <v>3</v>
      </c>
      <c r="K32" s="43">
        <f>INDEX({0;1;4;6;10;12;15;7;8;9;10;12;14;16;18;20},MATCH(Feuil1!K178,{0;1;2;3;4;5;6;7;8;9;10;11;12;13;14;15},1))</f>
        <v>1</v>
      </c>
      <c r="L32" s="43">
        <f>IF(Feuil1!L178="","",VLOOKUP(Feuil1!L178,A66:B106,2,0))</f>
        <v>0</v>
      </c>
      <c r="M32" s="43">
        <f>IF(Feuil1!L178="","",VLOOKUP(Feuil1!M178,A66:B106,2,0))</f>
        <v>0</v>
      </c>
      <c r="N32" s="43">
        <f>IF(Feuil1!N178="","",VLOOKUP(Feuil1!N178,A66:B106,2,0))</f>
        <v>0</v>
      </c>
      <c r="O32" s="43">
        <f t="shared" si="0"/>
        <v>23</v>
      </c>
      <c r="P32" s="44" t="s">
        <v>11</v>
      </c>
      <c r="Q32" s="43">
        <f>SUM(O32)</f>
        <v>23</v>
      </c>
    </row>
    <row r="33" spans="1:17" x14ac:dyDescent="0.25">
      <c r="A33" s="47" t="str">
        <f>Feuil1!A179</f>
        <v>Necrotect</v>
      </c>
      <c r="B33" s="47">
        <f>INDEX({0;1;3;5;7;9;12;14;16;18;20;22;24},MATCH(Feuil1!B179,{0;1;2;3;4;5;6;7;8;9;10;11;12},1))</f>
        <v>9</v>
      </c>
      <c r="C33" s="47">
        <f>INDEX({0;1;2;3;4;5;6;7;8;9;10;12;14;16;18;20},MATCH(Feuil1!C179,{0;1;2;3;4;5;6;7;8;9;10;11;12;13;14;15},1))</f>
        <v>4</v>
      </c>
      <c r="D33" s="47">
        <f>INDEX({0;1;2;3;4;5;6;7;8;9;10;12;14;16;18;20},MATCH(Feuil1!D179,{0;1;2;3;4;5;6;7;8;9;10;11;12;13;14;15},1))</f>
        <v>10</v>
      </c>
      <c r="E33" s="47">
        <f>INDEX({0;6;5;4;3;2;1},MATCH(Feuil1!E179,{0;1;2;3;4;5;6},1))</f>
        <v>2</v>
      </c>
      <c r="F33" s="47">
        <f>INDEX({0;1;2;3;1;1;1;1;1;1;1;1;2;3;4;5;6},MATCH(Feuil1!F179,{0;1;2;3;12;13;14;15;16;17;18;19;20;21;22;23;24},1))</f>
        <v>2</v>
      </c>
      <c r="G33" s="47">
        <f>Feuil1!G179*(H33+I33+J33+K33)</f>
        <v>14</v>
      </c>
      <c r="H33" s="47">
        <f>INDEX({0;6;5;4;3;2;1},MATCH(Feuil1!H179,{0;1;2;3;4;5;6},1))</f>
        <v>3</v>
      </c>
      <c r="I33" s="47">
        <f>INDEX({0;6;5;4;3;2;1},MATCH(Feuil1!I179,{0;1;2;3;4;5;6},1))</f>
        <v>3</v>
      </c>
      <c r="J33" s="47">
        <f>INDEX({0;3;5;8;15;25},MATCH(Feuil1!J179,{0;1;2;3;4;5},1))</f>
        <v>0</v>
      </c>
      <c r="K33" s="47">
        <f>INDEX({0;1;4;6;10;12;15;7;8;9;10;12;14;16;18;20},MATCH(Feuil1!K179,{0;1;2;3;4;5;6;7;8;9;10;11;12;13;14;15},1))</f>
        <v>1</v>
      </c>
      <c r="L33" s="47">
        <f>IF(Feuil1!L179="","",VLOOKUP(Feuil1!L179,A66:B106,2,0))</f>
        <v>0</v>
      </c>
      <c r="M33" s="47">
        <f>IF(Feuil1!L179="","",VLOOKUP(Feuil1!M179,A66:B106,2,0))</f>
        <v>0</v>
      </c>
      <c r="N33" s="47">
        <f>IF(Feuil1!N179="","",VLOOKUP(Feuil1!N179,A66:B106,2,0))</f>
        <v>0</v>
      </c>
      <c r="O33" s="47">
        <f t="shared" si="0"/>
        <v>41</v>
      </c>
      <c r="P33" s="47"/>
      <c r="Q33" s="47"/>
    </row>
    <row r="34" spans="1:17" x14ac:dyDescent="0.25">
      <c r="A34" s="47">
        <f>Feuil1!A180</f>
        <v>0</v>
      </c>
      <c r="B34" s="47">
        <f>INDEX({0;1;3;5;7;9;12;14;16;18;20;22;24},MATCH(Feuil1!B180,{0;1;2;3;4;5;6;7;8;9;10;11;12},1))</f>
        <v>0</v>
      </c>
      <c r="C34" s="47">
        <f>INDEX({0;1;2;3;4;5;6;7;8;9;10;12;14;16;18;20},MATCH(Feuil1!C180,{0;1;2;3;4;5;6;7;8;9;10;11;12;13;14;15},1))</f>
        <v>0</v>
      </c>
      <c r="D34" s="47">
        <f>INDEX({0;1;2;3;4;5;6;7;8;9;10;12;14;16;18;20},MATCH(Feuil1!D180,{0;1;2;3;4;5;6;7;8;9;10;11;12;13;14;15},1))</f>
        <v>0</v>
      </c>
      <c r="E34" s="47">
        <f>INDEX({0;6;5;4;3;2;1},MATCH(Feuil1!E180,{0;1;2;3;4;5;6},1))</f>
        <v>0</v>
      </c>
      <c r="F34" s="47">
        <f>INDEX({0;1;2;3;1;1;1;1;1;1;1;1;2;3;4;5;6},MATCH(Feuil1!F180,{0;1;2;3;12;13;14;15;16;17;18;19;20;21;22;23;24},1))</f>
        <v>1</v>
      </c>
      <c r="G34" s="47">
        <f>Feuil1!G180*(H34+I34+J34+K34)</f>
        <v>16</v>
      </c>
      <c r="H34" s="47">
        <f>INDEX({0;6;5;4;3;2;1},MATCH(Feuil1!H180,{0;1;2;3;4;5;6},1))</f>
        <v>3</v>
      </c>
      <c r="I34" s="47">
        <f>INDEX({0;6;5;4;3;2;1},MATCH(Feuil1!I180,{0;1;2;3;4;5;6},1))</f>
        <v>4</v>
      </c>
      <c r="J34" s="47">
        <f>INDEX({0;3;5;8;15;25},MATCH(Feuil1!J180,{0;1;2;3;4;5},1))</f>
        <v>0</v>
      </c>
      <c r="K34" s="47">
        <f>INDEX({0;1;4;6;10;12;15;7;8;9;10;12;14;16;18;20},MATCH(Feuil1!K180,{0;1;2;3;4;5;6;7;8;9;10;11;12;13;14;15},1))</f>
        <v>1</v>
      </c>
      <c r="L34" s="47">
        <f>IF(Feuil1!L180="","",VLOOKUP(Feuil1!L180,A66:B106,2,0))</f>
        <v>0</v>
      </c>
      <c r="M34" s="47">
        <f>IF(Feuil1!L180="","",VLOOKUP(Feuil1!M180,A66:B106,2,0))</f>
        <v>0</v>
      </c>
      <c r="N34" s="47">
        <f>IF(Feuil1!N180="","",VLOOKUP(Feuil1!N180,A66:B106,2,0))</f>
        <v>0</v>
      </c>
      <c r="O34" s="47">
        <f t="shared" si="0"/>
        <v>17</v>
      </c>
      <c r="P34" s="48" t="s">
        <v>11</v>
      </c>
      <c r="Q34" s="47">
        <f>SUM(O33:O34)</f>
        <v>58</v>
      </c>
    </row>
    <row r="35" spans="1:17" x14ac:dyDescent="0.25">
      <c r="A35" s="43" t="str">
        <f>Feuil1!A181</f>
        <v>Necropolis Knights</v>
      </c>
      <c r="B35" s="43">
        <f>INDEX({0;1;3;5;7;9;12;14;16;18;20;22;24},MATCH(Feuil1!B181,{0;1;2;3;4;5;6;7;8;9;10;11;12},1))</f>
        <v>9</v>
      </c>
      <c r="C35" s="43">
        <f>INDEX({0;1;2;3;4;5;6;7;8;9;10;12;14;16;18;20},MATCH(Feuil1!C181,{0;1;2;3;4;5;6;7;8;9;10;11;12;13;14;15},1))</f>
        <v>8</v>
      </c>
      <c r="D35" s="43">
        <f>INDEX({0;1;2;3;4;5;6;7;8;9;10;12;14;16;18;20},MATCH(Feuil1!D181,{0;1;2;3;4;5;6;7;8;9;10;11;12;13;14;15},1))</f>
        <v>5</v>
      </c>
      <c r="E35" s="43">
        <f>INDEX({0;6;5;4;3;2;1},MATCH(Feuil1!E181,{0;1;2;3;4;5;6},1))</f>
        <v>1</v>
      </c>
      <c r="F35" s="43">
        <f>INDEX({0;1;2;3;1;1;1;1;1;1;1;1;2;3;4;5;6},MATCH(Feuil1!F181,{0;1;2;3;12;13;14;15;16;17;18;19;20;21;22;23;24},1))</f>
        <v>2</v>
      </c>
      <c r="G35" s="43">
        <f>Feuil1!G181*(H35+I35+J35+K35)</f>
        <v>24</v>
      </c>
      <c r="H35" s="43">
        <f>INDEX({0;6;5;4;3;2;1},MATCH(Feuil1!H181,{0;1;2;3;4;5;6},1))</f>
        <v>4</v>
      </c>
      <c r="I35" s="43">
        <f>INDEX({0;6;5;4;3;2;1},MATCH(Feuil1!I181,{0;1;2;3;4;5;6},1))</f>
        <v>4</v>
      </c>
      <c r="J35" s="43">
        <f>INDEX({0;3;5;8;15;25},MATCH(Feuil1!J181,{0;1;2;3;4;5},1))</f>
        <v>3</v>
      </c>
      <c r="K35" s="43">
        <f>INDEX({0;1;4;6;10;12;15;7;8;9;10;12;14;16;18;20},MATCH(Feuil1!K181,{0;1;2;3;4;5;6;7;8;9;10;11;12;13;14;15},1))</f>
        <v>1</v>
      </c>
      <c r="L35" s="43">
        <f>IF(Feuil1!L181="","",VLOOKUP(Feuil1!L181,A66:B106,2,0))</f>
        <v>0</v>
      </c>
      <c r="M35" s="43">
        <f>IF(Feuil1!L181="","",VLOOKUP(Feuil1!M181,A66:B106,2,0))</f>
        <v>0</v>
      </c>
      <c r="N35" s="43">
        <f>IF(Feuil1!N181="","",VLOOKUP(Feuil1!N181,A66:B106,2,0))</f>
        <v>0</v>
      </c>
      <c r="O35" s="43">
        <f t="shared" si="0"/>
        <v>49</v>
      </c>
      <c r="P35" s="43"/>
      <c r="Q35" s="43"/>
    </row>
    <row r="36" spans="1:17" x14ac:dyDescent="0.25">
      <c r="A36" s="43">
        <f>Feuil1!A182</f>
        <v>0</v>
      </c>
      <c r="B36" s="43">
        <f>INDEX({0;1;3;5;7;9;12;14;16;18;20;22;24},MATCH(Feuil1!B182,{0;1;2;3;4;5;6;7;8;9;10;11;12},1))</f>
        <v>0</v>
      </c>
      <c r="C36" s="43">
        <f>INDEX({0;1;2;3;4;5;6;7;8;9;10;12;14;16;18;20},MATCH(Feuil1!C182,{0;1;2;3;4;5;6;7;8;9;10;11;12;13;14;15},1))</f>
        <v>0</v>
      </c>
      <c r="D36" s="43">
        <f>INDEX({0;1;2;3;4;5;6;7;8;9;10;12;14;16;18;20},MATCH(Feuil1!D182,{0;1;2;3;4;5;6;7;8;9;10;11;12;13;14;15},1))</f>
        <v>0</v>
      </c>
      <c r="E36" s="43">
        <f>INDEX({0;6;5;4;3;2;1},MATCH(Feuil1!E182,{0;1;2;3;4;5;6},1))</f>
        <v>0</v>
      </c>
      <c r="F36" s="43">
        <f>INDEX({0;1;2;3;1;1;1;1;1;1;1;1;2;3;4;5;6},MATCH(Feuil1!F182,{0;1;2;3;12;13;14;15;16;17;18;19;20;21;22;23;24},1))</f>
        <v>2</v>
      </c>
      <c r="G36" s="43">
        <f>Feuil1!G182*(H36+I36+J36+K36)</f>
        <v>42</v>
      </c>
      <c r="H36" s="43">
        <f>INDEX({0;6;5;4;3;2;1},MATCH(Feuil1!H182,{0;1;2;3;4;5;6},1))</f>
        <v>3</v>
      </c>
      <c r="I36" s="43">
        <f>INDEX({0;6;5;4;3;2;1},MATCH(Feuil1!I182,{0;1;2;3;4;5;6},1))</f>
        <v>4</v>
      </c>
      <c r="J36" s="43">
        <f>INDEX({0;3;5;8;15;25},MATCH(Feuil1!J182,{0;1;2;3;4;5},1))</f>
        <v>3</v>
      </c>
      <c r="K36" s="43">
        <f>INDEX({0;1;4;6;10;12;15;7;8;9;10;12;14;16;18;20},MATCH(Feuil1!K182,{0;1;2;3;4;5;6;7;8;9;10;11;12;13;14;15},1))</f>
        <v>4</v>
      </c>
      <c r="L36" s="43">
        <f>IF(Feuil1!L182="","",VLOOKUP(Feuil1!L182,A66:B106,2,0))</f>
        <v>0</v>
      </c>
      <c r="M36" s="43">
        <f>IF(Feuil1!L182="","",VLOOKUP(Feuil1!M182,A66:B106,2,0))</f>
        <v>0</v>
      </c>
      <c r="N36" s="43">
        <f>IF(Feuil1!N182="","",VLOOKUP(Feuil1!N182,A66:B106,2,0))</f>
        <v>0</v>
      </c>
      <c r="O36" s="43">
        <f t="shared" si="0"/>
        <v>44</v>
      </c>
      <c r="P36" s="43"/>
      <c r="Q36" s="43"/>
    </row>
    <row r="37" spans="1:17" x14ac:dyDescent="0.25">
      <c r="A37" s="47" t="str">
        <f>Feuil1!A183</f>
        <v xml:space="preserve">Tomb Scorpions </v>
      </c>
      <c r="B37" s="47">
        <f>INDEX({0;1;3;5;7;9;12;14;16;18;20;22;24},MATCH(Feuil1!B183,{0;1;2;3;4;5;6;7;8;9;10;11;12},1))</f>
        <v>9</v>
      </c>
      <c r="C37" s="47">
        <f>INDEX({0;1;2;3;4;5;6;7;8;9;10;12;14;16;18;20},MATCH(Feuil1!C183,{0;1;2;3;4;5;6;7;8;9;10;11;12;13;14;15},1))</f>
        <v>6</v>
      </c>
      <c r="D37" s="47">
        <f>INDEX({0;1;2;3;4;5;6;7;8;9;10;12;14;16;18;20},MATCH(Feuil1!D183,{0;1;2;3;4;5;6;7;8;9;10;11;12;13;14;15},1))</f>
        <v>10</v>
      </c>
      <c r="E37" s="47">
        <f>INDEX({0;6;5;4;3;2;1},MATCH(Feuil1!E183,{0;1;2;3;4;5;6},1))</f>
        <v>3</v>
      </c>
      <c r="F37" s="47">
        <f>INDEX({0;1;2;3;1;1;1;1;1;1;1;1;2;3;4;5;6},MATCH(Feuil1!F183,{0;1;2;3;12;13;14;15;16;17;18;19;20;21;22;23;24},1))</f>
        <v>3</v>
      </c>
      <c r="G37" s="47">
        <f>Feuil1!G183*(H37+I37+J37+K37)</f>
        <v>17</v>
      </c>
      <c r="H37" s="47">
        <f>INDEX({0;6;5;4;3;2;1},MATCH(Feuil1!H183,{0;1;2;3;4;5;6},1))</f>
        <v>4</v>
      </c>
      <c r="I37" s="47">
        <f>INDEX({0;6;5;4;3;2;1},MATCH(Feuil1!I183,{0;1;2;3;4;5;6},1))</f>
        <v>4</v>
      </c>
      <c r="J37" s="47">
        <f>INDEX({0;3;5;8;15;25},MATCH(Feuil1!J183,{0;1;2;3;4;5},1))</f>
        <v>3</v>
      </c>
      <c r="K37" s="47">
        <f>INDEX({0;1;4;6;10;12;15;7;8;9;10;12;14;16;18;20},MATCH(Feuil1!K183,{0;1;2;3;4;5;6;7;8;9;10;11;12;13;14;15},1))</f>
        <v>6</v>
      </c>
      <c r="L37" s="47">
        <f>IF(Feuil1!L183="","",VLOOKUP(Feuil1!L183,A66:B106,2,0))</f>
        <v>0</v>
      </c>
      <c r="M37" s="47">
        <f>IF(Feuil1!L183="","",VLOOKUP(Feuil1!M183,A66:B106,2,0))</f>
        <v>0</v>
      </c>
      <c r="N37" s="47">
        <f>IF(Feuil1!N183="","",VLOOKUP(Feuil1!N183,A66:B106,2,0))</f>
        <v>0</v>
      </c>
      <c r="O37" s="47">
        <f t="shared" si="0"/>
        <v>48</v>
      </c>
      <c r="P37" s="48" t="s">
        <v>11</v>
      </c>
      <c r="Q37" s="47">
        <f t="shared" ref="Q37" si="2">SUM(O35:O37)</f>
        <v>141</v>
      </c>
    </row>
    <row r="38" spans="1:17" x14ac:dyDescent="0.25">
      <c r="A38" s="47">
        <f>Feuil1!A184</f>
        <v>0</v>
      </c>
      <c r="B38" s="47">
        <f>INDEX({0;1;3;5;7;9;12;14;16;18;20;22;24},MATCH(Feuil1!B184,{0;1;2;3;4;5;6;7;8;9;10;11;12},1))</f>
        <v>0</v>
      </c>
      <c r="C38" s="47">
        <f>INDEX({0;1;2;3;4;5;6;7;8;9;10;12;14;16;18;20},MATCH(Feuil1!C184,{0;1;2;3;4;5;6;7;8;9;10;11;12;13;14;15},1))</f>
        <v>0</v>
      </c>
      <c r="D38" s="47">
        <f>INDEX({0;1;2;3;4;5;6;7;8;9;10;12;14;16;18;20},MATCH(Feuil1!D184,{0;1;2;3;4;5;6;7;8;9;10;11;12;13;14;15},1))</f>
        <v>0</v>
      </c>
      <c r="E38" s="47">
        <f>INDEX({0;6;5;4;3;2;1},MATCH(Feuil1!E184,{0;1;2;3;4;5;6},1))</f>
        <v>0</v>
      </c>
      <c r="F38" s="47">
        <f>INDEX({0;1;2;3;1;1;1;1;1;1;1;1;2;3;4;5;6},MATCH(Feuil1!F184,{0;1;2;3;12;13;14;15;16;17;18;19;20;21;22;23;24},1))</f>
        <v>2</v>
      </c>
      <c r="G38" s="47">
        <f>Feuil1!G184*(H38+I38+J38+K38)</f>
        <v>32</v>
      </c>
      <c r="H38" s="47">
        <f>INDEX({0;6;5;4;3;2;1},MATCH(Feuil1!H184,{0;1;2;3;4;5;6},1))</f>
        <v>3</v>
      </c>
      <c r="I38" s="47">
        <f>INDEX({0;6;5;4;3;2;1},MATCH(Feuil1!I184,{0;1;2;3;4;5;6},1))</f>
        <v>4</v>
      </c>
      <c r="J38" s="47">
        <f>INDEX({0;3;5;8;15;25},MATCH(Feuil1!J184,{0;1;2;3;4;5},1))</f>
        <v>5</v>
      </c>
      <c r="K38" s="47">
        <f>INDEX({0;1;4;6;10;12;15;7;8;9;10;12;14;16;18;20},MATCH(Feuil1!K184,{0;1;2;3;4;5;6;7;8;9;10;11;12;13;14;15},1))</f>
        <v>4</v>
      </c>
      <c r="L38" s="47">
        <f>IF(Feuil1!L184="","",VLOOKUP(Feuil1!L184,A66:B106,2,0))</f>
        <v>0</v>
      </c>
      <c r="M38" s="47">
        <f>IF(Feuil1!L184="","",VLOOKUP(Feuil1!M184,A66:B106,2,0))</f>
        <v>0</v>
      </c>
      <c r="N38" s="47">
        <f>IF(Feuil1!N184="","",VLOOKUP(Feuil1!N184,A66:B106,2,0))</f>
        <v>0</v>
      </c>
      <c r="O38" s="47">
        <f t="shared" si="0"/>
        <v>34</v>
      </c>
      <c r="P38" s="48" t="s">
        <v>11</v>
      </c>
      <c r="Q38" s="47">
        <f>SUM(O38)</f>
        <v>34</v>
      </c>
    </row>
    <row r="39" spans="1:17" x14ac:dyDescent="0.25">
      <c r="A39" s="43" t="str">
        <f>Feuil1!A185</f>
        <v>Ushabti</v>
      </c>
      <c r="B39" s="43">
        <f>INDEX({0;1;3;5;7;9;12;14;16;18;20;22;24},MATCH(Feuil1!B185,{0;1;2;3;4;5;6;7;8;9;10;11;12},1))</f>
        <v>7</v>
      </c>
      <c r="C39" s="43">
        <f>INDEX({0;1;2;3;4;5;6;7;8;9;10;12;14;16;18;20},MATCH(Feuil1!C185,{0;1;2;3;4;5;6;7;8;9;10;11;12;13;14;15},1))</f>
        <v>6</v>
      </c>
      <c r="D39" s="43">
        <f>INDEX({0;1;2;3;4;5;6;7;8;9;10;12;14;16;18;20},MATCH(Feuil1!D185,{0;1;2;3;4;5;6;7;8;9;10;11;12;13;14;15},1))</f>
        <v>10</v>
      </c>
      <c r="E39" s="43">
        <f>INDEX({0;6;5;4;3;2;1},MATCH(Feuil1!E185,{0;1;2;3;4;5;6},1))</f>
        <v>2</v>
      </c>
      <c r="F39" s="43">
        <f>INDEX({0;1;2;3;1;1;1;1;1;1;1;1;2;3;4;5;6},MATCH(Feuil1!F185,{0;1;2;3;12;13;14;15;16;17;18;19;20;21;22;23;24},1))</f>
        <v>6</v>
      </c>
      <c r="G39" s="43">
        <f>Feuil1!G185*(H39+I39+J39+K39)</f>
        <v>14</v>
      </c>
      <c r="H39" s="43">
        <f>INDEX({0;6;5;4;3;2;1},MATCH(Feuil1!H185,{0;1;2;3;4;5;6},1))</f>
        <v>3</v>
      </c>
      <c r="I39" s="43">
        <f>INDEX({0;6;5;4;3;2;1},MATCH(Feuil1!I185,{0;1;2;3;4;5;6},1))</f>
        <v>4</v>
      </c>
      <c r="J39" s="43">
        <f>INDEX({0;3;5;8;15;25},MATCH(Feuil1!J185,{0;1;2;3;4;5},1))</f>
        <v>3</v>
      </c>
      <c r="K39" s="43">
        <f>INDEX({0;1;4;6;10;12;15;7;8;9;10;12;14;16;18;20},MATCH(Feuil1!K185,{0;1;2;3;4;5;6;7;8;9;10;11;12;13;14;15},1))</f>
        <v>4</v>
      </c>
      <c r="L39" s="43">
        <f>IF(Feuil1!L185="","",VLOOKUP(Feuil1!L185,A66:B106,2,0))</f>
        <v>0</v>
      </c>
      <c r="M39" s="43">
        <f>IF(Feuil1!L185="","",VLOOKUP(Feuil1!M185,A66:B106,2,0))</f>
        <v>0</v>
      </c>
      <c r="N39" s="43">
        <f>IF(Feuil1!N185="","",VLOOKUP(Feuil1!N185,A66:B106,2,0))</f>
        <v>0</v>
      </c>
      <c r="O39" s="43">
        <f t="shared" si="0"/>
        <v>45</v>
      </c>
      <c r="P39" s="44" t="s">
        <v>11</v>
      </c>
      <c r="Q39" s="43">
        <f>SUM(O39)</f>
        <v>45</v>
      </c>
    </row>
    <row r="40" spans="1:17" x14ac:dyDescent="0.25">
      <c r="A40" s="43">
        <f>Feuil1!A186</f>
        <v>0</v>
      </c>
      <c r="B40" s="43">
        <f>INDEX({0;1;3;5;7;9;12;14;16;18;20;22;24},MATCH(Feuil1!B186,{0;1;2;3;4;5;6;7;8;9;10;11;12},1))</f>
        <v>0</v>
      </c>
      <c r="C40" s="43">
        <f>INDEX({0;1;2;3;4;5;6;7;8;9;10;12;14;16;18;20},MATCH(Feuil1!C186,{0;1;2;3;4;5;6;7;8;9;10;11;12;13;14;15},1))</f>
        <v>0</v>
      </c>
      <c r="D40" s="43">
        <f>INDEX({0;1;2;3;4;5;6;7;8;9;10;12;14;16;18;20},MATCH(Feuil1!D186,{0;1;2;3;4;5;6;7;8;9;10;11;12;13;14;15},1))</f>
        <v>0</v>
      </c>
      <c r="E40" s="43">
        <f>INDEX({0;6;5;4;3;2;1},MATCH(Feuil1!E186,{0;1;2;3;4;5;6},1))</f>
        <v>0</v>
      </c>
      <c r="F40" s="43">
        <f>INDEX({0;1;2;3;1;1;1;1;1;1;1;1;2;3;4;5;6},MATCH(Feuil1!F186,{0;1;2;3;12;13;14;15;16;17;18;19;20;21;22;23;24},1))</f>
        <v>1</v>
      </c>
      <c r="G40" s="43">
        <f>Feuil1!G186*(H40+I40+J40+K40)</f>
        <v>24</v>
      </c>
      <c r="H40" s="43">
        <f>INDEX({0;6;5;4;3;2;1},MATCH(Feuil1!H186,{0;1;2;3;4;5;6},1))</f>
        <v>3</v>
      </c>
      <c r="I40" s="43">
        <f>INDEX({0;6;5;4;3;2;1},MATCH(Feuil1!I186,{0;1;2;3;4;5;6},1))</f>
        <v>4</v>
      </c>
      <c r="J40" s="43">
        <f>INDEX({0;3;5;8;15;25},MATCH(Feuil1!J186,{0;1;2;3;4;5},1))</f>
        <v>0</v>
      </c>
      <c r="K40" s="43">
        <f>INDEX({0;1;4;6;10;12;15;7;8;9;10;12;14;16;18;20},MATCH(Feuil1!K186,{0;1;2;3;4;5;6;7;8;9;10;11;12;13;14;15},1))</f>
        <v>1</v>
      </c>
      <c r="L40" s="43">
        <f>IF(Feuil1!L186="","",VLOOKUP(Feuil1!L186,A66:B106,2,0))</f>
        <v>0</v>
      </c>
      <c r="M40" s="43">
        <f>IF(Feuil1!L186="","",VLOOKUP(Feuil1!M186,A66:B106,2,0))</f>
        <v>0</v>
      </c>
      <c r="N40" s="43">
        <f>IF(Feuil1!N186="","",VLOOKUP(Feuil1!N186,A66:B106,2,0))</f>
        <v>0</v>
      </c>
      <c r="O40" s="43">
        <f t="shared" si="0"/>
        <v>25</v>
      </c>
      <c r="P40" s="44" t="s">
        <v>11</v>
      </c>
      <c r="Q40" s="43">
        <f t="shared" ref="Q40:Q41" si="3">SUM(O40)</f>
        <v>25</v>
      </c>
    </row>
    <row r="41" spans="1:17" x14ac:dyDescent="0.25">
      <c r="A41" s="43">
        <f>Feuil1!A187</f>
        <v>0</v>
      </c>
      <c r="B41" s="43">
        <f>INDEX({0;1;3;5;7;9;12;14;16;18;20;22;24},MATCH(Feuil1!B187,{0;1;2;3;4;5;6;7;8;9;10;11;12},1))</f>
        <v>0</v>
      </c>
      <c r="C41" s="43">
        <f>INDEX({0;1;2;3;4;5;6;7;8;9;10;12;14;16;18;20},MATCH(Feuil1!C187,{0;1;2;3;4;5;6;7;8;9;10;11;12;13;14;15},1))</f>
        <v>0</v>
      </c>
      <c r="D41" s="43">
        <f>INDEX({0;1;2;3;4;5;6;7;8;9;10;12;14;16;18;20},MATCH(Feuil1!D187,{0;1;2;3;4;5;6;7;8;9;10;11;12;13;14;15},1))</f>
        <v>0</v>
      </c>
      <c r="E41" s="43">
        <f>INDEX({0;6;5;4;3;2;1},MATCH(Feuil1!E187,{0;1;2;3;4;5;6},1))</f>
        <v>0</v>
      </c>
      <c r="F41" s="43">
        <f>INDEX({0;1;2;3;1;1;1;1;1;1;1;1;2;3;4;5;6},MATCH(Feuil1!F187,{0;1;2;3;12;13;14;15;16;17;18;19;20;21;22;23;24},1))</f>
        <v>1</v>
      </c>
      <c r="G41" s="43">
        <f>Feuil1!G187*(H41+I41+J41+K41)</f>
        <v>45</v>
      </c>
      <c r="H41" s="43">
        <f>INDEX({0;6;5;4;3;2;1},MATCH(Feuil1!H187,{0;1;2;3;4;5;6},1))</f>
        <v>4</v>
      </c>
      <c r="I41" s="43">
        <f>INDEX({0;6;5;4;3;2;1},MATCH(Feuil1!I187,{0;1;2;3;4;5;6},1))</f>
        <v>4</v>
      </c>
      <c r="J41" s="43">
        <f>INDEX({0;3;5;8;15;25},MATCH(Feuil1!J187,{0;1;2;3;4;5},1))</f>
        <v>3</v>
      </c>
      <c r="K41" s="43">
        <f>INDEX({0;1;4;6;10;12;15;7;8;9;10;12;14;16;18;20},MATCH(Feuil1!K187,{0;1;2;3;4;5;6;7;8;9;10;11;12;13;14;15},1))</f>
        <v>4</v>
      </c>
      <c r="L41" s="43">
        <f>IF(Feuil1!L187="","",VLOOKUP(Feuil1!L187,A66:B106,2,0))</f>
        <v>0</v>
      </c>
      <c r="M41" s="43">
        <f>IF(Feuil1!L187="","",VLOOKUP(Feuil1!M187,A66:B106,2,0))</f>
        <v>0</v>
      </c>
      <c r="N41" s="43">
        <f>IF(Feuil1!N187="","",VLOOKUP(Feuil1!N187,A66:B106,2,0))</f>
        <v>0</v>
      </c>
      <c r="O41" s="43">
        <f t="shared" si="0"/>
        <v>46</v>
      </c>
      <c r="P41" s="44" t="s">
        <v>11</v>
      </c>
      <c r="Q41" s="43">
        <f t="shared" si="3"/>
        <v>46</v>
      </c>
    </row>
    <row r="42" spans="1:17" x14ac:dyDescent="0.25">
      <c r="A42" s="47" t="str">
        <f>Feuil1!A188</f>
        <v xml:space="preserve">Khemrian Warshpinx </v>
      </c>
      <c r="B42" s="47">
        <f>INDEX({0;1;3;5;7;9;12;14;16;18;20;22;24},MATCH(Feuil1!B188,{0;1;2;3;4;5;6;7;8;9;10;11;12},1))</f>
        <v>24</v>
      </c>
      <c r="C42" s="47">
        <f>INDEX({0;1;2;3;4;5;6;7;8;9;10;12;14;16;18;20},MATCH(Feuil1!C188,{0;1;2;3;4;5;6;7;8;9;10;11;12;13;14;15},1))</f>
        <v>6</v>
      </c>
      <c r="D42" s="47">
        <f>INDEX({0;1;2;3;4;5;6;7;8;9;10;12;14;16;18;20},MATCH(Feuil1!D188,{0;1;2;3;4;5;6;7;8;9;10;11;12;13;14;15},1))</f>
        <v>10</v>
      </c>
      <c r="E42" s="47">
        <f>INDEX({0;6;5;4;3;2;1},MATCH(Feuil1!E188,{0;1;2;3;4;5;6},1))</f>
        <v>3</v>
      </c>
      <c r="F42" s="47">
        <f>INDEX({0;1;2;3;1;1;1;1;1;1;1;1;2;3;4;5;6},MATCH(Feuil1!F188,{0;1;2;3;12;13;14;15;16;17;18;19;20;21;22;23;24},1))</f>
        <v>3</v>
      </c>
      <c r="G42" s="47">
        <f>Feuil1!G188*(H42+I42+J42+K42)</f>
        <v>18</v>
      </c>
      <c r="H42" s="47">
        <f>INDEX({0;6;5;4;3;2;1},MATCH(Feuil1!H188,{0;1;2;3;4;5;6},1))</f>
        <v>4</v>
      </c>
      <c r="I42" s="47">
        <f>INDEX({0;6;5;4;3;2;1},MATCH(Feuil1!I188,{0;1;2;3;4;5;6},1))</f>
        <v>5</v>
      </c>
      <c r="J42" s="47">
        <f>INDEX({0;3;5;8;15;25},MATCH(Feuil1!J188,{0;1;2;3;4;5},1))</f>
        <v>3</v>
      </c>
      <c r="K42" s="47">
        <f>INDEX({0;1;4;6;10;12;15;7;8;9;10;12;14;16;18;20},MATCH(Feuil1!K188,{0;1;2;3;4;5;6;7;8;9;10;11;12;13;14;15},1))</f>
        <v>6</v>
      </c>
      <c r="L42" s="47">
        <f>IF(Feuil1!L188="","",VLOOKUP(Feuil1!L188,A66:B106,2,0))</f>
        <v>0</v>
      </c>
      <c r="M42" s="47">
        <f>IF(Feuil1!L188="","",VLOOKUP(Feuil1!M188,A66:B106,2,0))</f>
        <v>0</v>
      </c>
      <c r="N42" s="47">
        <f>IF(Feuil1!N188="","",VLOOKUP(Feuil1!N188,A66:B106,2,0))</f>
        <v>0</v>
      </c>
      <c r="O42" s="47">
        <f t="shared" si="0"/>
        <v>64</v>
      </c>
      <c r="P42" s="47"/>
      <c r="Q42" s="47"/>
    </row>
    <row r="43" spans="1:17" x14ac:dyDescent="0.25">
      <c r="A43" s="47">
        <f>Feuil1!A189</f>
        <v>0</v>
      </c>
      <c r="B43" s="47">
        <f>INDEX({0;1;3;5;7;9;12;14;16;18;20;22;24},MATCH(Feuil1!B189,{0;1;2;3;4;5;6;7;8;9;10;11;12},1))</f>
        <v>0</v>
      </c>
      <c r="C43" s="47">
        <f>INDEX({0;1;2;3;4;5;6;7;8;9;10;12;14;16;18;20},MATCH(Feuil1!C189,{0;1;2;3;4;5;6;7;8;9;10;11;12;13;14;15},1))</f>
        <v>0</v>
      </c>
      <c r="D43" s="47">
        <f>INDEX({0;1;2;3;4;5;6;7;8;9;10;12;14;16;18;20},MATCH(Feuil1!D189,{0;1;2;3;4;5;6;7;8;9;10;11;12;13;14;15},1))</f>
        <v>0</v>
      </c>
      <c r="E43" s="47">
        <f>INDEX({0;6;5;4;3;2;1},MATCH(Feuil1!E189,{0;1;2;3;4;5;6},1))</f>
        <v>0</v>
      </c>
      <c r="F43" s="47">
        <f>INDEX({0;1;2;3;1;1;1;1;1;1;1;1;2;3;4;5;6},MATCH(Feuil1!F189,{0;1;2;3;12;13;14;15;16;17;18;19;20;21;22;23;24},1))</f>
        <v>1</v>
      </c>
      <c r="G43" s="47">
        <f>Feuil1!G189*(H43+I43+J43+K43)</f>
        <v>72</v>
      </c>
      <c r="H43" s="47">
        <f>INDEX({0;6;5;4;3;2;1},MATCH(Feuil1!H189,{0;1;2;3;4;5;6},1))</f>
        <v>4</v>
      </c>
      <c r="I43" s="47">
        <f>INDEX({0;6;5;4;3;2;1},MATCH(Feuil1!I189,{0;1;2;3;4;5;6},1))</f>
        <v>4</v>
      </c>
      <c r="J43" s="47">
        <f>INDEX({0;3;5;8;15;25},MATCH(Feuil1!J189,{0;1;2;3;4;5},1))</f>
        <v>3</v>
      </c>
      <c r="K43" s="47">
        <f>INDEX({0;1;4;6;10;12;15;7;8;9;10;12;14;16;18;20},MATCH(Feuil1!K189,{0;1;2;3;4;5;6;7;8;9;10;11;12;13;14;15},1))</f>
        <v>1</v>
      </c>
      <c r="L43" s="47">
        <f>IF(Feuil1!L189="","",VLOOKUP(Feuil1!L189,A66:B106,2,0))</f>
        <v>0</v>
      </c>
      <c r="M43" s="47">
        <f>IF(Feuil1!L189="","",VLOOKUP(Feuil1!M189,A66:B106,2,0))</f>
        <v>0</v>
      </c>
      <c r="N43" s="47">
        <f>IF(Feuil1!N189="","",VLOOKUP(Feuil1!N189,A66:B106,2,0))</f>
        <v>0</v>
      </c>
      <c r="O43" s="47">
        <f t="shared" si="0"/>
        <v>73</v>
      </c>
      <c r="P43" s="48" t="s">
        <v>11</v>
      </c>
      <c r="Q43" s="47">
        <f t="shared" ref="Q43" si="4">SUM(O42:O43)</f>
        <v>137</v>
      </c>
    </row>
    <row r="44" spans="1:17" x14ac:dyDescent="0.25">
      <c r="A44" s="47">
        <f>Feuil1!A190</f>
        <v>0</v>
      </c>
      <c r="B44" s="47">
        <f>INDEX({0;1;3;5;7;9;12;14;16;18;20;22;24},MATCH(Feuil1!B190,{0;1;2;3;4;5;6;7;8;9;10;11;12},1))</f>
        <v>0</v>
      </c>
      <c r="C44" s="47">
        <f>INDEX({0;1;2;3;4;5;6;7;8;9;10;12;14;16;18;20},MATCH(Feuil1!C190,{0;1;2;3;4;5;6;7;8;9;10;11;12;13;14;15},1))</f>
        <v>0</v>
      </c>
      <c r="D44" s="47">
        <f>INDEX({0;1;2;3;4;5;6;7;8;9;10;12;14;16;18;20},MATCH(Feuil1!D190,{0;1;2;3;4;5;6;7;8;9;10;11;12;13;14;15},1))</f>
        <v>0</v>
      </c>
      <c r="E44" s="47">
        <f>INDEX({0;6;5;4;3;2;1},MATCH(Feuil1!E190,{0;1;2;3;4;5;6},1))</f>
        <v>0</v>
      </c>
      <c r="F44" s="47">
        <f>INDEX({0;1;2;3;1;1;1;1;1;1;1;1;2;3;4;5;6},MATCH(Feuil1!F190,{0;1;2;3;12;13;14;15;16;17;18;19;20;21;22;23;24},1))</f>
        <v>3</v>
      </c>
      <c r="G44" s="47">
        <f>Feuil1!G190*(H44+I44+J44+K44)</f>
        <v>33</v>
      </c>
      <c r="H44" s="47">
        <f>INDEX({0;6;5;4;3;2;1},MATCH(Feuil1!H190,{0;1;2;3;4;5;6},1))</f>
        <v>3</v>
      </c>
      <c r="I44" s="47">
        <f>INDEX({0;6;5;4;3;2;1},MATCH(Feuil1!I190,{0;1;2;3;4;5;6},1))</f>
        <v>4</v>
      </c>
      <c r="J44" s="47">
        <f>INDEX({0;3;5;8;15;25},MATCH(Feuil1!J190,{0;1;2;3;4;5},1))</f>
        <v>3</v>
      </c>
      <c r="K44" s="47">
        <f>INDEX({0;1;4;6;10;12;15;7;8;9;10;12;14;16;18;20},MATCH(Feuil1!K190,{0;1;2;3;4;5;6;7;8;9;10;11;12;13;14;15},1))</f>
        <v>1</v>
      </c>
      <c r="L44" s="47">
        <f>IF(Feuil1!L190="","",VLOOKUP(Feuil1!L190,A66:B106,2,0))</f>
        <v>0</v>
      </c>
      <c r="M44" s="47">
        <f>IF(Feuil1!L190="","",VLOOKUP(Feuil1!M190,A66:B106,2,0))</f>
        <v>0</v>
      </c>
      <c r="N44" s="47">
        <f>IF(Feuil1!N190="","",VLOOKUP(Feuil1!N190,A66:B106,2,0))</f>
        <v>0</v>
      </c>
      <c r="O44" s="47">
        <f t="shared" si="0"/>
        <v>36</v>
      </c>
      <c r="P44" s="47"/>
      <c r="Q44" s="47"/>
    </row>
    <row r="45" spans="1:17" x14ac:dyDescent="0.25">
      <c r="A45" s="47">
        <f>Feuil1!A191</f>
        <v>0</v>
      </c>
      <c r="B45" s="47">
        <f>INDEX({0;1;3;5;7;9;12;14;16;18;20;22;24},MATCH(Feuil1!B191,{0;1;2;3;4;5;6;7;8;9;10;11;12},1))</f>
        <v>0</v>
      </c>
      <c r="C45" s="47">
        <f>INDEX({0;1;2;3;4;5;6;7;8;9;10;12;14;16;18;20},MATCH(Feuil1!C191,{0;1;2;3;4;5;6;7;8;9;10;11;12;13;14;15},1))</f>
        <v>0</v>
      </c>
      <c r="D45" s="47">
        <f>INDEX({0;1;2;3;4;5;6;7;8;9;10;12;14;16;18;20},MATCH(Feuil1!D191,{0;1;2;3;4;5;6;7;8;9;10;11;12;13;14;15},1))</f>
        <v>0</v>
      </c>
      <c r="E45" s="47">
        <f>INDEX({0;6;5;4;3;2;1},MATCH(Feuil1!E191,{0;1;2;3;4;5;6},1))</f>
        <v>0</v>
      </c>
      <c r="F45" s="47">
        <f>INDEX({0;1;2;3;1;1;1;1;1;1;1;1;2;3;4;5;6},MATCH(Feuil1!F191,{0;1;2;3;12;13;14;15;16;17;18;19;20;21;22;23;24},1))</f>
        <v>3</v>
      </c>
      <c r="G45" s="47">
        <f>Feuil1!G191*(H45+I45+J45+K45)</f>
        <v>17</v>
      </c>
      <c r="H45" s="47">
        <f>INDEX({0;6;5;4;3;2;1},MATCH(Feuil1!H191,{0;1;2;3;4;5;6},1))</f>
        <v>4</v>
      </c>
      <c r="I45" s="47">
        <f>INDEX({0;6;5;4;3;2;1},MATCH(Feuil1!I191,{0;1;2;3;4;5;6},1))</f>
        <v>4</v>
      </c>
      <c r="J45" s="47">
        <f>INDEX({0;3;5;8;15;25},MATCH(Feuil1!J191,{0;1;2;3;4;5},1))</f>
        <v>5</v>
      </c>
      <c r="K45" s="47">
        <f>INDEX({0;1;4;6;10;12;15;7;8;9;10;12;14;16;18;20},MATCH(Feuil1!K191,{0;1;2;3;4;5;6;7;8;9;10;11;12;13;14;15},1))</f>
        <v>4</v>
      </c>
      <c r="L45" s="47">
        <f>IF(Feuil1!L191="","",VLOOKUP(Feuil1!L191,A66:B106,2,0))</f>
        <v>0</v>
      </c>
      <c r="M45" s="47">
        <f>IF(Feuil1!L191="","",VLOOKUP(Feuil1!M191,A66:B106,2,0))</f>
        <v>0</v>
      </c>
      <c r="N45" s="47">
        <f>IF(Feuil1!N191="","",VLOOKUP(Feuil1!N191,A66:B106,2,0))</f>
        <v>0</v>
      </c>
      <c r="O45" s="47">
        <f t="shared" si="0"/>
        <v>20</v>
      </c>
      <c r="P45" s="47"/>
      <c r="Q45" s="47"/>
    </row>
    <row r="46" spans="1:17" x14ac:dyDescent="0.25">
      <c r="A46" s="47">
        <f>Feuil1!A192</f>
        <v>0</v>
      </c>
      <c r="B46" s="47">
        <f>INDEX({0;1;3;5;7;9;12;14;16;18;20;22;24},MATCH(Feuil1!B192,{0;1;2;3;4;5;6;7;8;9;10;11;12},1))</f>
        <v>0</v>
      </c>
      <c r="C46" s="47">
        <f>INDEX({0;1;2;3;4;5;6;7;8;9;10;12;14;16;18;20},MATCH(Feuil1!C192,{0;1;2;3;4;5;6;7;8;9;10;11;12;13;14;15},1))</f>
        <v>0</v>
      </c>
      <c r="D46" s="47">
        <f>INDEX({0;1;2;3;4;5;6;7;8;9;10;12;14;16;18;20},MATCH(Feuil1!D192,{0;1;2;3;4;5;6;7;8;9;10;11;12;13;14;15},1))</f>
        <v>0</v>
      </c>
      <c r="E46" s="47">
        <f>INDEX({0;6;5;4;3;2;1},MATCH(Feuil1!E192,{0;1;2;3;4;5;6},1))</f>
        <v>0</v>
      </c>
      <c r="F46" s="47">
        <f>INDEX({0;1;2;3;1;1;1;1;1;1;1;1;2;3;4;5;6},MATCH(Feuil1!F192,{0;1;2;3;12;13;14;15;16;17;18;19;20;21;22;23;24},1))</f>
        <v>2</v>
      </c>
      <c r="G46" s="47">
        <f>Feuil1!G192*(H46+I46+J46+K46)</f>
        <v>72</v>
      </c>
      <c r="H46" s="47">
        <f>INDEX({0;6;5;4;3;2;1},MATCH(Feuil1!H192,{0;1;2;3;4;5;6},1))</f>
        <v>4</v>
      </c>
      <c r="I46" s="47">
        <f>INDEX({0;6;5;4;3;2;1},MATCH(Feuil1!I192,{0;1;2;3;4;5;6},1))</f>
        <v>4</v>
      </c>
      <c r="J46" s="47">
        <f>INDEX({0;3;5;8;15;25},MATCH(Feuil1!J192,{0;1;2;3;4;5},1))</f>
        <v>0</v>
      </c>
      <c r="K46" s="47">
        <f>INDEX({0;1;4;6;10;12;15;7;8;9;10;12;14;16;18;20},MATCH(Feuil1!K192,{0;1;2;3;4;5;6;7;8;9;10;11;12;13;14;15},1))</f>
        <v>1</v>
      </c>
      <c r="L46" s="47">
        <f>IF(Feuil1!L192="","",VLOOKUP(Feuil1!L192,A66:B106,2,0))</f>
        <v>0</v>
      </c>
      <c r="M46" s="47">
        <f>IF(Feuil1!L192="","",VLOOKUP(Feuil1!M192,A66:B106,2,0))</f>
        <v>0</v>
      </c>
      <c r="N46" s="47">
        <f>IF(Feuil1!N192="","",VLOOKUP(Feuil1!N192,A66:B106,2,0))</f>
        <v>0</v>
      </c>
      <c r="O46" s="47">
        <f t="shared" si="0"/>
        <v>74</v>
      </c>
      <c r="P46" s="48" t="s">
        <v>11</v>
      </c>
      <c r="Q46" s="47">
        <f t="shared" ref="Q46" si="5">SUM(O44:O46)</f>
        <v>130</v>
      </c>
    </row>
    <row r="47" spans="1:17" x14ac:dyDescent="0.25">
      <c r="A47" s="43" t="str">
        <f>Feuil1!A193</f>
        <v>Royal Warsphinx</v>
      </c>
      <c r="B47" s="43">
        <f>INDEX({0;1;3;5;7;9;12;14;16;18;20;22;24},MATCH(Feuil1!B193,{0;1;2;3;4;5;6;7;8;9;10;11;12},1))</f>
        <v>24</v>
      </c>
      <c r="C47" s="43">
        <f>INDEX({0;1;2;3;4;5;6;7;8;9;10;12;14;16;18;20},MATCH(Feuil1!C193,{0;1;2;3;4;5;6;7;8;9;10;11;12;13;14;15},1))</f>
        <v>6</v>
      </c>
      <c r="D47" s="43">
        <f>INDEX({0;1;2;3;4;5;6;7;8;9;10;12;14;16;18;20},MATCH(Feuil1!D193,{0;1;2;3;4;5;6;7;8;9;10;11;12;13;14;15},1))</f>
        <v>10</v>
      </c>
      <c r="E47" s="43">
        <f>INDEX({0;6;5;4;3;2;1},MATCH(Feuil1!E193,{0;1;2;3;4;5;6},1))</f>
        <v>3</v>
      </c>
      <c r="F47" s="43">
        <f>INDEX({0;1;2;3;1;1;1;1;1;1;1;1;2;3;4;5;6},MATCH(Feuil1!F193,{0;1;2;3;12;13;14;15;16;17;18;19;20;21;22;23;24},1))</f>
        <v>3</v>
      </c>
      <c r="G47" s="43">
        <f>Feuil1!G193*(H47+I47+J47+K47)</f>
        <v>18</v>
      </c>
      <c r="H47" s="43">
        <f>INDEX({0;6;5;4;3;2;1},MATCH(Feuil1!H193,{0;1;2;3;4;5;6},1))</f>
        <v>4</v>
      </c>
      <c r="I47" s="43">
        <f>INDEX({0;6;5;4;3;2;1},MATCH(Feuil1!I193,{0;1;2;3;4;5;6},1))</f>
        <v>5</v>
      </c>
      <c r="J47" s="43">
        <f>INDEX({0;3;5;8;15;25},MATCH(Feuil1!J193,{0;1;2;3;4;5},1))</f>
        <v>3</v>
      </c>
      <c r="K47" s="43">
        <f>INDEX({0;1;4;6;10;12;15;7;8;9;10;12;14;16;18;20},MATCH(Feuil1!K193,{0;1;2;3;4;5;6;7;8;9;10;11;12;13;14;15},1))</f>
        <v>6</v>
      </c>
      <c r="L47" s="43">
        <f>IF(Feuil1!L193="","",VLOOKUP(Feuil1!L193,A66:B106,2,0))</f>
        <v>0</v>
      </c>
      <c r="M47" s="43">
        <f>IF(Feuil1!L193="","",VLOOKUP(Feuil1!M193,A66:B106,2,0))</f>
        <v>0</v>
      </c>
      <c r="N47" s="43">
        <f>IF(Feuil1!N193="","",VLOOKUP(Feuil1!N193,A66:B106,2,0))</f>
        <v>0</v>
      </c>
      <c r="O47" s="43">
        <f t="shared" si="0"/>
        <v>64</v>
      </c>
      <c r="P47" s="44" t="s">
        <v>11</v>
      </c>
      <c r="Q47" s="43">
        <f t="shared" ref="Q47:Q50" si="6">SUM(O47)</f>
        <v>64</v>
      </c>
    </row>
    <row r="48" spans="1:17" x14ac:dyDescent="0.25">
      <c r="A48" s="43">
        <f>Feuil1!A194</f>
        <v>0</v>
      </c>
      <c r="B48" s="43">
        <f>INDEX({0;1;3;5;7;9;12;14;16;18;20;22;24},MATCH(Feuil1!B194,{0;1;2;3;4;5;6;7;8;9;10;11;12},1))</f>
        <v>0</v>
      </c>
      <c r="C48" s="43">
        <f>INDEX({0;1;2;3;4;5;6;7;8;9;10;12;14;16;18;20},MATCH(Feuil1!C194,{0;1;2;3;4;5;6;7;8;9;10;11;12;13;14;15},1))</f>
        <v>0</v>
      </c>
      <c r="D48" s="43">
        <f>INDEX({0;1;2;3;4;5;6;7;8;9;10;12;14;16;18;20},MATCH(Feuil1!D194,{0;1;2;3;4;5;6;7;8;9;10;11;12;13;14;15},1))</f>
        <v>0</v>
      </c>
      <c r="E48" s="43">
        <f>INDEX({0;6;5;4;3;2;1},MATCH(Feuil1!E194,{0;1;2;3;4;5;6},1))</f>
        <v>0</v>
      </c>
      <c r="F48" s="43">
        <f>INDEX({0;1;2;3;1;1;1;1;1;1;1;1;2;3;4;5;6},MATCH(Feuil1!F194,{0;1;2;3;12;13;14;15;16;17;18;19;20;21;22;23;24},1))</f>
        <v>1</v>
      </c>
      <c r="G48" s="43">
        <f>Feuil1!G194*(H48+I48+J48+K48)</f>
        <v>72</v>
      </c>
      <c r="H48" s="43">
        <f>INDEX({0;6;5;4;3;2;1},MATCH(Feuil1!H194,{0;1;2;3;4;5;6},1))</f>
        <v>4</v>
      </c>
      <c r="I48" s="43">
        <f>INDEX({0;6;5;4;3;2;1},MATCH(Feuil1!I194,{0;1;2;3;4;5;6},1))</f>
        <v>4</v>
      </c>
      <c r="J48" s="43">
        <f>INDEX({0;3;5;8;15;25},MATCH(Feuil1!J194,{0;1;2;3;4;5},1))</f>
        <v>3</v>
      </c>
      <c r="K48" s="43">
        <f>INDEX({0;1;4;6;10;12;15;7;8;9;10;12;14;16;18;20},MATCH(Feuil1!K194,{0;1;2;3;4;5;6;7;8;9;10;11;12;13;14;15},1))</f>
        <v>1</v>
      </c>
      <c r="L48" s="43">
        <f>IF(Feuil1!L194="","",VLOOKUP(Feuil1!L194,A66:B106,2,0))</f>
        <v>0</v>
      </c>
      <c r="M48" s="43">
        <f>IF(Feuil1!L194="","",VLOOKUP(Feuil1!M194,A66:B106,2,0))</f>
        <v>0</v>
      </c>
      <c r="N48" s="43">
        <f>IF(Feuil1!N194="","",VLOOKUP(Feuil1!N194,A66:B106,2,0))</f>
        <v>0</v>
      </c>
      <c r="O48" s="43">
        <f t="shared" si="0"/>
        <v>73</v>
      </c>
      <c r="P48" s="44" t="s">
        <v>11</v>
      </c>
      <c r="Q48" s="43">
        <f t="shared" si="6"/>
        <v>73</v>
      </c>
    </row>
    <row r="49" spans="1:17" x14ac:dyDescent="0.25">
      <c r="A49" s="43">
        <f>Feuil1!A195</f>
        <v>0</v>
      </c>
      <c r="B49" s="43">
        <f>INDEX({0;1;3;5;7;9;12;14;16;18;20;22;24},MATCH(Feuil1!B195,{0;1;2;3;4;5;6;7;8;9;10;11;12},1))</f>
        <v>0</v>
      </c>
      <c r="C49" s="43">
        <f>INDEX({0;1;2;3;4;5;6;7;8;9;10;12;14;16;18;20},MATCH(Feuil1!C195,{0;1;2;3;4;5;6;7;8;9;10;11;12;13;14;15},1))</f>
        <v>0</v>
      </c>
      <c r="D49" s="43">
        <f>INDEX({0;1;2;3;4;5;6;7;8;9;10;12;14;16;18;20},MATCH(Feuil1!D195,{0;1;2;3;4;5;6;7;8;9;10;11;12;13;14;15},1))</f>
        <v>0</v>
      </c>
      <c r="E49" s="43">
        <f>INDEX({0;6;5;4;3;2;1},MATCH(Feuil1!E195,{0;1;2;3;4;5;6},1))</f>
        <v>0</v>
      </c>
      <c r="F49" s="43">
        <f>INDEX({0;1;2;3;1;1;1;1;1;1;1;1;2;3;4;5;6},MATCH(Feuil1!F195,{0;1;2;3;12;13;14;15;16;17;18;19;20;21;22;23;24},1))</f>
        <v>3</v>
      </c>
      <c r="G49" s="43">
        <f>Feuil1!G195*(H49+I49+J49+K49)</f>
        <v>33</v>
      </c>
      <c r="H49" s="43">
        <f>INDEX({0;6;5;4;3;2;1},MATCH(Feuil1!H195,{0;1;2;3;4;5;6},1))</f>
        <v>3</v>
      </c>
      <c r="I49" s="43">
        <f>INDEX({0;6;5;4;3;2;1},MATCH(Feuil1!I195,{0;1;2;3;4;5;6},1))</f>
        <v>4</v>
      </c>
      <c r="J49" s="43">
        <f>INDEX({0;3;5;8;15;25},MATCH(Feuil1!J195,{0;1;2;3;4;5},1))</f>
        <v>3</v>
      </c>
      <c r="K49" s="43">
        <f>INDEX({0;1;4;6;10;12;15;7;8;9;10;12;14;16;18;20},MATCH(Feuil1!K195,{0;1;2;3;4;5;6;7;8;9;10;11;12;13;14;15},1))</f>
        <v>1</v>
      </c>
      <c r="L49" s="43">
        <f>IF(Feuil1!L195="","",VLOOKUP(Feuil1!L195,A66:B106,2,0))</f>
        <v>0</v>
      </c>
      <c r="M49" s="43">
        <f>IF(Feuil1!L195="","",VLOOKUP(Feuil1!M195,A66:B106,2,0))</f>
        <v>0</v>
      </c>
      <c r="N49" s="43">
        <f>IF(Feuil1!N195="","",VLOOKUP(Feuil1!N195,A66:B106,2,0))</f>
        <v>0</v>
      </c>
      <c r="O49" s="43">
        <f t="shared" si="0"/>
        <v>36</v>
      </c>
      <c r="P49" s="44" t="s">
        <v>11</v>
      </c>
      <c r="Q49" s="43">
        <f t="shared" si="6"/>
        <v>36</v>
      </c>
    </row>
    <row r="50" spans="1:17" x14ac:dyDescent="0.25">
      <c r="A50" s="43">
        <f>Feuil1!A196</f>
        <v>0</v>
      </c>
      <c r="B50" s="43">
        <f>INDEX({0;1;3;5;7;9;12;14;16;18;20;22;24},MATCH(Feuil1!B196,{0;1;2;3;4;5;6;7;8;9;10;11;12},1))</f>
        <v>0</v>
      </c>
      <c r="C50" s="43">
        <f>INDEX({0;1;2;3;4;5;6;7;8;9;10;12;14;16;18;20},MATCH(Feuil1!C196,{0;1;2;3;4;5;6;7;8;9;10;11;12;13;14;15},1))</f>
        <v>0</v>
      </c>
      <c r="D50" s="43">
        <f>INDEX({0;1;2;3;4;5;6;7;8;9;10;12;14;16;18;20},MATCH(Feuil1!D196,{0;1;2;3;4;5;6;7;8;9;10;11;12;13;14;15},1))</f>
        <v>0</v>
      </c>
      <c r="E50" s="43">
        <f>INDEX({0;6;5;4;3;2;1},MATCH(Feuil1!E196,{0;1;2;3;4;5;6},1))</f>
        <v>0</v>
      </c>
      <c r="F50" s="43">
        <f>INDEX({0;1;2;3;1;1;1;1;1;1;1;1;2;3;4;5;6},MATCH(Feuil1!F196,{0;1;2;3;12;13;14;15;16;17;18;19;20;21;22;23;24},1))</f>
        <v>3</v>
      </c>
      <c r="G50" s="43">
        <f>Feuil1!G196*(H50+I50+J50+K50)</f>
        <v>17</v>
      </c>
      <c r="H50" s="43">
        <f>INDEX({0;6;5;4;3;2;1},MATCH(Feuil1!H196,{0;1;2;3;4;5;6},1))</f>
        <v>4</v>
      </c>
      <c r="I50" s="43">
        <f>INDEX({0;6;5;4;3;2;1},MATCH(Feuil1!I196,{0;1;2;3;4;5;6},1))</f>
        <v>4</v>
      </c>
      <c r="J50" s="43">
        <f>INDEX({0;3;5;8;15;25},MATCH(Feuil1!J196,{0;1;2;3;4;5},1))</f>
        <v>5</v>
      </c>
      <c r="K50" s="43">
        <f>INDEX({0;1;4;6;10;12;15;7;8;9;10;12;14;16;18;20},MATCH(Feuil1!K196,{0;1;2;3;4;5;6;7;8;9;10;11;12;13;14;15},1))</f>
        <v>4</v>
      </c>
      <c r="L50" s="43">
        <f>IF(Feuil1!L196="","",VLOOKUP(Feuil1!L196,A66:B106,2,0))</f>
        <v>0</v>
      </c>
      <c r="M50" s="43">
        <f>IF(Feuil1!L196="","",VLOOKUP(Feuil1!M196,A66:B106,2,0))</f>
        <v>0</v>
      </c>
      <c r="N50" s="43">
        <f>IF(Feuil1!N196="","",VLOOKUP(Feuil1!N196,A66:B106,2,0))</f>
        <v>0</v>
      </c>
      <c r="O50" s="43">
        <f t="shared" si="0"/>
        <v>20</v>
      </c>
      <c r="P50" s="44" t="s">
        <v>11</v>
      </c>
      <c r="Q50" s="43">
        <f t="shared" si="6"/>
        <v>20</v>
      </c>
    </row>
    <row r="51" spans="1:17" x14ac:dyDescent="0.25">
      <c r="A51" s="43">
        <f>Feuil1!A197</f>
        <v>0</v>
      </c>
      <c r="B51" s="43">
        <f>INDEX({0;1;3;5;7;9;12;14;16;18;20;22;24},MATCH(Feuil1!B197,{0;1;2;3;4;5;6;7;8;9;10;11;12},1))</f>
        <v>0</v>
      </c>
      <c r="C51" s="43">
        <f>INDEX({0;1;2;3;4;5;6;7;8;9;10;12;14;16;18;20},MATCH(Feuil1!C197,{0;1;2;3;4;5;6;7;8;9;10;11;12;13;14;15},1))</f>
        <v>0</v>
      </c>
      <c r="D51" s="43">
        <f>INDEX({0;1;2;3;4;5;6;7;8;9;10;12;14;16;18;20},MATCH(Feuil1!D197,{0;1;2;3;4;5;6;7;8;9;10;11;12;13;14;15},1))</f>
        <v>0</v>
      </c>
      <c r="E51" s="43">
        <f>INDEX({0;6;5;4;3;2;1},MATCH(Feuil1!E197,{0;1;2;3;4;5;6},1))</f>
        <v>0</v>
      </c>
      <c r="F51" s="43">
        <f>INDEX({0;1;2;3;1;1;1;1;1;1;1;1;2;3;4;5;6},MATCH(Feuil1!F197,{0;1;2;3;12;13;14;15;16;17;18;19;20;21;22;23;24},1))</f>
        <v>1</v>
      </c>
      <c r="G51" s="43">
        <f>Feuil1!G197*(H51+I51+J51+K51)</f>
        <v>57</v>
      </c>
      <c r="H51" s="43">
        <f>INDEX({0;6;5;4;3;2;1},MATCH(Feuil1!H197,{0;1;2;3;4;5;6},1))</f>
        <v>4</v>
      </c>
      <c r="I51" s="43">
        <f>INDEX({0;6;5;4;3;2;1},MATCH(Feuil1!I197,{0;1;2;3;4;5;6},1))</f>
        <v>4</v>
      </c>
      <c r="J51" s="43">
        <f>INDEX({0;3;5;8;15;25},MATCH(Feuil1!J197,{0;1;2;3;4;5},1))</f>
        <v>5</v>
      </c>
      <c r="K51" s="43">
        <f>INDEX({0;1;4;6;10;12;15;7;8;9;10;12;14;16;18;20},MATCH(Feuil1!K197,{0;1;2;3;4;5;6;7;8;9;10;11;12;13;14;15},1))</f>
        <v>6</v>
      </c>
      <c r="L51" s="43">
        <f>IF(Feuil1!L197="","",VLOOKUP(Feuil1!L197,A66:B106,2,0))</f>
        <v>0</v>
      </c>
      <c r="M51" s="43">
        <f>IF(Feuil1!L197="","",VLOOKUP(Feuil1!M197,A66:B106,2,0))</f>
        <v>0</v>
      </c>
      <c r="N51" s="43">
        <f>IF(Feuil1!N197="","",VLOOKUP(Feuil1!N197,A66:B106,2,0))</f>
        <v>0</v>
      </c>
      <c r="O51" s="43">
        <f t="shared" si="0"/>
        <v>58</v>
      </c>
      <c r="P51" s="43"/>
      <c r="Q51" s="43"/>
    </row>
    <row r="52" spans="1:17" x14ac:dyDescent="0.25">
      <c r="A52" s="47" t="str">
        <f>Feuil1!A198</f>
        <v>Necrosphinx</v>
      </c>
      <c r="B52" s="47">
        <f>INDEX({0;1;3;5;7;9;12;14;16;18;20;22;24},MATCH(Feuil1!B198,{0;1;2;3;4;5;6;7;8;9;10;11;12},1))</f>
        <v>24</v>
      </c>
      <c r="C52" s="47">
        <f>INDEX({0;1;2;3;4;5;6;7;8;9;10;12;14;16;18;20},MATCH(Feuil1!C198,{0;1;2;3;4;5;6;7;8;9;10;11;12;13;14;15},1))</f>
        <v>14</v>
      </c>
      <c r="D52" s="47">
        <f>INDEX({0;1;2;3;4;5;6;7;8;9;10;12;14;16;18;20},MATCH(Feuil1!D198,{0;1;2;3;4;5;6;7;8;9;10;11;12;13;14;15},1))</f>
        <v>10</v>
      </c>
      <c r="E52" s="47">
        <f>INDEX({0;6;5;4;3;2;1},MATCH(Feuil1!E198,{0;1;2;3;4;5;6},1))</f>
        <v>3</v>
      </c>
      <c r="F52" s="47">
        <f>INDEX({0;1;2;3;1;1;1;1;1;1;1;1;2;3;4;5;6},MATCH(Feuil1!F198,{0;1;2;3;12;13;14;15;16;17;18;19;20;21;22;23;24},1))</f>
        <v>2</v>
      </c>
      <c r="G52" s="47">
        <f>Feuil1!G198*(H52+I52+J52+K52)</f>
        <v>92</v>
      </c>
      <c r="H52" s="47">
        <f>INDEX({0;6;5;4;3;2;1},MATCH(Feuil1!H198,{0;1;2;3;4;5;6},1))</f>
        <v>4</v>
      </c>
      <c r="I52" s="47">
        <f>INDEX({0;6;5;4;3;2;1},MATCH(Feuil1!I198,{0;1;2;3;4;5;6},1))</f>
        <v>5</v>
      </c>
      <c r="J52" s="47">
        <f>INDEX({0;3;5;8;15;25},MATCH(Feuil1!J198,{0;1;2;3;4;5},1))</f>
        <v>8</v>
      </c>
      <c r="K52" s="47">
        <f>INDEX({0;1;4;6;10;12;15;7;8;9;10;12;14;16;18;20},MATCH(Feuil1!K198,{0;1;2;3;4;5;6;7;8;9;10;11;12;13;14;15},1))</f>
        <v>6</v>
      </c>
      <c r="L52" s="47">
        <f>IF(Feuil1!L198="","",VLOOKUP(Feuil1!L198,A66:B106,2,0))</f>
        <v>0</v>
      </c>
      <c r="M52" s="47">
        <f>IF(Feuil1!L198="","",VLOOKUP(Feuil1!M198,A66:B106,2,0))</f>
        <v>0</v>
      </c>
      <c r="N52" s="47">
        <f>IF(Feuil1!N198="","",VLOOKUP(Feuil1!N198,A66:B106,2,0))</f>
        <v>0</v>
      </c>
      <c r="O52" s="47">
        <f t="shared" si="0"/>
        <v>145</v>
      </c>
      <c r="P52" s="48" t="s">
        <v>11</v>
      </c>
      <c r="Q52" s="47">
        <f t="shared" ref="Q52" si="7">SUM(O51:O52)</f>
        <v>203</v>
      </c>
    </row>
    <row r="53" spans="1:17" x14ac:dyDescent="0.25">
      <c r="A53" s="47">
        <f>Feuil1!A199</f>
        <v>0</v>
      </c>
      <c r="B53" s="47">
        <f>INDEX({0;1;3;5;7;9;12;14;16;18;20;22;24},MATCH(Feuil1!B199,{0;1;2;3;4;5;6;7;8;9;10;11;12},1))</f>
        <v>0</v>
      </c>
      <c r="C53" s="47">
        <f>INDEX({0;1;2;3;4;5;6;7;8;9;10;12;14;16;18;20},MATCH(Feuil1!C199,{0;1;2;3;4;5;6;7;8;9;10;11;12;13;14;15},1))</f>
        <v>0</v>
      </c>
      <c r="D53" s="47">
        <f>INDEX({0;1;2;3;4;5;6;7;8;9;10;12;14;16;18;20},MATCH(Feuil1!D199,{0;1;2;3;4;5;6;7;8;9;10;11;12;13;14;15},1))</f>
        <v>0</v>
      </c>
      <c r="E53" s="47">
        <f>INDEX({0;6;5;4;3;2;1},MATCH(Feuil1!E199,{0;1;2;3;4;5;6},1))</f>
        <v>0</v>
      </c>
      <c r="F53" s="47">
        <f>INDEX({0;1;2;3;1;1;1;1;1;1;1;1;2;3;4;5;6},MATCH(Feuil1!F199,{0;1;2;3;12;13;14;15;16;17;18;19;20;21;22;23;24},1))</f>
        <v>1</v>
      </c>
      <c r="G53" s="47">
        <f>Feuil1!G199*(H53+I53+J53+K53)</f>
        <v>44</v>
      </c>
      <c r="H53" s="47">
        <f>INDEX({0;6;5;4;3;2;1},MATCH(Feuil1!H199,{0;1;2;3;4;5;6},1))</f>
        <v>3</v>
      </c>
      <c r="I53" s="47">
        <f>INDEX({0;6;5;4;3;2;1},MATCH(Feuil1!I199,{0;1;2;3;4;5;6},1))</f>
        <v>4</v>
      </c>
      <c r="J53" s="47">
        <f>INDEX({0;3;5;8;15;25},MATCH(Feuil1!J199,{0;1;2;3;4;5},1))</f>
        <v>3</v>
      </c>
      <c r="K53" s="47">
        <f>INDEX({0;1;4;6;10;12;15;7;8;9;10;12;14;16;18;20},MATCH(Feuil1!K199,{0;1;2;3;4;5;6;7;8;9;10;11;12;13;14;15},1))</f>
        <v>1</v>
      </c>
      <c r="L53" s="47">
        <f>IF(Feuil1!L199="","",VLOOKUP(Feuil1!L199,A66:B106,2,0))</f>
        <v>0</v>
      </c>
      <c r="M53" s="47">
        <f>IF(Feuil1!L199="","",VLOOKUP(Feuil1!M199,A66:B106,2,0))</f>
        <v>0</v>
      </c>
      <c r="N53" s="47">
        <f>IF(Feuil1!N199="","",VLOOKUP(Feuil1!N199,A66:B106,2,0))</f>
        <v>0</v>
      </c>
      <c r="O53" s="47">
        <f t="shared" si="0"/>
        <v>45</v>
      </c>
      <c r="P53" s="47"/>
      <c r="Q53" s="47"/>
    </row>
    <row r="54" spans="1:17" x14ac:dyDescent="0.25">
      <c r="A54" s="47">
        <f>Feuil1!A200</f>
        <v>0</v>
      </c>
      <c r="B54" s="47">
        <f>INDEX({0;1;3;5;7;9;12;14;16;18;20;22;24},MATCH(Feuil1!B200,{0;1;2;3;4;5;6;7;8;9;10;11;12},1))</f>
        <v>0</v>
      </c>
      <c r="C54" s="47">
        <f>INDEX({0;1;2;3;4;5;6;7;8;9;10;12;14;16;18;20},MATCH(Feuil1!C200,{0;1;2;3;4;5;6;7;8;9;10;11;12;13;14;15},1))</f>
        <v>0</v>
      </c>
      <c r="D54" s="47">
        <f>INDEX({0;1;2;3;4;5;6;7;8;9;10;12;14;16;18;20},MATCH(Feuil1!D200,{0;1;2;3;4;5;6;7;8;9;10;11;12;13;14;15},1))</f>
        <v>0</v>
      </c>
      <c r="E54" s="47">
        <f>INDEX({0;6;5;4;3;2;1},MATCH(Feuil1!E200,{0;1;2;3;4;5;6},1))</f>
        <v>0</v>
      </c>
      <c r="F54" s="47">
        <f>INDEX({0;1;2;3;1;1;1;1;1;1;1;1;2;3;4;5;6},MATCH(Feuil1!F200,{0;1;2;3;12;13;14;15;16;17;18;19;20;21;22;23;24},1))</f>
        <v>3</v>
      </c>
      <c r="G54" s="47">
        <f>Feuil1!G200*(H54+I54+J54+K54)</f>
        <v>33</v>
      </c>
      <c r="H54" s="47">
        <f>INDEX({0;6;5;4;3;2;1},MATCH(Feuil1!H200,{0;1;2;3;4;5;6},1))</f>
        <v>3</v>
      </c>
      <c r="I54" s="47">
        <f>INDEX({0;6;5;4;3;2;1},MATCH(Feuil1!I200,{0;1;2;3;4;5;6},1))</f>
        <v>4</v>
      </c>
      <c r="J54" s="47">
        <f>INDEX({0;3;5;8;15;25},MATCH(Feuil1!J200,{0;1;2;3;4;5},1))</f>
        <v>3</v>
      </c>
      <c r="K54" s="47">
        <f>INDEX({0;1;4;6;10;12;15;7;8;9;10;12;14;16;18;20},MATCH(Feuil1!K200,{0;1;2;3;4;5;6;7;8;9;10;11;12;13;14;15},1))</f>
        <v>1</v>
      </c>
      <c r="L54" s="47">
        <f>IF(Feuil1!L200="","",VLOOKUP(Feuil1!L200,A66:B106,2,0))</f>
        <v>0</v>
      </c>
      <c r="M54" s="47">
        <f>IF(Feuil1!L200="","",VLOOKUP(Feuil1!M200,A66:B106,2,0))</f>
        <v>0</v>
      </c>
      <c r="N54" s="47">
        <f>IF(Feuil1!N200="","",VLOOKUP(Feuil1!N200,A66:B106,2,0))</f>
        <v>0</v>
      </c>
      <c r="O54" s="47">
        <f t="shared" si="0"/>
        <v>36</v>
      </c>
      <c r="P54" s="47"/>
      <c r="Q54" s="47"/>
    </row>
    <row r="55" spans="1:17" x14ac:dyDescent="0.25">
      <c r="A55" s="47">
        <f>Feuil1!A201</f>
        <v>0</v>
      </c>
      <c r="B55" s="47">
        <f>INDEX({0;1;3;5;7;9;12;14;16;18;20;22;24},MATCH(Feuil1!B201,{0;1;2;3;4;5;6;7;8;9;10;11;12},1))</f>
        <v>0</v>
      </c>
      <c r="C55" s="47">
        <f>INDEX({0;1;2;3;4;5;6;7;8;9;10;12;14;16;18;20},MATCH(Feuil1!C201,{0;1;2;3;4;5;6;7;8;9;10;11;12;13;14;15},1))</f>
        <v>0</v>
      </c>
      <c r="D55" s="47">
        <f>INDEX({0;1;2;3;4;5;6;7;8;9;10;12;14;16;18;20},MATCH(Feuil1!D201,{0;1;2;3;4;5;6;7;8;9;10;11;12;13;14;15},1))</f>
        <v>0</v>
      </c>
      <c r="E55" s="47">
        <f>INDEX({0;6;5;4;3;2;1},MATCH(Feuil1!E201,{0;1;2;3;4;5;6},1))</f>
        <v>0</v>
      </c>
      <c r="F55" s="47">
        <f>INDEX({0;1;2;3;1;1;1;1;1;1;1;1;2;3;4;5;6},MATCH(Feuil1!F201,{0;1;2;3;12;13;14;15;16;17;18;19;20;21;22;23;24},1))</f>
        <v>3</v>
      </c>
      <c r="G55" s="47">
        <f>Feuil1!G201*(H55+I55+J55+K55)</f>
        <v>17</v>
      </c>
      <c r="H55" s="47">
        <f>INDEX({0;6;5;4;3;2;1},MATCH(Feuil1!H201,{0;1;2;3;4;5;6},1))</f>
        <v>4</v>
      </c>
      <c r="I55" s="47">
        <f>INDEX({0;6;5;4;3;2;1},MATCH(Feuil1!I201,{0;1;2;3;4;5;6},1))</f>
        <v>4</v>
      </c>
      <c r="J55" s="47">
        <f>INDEX({0;3;5;8;15;25},MATCH(Feuil1!J201,{0;1;2;3;4;5},1))</f>
        <v>5</v>
      </c>
      <c r="K55" s="47">
        <f>INDEX({0;1;4;6;10;12;15;7;8;9;10;12;14;16;18;20},MATCH(Feuil1!K201,{0;1;2;3;4;5;6;7;8;9;10;11;12;13;14;15},1))</f>
        <v>4</v>
      </c>
      <c r="L55" s="47">
        <f>IF(Feuil1!L201="","",VLOOKUP(Feuil1!L201,A66:B106,2,0))</f>
        <v>0</v>
      </c>
      <c r="M55" s="47">
        <f>IF(Feuil1!L201="","",VLOOKUP(Feuil1!M201,A66:B106,2,0))</f>
        <v>0</v>
      </c>
      <c r="N55" s="47">
        <f>IF(Feuil1!N201="","",VLOOKUP(Feuil1!N201,A66:B106,2,0))</f>
        <v>0</v>
      </c>
      <c r="O55" s="47">
        <f t="shared" si="0"/>
        <v>20</v>
      </c>
      <c r="P55" s="48" t="s">
        <v>11</v>
      </c>
      <c r="Q55" s="47">
        <f t="shared" ref="Q55" si="8">SUM(O53:O55)</f>
        <v>101</v>
      </c>
    </row>
    <row r="56" spans="1:17" x14ac:dyDescent="0.25">
      <c r="A56" s="43" t="str">
        <f>Feuil1!A202</f>
        <v>Sepulchral Stalkers</v>
      </c>
      <c r="B56" s="43">
        <f>INDEX({0;1;3;5;7;9;12;14;16;18;20;22;24},MATCH(Feuil1!B202,{0;1;2;3;4;5;6;7;8;9;10;11;12},1))</f>
        <v>9</v>
      </c>
      <c r="C56" s="43">
        <f>INDEX({0;1;2;3;4;5;6;7;8;9;10;12;14;16;18;20},MATCH(Feuil1!C202,{0;1;2;3;4;5;6;7;8;9;10;11;12;13;14;15},1))</f>
        <v>8</v>
      </c>
      <c r="D56" s="43">
        <f>INDEX({0;1;2;3;4;5;6;7;8;9;10;12;14;16;18;20},MATCH(Feuil1!D202,{0;1;2;3;4;5;6;7;8;9;10;11;12;13;14;15},1))</f>
        <v>10</v>
      </c>
      <c r="E56" s="43">
        <f>INDEX({0;6;5;4;3;2;1},MATCH(Feuil1!E202,{0;1;2;3;4;5;6},1))</f>
        <v>2</v>
      </c>
      <c r="F56" s="43">
        <f>INDEX({0;1;2;3;1;1;1;1;1;1;1;1;2;3;4;5;6},MATCH(Feuil1!F202,{0;1;2;3;12;13;14;15;16;17;18;19;20;21;22;23;24},1))</f>
        <v>3</v>
      </c>
      <c r="G56" s="43" t="e">
        <f>Feuil1!G202*(H56+I56+J56+K56)</f>
        <v>#VALUE!</v>
      </c>
      <c r="H56" s="43">
        <f>INDEX({0;6;5;4;3;2;1},MATCH(Feuil1!H202,{0;1;2;3;4;5;6},1))</f>
        <v>0</v>
      </c>
      <c r="I56" s="43">
        <f>INDEX({0;6;5;4;3;2;1},MATCH(Feuil1!I202,{0;1;2;3;4;5;6},1))</f>
        <v>0</v>
      </c>
      <c r="J56" s="43">
        <f>INDEX({0;3;5;8;15;25},MATCH(Feuil1!J202,{0;1;2;3;4;5},1))</f>
        <v>0</v>
      </c>
      <c r="K56" s="43">
        <f>INDEX({0;1;4;6;10;12;15;7;8;9;10;12;14;16;18;20},MATCH(Feuil1!K202,{0;1;2;3;4;5;6;7;8;9;10;11;12;13;14;15},1))</f>
        <v>0</v>
      </c>
      <c r="L56" s="43">
        <f>IF(Feuil1!L202="","",VLOOKUP(Feuil1!L202,A66:B106,2,0))</f>
        <v>0</v>
      </c>
      <c r="M56" s="43">
        <f>IF(Feuil1!L202="","",VLOOKUP(Feuil1!M202,A66:B106,2,0))</f>
        <v>0</v>
      </c>
      <c r="N56" s="43">
        <f>IF(Feuil1!N202="","",VLOOKUP(Feuil1!N202,A66:B106,2,0))</f>
        <v>0</v>
      </c>
      <c r="O56" s="43" t="e">
        <f t="shared" si="0"/>
        <v>#VALUE!</v>
      </c>
      <c r="P56" s="44" t="s">
        <v>11</v>
      </c>
      <c r="Q56" s="43" t="e">
        <f t="shared" ref="Q56" si="9">SUM(O56)</f>
        <v>#VALUE!</v>
      </c>
    </row>
    <row r="57" spans="1:17" x14ac:dyDescent="0.25">
      <c r="A57" s="43">
        <f>Feuil1!A203</f>
        <v>0</v>
      </c>
      <c r="B57" s="43">
        <f>INDEX({0;1;3;5;7;9;12;14;16;18;20;22;24},MATCH(Feuil1!B203,{0;1;2;3;4;5;6;7;8;9;10;11;12},1))</f>
        <v>0</v>
      </c>
      <c r="C57" s="43">
        <f>INDEX({0;1;2;3;4;5;6;7;8;9;10;12;14;16;18;20},MATCH(Feuil1!C203,{0;1;2;3;4;5;6;7;8;9;10;11;12;13;14;15},1))</f>
        <v>0</v>
      </c>
      <c r="D57" s="43">
        <f>INDEX({0;1;2;3;4;5;6;7;8;9;10;12;14;16;18;20},MATCH(Feuil1!D203,{0;1;2;3;4;5;6;7;8;9;10;11;12;13;14;15},1))</f>
        <v>0</v>
      </c>
      <c r="E57" s="43">
        <f>INDEX({0;6;5;4;3;2;1},MATCH(Feuil1!E203,{0;1;2;3;4;5;6},1))</f>
        <v>0</v>
      </c>
      <c r="F57" s="43">
        <f>INDEX({0;1;2;3;1;1;1;1;1;1;1;1;2;3;4;5;6},MATCH(Feuil1!F203,{0;1;2;3;12;13;14;15;16;17;18;19;20;21;22;23;24},1))</f>
        <v>2</v>
      </c>
      <c r="G57" s="43">
        <f>Feuil1!G203*(H57+I57+J57+K57)</f>
        <v>28</v>
      </c>
      <c r="H57" s="43">
        <f>INDEX({0;6;5;4;3;2;1},MATCH(Feuil1!H203,{0;1;2;3;4;5;6},1))</f>
        <v>3</v>
      </c>
      <c r="I57" s="43">
        <f>INDEX({0;6;5;4;3;2;1},MATCH(Feuil1!I203,{0;1;2;3;4;5;6},1))</f>
        <v>4</v>
      </c>
      <c r="J57" s="43">
        <f>INDEX({0;3;5;8;15;25},MATCH(Feuil1!J203,{0;1;2;3;4;5},1))</f>
        <v>3</v>
      </c>
      <c r="K57" s="43">
        <f>INDEX({0;1;4;6;10;12;15;7;8;9;10;12;14;16;18;20},MATCH(Feuil1!K203,{0;1;2;3;4;5;6;7;8;9;10;11;12;13;14;15},1))</f>
        <v>4</v>
      </c>
      <c r="L57" s="43">
        <f>IF(Feuil1!L203="","",VLOOKUP(Feuil1!L203,A66:B106,2,0))</f>
        <v>0</v>
      </c>
      <c r="M57" s="43">
        <f>IF(Feuil1!L203="","",VLOOKUP(Feuil1!M203,A66:B106,2,0))</f>
        <v>0</v>
      </c>
      <c r="N57" s="43">
        <f>IF(Feuil1!N203="","",VLOOKUP(Feuil1!N203,A66:B106,2,0))</f>
        <v>0</v>
      </c>
      <c r="O57" s="43">
        <f t="shared" ref="O57:O63" si="10">SUM(B57:G57,L57:N57)</f>
        <v>30</v>
      </c>
      <c r="P57" s="44" t="s">
        <v>11</v>
      </c>
      <c r="Q57" s="43" t="e">
        <f t="shared" ref="Q57" si="11">SUM(O55:O57)</f>
        <v>#VALUE!</v>
      </c>
    </row>
    <row r="58" spans="1:17" x14ac:dyDescent="0.25">
      <c r="A58" s="47" t="str">
        <f>Feuil1!A204</f>
        <v>Bone Giant</v>
      </c>
      <c r="B58" s="47">
        <f>INDEX({0;1;3;5;7;9;12;14;16;18;20;22;24},MATCH(Feuil1!B204,{0;1;2;3;4;5;6;7;8;9;10;11;12},1))</f>
        <v>18</v>
      </c>
      <c r="C58" s="47">
        <f>INDEX({0;1;2;3;4;5;6;7;8;9;10;12;14;16;18;20},MATCH(Feuil1!C204,{0;1;2;3;4;5;6;7;8;9;10;11;12;13;14;15},1))</f>
        <v>6</v>
      </c>
      <c r="D58" s="47">
        <f>INDEX({0;1;2;3;4;5;6;7;8;9;10;12;14;16;18;20},MATCH(Feuil1!D204,{0;1;2;3;4;5;6;7;8;9;10;11;12;13;14;15},1))</f>
        <v>10</v>
      </c>
      <c r="E58" s="47">
        <f>INDEX({0;6;5;4;3;2;1},MATCH(Feuil1!E204,{0;1;2;3;4;5;6},1))</f>
        <v>3</v>
      </c>
      <c r="F58" s="47">
        <f>INDEX({0;1;2;3;1;1;1;1;1;1;1;1;2;3;4;5;6},MATCH(Feuil1!F204,{0;1;2;3;12;13;14;15;16;17;18;19;20;21;22;23;24},1))</f>
        <v>2</v>
      </c>
      <c r="G58" s="47">
        <f>Feuil1!G204*(H58+I58+J58+K58)</f>
        <v>54</v>
      </c>
      <c r="H58" s="47">
        <f>INDEX({0;6;5;4;3;2;1},MATCH(Feuil1!H204,{0;1;2;3;4;5;6},1))</f>
        <v>3</v>
      </c>
      <c r="I58" s="47">
        <f>INDEX({0;6;5;4;3;2;1},MATCH(Feuil1!I204,{0;1;2;3;4;5;6},1))</f>
        <v>4</v>
      </c>
      <c r="J58" s="47">
        <f>INDEX({0;3;5;8;15;25},MATCH(Feuil1!J204,{0;1;2;3;4;5},1))</f>
        <v>5</v>
      </c>
      <c r="K58" s="47">
        <f>INDEX({0;1;4;6;10;12;15;7;8;9;10;12;14;16;18;20},MATCH(Feuil1!K204,{0;1;2;3;4;5;6;7;8;9;10;11;12;13;14;15},1))</f>
        <v>6</v>
      </c>
      <c r="L58" s="47">
        <f>IF(Feuil1!L204="","",VLOOKUP(Feuil1!L204,A66:B106,2,0))</f>
        <v>0</v>
      </c>
      <c r="M58" s="47">
        <f>IF(Feuil1!L204="","",VLOOKUP(Feuil1!M204,A66:B106,2,0))</f>
        <v>0</v>
      </c>
      <c r="N58" s="47">
        <f>IF(Feuil1!N204="","",VLOOKUP(Feuil1!N204,A66:B106,2,0))</f>
        <v>0</v>
      </c>
      <c r="O58" s="47">
        <f t="shared" si="10"/>
        <v>93</v>
      </c>
      <c r="P58" s="48" t="s">
        <v>11</v>
      </c>
      <c r="Q58" s="47">
        <f>SUM(O58)</f>
        <v>93</v>
      </c>
    </row>
    <row r="59" spans="1:17" x14ac:dyDescent="0.25">
      <c r="A59" s="47">
        <f>Feuil1!A205</f>
        <v>0</v>
      </c>
      <c r="B59" s="47">
        <f>INDEX({0;1;3;5;7;9;12;14;16;18;20;22;24},MATCH(Feuil1!B205,{0;1;2;3;4;5;6;7;8;9;10;11;12},1))</f>
        <v>0</v>
      </c>
      <c r="C59" s="47">
        <f>INDEX({0;1;2;3;4;5;6;7;8;9;10;12;14;16;18;20},MATCH(Feuil1!C205,{0;1;2;3;4;5;6;7;8;9;10;11;12;13;14;15},1))</f>
        <v>0</v>
      </c>
      <c r="D59" s="47">
        <f>INDEX({0;1;2;3;4;5;6;7;8;9;10;12;14;16;18;20},MATCH(Feuil1!D205,{0;1;2;3;4;5;6;7;8;9;10;11;12;13;14;15},1))</f>
        <v>0</v>
      </c>
      <c r="E59" s="47">
        <f>INDEX({0;6;5;4;3;2;1},MATCH(Feuil1!E205,{0;1;2;3;4;5;6},1))</f>
        <v>0</v>
      </c>
      <c r="F59" s="47">
        <f>INDEX({0;1;2;3;1;1;1;1;1;1;1;1;2;3;4;5;6},MATCH(Feuil1!F205,{0;1;2;3;12;13;14;15;16;17;18;19;20;21;22;23;24},1))</f>
        <v>1</v>
      </c>
      <c r="G59" s="47">
        <f>Feuil1!G205*(H59+I59+J59+K59)</f>
        <v>44</v>
      </c>
      <c r="H59" s="47">
        <f>INDEX({0;6;5;4;3;2;1},MATCH(Feuil1!H205,{0;1;2;3;4;5;6},1))</f>
        <v>3</v>
      </c>
      <c r="I59" s="47">
        <f>INDEX({0;6;5;4;3;2;1},MATCH(Feuil1!I205,{0;1;2;3;4;5;6},1))</f>
        <v>4</v>
      </c>
      <c r="J59" s="47">
        <f>INDEX({0;3;5;8;15;25},MATCH(Feuil1!J205,{0;1;2;3;4;5},1))</f>
        <v>3</v>
      </c>
      <c r="K59" s="47">
        <f>INDEX({0;1;4;6;10;12;15;7;8;9;10;12;14;16;18;20},MATCH(Feuil1!K205,{0;1;2;3;4;5;6;7;8;9;10;11;12;13;14;15},1))</f>
        <v>1</v>
      </c>
      <c r="L59" s="47">
        <f>IF(Feuil1!L205="","",VLOOKUP(Feuil1!L205,A66:B106,2,0))</f>
        <v>0</v>
      </c>
      <c r="M59" s="47">
        <f>IF(Feuil1!L205="","",VLOOKUP(Feuil1!M205,A66:B106,2,0))</f>
        <v>0</v>
      </c>
      <c r="N59" s="47">
        <f>IF(Feuil1!N205="","",VLOOKUP(Feuil1!N205,A66:B106,2,0))</f>
        <v>0</v>
      </c>
      <c r="O59" s="47">
        <f t="shared" si="10"/>
        <v>45</v>
      </c>
      <c r="P59" s="48" t="s">
        <v>11</v>
      </c>
      <c r="Q59" s="47">
        <f>SUM(O59)</f>
        <v>45</v>
      </c>
    </row>
    <row r="60" spans="1:17" x14ac:dyDescent="0.25">
      <c r="A60" s="43" t="str">
        <f>Feuil1!A206</f>
        <v xml:space="preserve">Screaming Skull Catapult </v>
      </c>
      <c r="B60" s="43">
        <f>INDEX({0;1;3;5;7;9;12;14;16;18;20;22;24},MATCH(Feuil1!B206,{0;1;2;3;4;5;6;7;8;9;10;11;12},1))</f>
        <v>9</v>
      </c>
      <c r="C60" s="43">
        <f>INDEX({0;1;2;3;4;5;6;7;8;9;10;12;14;16;18;20},MATCH(Feuil1!C206,{0;1;2;3;4;5;6;7;8;9;10;11;12;13;14;15},1))</f>
        <v>4</v>
      </c>
      <c r="D60" s="43">
        <f>INDEX({0;1;2;3;4;5;6;7;8;9;10;12;14;16;18;20},MATCH(Feuil1!D206,{0;1;2;3;4;5;6;7;8;9;10;11;12;13;14;15},1))</f>
        <v>0</v>
      </c>
      <c r="E60" s="43">
        <f>INDEX({0;6;5;4;3;2;1},MATCH(Feuil1!E206,{0;1;2;3;4;5;6},1))</f>
        <v>3</v>
      </c>
      <c r="F60" s="43">
        <f>INDEX({0;1;2;3;1;1;1;1;1;1;1;1;2;3;4;5;6},MATCH(Feuil1!F206,{0;1;2;3;12;13;14;15;16;17;18;19;20;21;22;23;24},1))</f>
        <v>6</v>
      </c>
      <c r="G60" s="43">
        <f>Feuil1!G206*(H60+I60+J60+K60)</f>
        <v>20</v>
      </c>
      <c r="H60" s="43">
        <f>INDEX({0;6;5;4;3;2;1},MATCH(Feuil1!H206,{0;1;2;3;4;5;6},1))</f>
        <v>3</v>
      </c>
      <c r="I60" s="43">
        <f>INDEX({0;6;5;4;3;2;1},MATCH(Feuil1!I206,{0;1;2;3;4;5;6},1))</f>
        <v>4</v>
      </c>
      <c r="J60" s="43">
        <f>INDEX({0;3;5;8;15;25},MATCH(Feuil1!J206,{0;1;2;3;4;5},1))</f>
        <v>3</v>
      </c>
      <c r="K60" s="43">
        <f>INDEX({0;1;4;6;10;12;15;7;8;9;10;12;14;16;18;20},MATCH(Feuil1!K206,{0;1;2;3;4;5;6;7;8;9;10;11;12;13;14;15},1))</f>
        <v>10</v>
      </c>
      <c r="L60" s="43">
        <f>IF(Feuil1!L206="","",VLOOKUP(Feuil1!L206,A66:B106,2,0))</f>
        <v>0</v>
      </c>
      <c r="M60" s="43">
        <f>IF(Feuil1!L206="","",VLOOKUP(Feuil1!M206,A66:B106,2,0))</f>
        <v>0</v>
      </c>
      <c r="N60" s="43">
        <f>IF(Feuil1!N206="","",VLOOKUP(Feuil1!N206,A66:B106,2,0))</f>
        <v>0</v>
      </c>
      <c r="O60" s="43">
        <f t="shared" si="10"/>
        <v>42</v>
      </c>
      <c r="P60" s="44" t="s">
        <v>11</v>
      </c>
      <c r="Q60" s="43">
        <f t="shared" ref="Q60:Q61" si="12">SUM(O60)</f>
        <v>42</v>
      </c>
    </row>
    <row r="61" spans="1:17" x14ac:dyDescent="0.25">
      <c r="A61" s="43" t="str">
        <f>Feuil1!A207</f>
        <v xml:space="preserve">Servants </v>
      </c>
      <c r="B61" s="43">
        <f>INDEX({0;1;3;5;7;9;12;14;16;18;20;22;24},MATCH(Feuil1!B207,{0;1;2;3;4;5;6;7;8;9;10;11;12},1))</f>
        <v>1</v>
      </c>
      <c r="C61" s="43">
        <f>INDEX({0;1;2;3;4;5;6;7;8;9;10;12;14;16;18;20},MATCH(Feuil1!C207,{0;1;2;3;4;5;6;7;8;9;10;11;12;13;14;15},1))</f>
        <v>4</v>
      </c>
      <c r="D61" s="43">
        <f>INDEX({0;1;2;3;4;5;6;7;8;9;10;12;14;16;18;20},MATCH(Feuil1!D207,{0;1;2;3;4;5;6;7;8;9;10;11;12;13;14;15},1))</f>
        <v>10</v>
      </c>
      <c r="E61" s="43">
        <f>INDEX({0;6;5;4;3;2;1},MATCH(Feuil1!E207,{0;1;2;3;4;5;6},1))</f>
        <v>1</v>
      </c>
      <c r="F61" s="43">
        <f>INDEX({0;1;2;3;1;1;1;1;1;1;1;1;2;3;4;5;6},MATCH(Feuil1!F207,{0;1;2;3;12;13;14;15;16;17;18;19;20;21;22;23;24},1))</f>
        <v>1</v>
      </c>
      <c r="G61" s="43">
        <f>Feuil1!G207*(H61+I61+J61+K61)</f>
        <v>5</v>
      </c>
      <c r="H61" s="43">
        <f>INDEX({0;6;5;4;3;2;1},MATCH(Feuil1!H207,{0;1;2;3;4;5;6},1))</f>
        <v>2</v>
      </c>
      <c r="I61" s="43">
        <f>INDEX({0;6;5;4;3;2;1},MATCH(Feuil1!I207,{0;1;2;3;4;5;6},1))</f>
        <v>2</v>
      </c>
      <c r="J61" s="43">
        <f>INDEX({0;3;5;8;15;25},MATCH(Feuil1!J207,{0;1;2;3;4;5},1))</f>
        <v>0</v>
      </c>
      <c r="K61" s="43">
        <f>INDEX({0;1;4;6;10;12;15;7;8;9;10;12;14;16;18;20},MATCH(Feuil1!K207,{0;1;2;3;4;5;6;7;8;9;10;11;12;13;14;15},1))</f>
        <v>1</v>
      </c>
      <c r="L61" s="43">
        <f>IF(Feuil1!L207="","",VLOOKUP(Feuil1!L207,A66:B106,2,0))</f>
        <v>0</v>
      </c>
      <c r="M61" s="43">
        <f>IF(Feuil1!L207="","",VLOOKUP(Feuil1!M207,A66:B106,2,0))</f>
        <v>0</v>
      </c>
      <c r="N61" s="43">
        <f>IF(Feuil1!N207="","",VLOOKUP(Feuil1!N207,A66:B106,2,0))</f>
        <v>0</v>
      </c>
      <c r="O61" s="43">
        <f t="shared" si="10"/>
        <v>22</v>
      </c>
      <c r="P61" s="44" t="s">
        <v>11</v>
      </c>
      <c r="Q61" s="43">
        <f t="shared" si="12"/>
        <v>22</v>
      </c>
    </row>
    <row r="62" spans="1:17" x14ac:dyDescent="0.25">
      <c r="A62" s="47" t="str">
        <f>Feuil1!A208</f>
        <v xml:space="preserve">Carrion </v>
      </c>
      <c r="B62" s="47">
        <f>INDEX({0;1;3;5;7;9;12;14;16;18;20;22;24},MATCH(Feuil1!B208,{0;1;2;3;4;5;6;7;8;9;10;11;12},1))</f>
        <v>5</v>
      </c>
      <c r="C62" s="47">
        <f>INDEX({0;1;2;3;4;5;6;7;8;9;10;12;14;16;18;20},MATCH(Feuil1!C208,{0;1;2;3;4;5;6;7;8;9;10;11;12;13;14;15},1))</f>
        <v>14</v>
      </c>
      <c r="D62" s="47">
        <f>INDEX({0;1;2;3;4;5;6;7;8;9;10;12;14;16;18;20},MATCH(Feuil1!D208,{0;1;2;3;4;5;6;7;8;9;10;11;12;13;14;15},1))</f>
        <v>10</v>
      </c>
      <c r="E62" s="47">
        <f>INDEX({0;6;5;4;3;2;1},MATCH(Feuil1!E208,{0;1;2;3;4;5;6},1))</f>
        <v>1</v>
      </c>
      <c r="F62" s="47">
        <f>INDEX({0;1;2;3;1;1;1;1;1;1;1;1;2;3;4;5;6},MATCH(Feuil1!F208,{0;1;2;3;12;13;14;15;16;17;18;19;20;21;22;23;24},1))</f>
        <v>1</v>
      </c>
      <c r="G62" s="47">
        <f>Feuil1!G208*(H62+I62+J62+K62)</f>
        <v>32</v>
      </c>
      <c r="H62" s="47">
        <f>INDEX({0;6;5;4;3;2;1},MATCH(Feuil1!H208,{0;1;2;3;4;5;6},1))</f>
        <v>3</v>
      </c>
      <c r="I62" s="47">
        <f>INDEX({0;6;5;4;3;2;1},MATCH(Feuil1!I208,{0;1;2;3;4;5;6},1))</f>
        <v>4</v>
      </c>
      <c r="J62" s="47">
        <f>INDEX({0;3;5;8;15;25},MATCH(Feuil1!J208,{0;1;2;3;4;5},1))</f>
        <v>0</v>
      </c>
      <c r="K62" s="47">
        <f>INDEX({0;1;4;6;10;12;15;7;8;9;10;12;14;16;18;20},MATCH(Feuil1!K208,{0;1;2;3;4;5;6;7;8;9;10;11;12;13;14;15},1))</f>
        <v>1</v>
      </c>
      <c r="L62" s="47">
        <f>IF(Feuil1!L208="","",VLOOKUP(Feuil1!L208,A66:B106,2,0))</f>
        <v>0</v>
      </c>
      <c r="M62" s="47">
        <f>IF(Feuil1!L208="","",VLOOKUP(Feuil1!M208,A66:B106,2,0))</f>
        <v>0</v>
      </c>
      <c r="N62" s="47">
        <f>IF(Feuil1!N208="","",VLOOKUP(Feuil1!N208,A66:B106,2,0))</f>
        <v>0</v>
      </c>
      <c r="O62" s="47">
        <f t="shared" si="10"/>
        <v>63</v>
      </c>
      <c r="P62" s="47"/>
      <c r="Q62" s="47"/>
    </row>
    <row r="63" spans="1:17" x14ac:dyDescent="0.25">
      <c r="A63" s="43" t="str">
        <f>Feuil1!A209</f>
        <v>Tomb Swarm</v>
      </c>
      <c r="B63" s="43">
        <f>INDEX({0;1;3;5;7;9;12;14;16;18;20;22;24},MATCH(Feuil1!B209,{0;1;2;3;4;5;6;7;8;9;10;11;12},1))</f>
        <v>9</v>
      </c>
      <c r="C63" s="43">
        <f>INDEX({0;1;2;3;4;5;6;7;8;9;10;12;14;16;18;20},MATCH(Feuil1!C209,{0;1;2;3;4;5;6;7;8;9;10;11;12;13;14;15},1))</f>
        <v>6</v>
      </c>
      <c r="D63" s="43">
        <f>INDEX({0;1;2;3;4;5;6;7;8;9;10;12;14;16;18;20},MATCH(Feuil1!D209,{0;1;2;3;4;5;6;7;8;9;10;11;12;13;14;15},1))</f>
        <v>10</v>
      </c>
      <c r="E63" s="43">
        <f>INDEX({0;6;5;4;3;2;1},MATCH(Feuil1!E209,{0;1;2;3;4;5;6},1))</f>
        <v>0</v>
      </c>
      <c r="F63" s="43">
        <f>INDEX({0;1;2;3;1;1;1;1;1;1;1;1;2;3;4;5;6},MATCH(Feuil1!F209,{0;1;2;3;12;13;14;15;16;17;18;19;20;21;22;23;24},1))</f>
        <v>1</v>
      </c>
      <c r="G63" s="43">
        <f>Feuil1!G209*(H63+I63+J63+K63)</f>
        <v>25</v>
      </c>
      <c r="H63" s="43">
        <f>INDEX({0;6;5;4;3;2;1},MATCH(Feuil1!H209,{0;1;2;3;4;5;6},1))</f>
        <v>2</v>
      </c>
      <c r="I63" s="43">
        <f>INDEX({0;6;5;4;3;2;1},MATCH(Feuil1!I209,{0;1;2;3;4;5;6},1))</f>
        <v>2</v>
      </c>
      <c r="J63" s="43">
        <f>INDEX({0;3;5;8;15;25},MATCH(Feuil1!J209,{0;1;2;3;4;5},1))</f>
        <v>0</v>
      </c>
      <c r="K63" s="43">
        <f>INDEX({0;1;4;6;10;12;15;7;8;9;10;12;14;16;18;20},MATCH(Feuil1!K209,{0;1;2;3;4;5;6;7;8;9;10;11;12;13;14;15},1))</f>
        <v>1</v>
      </c>
      <c r="L63" s="43">
        <f>IF(Feuil1!L209="","",VLOOKUP(Feuil1!L209,A66:B106,2,0))</f>
        <v>0</v>
      </c>
      <c r="M63" s="43">
        <f>IF(Feuil1!L209="","",VLOOKUP(Feuil1!M209,A66:B106,2,0))</f>
        <v>0</v>
      </c>
      <c r="N63" s="43">
        <f>IF(Feuil1!N209="","",VLOOKUP(Feuil1!N209,A66:B106,2,0))</f>
        <v>0</v>
      </c>
      <c r="O63" s="43">
        <f t="shared" si="10"/>
        <v>51</v>
      </c>
      <c r="P63" s="44" t="s">
        <v>11</v>
      </c>
      <c r="Q63" s="43">
        <f t="shared" ref="Q63" si="13">SUM(O62:O63)</f>
        <v>114</v>
      </c>
    </row>
    <row r="64" spans="1:17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5">
      <c r="A66" s="8" t="s">
        <v>12</v>
      </c>
      <c r="B66" s="8">
        <v>0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5">
      <c r="A67" t="s">
        <v>180</v>
      </c>
      <c r="B67">
        <v>0</v>
      </c>
    </row>
    <row r="68" spans="1:17" x14ac:dyDescent="0.25">
      <c r="A68" t="s">
        <v>202</v>
      </c>
      <c r="B68">
        <v>15</v>
      </c>
    </row>
    <row r="69" spans="1:17" x14ac:dyDescent="0.25">
      <c r="A69" t="s">
        <v>164</v>
      </c>
      <c r="B69">
        <v>0</v>
      </c>
    </row>
    <row r="70" spans="1:17" x14ac:dyDescent="0.25">
      <c r="A70" t="s">
        <v>87</v>
      </c>
      <c r="B70">
        <v>0</v>
      </c>
    </row>
    <row r="71" spans="1:17" x14ac:dyDescent="0.25">
      <c r="A71" t="s">
        <v>186</v>
      </c>
      <c r="B71">
        <v>0</v>
      </c>
    </row>
    <row r="72" spans="1:17" x14ac:dyDescent="0.25">
      <c r="A72" t="s">
        <v>192</v>
      </c>
      <c r="B72">
        <v>0</v>
      </c>
    </row>
    <row r="73" spans="1:17" x14ac:dyDescent="0.25">
      <c r="A73" t="s">
        <v>190</v>
      </c>
    </row>
    <row r="74" spans="1:17" x14ac:dyDescent="0.25">
      <c r="A74" t="s">
        <v>17</v>
      </c>
    </row>
    <row r="75" spans="1:17" x14ac:dyDescent="0.25">
      <c r="A75" t="s">
        <v>158</v>
      </c>
    </row>
    <row r="76" spans="1:17" x14ac:dyDescent="0.25">
      <c r="A76" t="s">
        <v>199</v>
      </c>
      <c r="B76">
        <v>0</v>
      </c>
    </row>
    <row r="77" spans="1:17" x14ac:dyDescent="0.25">
      <c r="A77" t="s">
        <v>163</v>
      </c>
    </row>
    <row r="78" spans="1:17" x14ac:dyDescent="0.25">
      <c r="A78" t="s">
        <v>23</v>
      </c>
    </row>
    <row r="79" spans="1:17" x14ac:dyDescent="0.25">
      <c r="A79" t="s">
        <v>187</v>
      </c>
    </row>
    <row r="80" spans="1:17" x14ac:dyDescent="0.25">
      <c r="A80" t="s">
        <v>191</v>
      </c>
    </row>
    <row r="81" spans="1:2" x14ac:dyDescent="0.25">
      <c r="A81" t="s">
        <v>196</v>
      </c>
    </row>
    <row r="82" spans="1:2" x14ac:dyDescent="0.25">
      <c r="A82" t="s">
        <v>177</v>
      </c>
    </row>
    <row r="83" spans="1:2" x14ac:dyDescent="0.25">
      <c r="A83" t="s">
        <v>171</v>
      </c>
      <c r="B83">
        <v>0</v>
      </c>
    </row>
    <row r="84" spans="1:2" x14ac:dyDescent="0.25">
      <c r="A84" t="s">
        <v>188</v>
      </c>
    </row>
    <row r="85" spans="1:2" x14ac:dyDescent="0.25">
      <c r="A85" t="s">
        <v>193</v>
      </c>
      <c r="B85">
        <v>4</v>
      </c>
    </row>
    <row r="86" spans="1:2" x14ac:dyDescent="0.25">
      <c r="A86" t="s">
        <v>161</v>
      </c>
    </row>
    <row r="87" spans="1:2" x14ac:dyDescent="0.25">
      <c r="A87" t="s">
        <v>197</v>
      </c>
      <c r="B87">
        <v>0</v>
      </c>
    </row>
    <row r="88" spans="1:2" x14ac:dyDescent="0.25">
      <c r="A88" t="s">
        <v>176</v>
      </c>
      <c r="B88">
        <v>0</v>
      </c>
    </row>
    <row r="89" spans="1:2" x14ac:dyDescent="0.25">
      <c r="A89" t="s">
        <v>201</v>
      </c>
    </row>
    <row r="90" spans="1:2" x14ac:dyDescent="0.25">
      <c r="A90" t="s">
        <v>178</v>
      </c>
    </row>
    <row r="91" spans="1:2" x14ac:dyDescent="0.25">
      <c r="A91" t="s">
        <v>157</v>
      </c>
    </row>
    <row r="92" spans="1:2" x14ac:dyDescent="0.25">
      <c r="A92" t="s">
        <v>189</v>
      </c>
    </row>
    <row r="93" spans="1:2" x14ac:dyDescent="0.25">
      <c r="A93" t="s">
        <v>195</v>
      </c>
      <c r="B93">
        <v>40</v>
      </c>
    </row>
    <row r="94" spans="1:2" x14ac:dyDescent="0.25">
      <c r="A94" t="s">
        <v>169</v>
      </c>
      <c r="B94">
        <v>0</v>
      </c>
    </row>
    <row r="95" spans="1:2" x14ac:dyDescent="0.25">
      <c r="A95" t="s">
        <v>168</v>
      </c>
    </row>
    <row r="96" spans="1:2" x14ac:dyDescent="0.25">
      <c r="A96" t="s">
        <v>167</v>
      </c>
    </row>
    <row r="97" spans="1:2" x14ac:dyDescent="0.25">
      <c r="A97" t="s">
        <v>194</v>
      </c>
      <c r="B97">
        <v>0</v>
      </c>
    </row>
    <row r="98" spans="1:2" x14ac:dyDescent="0.25">
      <c r="A98" t="s">
        <v>170</v>
      </c>
    </row>
    <row r="99" spans="1:2" x14ac:dyDescent="0.25">
      <c r="A99" t="s">
        <v>162</v>
      </c>
      <c r="B99">
        <v>0</v>
      </c>
    </row>
    <row r="100" spans="1:2" x14ac:dyDescent="0.25">
      <c r="A100" t="s">
        <v>159</v>
      </c>
    </row>
    <row r="101" spans="1:2" x14ac:dyDescent="0.25">
      <c r="A101" t="s">
        <v>198</v>
      </c>
      <c r="B101">
        <v>0</v>
      </c>
    </row>
    <row r="102" spans="1:2" x14ac:dyDescent="0.25">
      <c r="A102" t="s">
        <v>184</v>
      </c>
      <c r="B102">
        <v>0</v>
      </c>
    </row>
    <row r="103" spans="1:2" x14ac:dyDescent="0.25">
      <c r="A103" t="s">
        <v>13</v>
      </c>
    </row>
    <row r="104" spans="1:2" x14ac:dyDescent="0.25">
      <c r="A104" t="s">
        <v>174</v>
      </c>
      <c r="B104">
        <v>0</v>
      </c>
    </row>
    <row r="105" spans="1:2" x14ac:dyDescent="0.25">
      <c r="A105" t="s">
        <v>200</v>
      </c>
      <c r="B105">
        <v>30</v>
      </c>
    </row>
    <row r="106" spans="1:2" x14ac:dyDescent="0.25">
      <c r="A106" t="s">
        <v>20</v>
      </c>
    </row>
  </sheetData>
  <sortState ref="A79:A118">
    <sortCondition ref="A79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Q149"/>
  <sheetViews>
    <sheetView topLeftCell="A136" zoomScaleNormal="100" workbookViewId="0">
      <selection activeCell="Q109" sqref="Q109"/>
    </sheetView>
  </sheetViews>
  <sheetFormatPr baseColWidth="10" defaultRowHeight="15" x14ac:dyDescent="0.25"/>
  <cols>
    <col min="1" max="1" width="24.5703125" customWidth="1"/>
    <col min="3" max="3" width="6" bestFit="1" customWidth="1"/>
    <col min="4" max="4" width="7.7109375" bestFit="1" customWidth="1"/>
    <col min="5" max="5" width="5.140625" bestFit="1" customWidth="1"/>
    <col min="6" max="6" width="6.42578125" bestFit="1" customWidth="1"/>
    <col min="7" max="7" width="6.5703125" bestFit="1" customWidth="1"/>
    <col min="8" max="8" width="6.140625" bestFit="1" customWidth="1"/>
    <col min="9" max="9" width="9.7109375" bestFit="1" customWidth="1"/>
    <col min="10" max="10" width="5.5703125" bestFit="1" customWidth="1"/>
    <col min="11" max="11" width="8.140625" bestFit="1" customWidth="1"/>
    <col min="17" max="17" width="11.42578125" style="2"/>
  </cols>
  <sheetData>
    <row r="2" spans="1:17" x14ac:dyDescent="0.25">
      <c r="A2" t="s">
        <v>50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8</v>
      </c>
      <c r="H2" t="s">
        <v>9</v>
      </c>
      <c r="I2" t="s">
        <v>5</v>
      </c>
      <c r="J2" t="s">
        <v>6</v>
      </c>
      <c r="K2" t="s">
        <v>7</v>
      </c>
    </row>
    <row r="3" spans="1:17" s="3" customFormat="1" x14ac:dyDescent="0.25">
      <c r="A3" s="43" t="str">
        <f>Feuil1!A212</f>
        <v>Lord Kroak</v>
      </c>
      <c r="B3" s="43">
        <f>INDEX({0;1;3;5;7;9;12;14;16;18;20;22;24},MATCH(Feuil1!B212,{0;1;2;3;4;5;6;7;8;9;10;11;12},1))</f>
        <v>20</v>
      </c>
      <c r="C3" s="43">
        <f>INDEX({0;1;2;3;4;5;6;7;8;9;10;12;14;16;18;20},MATCH(Feuil1!C212,{0;1;2;3;4;5;6;7;8;9;10;11;12;13;14;15},1))</f>
        <v>5</v>
      </c>
      <c r="D3" s="43">
        <f>INDEX({0;1;2;3;4;5;6;7;8;9;10;12;14;16;18;20},MATCH(Feuil1!D212,{0;1;2;3;4;5;6;7;8;9;10;11;12;13;14;15},1))</f>
        <v>10</v>
      </c>
      <c r="E3" s="43">
        <f>INDEX({0;6;5;4;3;2;1},MATCH(Feuil1!E212,{0;1;2;3;4;5;6},1))</f>
        <v>3</v>
      </c>
      <c r="F3" s="43">
        <f>INDEX({0;1;2;3;1;1;1;1;1;1;1;1;2;3;4;5;6},MATCH(Feuil1!F212,{0;1;2;3;12;13;14;15;16;17;18;19;20;21;22;23;24},1))</f>
        <v>3</v>
      </c>
      <c r="G3" s="43">
        <f>Feuil1!G212*(H3+I3+J3+K3)</f>
        <v>72</v>
      </c>
      <c r="H3" s="43">
        <f>INDEX({0;6;5;4;3;2;1},MATCH(Feuil1!H212,{0;1;2;3;4;5;6},1))</f>
        <v>4</v>
      </c>
      <c r="I3" s="43">
        <f>INDEX({0;6;5;4;3;2;1},MATCH(Feuil1!I212,{0;1;2;3;4;5;6},1))</f>
        <v>4</v>
      </c>
      <c r="J3" s="43">
        <f>INDEX({0;3;5;8;15;25},MATCH(Feuil1!J212,{0;1;2;3;4;5},1))</f>
        <v>3</v>
      </c>
      <c r="K3" s="43">
        <f>INDEX({0;1;4;6;10;12;15;7;8;9;10;12;14;16;18;20},MATCH(Feuil1!K212,{0;1;2;3;4;5;6;7;8;9;10;11;12;13;14;15},1))</f>
        <v>1</v>
      </c>
      <c r="L3" s="43">
        <f>IF(Feuil1!L212="","",VLOOKUP(Feuil1!L212,$A$111:$B$162,2,0))</f>
        <v>0</v>
      </c>
      <c r="M3" s="43">
        <f>IF(Feuil1!M212="","",VLOOKUP(Feuil1!M212,$A$111:$B$162,2,0))</f>
        <v>0</v>
      </c>
      <c r="N3" s="43">
        <f>IF(Feuil1!N212="","",VLOOKUP(Feuil1!N212,$A$111:$B$162,2,0))</f>
        <v>0</v>
      </c>
      <c r="O3" s="43">
        <f>SUM(B3:G3,L3:N3)</f>
        <v>113</v>
      </c>
      <c r="P3" s="44" t="s">
        <v>11</v>
      </c>
      <c r="Q3" s="43">
        <f>SUM(O3)</f>
        <v>113</v>
      </c>
    </row>
    <row r="4" spans="1:17" x14ac:dyDescent="0.25">
      <c r="A4" s="22" t="str">
        <f>Feuil1!A213</f>
        <v>Slann Mage-Priest</v>
      </c>
      <c r="B4" s="22">
        <f>INDEX({0;1;3;5;7;9;12;14;16;18;20;22;24},MATCH(Feuil1!B213,{0;1;2;3;4;5;6;7;8;9;10;11;12},1))</f>
        <v>14</v>
      </c>
      <c r="C4" s="22">
        <f>INDEX({0;1;2;3;4;5;6;7;8;9;10;12;14;16;18;20},MATCH(Feuil1!C213,{0;1;2;3;4;5;6;7;8;9;10;11;12;13;14;15},1))</f>
        <v>5</v>
      </c>
      <c r="D4" s="22">
        <f>INDEX({0;1;2;3;4;5;6;7;8;9;10;12;14;16;18;20},MATCH(Feuil1!D213,{0;1;2;3;4;5;6;7;8;9;10;11;12;13;14;15},1))</f>
        <v>10</v>
      </c>
      <c r="E4" s="22">
        <f>INDEX({0;6;5;4;3;2;1},MATCH(Feuil1!E213,{0;1;2;3;4;5;6},1))</f>
        <v>3</v>
      </c>
      <c r="F4" s="22">
        <f>INDEX({0;1;2;3;1;1;1;1;1;1;1;1;2;3;4;5;6},MATCH(Feuil1!F213,{0;1;2;3;12;13;14;15;16;17;18;19;20;21;22;23;24},1))</f>
        <v>3</v>
      </c>
      <c r="G4" s="22">
        <f>Feuil1!G213*(H4+I4+J4+K4)</f>
        <v>66</v>
      </c>
      <c r="H4" s="22">
        <f>INDEX({0;6;5;4;3;2;1},MATCH(Feuil1!H213,{0;1;2;3;4;5;6},1))</f>
        <v>3</v>
      </c>
      <c r="I4" s="22">
        <f>INDEX({0;6;5;4;3;2;1},MATCH(Feuil1!I213,{0;1;2;3;4;5;6},1))</f>
        <v>4</v>
      </c>
      <c r="J4" s="22">
        <f>INDEX({0;3;5;8;15;25},MATCH(Feuil1!J213,{0;1;2;3;4;5},1))</f>
        <v>3</v>
      </c>
      <c r="K4" s="22">
        <f>INDEX({0;1;4;6;10;12;15;7;8;9;10;12;14;16;18;20},MATCH(Feuil1!K213,{0;1;2;3;4;5;6;7;8;9;10;11;12;13;14;15},1))</f>
        <v>1</v>
      </c>
      <c r="L4" s="22">
        <f>IF(Feuil1!L213="","",VLOOKUP(Feuil1!L213,$A$111:$B$162,2,0))</f>
        <v>0</v>
      </c>
      <c r="M4" s="22">
        <f>IF(Feuil1!M213="","",VLOOKUP(Feuil1!M213,$A$111:$B$162,2,0))</f>
        <v>0</v>
      </c>
      <c r="N4" s="22">
        <f>IF(Feuil1!N213="","",VLOOKUP(Feuil1!N213,$A$111:$B$162,2,0))</f>
        <v>0</v>
      </c>
      <c r="O4" s="22">
        <f>SUM(B4:G4,L4:N4)</f>
        <v>101</v>
      </c>
      <c r="P4" s="23" t="s">
        <v>11</v>
      </c>
      <c r="Q4" s="22">
        <f>SUM(O4)</f>
        <v>101</v>
      </c>
    </row>
    <row r="5" spans="1:17" x14ac:dyDescent="0.25">
      <c r="A5" s="43" t="str">
        <f>Feuil1!A214</f>
        <v>Kroq-Gar On Carnosaur</v>
      </c>
      <c r="B5" s="43">
        <f>INDEX({0;1;3;5;7;9;12;14;16;18;20;22;24},MATCH(Feuil1!B214,{0;1;2;3;4;5;6;7;8;9;10;11;12},1))</f>
        <v>24</v>
      </c>
      <c r="C5" s="43">
        <f>INDEX({0;1;2;3;4;5;6;7;8;9;10;12;14;16;18;20},MATCH(Feuil1!C214,{0;1;2;3;4;5;6;7;8;9;10;11;12;13;14;15},1))</f>
        <v>10</v>
      </c>
      <c r="D5" s="43">
        <f>INDEX({0;1;2;3;4;5;6;7;8;9;10;12;14;16;18;20},MATCH(Feuil1!D214,{0;1;2;3;4;5;6;7;8;9;10;11;12;13;14;15},1))</f>
        <v>10</v>
      </c>
      <c r="E5" s="43">
        <f>INDEX({0;6;5;4;3;2;1},MATCH(Feuil1!E214,{0;1;2;3;4;5;6},1))</f>
        <v>3</v>
      </c>
      <c r="F5" s="43">
        <f>INDEX({0;1;2;3;1;1;1;1;1;1;1;1;2;3;4;5;6},MATCH(Feuil1!F214,{0;1;2;3;12;13;14;15;16;17;18;19;20;21;22;23;24},1))</f>
        <v>1</v>
      </c>
      <c r="G5" s="43">
        <f>Feuil1!G214*(H5+I5+J5+K5)</f>
        <v>33</v>
      </c>
      <c r="H5" s="43">
        <f>INDEX({0;6;5;4;3;2;1},MATCH(Feuil1!H214,{0;1;2;3;4;5;6},1))</f>
        <v>4</v>
      </c>
      <c r="I5" s="43">
        <f>INDEX({0;6;5;4;3;2;1},MATCH(Feuil1!I214,{0;1;2;3;4;5;6},1))</f>
        <v>3</v>
      </c>
      <c r="J5" s="43">
        <f>INDEX({0;3;5;8;15;25},MATCH(Feuil1!J214,{0;1;2;3;4;5},1))</f>
        <v>3</v>
      </c>
      <c r="K5" s="43">
        <f>INDEX({0;1;4;6;10;12;15;7;8;9;10;12;14;16;18;20},MATCH(Feuil1!K214,{0;1;2;3;4;5;6;7;8;9;10;11;12;13;14;15},1))</f>
        <v>1</v>
      </c>
      <c r="L5" s="43">
        <f>IF(Feuil1!L214="","",VLOOKUP(Feuil1!L214,$A$111:$B$162,2,0))</f>
        <v>0</v>
      </c>
      <c r="M5" s="43">
        <f>IF(Feuil1!M214="","",VLOOKUP(Feuil1!M214,$A$111:$B$162,2,0))</f>
        <v>0</v>
      </c>
      <c r="N5" s="43">
        <f>IF(Feuil1!N214="","",VLOOKUP(Feuil1!N214,$A$111:$B$162,2,0))</f>
        <v>0</v>
      </c>
      <c r="O5" s="43">
        <f t="shared" ref="O5:O68" si="0">SUM(B5:G5,L5:N5)</f>
        <v>81</v>
      </c>
      <c r="P5" s="43"/>
      <c r="Q5" s="43"/>
    </row>
    <row r="6" spans="1:17" s="3" customFormat="1" x14ac:dyDescent="0.25">
      <c r="A6" s="43">
        <f>Feuil1!A215</f>
        <v>0</v>
      </c>
      <c r="B6" s="43">
        <f>INDEX({0;1;3;5;7;9;12;14;16;18;20;22;24},MATCH(Feuil1!B215,{0;1;2;3;4;5;6;7;8;9;10;11;12},1))</f>
        <v>0</v>
      </c>
      <c r="C6" s="43">
        <f>INDEX({0;1;2;3;4;5;6;7;8;9;10;12;14;16;18;20},MATCH(Feuil1!C215,{0;1;2;3;4;5;6;7;8;9;10;11;12;13;14;15},1))</f>
        <v>0</v>
      </c>
      <c r="D6" s="43">
        <f>INDEX({0;1;2;3;4;5;6;7;8;9;10;12;14;16;18;20},MATCH(Feuil1!D215,{0;1;2;3;4;5;6;7;8;9;10;11;12;13;14;15},1))</f>
        <v>0</v>
      </c>
      <c r="E6" s="43">
        <f>INDEX({0;6;5;4;3;2;1},MATCH(Feuil1!E215,{0;1;2;3;4;5;6},1))</f>
        <v>0</v>
      </c>
      <c r="F6" s="43">
        <f>INDEX({0;1;2;3;1;1;1;1;1;1;1;1;2;3;4;5;6},MATCH(Feuil1!F215,{0;1;2;3;12;13;14;15;16;17;18;19;20;21;22;23;24},1))</f>
        <v>2</v>
      </c>
      <c r="G6" s="43">
        <f>Feuil1!G215*(H6+I6+J6+K6)</f>
        <v>45</v>
      </c>
      <c r="H6" s="43">
        <f>INDEX({0;6;5;4;3;2;1},MATCH(Feuil1!H215,{0;1;2;3;4;5;6},1))</f>
        <v>4</v>
      </c>
      <c r="I6" s="43">
        <f>INDEX({0;6;5;4;3;2;1},MATCH(Feuil1!I215,{0;1;2;3;4;5;6},1))</f>
        <v>4</v>
      </c>
      <c r="J6" s="43">
        <f>INDEX({0;3;5;8;15;25},MATCH(Feuil1!J215,{0;1;2;3;4;5},1))</f>
        <v>3</v>
      </c>
      <c r="K6" s="43">
        <f>INDEX({0;1;4;6;10;12;15;7;8;9;10;12;14;16;18;20},MATCH(Feuil1!K215,{0;1;2;3;4;5;6;7;8;9;10;11;12;13;14;15},1))</f>
        <v>4</v>
      </c>
      <c r="L6" s="43">
        <f>IF(Feuil1!L215="","",VLOOKUP(Feuil1!L215,$A$111:$B$162,2,0))</f>
        <v>0</v>
      </c>
      <c r="M6" s="43">
        <f>IF(Feuil1!M215="","",VLOOKUP(Feuil1!M215,$A$111:$B$162,2,0))</f>
        <v>0</v>
      </c>
      <c r="N6" s="43">
        <f>IF(Feuil1!N215="","",VLOOKUP(Feuil1!N215,$A$111:$B$162,2,0))</f>
        <v>0</v>
      </c>
      <c r="O6" s="43">
        <f t="shared" si="0"/>
        <v>47</v>
      </c>
      <c r="P6" s="43"/>
      <c r="Q6" s="43"/>
    </row>
    <row r="7" spans="1:17" x14ac:dyDescent="0.25">
      <c r="A7" s="43">
        <f>Feuil1!A216</f>
        <v>0</v>
      </c>
      <c r="B7" s="43">
        <f>INDEX({0;1;3;5;7;9;12;14;16;18;20;22;24},MATCH(Feuil1!B216,{0;1;2;3;4;5;6;7;8;9;10;11;12},1))</f>
        <v>0</v>
      </c>
      <c r="C7" s="43">
        <f>INDEX({0;1;2;3;4;5;6;7;8;9;10;12;14;16;18;20},MATCH(Feuil1!C216,{0;1;2;3;4;5;6;7;8;9;10;11;12;13;14;15},1))</f>
        <v>0</v>
      </c>
      <c r="D7" s="43">
        <f>INDEX({0;1;2;3;4;5;6;7;8;9;10;12;14;16;18;20},MATCH(Feuil1!D216,{0;1;2;3;4;5;6;7;8;9;10;11;12;13;14;15},1))</f>
        <v>0</v>
      </c>
      <c r="E7" s="43">
        <f>INDEX({0;6;5;4;3;2;1},MATCH(Feuil1!E216,{0;1;2;3;4;5;6},1))</f>
        <v>0</v>
      </c>
      <c r="F7" s="43">
        <f>INDEX({0;1;2;3;1;1;1;1;1;1;1;1;2;3;4;5;6},MATCH(Feuil1!F216,{0;1;2;3;12;13;14;15;16;17;18;19;20;21;22;23;24},1))</f>
        <v>2</v>
      </c>
      <c r="G7" s="43">
        <f>Feuil1!G216*(H7+I7+J7+K7)</f>
        <v>24</v>
      </c>
      <c r="H7" s="43">
        <f>INDEX({0;6;5;4;3;2;1},MATCH(Feuil1!H216,{0;1;2;3;4;5;6},1))</f>
        <v>4</v>
      </c>
      <c r="I7" s="43">
        <f>INDEX({0;6;5;4;3;2;1},MATCH(Feuil1!I216,{0;1;2;3;4;5;6},1))</f>
        <v>4</v>
      </c>
      <c r="J7" s="43">
        <f>INDEX({0;3;5;8;15;25},MATCH(Feuil1!J216,{0;1;2;3;4;5},1))</f>
        <v>0</v>
      </c>
      <c r="K7" s="43">
        <f>INDEX({0;1;4;6;10;12;15;7;8;9;10;12;14;16;18;20},MATCH(Feuil1!K216,{0;1;2;3;4;5;6;7;8;9;10;11;12;13;14;15},1))</f>
        <v>4</v>
      </c>
      <c r="L7" s="43">
        <f>IF(Feuil1!L216="","",VLOOKUP(Feuil1!L216,$A$111:$B$162,2,0))</f>
        <v>0</v>
      </c>
      <c r="M7" s="43">
        <f>IF(Feuil1!M216="","",VLOOKUP(Feuil1!M216,$A$111:$B$162,2,0))</f>
        <v>0</v>
      </c>
      <c r="N7" s="43">
        <f>IF(Feuil1!N216="","",VLOOKUP(Feuil1!N216,$A$111:$B$162,2,0))</f>
        <v>0</v>
      </c>
      <c r="O7" s="43">
        <f t="shared" si="0"/>
        <v>26</v>
      </c>
      <c r="P7" s="43"/>
      <c r="Q7" s="43"/>
    </row>
    <row r="8" spans="1:17" s="3" customFormat="1" x14ac:dyDescent="0.25">
      <c r="A8" s="43">
        <f>Feuil1!A217</f>
        <v>0</v>
      </c>
      <c r="B8" s="43">
        <f>INDEX({0;1;3;5;7;9;12;14;16;18;20;22;24},MATCH(Feuil1!B217,{0;1;2;3;4;5;6;7;8;9;10;11;12},1))</f>
        <v>0</v>
      </c>
      <c r="C8" s="43">
        <f>INDEX({0;1;2;3;4;5;6;7;8;9;10;12;14;16;18;20},MATCH(Feuil1!C217,{0;1;2;3;4;5;6;7;8;9;10;11;12;13;14;15},1))</f>
        <v>0</v>
      </c>
      <c r="D8" s="43">
        <f>INDEX({0;1;2;3;4;5;6;7;8;9;10;12;14;16;18;20},MATCH(Feuil1!D217,{0;1;2;3;4;5;6;7;8;9;10;11;12;13;14;15},1))</f>
        <v>0</v>
      </c>
      <c r="E8" s="43">
        <f>INDEX({0;6;5;4;3;2;1},MATCH(Feuil1!E217,{0;1;2;3;4;5;6},1))</f>
        <v>0</v>
      </c>
      <c r="F8" s="43">
        <f>INDEX({0;1;2;3;1;1;1;1;1;1;1;1;2;3;4;5;6},MATCH(Feuil1!F217,{0;1;2;3;12;13;14;15;16;17;18;19;20;21;22;23;24},1))</f>
        <v>2</v>
      </c>
      <c r="G8" s="43">
        <f>Feuil1!G217*(H8+I8+J8+K8)</f>
        <v>80</v>
      </c>
      <c r="H8" s="43">
        <f>INDEX({0;6;5;4;3;2;1},MATCH(Feuil1!H217,{0;1;2;3;4;5;6},1))</f>
        <v>3</v>
      </c>
      <c r="I8" s="43">
        <f>INDEX({0;6;5;4;3;2;1},MATCH(Feuil1!I217,{0;1;2;3;4;5;6},1))</f>
        <v>4</v>
      </c>
      <c r="J8" s="43">
        <f>INDEX({0;3;5;8;15;25},MATCH(Feuil1!J217,{0;1;2;3;4;5},1))</f>
        <v>3</v>
      </c>
      <c r="K8" s="43">
        <f>INDEX({0;1;4;6;10;12;15;7;8;9;10;12;14;16;18;20},MATCH(Feuil1!K217,{0;1;2;3;4;5;6;7;8;9;10;11;12;13;14;15},1))</f>
        <v>6</v>
      </c>
      <c r="L8" s="43">
        <f>IF(Feuil1!L217="","",VLOOKUP(Feuil1!L217,$A$111:$B$162,2,0))</f>
        <v>0</v>
      </c>
      <c r="M8" s="43">
        <f>IF(Feuil1!M217="","",VLOOKUP(Feuil1!M217,$A$111:$B$162,2,0))</f>
        <v>0</v>
      </c>
      <c r="N8" s="43">
        <f>IF(Feuil1!N217="","",VLOOKUP(Feuil1!N217,$A$111:$B$162,2,0))</f>
        <v>0</v>
      </c>
      <c r="O8" s="43">
        <f t="shared" si="0"/>
        <v>82</v>
      </c>
      <c r="P8" s="44" t="s">
        <v>11</v>
      </c>
      <c r="Q8" s="43">
        <f>SUM(O5:O8)</f>
        <v>236</v>
      </c>
    </row>
    <row r="9" spans="1:17" s="3" customFormat="1" x14ac:dyDescent="0.25">
      <c r="A9" s="22" t="str">
        <f>Feuil1!A218</f>
        <v>Saurus Oldblood With Suntooth Maul</v>
      </c>
      <c r="B9" s="22">
        <f>INDEX({0;1;3;5;7;9;12;14;16;18;20;22;24},MATCH(Feuil1!B218,{0;1;2;3;4;5;6;7;8;9;10;11;12},1))</f>
        <v>14</v>
      </c>
      <c r="C9" s="22">
        <f>INDEX({0;1;2;3;4;5;6;7;8;9;10;12;14;16;18;20},MATCH(Feuil1!C218,{0;1;2;3;4;5;6;7;8;9;10;11;12;13;14;15},1))</f>
        <v>5</v>
      </c>
      <c r="D9" s="22">
        <f>INDEX({0;1;2;3;4;5;6;7;8;9;10;12;14;16;18;20},MATCH(Feuil1!D218,{0;1;2;3;4;5;6;7;8;9;10;11;12;13;14;15},1))</f>
        <v>10</v>
      </c>
      <c r="E9" s="22">
        <f>INDEX({0;6;5;4;3;2;1},MATCH(Feuil1!E218,{0;1;2;3;4;5;6},1))</f>
        <v>3</v>
      </c>
      <c r="F9" s="22">
        <f>INDEX({0;1;2;3;1;1;1;1;1;1;1;1;2;3;4;5;6},MATCH(Feuil1!F218,{0;1;2;3;12;13;14;15;16;17;18;19;20;21;22;23;24},1))</f>
        <v>1</v>
      </c>
      <c r="G9" s="22">
        <f>Feuil1!G218*(H9+I9+J9+K9)</f>
        <v>28</v>
      </c>
      <c r="H9" s="22">
        <f>INDEX({0;6;5;4;3;2;1},MATCH(Feuil1!H218,{0;1;2;3;4;5;6},1))</f>
        <v>4</v>
      </c>
      <c r="I9" s="22">
        <f>INDEX({0;6;5;4;3;2;1},MATCH(Feuil1!I218,{0;1;2;3;4;5;6},1))</f>
        <v>3</v>
      </c>
      <c r="J9" s="22">
        <f>INDEX({0;3;5;8;15;25},MATCH(Feuil1!J218,{0;1;2;3;4;5},1))</f>
        <v>3</v>
      </c>
      <c r="K9" s="22">
        <f>INDEX({0;1;4;6;10;12;15;7;8;9;10;12;14;16;18;20},MATCH(Feuil1!K218,{0;1;2;3;4;5;6;7;8;9;10;11;12;13;14;15},1))</f>
        <v>4</v>
      </c>
      <c r="L9" s="22">
        <f>IF(Feuil1!L218="","",VLOOKUP(Feuil1!L218,$A$111:$B$162,2,0))</f>
        <v>0</v>
      </c>
      <c r="M9" s="22">
        <f>IF(Feuil1!M218="","",VLOOKUP(Feuil1!M218,$A$111:$B$162,2,0))</f>
        <v>0</v>
      </c>
      <c r="N9" s="22">
        <f>IF(Feuil1!N218="","",VLOOKUP(Feuil1!N218,$A$111:$B$162,2,0))</f>
        <v>0</v>
      </c>
      <c r="O9" s="22">
        <f t="shared" si="0"/>
        <v>61</v>
      </c>
      <c r="P9" s="22"/>
      <c r="Q9" s="22"/>
    </row>
    <row r="10" spans="1:17" s="3" customFormat="1" x14ac:dyDescent="0.25">
      <c r="A10" s="22">
        <f>Feuil1!A219</f>
        <v>0</v>
      </c>
      <c r="B10" s="22">
        <f>INDEX({0;1;3;5;7;9;12;14;16;18;20;22;24},MATCH(Feuil1!B219,{0;1;2;3;4;5;6;7;8;9;10;11;12},1))</f>
        <v>0</v>
      </c>
      <c r="C10" s="22">
        <f>INDEX({0;1;2;3;4;5;6;7;8;9;10;12;14;16;18;20},MATCH(Feuil1!C219,{0;1;2;3;4;5;6;7;8;9;10;11;12;13;14;15},1))</f>
        <v>0</v>
      </c>
      <c r="D10" s="22">
        <f>INDEX({0;1;2;3;4;5;6;7;8;9;10;12;14;16;18;20},MATCH(Feuil1!D219,{0;1;2;3;4;5;6;7;8;9;10;11;12;13;14;15},1))</f>
        <v>0</v>
      </c>
      <c r="E10" s="22">
        <f>INDEX({0;6;5;4;3;2;1},MATCH(Feuil1!E219,{0;1;2;3;4;5;6},1))</f>
        <v>0</v>
      </c>
      <c r="F10" s="22">
        <f>INDEX({0;1;2;3;1;1;1;1;1;1;1;1;2;3;4;5;6},MATCH(Feuil1!F219,{0;1;2;3;12;13;14;15;16;17;18;19;20;21;22;23;24},1))</f>
        <v>1</v>
      </c>
      <c r="G10" s="22">
        <f>Feuil1!G219*(H10+I10+J10+K10)</f>
        <v>8</v>
      </c>
      <c r="H10" s="22">
        <f>INDEX({0;6;5;4;3;2;1},MATCH(Feuil1!H219,{0;1;2;3;4;5;6},1))</f>
        <v>3</v>
      </c>
      <c r="I10" s="22">
        <f>INDEX({0;6;5;4;3;2;1},MATCH(Feuil1!I219,{0;1;2;3;4;5;6},1))</f>
        <v>4</v>
      </c>
      <c r="J10" s="22">
        <f>INDEX({0;3;5;8;15;25},MATCH(Feuil1!J219,{0;1;2;3;4;5},1))</f>
        <v>0</v>
      </c>
      <c r="K10" s="22">
        <f>INDEX({0;1;4;6;10;12;15;7;8;9;10;12;14;16;18;20},MATCH(Feuil1!K219,{0;1;2;3;4;5;6;7;8;9;10;11;12;13;14;15},1))</f>
        <v>1</v>
      </c>
      <c r="L10" s="22">
        <f>IF(Feuil1!L219="","",VLOOKUP(Feuil1!L219,$A$111:$B$162,2,0))</f>
        <v>0</v>
      </c>
      <c r="M10" s="22">
        <f>IF(Feuil1!M219="","",VLOOKUP(Feuil1!M219,$A$111:$B$162,2,0))</f>
        <v>0</v>
      </c>
      <c r="N10" s="22">
        <f>IF(Feuil1!N219="","",VLOOKUP(Feuil1!N219,$A$111:$B$162,2,0))</f>
        <v>0</v>
      </c>
      <c r="O10" s="22">
        <f t="shared" si="0"/>
        <v>9</v>
      </c>
      <c r="P10" s="23" t="s">
        <v>11</v>
      </c>
      <c r="Q10" s="22">
        <f>SUM(O9:O10)</f>
        <v>70</v>
      </c>
    </row>
    <row r="11" spans="1:17" s="3" customFormat="1" x14ac:dyDescent="0.25">
      <c r="A11" s="43" t="str">
        <f>Feuil1!A220</f>
        <v>Saurus Oldblood With Celestite Warblade</v>
      </c>
      <c r="B11" s="43">
        <f>INDEX({0;1;3;5;7;9;12;14;16;18;20;22;24},MATCH(Feuil1!B220,{0;1;2;3;4;5;6;7;8;9;10;11;12},1))</f>
        <v>14</v>
      </c>
      <c r="C11" s="43">
        <f>INDEX({0;1;2;3;4;5;6;7;8;9;10;12;14;16;18;20},MATCH(Feuil1!C220,{0;1;2;3;4;5;6;7;8;9;10;11;12;13;14;15},1))</f>
        <v>5</v>
      </c>
      <c r="D11" s="43">
        <f>INDEX({0;1;2;3;4;5;6;7;8;9;10;12;14;16;18;20},MATCH(Feuil1!D220,{0;1;2;3;4;5;6;7;8;9;10;11;12;13;14;15},1))</f>
        <v>10</v>
      </c>
      <c r="E11" s="43">
        <f>INDEX({0;6;5;4;3;2;1},MATCH(Feuil1!E220,{0;1;2;3;4;5;6},1))</f>
        <v>3</v>
      </c>
      <c r="F11" s="43">
        <f>INDEX({0;1;2;3;1;1;1;1;1;1;1;1;2;3;4;5;6},MATCH(Feuil1!F220,{0;1;2;3;12;13;14;15;16;17;18;19;20;21;22;23;24},1))</f>
        <v>1</v>
      </c>
      <c r="G11" s="43">
        <f>Feuil1!G220*(H11+I11+J11+K11)</f>
        <v>36</v>
      </c>
      <c r="H11" s="43">
        <f>INDEX({0;6;5;4;3;2;1},MATCH(Feuil1!H220,{0;1;2;3;4;5;6},1))</f>
        <v>4</v>
      </c>
      <c r="I11" s="43">
        <f>INDEX({0;6;5;4;3;2;1},MATCH(Feuil1!I220,{0;1;2;3;4;5;6},1))</f>
        <v>4</v>
      </c>
      <c r="J11" s="43">
        <f>INDEX({0;3;5;8;15;25},MATCH(Feuil1!J220,{0;1;2;3;4;5},1))</f>
        <v>0</v>
      </c>
      <c r="K11" s="43">
        <f>INDEX({0;1;4;6;10;12;15;7;8;9;10;12;14;16;18;20},MATCH(Feuil1!K220,{0;1;2;3;4;5;6;7;8;9;10;11;12;13;14;15},1))</f>
        <v>1</v>
      </c>
      <c r="L11" s="43">
        <f>IF(Feuil1!L220="","",VLOOKUP(Feuil1!L220,$A$111:$B$162,2,0))</f>
        <v>0</v>
      </c>
      <c r="M11" s="43">
        <f>IF(Feuil1!M220="","",VLOOKUP(Feuil1!M220,$A$111:$B$162,2,0))</f>
        <v>0</v>
      </c>
      <c r="N11" s="43">
        <f>IF(Feuil1!N220="","",VLOOKUP(Feuil1!N220,$A$111:$B$162,2,0))</f>
        <v>0</v>
      </c>
      <c r="O11" s="43">
        <f t="shared" si="0"/>
        <v>69</v>
      </c>
      <c r="P11" s="43"/>
      <c r="Q11" s="43"/>
    </row>
    <row r="12" spans="1:17" s="8" customFormat="1" x14ac:dyDescent="0.25">
      <c r="A12" s="43">
        <f>Feuil1!A221</f>
        <v>0</v>
      </c>
      <c r="B12" s="43">
        <f>INDEX({0;1;3;5;7;9;12;14;16;18;20;22;24},MATCH(Feuil1!B221,{0;1;2;3;4;5;6;7;8;9;10;11;12},1))</f>
        <v>0</v>
      </c>
      <c r="C12" s="43">
        <f>INDEX({0;1;2;3;4;5;6;7;8;9;10;12;14;16;18;20},MATCH(Feuil1!C221,{0;1;2;3;4;5;6;7;8;9;10;11;12;13;14;15},1))</f>
        <v>0</v>
      </c>
      <c r="D12" s="43">
        <f>INDEX({0;1;2;3;4;5;6;7;8;9;10;12;14;16;18;20},MATCH(Feuil1!D221,{0;1;2;3;4;5;6;7;8;9;10;11;12;13;14;15},1))</f>
        <v>0</v>
      </c>
      <c r="E12" s="43">
        <f>INDEX({0;6;5;4;3;2;1},MATCH(Feuil1!E221,{0;1;2;3;4;5;6},1))</f>
        <v>0</v>
      </c>
      <c r="F12" s="43">
        <f>INDEX({0;1;2;3;1;1;1;1;1;1;1;1;2;3;4;5;6},MATCH(Feuil1!F221,{0;1;2;3;12;13;14;15;16;17;18;19;20;21;22;23;24},1))</f>
        <v>1</v>
      </c>
      <c r="G12" s="43">
        <f>Feuil1!G221*(H12+I12+J12+K12)</f>
        <v>8</v>
      </c>
      <c r="H12" s="43">
        <f>INDEX({0;6;5;4;3;2;1},MATCH(Feuil1!H221,{0;1;2;3;4;5;6},1))</f>
        <v>3</v>
      </c>
      <c r="I12" s="43">
        <f>INDEX({0;6;5;4;3;2;1},MATCH(Feuil1!I221,{0;1;2;3;4;5;6},1))</f>
        <v>4</v>
      </c>
      <c r="J12" s="43">
        <f>INDEX({0;3;5;8;15;25},MATCH(Feuil1!J221,{0;1;2;3;4;5},1))</f>
        <v>0</v>
      </c>
      <c r="K12" s="43">
        <f>INDEX({0;1;4;6;10;12;15;7;8;9;10;12;14;16;18;20},MATCH(Feuil1!K221,{0;1;2;3;4;5;6;7;8;9;10;11;12;13;14;15},1))</f>
        <v>1</v>
      </c>
      <c r="L12" s="43">
        <f>IF(Feuil1!L221="","",VLOOKUP(Feuil1!L221,$A$111:$B$162,2,0))</f>
        <v>0</v>
      </c>
      <c r="M12" s="43">
        <f>IF(Feuil1!M221="","",VLOOKUP(Feuil1!M221,$A$111:$B$162,2,0))</f>
        <v>0</v>
      </c>
      <c r="N12" s="43">
        <f>IF(Feuil1!N221="","",VLOOKUP(Feuil1!N221,$A$111:$B$162,2,0))</f>
        <v>0</v>
      </c>
      <c r="O12" s="43">
        <f t="shared" si="0"/>
        <v>9</v>
      </c>
      <c r="P12" s="44" t="s">
        <v>11</v>
      </c>
      <c r="Q12" s="43">
        <f>SUM(O11:O12)</f>
        <v>78</v>
      </c>
    </row>
    <row r="13" spans="1:17" s="3" customFormat="1" x14ac:dyDescent="0.25">
      <c r="A13" s="22" t="str">
        <f>Feuil1!A222</f>
        <v>Saurus Oldblood With Celestite War-spear</v>
      </c>
      <c r="B13" s="22">
        <f>INDEX({0;1;3;5;7;9;12;14;16;18;20;22;24},MATCH(Feuil1!B222,{0;1;2;3;4;5;6;7;8;9;10;11;12},1))</f>
        <v>14</v>
      </c>
      <c r="C13" s="22">
        <f>INDEX({0;1;2;3;4;5;6;7;8;9;10;12;14;16;18;20},MATCH(Feuil1!C222,{0;1;2;3;4;5;6;7;8;9;10;11;12;13;14;15},1))</f>
        <v>5</v>
      </c>
      <c r="D13" s="22">
        <f>INDEX({0;1;2;3;4;5;6;7;8;9;10;12;14;16;18;20},MATCH(Feuil1!D222,{0;1;2;3;4;5;6;7;8;9;10;11;12;13;14;15},1))</f>
        <v>10</v>
      </c>
      <c r="E13" s="22">
        <f>INDEX({0;6;5;4;3;2;1},MATCH(Feuil1!E222,{0;1;2;3;4;5;6},1))</f>
        <v>3</v>
      </c>
      <c r="F13" s="22">
        <f>INDEX({0;1;2;3;1;1;1;1;1;1;1;1;2;3;4;5;6},MATCH(Feuil1!F222,{0;1;2;3;12;13;14;15;16;17;18;19;20;21;22;23;24},1))</f>
        <v>2</v>
      </c>
      <c r="G13" s="22">
        <f>Feuil1!G222*(H13+I13+J13+K13)</f>
        <v>44</v>
      </c>
      <c r="H13" s="22">
        <f>INDEX({0;6;5;4;3;2;1},MATCH(Feuil1!H222,{0;1;2;3;4;5;6},1))</f>
        <v>3</v>
      </c>
      <c r="I13" s="22">
        <f>INDEX({0;6;5;4;3;2;1},MATCH(Feuil1!I222,{0;1;2;3;4;5;6},1))</f>
        <v>4</v>
      </c>
      <c r="J13" s="22">
        <f>INDEX({0;3;5;8;15;25},MATCH(Feuil1!J222,{0;1;2;3;4;5},1))</f>
        <v>3</v>
      </c>
      <c r="K13" s="22">
        <f>INDEX({0;1;4;6;10;12;15;7;8;9;10;12;14;16;18;20},MATCH(Feuil1!K222,{0;1;2;3;4;5;6;7;8;9;10;11;12;13;14;15},1))</f>
        <v>1</v>
      </c>
      <c r="L13" s="22">
        <f>IF(Feuil1!L222="","",VLOOKUP(Feuil1!L222,$A$111:$B$162,2,0))</f>
        <v>0</v>
      </c>
      <c r="M13" s="22">
        <f>IF(Feuil1!M222="","",VLOOKUP(Feuil1!M222,$A$111:$B$162,2,0))</f>
        <v>0</v>
      </c>
      <c r="N13" s="22">
        <f>IF(Feuil1!N222="","",VLOOKUP(Feuil1!N222,$A$111:$B$162,2,0))</f>
        <v>0</v>
      </c>
      <c r="O13" s="22">
        <f t="shared" si="0"/>
        <v>78</v>
      </c>
      <c r="P13" s="23"/>
      <c r="Q13" s="22"/>
    </row>
    <row r="14" spans="1:17" s="3" customFormat="1" x14ac:dyDescent="0.25">
      <c r="A14" s="22">
        <f>Feuil1!A223</f>
        <v>0</v>
      </c>
      <c r="B14" s="22">
        <f>INDEX({0;1;3;5;7;9;12;14;16;18;20;22;24},MATCH(Feuil1!B223,{0;1;2;3;4;5;6;7;8;9;10;11;12},1))</f>
        <v>0</v>
      </c>
      <c r="C14" s="22">
        <f>INDEX({0;1;2;3;4;5;6;7;8;9;10;12;14;16;18;20},MATCH(Feuil1!C223,{0;1;2;3;4;5;6;7;8;9;10;11;12;13;14;15},1))</f>
        <v>0</v>
      </c>
      <c r="D14" s="22">
        <f>INDEX({0;1;2;3;4;5;6;7;8;9;10;12;14;16;18;20},MATCH(Feuil1!D223,{0;1;2;3;4;5;6;7;8;9;10;11;12;13;14;15},1))</f>
        <v>0</v>
      </c>
      <c r="E14" s="22">
        <f>INDEX({0;6;5;4;3;2;1},MATCH(Feuil1!E223,{0;1;2;3;4;5;6},1))</f>
        <v>0</v>
      </c>
      <c r="F14" s="22">
        <f>INDEX({0;1;2;3;1;1;1;1;1;1;1;1;2;3;4;5;6},MATCH(Feuil1!F223,{0;1;2;3;12;13;14;15;16;17;18;19;20;21;22;23;24},1))</f>
        <v>1</v>
      </c>
      <c r="G14" s="22">
        <f>Feuil1!G223*(H14+I14+J14+K14)</f>
        <v>8</v>
      </c>
      <c r="H14" s="22">
        <f>INDEX({0;6;5;4;3;2;1},MATCH(Feuil1!H223,{0;1;2;3;4;5;6},1))</f>
        <v>3</v>
      </c>
      <c r="I14" s="22">
        <f>INDEX({0;6;5;4;3;2;1},MATCH(Feuil1!I223,{0;1;2;3;4;5;6},1))</f>
        <v>4</v>
      </c>
      <c r="J14" s="22">
        <f>INDEX({0;3;5;8;15;25},MATCH(Feuil1!J223,{0;1;2;3;4;5},1))</f>
        <v>0</v>
      </c>
      <c r="K14" s="22">
        <f>INDEX({0;1;4;6;10;12;15;7;8;9;10;12;14;16;18;20},MATCH(Feuil1!K223,{0;1;2;3;4;5;6;7;8;9;10;11;12;13;14;15},1))</f>
        <v>1</v>
      </c>
      <c r="L14" s="22">
        <f>IF(Feuil1!L223="","",VLOOKUP(Feuil1!L223,$A$111:$B$162,2,0))</f>
        <v>0</v>
      </c>
      <c r="M14" s="22">
        <f>IF(Feuil1!M223="","",VLOOKUP(Feuil1!M223,$A$111:$B$162,2,0))</f>
        <v>0</v>
      </c>
      <c r="N14" s="22">
        <f>IF(Feuil1!N223="","",VLOOKUP(Feuil1!N223,$A$111:$B$162,2,0))</f>
        <v>0</v>
      </c>
      <c r="O14" s="22">
        <f t="shared" si="0"/>
        <v>9</v>
      </c>
      <c r="P14" s="23" t="s">
        <v>11</v>
      </c>
      <c r="Q14" s="22">
        <f>SUM(O13:O14)</f>
        <v>87</v>
      </c>
    </row>
    <row r="15" spans="1:17" s="3" customFormat="1" x14ac:dyDescent="0.25">
      <c r="A15" s="43" t="str">
        <f>Feuil1!A224</f>
        <v>Saurus Oldblood With Celestite Greatblade</v>
      </c>
      <c r="B15" s="43">
        <f>INDEX({0;1;3;5;7;9;12;14;16;18;20;22;24},MATCH(Feuil1!B224,{0;1;2;3;4;5;6;7;8;9;10;11;12},1))</f>
        <v>14</v>
      </c>
      <c r="C15" s="43">
        <f>INDEX({0;1;2;3;4;5;6;7;8;9;10;12;14;16;18;20},MATCH(Feuil1!C224,{0;1;2;3;4;5;6;7;8;9;10;11;12;13;14;15},1))</f>
        <v>5</v>
      </c>
      <c r="D15" s="43">
        <f>INDEX({0;1;2;3;4;5;6;7;8;9;10;12;14;16;18;20},MATCH(Feuil1!D224,{0;1;2;3;4;5;6;7;8;9;10;11;12;13;14;15},1))</f>
        <v>10</v>
      </c>
      <c r="E15" s="43">
        <f>INDEX({0;6;5;4;3;2;1},MATCH(Feuil1!E224,{0;1;2;3;4;5;6},1))</f>
        <v>3</v>
      </c>
      <c r="F15" s="43">
        <f>INDEX({0;1;2;3;1;1;1;1;1;1;1;1;2;3;4;5;6},MATCH(Feuil1!F224,{0;1;2;3;12;13;14;15;16;17;18;19;20;21;22;23;24},1))</f>
        <v>1</v>
      </c>
      <c r="G15" s="43">
        <f>Feuil1!G224*(H15+I15+J15+K15)</f>
        <v>28</v>
      </c>
      <c r="H15" s="43">
        <f>INDEX({0;6;5;4;3;2;1},MATCH(Feuil1!H224,{0;1;2;3;4;5;6},1))</f>
        <v>3</v>
      </c>
      <c r="I15" s="43">
        <f>INDEX({0;6;5;4;3;2;1},MATCH(Feuil1!I224,{0;1;2;3;4;5;6},1))</f>
        <v>4</v>
      </c>
      <c r="J15" s="43">
        <f>INDEX({0;3;5;8;15;25},MATCH(Feuil1!J224,{0;1;2;3;4;5},1))</f>
        <v>3</v>
      </c>
      <c r="K15" s="43">
        <f>INDEX({0;1;4;6;10;12;15;7;8;9;10;12;14;16;18;20},MATCH(Feuil1!K224,{0;1;2;3;4;5;6;7;8;9;10;11;12;13;14;15},1))</f>
        <v>4</v>
      </c>
      <c r="L15" s="43">
        <f>IF(Feuil1!L224="","",VLOOKUP(Feuil1!L224,$A$111:$B$162,2,0))</f>
        <v>0</v>
      </c>
      <c r="M15" s="43">
        <f>IF(Feuil1!M224="","",VLOOKUP(Feuil1!M224,$A$111:$B$162,2,0))</f>
        <v>0</v>
      </c>
      <c r="N15" s="43">
        <f>IF(Feuil1!N224="","",VLOOKUP(Feuil1!N224,$A$111:$B$162,2,0))</f>
        <v>0</v>
      </c>
      <c r="O15" s="43">
        <f t="shared" si="0"/>
        <v>61</v>
      </c>
      <c r="P15" s="44"/>
      <c r="Q15" s="43"/>
    </row>
    <row r="16" spans="1:17" s="3" customFormat="1" x14ac:dyDescent="0.25">
      <c r="A16" s="43">
        <f>Feuil1!A225</f>
        <v>0</v>
      </c>
      <c r="B16" s="43">
        <f>INDEX({0;1;3;5;7;9;12;14;16;18;20;22;24},MATCH(Feuil1!B225,{0;1;2;3;4;5;6;7;8;9;10;11;12},1))</f>
        <v>0</v>
      </c>
      <c r="C16" s="43">
        <f>INDEX({0;1;2;3;4;5;6;7;8;9;10;12;14;16;18;20},MATCH(Feuil1!C225,{0;1;2;3;4;5;6;7;8;9;10;11;12;13;14;15},1))</f>
        <v>0</v>
      </c>
      <c r="D16" s="43">
        <f>INDEX({0;1;2;3;4;5;6;7;8;9;10;12;14;16;18;20},MATCH(Feuil1!D225,{0;1;2;3;4;5;6;7;8;9;10;11;12;13;14;15},1))</f>
        <v>0</v>
      </c>
      <c r="E16" s="43">
        <f>INDEX({0;6;5;4;3;2;1},MATCH(Feuil1!E225,{0;1;2;3;4;5;6},1))</f>
        <v>0</v>
      </c>
      <c r="F16" s="43">
        <f>INDEX({0;1;2;3;1;1;1;1;1;1;1;1;2;3;4;5;6},MATCH(Feuil1!F225,{0;1;2;3;12;13;14;15;16;17;18;19;20;21;22;23;24},1))</f>
        <v>1</v>
      </c>
      <c r="G16" s="43">
        <f>Feuil1!G225*(H16+I16+J16+K16)</f>
        <v>8</v>
      </c>
      <c r="H16" s="43">
        <f>INDEX({0;6;5;4;3;2;1},MATCH(Feuil1!H225,{0;1;2;3;4;5;6},1))</f>
        <v>3</v>
      </c>
      <c r="I16" s="43">
        <f>INDEX({0;6;5;4;3;2;1},MATCH(Feuil1!I225,{0;1;2;3;4;5;6},1))</f>
        <v>4</v>
      </c>
      <c r="J16" s="43">
        <f>INDEX({0;3;5;8;15;25},MATCH(Feuil1!J225,{0;1;2;3;4;5},1))</f>
        <v>0</v>
      </c>
      <c r="K16" s="43">
        <f>INDEX({0;1;4;6;10;12;15;7;8;9;10;12;14;16;18;20},MATCH(Feuil1!K225,{0;1;2;3;4;5;6;7;8;9;10;11;12;13;14;15},1))</f>
        <v>1</v>
      </c>
      <c r="L16" s="43">
        <f>IF(Feuil1!L225="","",VLOOKUP(Feuil1!L225,$A$111:$B$162,2,0))</f>
        <v>0</v>
      </c>
      <c r="M16" s="43">
        <f>IF(Feuil1!M225="","",VLOOKUP(Feuil1!M225,$A$111:$B$162,2,0))</f>
        <v>0</v>
      </c>
      <c r="N16" s="43">
        <f>IF(Feuil1!N225="","",VLOOKUP(Feuil1!N225,$A$111:$B$162,2,0))</f>
        <v>0</v>
      </c>
      <c r="O16" s="43">
        <f t="shared" si="0"/>
        <v>9</v>
      </c>
      <c r="P16" s="44" t="s">
        <v>11</v>
      </c>
      <c r="Q16" s="43">
        <f>SUM(O15:O16)</f>
        <v>70</v>
      </c>
    </row>
    <row r="17" spans="1:17" x14ac:dyDescent="0.25">
      <c r="A17" s="22" t="str">
        <f>Feuil1!A226</f>
        <v>Saurus Oldblood On Cold One</v>
      </c>
      <c r="B17" s="22">
        <f>INDEX({0;1;3;5;7;9;12;14;16;18;20;22;24},MATCH(Feuil1!B226,{0;1;2;3;4;5;6;7;8;9;10;11;12},1))</f>
        <v>14</v>
      </c>
      <c r="C17" s="22">
        <f>INDEX({0;1;2;3;4;5;6;7;8;9;10;12;14;16;18;20},MATCH(Feuil1!C226,{0;1;2;3;4;5;6;7;8;9;10;11;12;13;14;15},1))</f>
        <v>10</v>
      </c>
      <c r="D17" s="22">
        <f>INDEX({0;1;2;3;4;5;6;7;8;9;10;12;14;16;18;20},MATCH(Feuil1!D226,{0;1;2;3;4;5;6;7;8;9;10;11;12;13;14;15},1))</f>
        <v>10</v>
      </c>
      <c r="E17" s="22">
        <f>INDEX({0;6;5;4;3;2;1},MATCH(Feuil1!E226,{0;1;2;3;4;5;6},1))</f>
        <v>3</v>
      </c>
      <c r="F17" s="22">
        <f>INDEX({0;1;2;3;1;1;1;1;1;1;1;1;2;3;4;5;6},MATCH(Feuil1!F226,{0;1;2;3;12;13;14;15;16;17;18;19;20;21;22;23;24},1))</f>
        <v>1</v>
      </c>
      <c r="G17" s="22">
        <f>Feuil1!G226*(H17+I17+J17+K17)</f>
        <v>36</v>
      </c>
      <c r="H17" s="22">
        <f>INDEX({0;6;5;4;3;2;1},MATCH(Feuil1!H226,{0;1;2;3;4;5;6},1))</f>
        <v>4</v>
      </c>
      <c r="I17" s="22">
        <f>INDEX({0;6;5;4;3;2;1},MATCH(Feuil1!I226,{0;1;2;3;4;5;6},1))</f>
        <v>4</v>
      </c>
      <c r="J17" s="22">
        <f>INDEX({0;3;5;8;15;25},MATCH(Feuil1!J226,{0;1;2;3;4;5},1))</f>
        <v>3</v>
      </c>
      <c r="K17" s="22">
        <f>INDEX({0;1;4;6;10;12;15;7;8;9;10;12;14;16;18;20},MATCH(Feuil1!K226,{0;1;2;3;4;5;6;7;8;9;10;11;12;13;14;15},1))</f>
        <v>1</v>
      </c>
      <c r="L17" s="22">
        <f>IF(Feuil1!L226="","",VLOOKUP(Feuil1!L226,$A$111:$B$162,2,0))</f>
        <v>0</v>
      </c>
      <c r="M17" s="22">
        <f>IF(Feuil1!M226="","",VLOOKUP(Feuil1!M226,$A$111:$B$162,2,0))</f>
        <v>0</v>
      </c>
      <c r="N17" s="22">
        <f>IF(Feuil1!N226="","",VLOOKUP(Feuil1!N226,$A$111:$B$162,2,0))</f>
        <v>0</v>
      </c>
      <c r="O17" s="22">
        <f t="shared" si="0"/>
        <v>74</v>
      </c>
      <c r="P17" s="22"/>
      <c r="Q17" s="22"/>
    </row>
    <row r="18" spans="1:17" x14ac:dyDescent="0.25">
      <c r="A18" s="22">
        <f>Feuil1!A227</f>
        <v>0</v>
      </c>
      <c r="B18" s="22">
        <f>INDEX({0;1;3;5;7;9;12;14;16;18;20;22;24},MATCH(Feuil1!B227,{0;1;2;3;4;5;6;7;8;9;10;11;12},1))</f>
        <v>0</v>
      </c>
      <c r="C18" s="22">
        <f>INDEX({0;1;2;3;4;5;6;7;8;9;10;12;14;16;18;20},MATCH(Feuil1!C227,{0;1;2;3;4;5;6;7;8;9;10;11;12;13;14;15},1))</f>
        <v>0</v>
      </c>
      <c r="D18" s="22">
        <f>INDEX({0;1;2;3;4;5;6;7;8;9;10;12;14;16;18;20},MATCH(Feuil1!D227,{0;1;2;3;4;5;6;7;8;9;10;11;12;13;14;15},1))</f>
        <v>0</v>
      </c>
      <c r="E18" s="22">
        <f>INDEX({0;6;5;4;3;2;1},MATCH(Feuil1!E227,{0;1;2;3;4;5;6},1))</f>
        <v>0</v>
      </c>
      <c r="F18" s="22">
        <f>INDEX({0;1;2;3;1;1;1;1;1;1;1;1;2;3;4;5;6},MATCH(Feuil1!F227,{0;1;2;3;12;13;14;15;16;17;18;19;20;21;22;23;24},1))</f>
        <v>1</v>
      </c>
      <c r="G18" s="22">
        <f>Feuil1!G227*(H18+I18+J18+K18)</f>
        <v>8</v>
      </c>
      <c r="H18" s="22">
        <f>INDEX({0;6;5;4;3;2;1},MATCH(Feuil1!H227,{0;1;2;3;4;5;6},1))</f>
        <v>3</v>
      </c>
      <c r="I18" s="22">
        <f>INDEX({0;6;5;4;3;2;1},MATCH(Feuil1!I227,{0;1;2;3;4;5;6},1))</f>
        <v>4</v>
      </c>
      <c r="J18" s="22">
        <f>INDEX({0;3;5;8;15;25},MATCH(Feuil1!J227,{0;1;2;3;4;5},1))</f>
        <v>0</v>
      </c>
      <c r="K18" s="22">
        <f>INDEX({0;1;4;6;10;12;15;7;8;9;10;12;14;16;18;20},MATCH(Feuil1!K227,{0;1;2;3;4;5;6;7;8;9;10;11;12;13;14;15},1))</f>
        <v>1</v>
      </c>
      <c r="L18" s="22">
        <f>IF(Feuil1!L227="","",VLOOKUP(Feuil1!L227,$A$111:$B$162,2,0))</f>
        <v>0</v>
      </c>
      <c r="M18" s="22">
        <f>IF(Feuil1!M227="","",VLOOKUP(Feuil1!M227,$A$111:$B$162,2,0))</f>
        <v>0</v>
      </c>
      <c r="N18" s="22">
        <f>IF(Feuil1!N227="","",VLOOKUP(Feuil1!N227,$A$111:$B$162,2,0))</f>
        <v>0</v>
      </c>
      <c r="O18" s="22">
        <f t="shared" si="0"/>
        <v>9</v>
      </c>
      <c r="P18" s="23"/>
      <c r="Q18" s="22"/>
    </row>
    <row r="19" spans="1:17" x14ac:dyDescent="0.25">
      <c r="A19" s="22">
        <f>Feuil1!A228</f>
        <v>0</v>
      </c>
      <c r="B19" s="22">
        <f>INDEX({0;1;3;5;7;9;12;14;16;18;20;22;24},MATCH(Feuil1!B228,{0;1;2;3;4;5;6;7;8;9;10;11;12},1))</f>
        <v>0</v>
      </c>
      <c r="C19" s="22">
        <f>INDEX({0;1;2;3;4;5;6;7;8;9;10;12;14;16;18;20},MATCH(Feuil1!C228,{0;1;2;3;4;5;6;7;8;9;10;11;12;13;14;15},1))</f>
        <v>0</v>
      </c>
      <c r="D19" s="22">
        <f>INDEX({0;1;2;3;4;5;6;7;8;9;10;12;14;16;18;20},MATCH(Feuil1!D228,{0;1;2;3;4;5;6;7;8;9;10;11;12;13;14;15},1))</f>
        <v>0</v>
      </c>
      <c r="E19" s="22">
        <f>INDEX({0;6;5;4;3;2;1},MATCH(Feuil1!E228,{0;1;2;3;4;5;6},1))</f>
        <v>0</v>
      </c>
      <c r="F19" s="22">
        <f>INDEX({0;1;2;3;1;1;1;1;1;1;1;1;2;3;4;5;6},MATCH(Feuil1!F228,{0;1;2;3;12;13;14;15;16;17;18;19;20;21;22;23;24},1))</f>
        <v>1</v>
      </c>
      <c r="G19" s="22">
        <f>Feuil1!G228*(H19+I19+J19+K19)</f>
        <v>16</v>
      </c>
      <c r="H19" s="22">
        <f>INDEX({0;6;5;4;3;2;1},MATCH(Feuil1!H228,{0;1;2;3;4;5;6},1))</f>
        <v>4</v>
      </c>
      <c r="I19" s="22">
        <f>INDEX({0;6;5;4;3;2;1},MATCH(Feuil1!I228,{0;1;2;3;4;5;6},1))</f>
        <v>3</v>
      </c>
      <c r="J19" s="22">
        <f>INDEX({0;3;5;8;15;25},MATCH(Feuil1!J228,{0;1;2;3;4;5},1))</f>
        <v>0</v>
      </c>
      <c r="K19" s="22">
        <f>INDEX({0;1;4;6;10;12;15;7;8;9;10;12;14;16;18;20},MATCH(Feuil1!K228,{0;1;2;3;4;5;6;7;8;9;10;11;12;13;14;15},1))</f>
        <v>1</v>
      </c>
      <c r="L19" s="22">
        <f>IF(Feuil1!L228="","",VLOOKUP(Feuil1!L228,$A$111:$B$162,2,0))</f>
        <v>0</v>
      </c>
      <c r="M19" s="22">
        <f>IF(Feuil1!M228="","",VLOOKUP(Feuil1!M228,$A$111:$B$162,2,0))</f>
        <v>0</v>
      </c>
      <c r="N19" s="22">
        <f>IF(Feuil1!N228="","",VLOOKUP(Feuil1!N228,$A$111:$B$162,2,0))</f>
        <v>0</v>
      </c>
      <c r="O19" s="22">
        <f t="shared" si="0"/>
        <v>17</v>
      </c>
      <c r="P19" s="23" t="s">
        <v>11</v>
      </c>
      <c r="Q19" s="22">
        <f>SUM(O17:O19)</f>
        <v>100</v>
      </c>
    </row>
    <row r="20" spans="1:17" x14ac:dyDescent="0.25">
      <c r="A20" s="43" t="str">
        <f>Feuil1!A229</f>
        <v>Chakax</v>
      </c>
      <c r="B20" s="43">
        <f>INDEX({0;1;3;5;7;9;12;14;16;18;20;22;24},MATCH(Feuil1!B229,{0;1;2;3;4;5;6;7;8;9;10;11;12},1))</f>
        <v>14</v>
      </c>
      <c r="C20" s="43">
        <f>INDEX({0;1;2;3;4;5;6;7;8;9;10;12;14;16;18;20},MATCH(Feuil1!C229,{0;1;2;3;4;5;6;7;8;9;10;11;12;13;14;15},1))</f>
        <v>5</v>
      </c>
      <c r="D20" s="43">
        <f>INDEX({0;1;2;3;4;5;6;7;8;9;10;12;14;16;18;20},MATCH(Feuil1!D229,{0;1;2;3;4;5;6;7;8;9;10;11;12;13;14;15},1))</f>
        <v>10</v>
      </c>
      <c r="E20" s="43">
        <f>INDEX({0;6;5;4;3;2;1},MATCH(Feuil1!E229,{0;1;2;3;4;5;6},1))</f>
        <v>3</v>
      </c>
      <c r="F20" s="43">
        <f>INDEX({0;1;2;3;1;1;1;1;1;1;1;1;2;3;4;5;6},MATCH(Feuil1!F229,{0;1;2;3;12;13;14;15;16;17;18;19;20;21;22;23;24},1))</f>
        <v>1</v>
      </c>
      <c r="G20" s="43">
        <f>Feuil1!G229*(H20+I20+J20+K20)</f>
        <v>45</v>
      </c>
      <c r="H20" s="43">
        <f>INDEX({0;6;5;4;3;2;1},MATCH(Feuil1!H229,{0;1;2;3;4;5;6},1))</f>
        <v>4</v>
      </c>
      <c r="I20" s="43">
        <f>INDEX({0;6;5;4;3;2;1},MATCH(Feuil1!I229,{0;1;2;3;4;5;6},1))</f>
        <v>4</v>
      </c>
      <c r="J20" s="43">
        <f>INDEX({0;3;5;8;15;25},MATCH(Feuil1!J229,{0;1;2;3;4;5},1))</f>
        <v>3</v>
      </c>
      <c r="K20" s="43">
        <f>INDEX({0;1;4;6;10;12;15;7;8;9;10;12;14;16;18;20},MATCH(Feuil1!K229,{0;1;2;3;4;5;6;7;8;9;10;11;12;13;14;15},1))</f>
        <v>4</v>
      </c>
      <c r="L20" s="43">
        <f>IF(Feuil1!L229="","",VLOOKUP(Feuil1!L229,$A$111:$B$162,2,0))</f>
        <v>0</v>
      </c>
      <c r="M20" s="43">
        <f>IF(Feuil1!M229="","",VLOOKUP(Feuil1!M229,$A$111:$B$162,2,0))</f>
        <v>0</v>
      </c>
      <c r="N20" s="43">
        <f>IF(Feuil1!N229="","",VLOOKUP(Feuil1!N229,$A$111:$B$162,2,0))</f>
        <v>0</v>
      </c>
      <c r="O20" s="43">
        <f t="shared" si="0"/>
        <v>78</v>
      </c>
      <c r="P20" s="44"/>
      <c r="Q20" s="43"/>
    </row>
    <row r="21" spans="1:17" x14ac:dyDescent="0.25">
      <c r="A21" s="43">
        <f>Feuil1!A230</f>
        <v>0</v>
      </c>
      <c r="B21" s="43">
        <f>INDEX({0;1;3;5;7;9;12;14;16;18;20;22;24},MATCH(Feuil1!B230,{0;1;2;3;4;5;6;7;8;9;10;11;12},1))</f>
        <v>0</v>
      </c>
      <c r="C21" s="43">
        <f>INDEX({0;1;2;3;4;5;6;7;8;9;10;12;14;16;18;20},MATCH(Feuil1!C230,{0;1;2;3;4;5;6;7;8;9;10;11;12;13;14;15},1))</f>
        <v>0</v>
      </c>
      <c r="D21" s="43">
        <f>INDEX({0;1;2;3;4;5;6;7;8;9;10;12;14;16;18;20},MATCH(Feuil1!D230,{0;1;2;3;4;5;6;7;8;9;10;11;12;13;14;15},1))</f>
        <v>0</v>
      </c>
      <c r="E21" s="43">
        <f>INDEX({0;6;5;4;3;2;1},MATCH(Feuil1!E230,{0;1;2;3;4;5;6},1))</f>
        <v>0</v>
      </c>
      <c r="F21" s="43">
        <f>INDEX({0;1;2;3;1;1;1;1;1;1;1;1;2;3;4;5;6},MATCH(Feuil1!F230,{0;1;2;3;12;13;14;15;16;17;18;19;20;21;22;23;24},1))</f>
        <v>1</v>
      </c>
      <c r="G21" s="43">
        <f>Feuil1!G230*(H21+I21+J21+K21)</f>
        <v>7</v>
      </c>
      <c r="H21" s="43">
        <f>INDEX({0;6;5;4;3;2;1},MATCH(Feuil1!H230,{0;1;2;3;4;5;6},1))</f>
        <v>3</v>
      </c>
      <c r="I21" s="43">
        <f>INDEX({0;6;5;4;3;2;1},MATCH(Feuil1!I230,{0;1;2;3;4;5;6},1))</f>
        <v>3</v>
      </c>
      <c r="J21" s="43">
        <f>INDEX({0;3;5;8;15;25},MATCH(Feuil1!J230,{0;1;2;3;4;5},1))</f>
        <v>0</v>
      </c>
      <c r="K21" s="43">
        <f>INDEX({0;1;4;6;10;12;15;7;8;9;10;12;14;16;18;20},MATCH(Feuil1!K230,{0;1;2;3;4;5;6;7;8;9;10;11;12;13;14;15},1))</f>
        <v>1</v>
      </c>
      <c r="L21" s="43">
        <f>IF(Feuil1!L230="","",VLOOKUP(Feuil1!L230,$A$111:$B$162,2,0))</f>
        <v>0</v>
      </c>
      <c r="M21" s="43">
        <f>IF(Feuil1!M230="","",VLOOKUP(Feuil1!M230,$A$111:$B$162,2,0))</f>
        <v>0</v>
      </c>
      <c r="N21" s="43">
        <f>IF(Feuil1!N230="","",VLOOKUP(Feuil1!N230,$A$111:$B$162,2,0))</f>
        <v>0</v>
      </c>
      <c r="O21" s="43">
        <f t="shared" si="0"/>
        <v>8</v>
      </c>
      <c r="P21" s="44" t="s">
        <v>11</v>
      </c>
      <c r="Q21" s="43">
        <f>SUM(O20:O21)</f>
        <v>86</v>
      </c>
    </row>
    <row r="22" spans="1:17" x14ac:dyDescent="0.25">
      <c r="A22" s="22" t="str">
        <f>Feuil1!A231</f>
        <v>Gor-rok</v>
      </c>
      <c r="B22" s="22">
        <f>INDEX({0;1;3;5;7;9;12;14;16;18;20;22;24},MATCH(Feuil1!B231,{0;1;2;3;4;5;6;7;8;9;10;11;12},1))</f>
        <v>14</v>
      </c>
      <c r="C22" s="22">
        <f>INDEX({0;1;2;3;4;5;6;7;8;9;10;12;14;16;18;20},MATCH(Feuil1!C231,{0;1;2;3;4;5;6;7;8;9;10;11;12;13;14;15},1))</f>
        <v>5</v>
      </c>
      <c r="D22" s="22">
        <f>INDEX({0;1;2;3;4;5;6;7;8;9;10;12;14;16;18;20},MATCH(Feuil1!D231,{0;1;2;3;4;5;6;7;8;9;10;11;12;13;14;15},1))</f>
        <v>10</v>
      </c>
      <c r="E22" s="22">
        <f>INDEX({0;6;5;4;3;2;1},MATCH(Feuil1!E231,{0;1;2;3;4;5;6},1))</f>
        <v>3</v>
      </c>
      <c r="F22" s="22">
        <f>INDEX({0;1;2;3;1;1;1;1;1;1;1;1;2;3;4;5;6},MATCH(Feuil1!F231,{0;1;2;3;12;13;14;15;16;17;18;19;20;21;22;23;24},1))</f>
        <v>1</v>
      </c>
      <c r="G22" s="22">
        <f>Feuil1!G231*(H22+I22+J22+K22)</f>
        <v>60</v>
      </c>
      <c r="H22" s="22">
        <f>INDEX({0;6;5;4;3;2;1},MATCH(Feuil1!H231,{0;1;2;3;4;5;6},1))</f>
        <v>4</v>
      </c>
      <c r="I22" s="22">
        <f>INDEX({0;6;5;4;3;2;1},MATCH(Feuil1!I231,{0;1;2;3;4;5;6},1))</f>
        <v>4</v>
      </c>
      <c r="J22" s="22">
        <f>INDEX({0;3;5;8;15;25},MATCH(Feuil1!J231,{0;1;2;3;4;5},1))</f>
        <v>3</v>
      </c>
      <c r="K22" s="22">
        <f>INDEX({0;1;4;6;10;12;15;7;8;9;10;12;14;16;18;20},MATCH(Feuil1!K231,{0;1;2;3;4;5;6;7;8;9;10;11;12;13;14;15},1))</f>
        <v>1</v>
      </c>
      <c r="L22" s="22">
        <f>IF(Feuil1!L231="","",VLOOKUP(Feuil1!L231,$A$111:$B$162,2,0))</f>
        <v>0</v>
      </c>
      <c r="M22" s="22">
        <f>IF(Feuil1!M231="","",VLOOKUP(Feuil1!M231,$A$111:$B$162,2,0))</f>
        <v>0</v>
      </c>
      <c r="N22" s="22">
        <f>IF(Feuil1!N231="","",VLOOKUP(Feuil1!N231,$A$111:$B$162,2,0))</f>
        <v>0</v>
      </c>
      <c r="O22" s="22">
        <f t="shared" si="0"/>
        <v>93</v>
      </c>
      <c r="P22" s="23"/>
      <c r="Q22" s="22"/>
    </row>
    <row r="23" spans="1:17" x14ac:dyDescent="0.25">
      <c r="A23" s="22">
        <f>Feuil1!A232</f>
        <v>0</v>
      </c>
      <c r="B23" s="22">
        <f>INDEX({0;1;3;5;7;9;12;14;16;18;20;22;24},MATCH(Feuil1!B232,{0;1;2;3;4;5;6;7;8;9;10;11;12},1))</f>
        <v>0</v>
      </c>
      <c r="C23" s="22">
        <f>INDEX({0;1;2;3;4;5;6;7;8;9;10;12;14;16;18;20},MATCH(Feuil1!C232,{0;1;2;3;4;5;6;7;8;9;10;11;12;13;14;15},1))</f>
        <v>0</v>
      </c>
      <c r="D23" s="22">
        <f>INDEX({0;1;2;3;4;5;6;7;8;9;10;12;14;16;18;20},MATCH(Feuil1!D232,{0;1;2;3;4;5;6;7;8;9;10;11;12;13;14;15},1))</f>
        <v>0</v>
      </c>
      <c r="E23" s="22">
        <f>INDEX({0;6;5;4;3;2;1},MATCH(Feuil1!E232,{0;1;2;3;4;5;6},1))</f>
        <v>0</v>
      </c>
      <c r="F23" s="22">
        <f>INDEX({0;1;2;3;1;1;1;1;1;1;1;1;2;3;4;5;6},MATCH(Feuil1!F232,{0;1;2;3;12;13;14;15;16;17;18;19;20;21;22;23;24},1))</f>
        <v>1</v>
      </c>
      <c r="G23" s="22">
        <f>Feuil1!G232*(H23+I23+J23+K23)</f>
        <v>16</v>
      </c>
      <c r="H23" s="22">
        <f>INDEX({0;6;5;4;3;2;1},MATCH(Feuil1!H232,{0;1;2;3;4;5;6},1))</f>
        <v>3</v>
      </c>
      <c r="I23" s="22">
        <f>INDEX({0;6;5;4;3;2;1},MATCH(Feuil1!I232,{0;1;2;3;4;5;6},1))</f>
        <v>4</v>
      </c>
      <c r="J23" s="22">
        <f>INDEX({0;3;5;8;15;25},MATCH(Feuil1!J232,{0;1;2;3;4;5},1))</f>
        <v>0</v>
      </c>
      <c r="K23" s="22">
        <f>INDEX({0;1;4;6;10;12;15;7;8;9;10;12;14;16;18;20},MATCH(Feuil1!K232,{0;1;2;3;4;5;6;7;8;9;10;11;12;13;14;15},1))</f>
        <v>1</v>
      </c>
      <c r="L23" s="22">
        <f>IF(Feuil1!L232="","",VLOOKUP(Feuil1!L232,$A$111:$B$162,2,0))</f>
        <v>0</v>
      </c>
      <c r="M23" s="22">
        <f>IF(Feuil1!M232="","",VLOOKUP(Feuil1!M232,$A$111:$B$162,2,0))</f>
        <v>0</v>
      </c>
      <c r="N23" s="22">
        <f>IF(Feuil1!N232="","",VLOOKUP(Feuil1!N232,$A$111:$B$162,2,0))</f>
        <v>0</v>
      </c>
      <c r="O23" s="22">
        <f t="shared" si="0"/>
        <v>17</v>
      </c>
      <c r="P23" s="23" t="s">
        <v>11</v>
      </c>
      <c r="Q23" s="22">
        <f>SUM(O22:O23)</f>
        <v>110</v>
      </c>
    </row>
    <row r="24" spans="1:17" x14ac:dyDescent="0.25">
      <c r="A24" s="43" t="str">
        <f>Feuil1!A233</f>
        <v>Scar-veteran With Battle Standard</v>
      </c>
      <c r="B24" s="43">
        <f>INDEX({0;1;3;5;7;9;12;14;16;18;20;22;24},MATCH(Feuil1!B233,{0;1;2;3;4;5;6;7;8;9;10;11;12},1))</f>
        <v>12</v>
      </c>
      <c r="C24" s="43">
        <f>INDEX({0;1;2;3;4;5;6;7;8;9;10;12;14;16;18;20},MATCH(Feuil1!C233,{0;1;2;3;4;5;6;7;8;9;10;11;12;13;14;15},1))</f>
        <v>5</v>
      </c>
      <c r="D24" s="43">
        <f>INDEX({0;1;2;3;4;5;6;7;8;9;10;12;14;16;18;20},MATCH(Feuil1!D233,{0;1;2;3;4;5;6;7;8;9;10;11;12;13;14;15},1))</f>
        <v>10</v>
      </c>
      <c r="E24" s="43">
        <f>INDEX({0;6;5;4;3;2;1},MATCH(Feuil1!E233,{0;1;2;3;4;5;6},1))</f>
        <v>3</v>
      </c>
      <c r="F24" s="43">
        <f>INDEX({0;1;2;3;1;1;1;1;1;1;1;1;2;3;4;5;6},MATCH(Feuil1!F233,{0;1;2;3;12;13;14;15;16;17;18;19;20;21;22;23;24},1))</f>
        <v>1</v>
      </c>
      <c r="G24" s="43">
        <f>Feuil1!G233*(H24+I24+J24+K24)</f>
        <v>36</v>
      </c>
      <c r="H24" s="43">
        <f>INDEX({0;6;5;4;3;2;1},MATCH(Feuil1!H233,{0;1;2;3;4;5;6},1))</f>
        <v>4</v>
      </c>
      <c r="I24" s="43">
        <f>INDEX({0;6;5;4;3;2;1},MATCH(Feuil1!I233,{0;1;2;3;4;5;6},1))</f>
        <v>4</v>
      </c>
      <c r="J24" s="43">
        <f>INDEX({0;3;5;8;15;25},MATCH(Feuil1!J233,{0;1;2;3;4;5},1))</f>
        <v>3</v>
      </c>
      <c r="K24" s="43">
        <f>INDEX({0;1;4;6;10;12;15;7;8;9;10;12;14;16;18;20},MATCH(Feuil1!K233,{0;1;2;3;4;5;6;7;8;9;10;11;12;13;14;15},1))</f>
        <v>1</v>
      </c>
      <c r="L24" s="43">
        <f>IF(Feuil1!L233="","",VLOOKUP(Feuil1!L233,$A$111:$B$162,2,0))</f>
        <v>0</v>
      </c>
      <c r="M24" s="43">
        <f>IF(Feuil1!M233="","",VLOOKUP(Feuil1!M233,$A$111:$B$162,2,0))</f>
        <v>0</v>
      </c>
      <c r="N24" s="43">
        <f>IF(Feuil1!N233="","",VLOOKUP(Feuil1!N233,$A$111:$B$162,2,0))</f>
        <v>0</v>
      </c>
      <c r="O24" s="43">
        <f t="shared" si="0"/>
        <v>67</v>
      </c>
      <c r="P24" s="44"/>
      <c r="Q24" s="43"/>
    </row>
    <row r="25" spans="1:17" x14ac:dyDescent="0.25">
      <c r="A25" s="43">
        <f>Feuil1!A234</f>
        <v>0</v>
      </c>
      <c r="B25" s="43">
        <f>INDEX({0;1;3;5;7;9;12;14;16;18;20;22;24},MATCH(Feuil1!B234,{0;1;2;3;4;5;6;7;8;9;10;11;12},1))</f>
        <v>0</v>
      </c>
      <c r="C25" s="43">
        <f>INDEX({0;1;2;3;4;5;6;7;8;9;10;12;14;16;18;20},MATCH(Feuil1!C234,{0;1;2;3;4;5;6;7;8;9;10;11;12;13;14;15},1))</f>
        <v>0</v>
      </c>
      <c r="D25" s="43">
        <f>INDEX({0;1;2;3;4;5;6;7;8;9;10;12;14;16;18;20},MATCH(Feuil1!D234,{0;1;2;3;4;5;6;7;8;9;10;11;12;13;14;15},1))</f>
        <v>0</v>
      </c>
      <c r="E25" s="43">
        <f>INDEX({0;6;5;4;3;2;1},MATCH(Feuil1!E234,{0;1;2;3;4;5;6},1))</f>
        <v>0</v>
      </c>
      <c r="F25" s="43">
        <f>INDEX({0;1;2;3;1;1;1;1;1;1;1;1;2;3;4;5;6},MATCH(Feuil1!F234,{0;1;2;3;12;13;14;15;16;17;18;19;20;21;22;23;24},1))</f>
        <v>1</v>
      </c>
      <c r="G25" s="43">
        <f>Feuil1!G234*(H25+I25+J25+K25)</f>
        <v>7</v>
      </c>
      <c r="H25" s="43">
        <f>INDEX({0;6;5;4;3;2;1},MATCH(Feuil1!H234,{0;1;2;3;4;5;6},1))</f>
        <v>3</v>
      </c>
      <c r="I25" s="43">
        <f>INDEX({0;6;5;4;3;2;1},MATCH(Feuil1!I234,{0;1;2;3;4;5;6},1))</f>
        <v>3</v>
      </c>
      <c r="J25" s="43">
        <f>INDEX({0;3;5;8;15;25},MATCH(Feuil1!J234,{0;1;2;3;4;5},1))</f>
        <v>0</v>
      </c>
      <c r="K25" s="43">
        <f>INDEX({0;1;4;6;10;12;15;7;8;9;10;12;14;16;18;20},MATCH(Feuil1!K234,{0;1;2;3;4;5;6;7;8;9;10;11;12;13;14;15},1))</f>
        <v>1</v>
      </c>
      <c r="L25" s="43">
        <f>IF(Feuil1!L234="","",VLOOKUP(Feuil1!L234,$A$111:$B$162,2,0))</f>
        <v>0</v>
      </c>
      <c r="M25" s="43">
        <f>IF(Feuil1!M234="","",VLOOKUP(Feuil1!M234,$A$111:$B$162,2,0))</f>
        <v>0</v>
      </c>
      <c r="N25" s="43">
        <f>IF(Feuil1!N234="","",VLOOKUP(Feuil1!N234,$A$111:$B$162,2,0))</f>
        <v>0</v>
      </c>
      <c r="O25" s="43">
        <f t="shared" si="0"/>
        <v>8</v>
      </c>
      <c r="P25" s="44" t="s">
        <v>11</v>
      </c>
      <c r="Q25" s="43">
        <f>SUM(O24:O25)</f>
        <v>75</v>
      </c>
    </row>
    <row r="26" spans="1:17" x14ac:dyDescent="0.25">
      <c r="A26" s="22" t="str">
        <f>Feuil1!A235</f>
        <v>Scar-veteran On Carnosaur With Celestite Warblade</v>
      </c>
      <c r="B26" s="22">
        <f>INDEX({0;1;3;5;7;9;12;14;16;18;20;22;24},MATCH(Feuil1!B235,{0;1;2;3;4;5;6;7;8;9;10;11;12},1))</f>
        <v>24</v>
      </c>
      <c r="C26" s="22">
        <f>INDEX({0;1;2;3;4;5;6;7;8;9;10;12;14;16;18;20},MATCH(Feuil1!C235,{0;1;2;3;4;5;6;7;8;9;10;11;12;13;14;15},1))</f>
        <v>10</v>
      </c>
      <c r="D26" s="22">
        <f>INDEX({0;1;2;3;4;5;6;7;8;9;10;12;14;16;18;20},MATCH(Feuil1!D235,{0;1;2;3;4;5;6;7;8;9;10;11;12;13;14;15},1))</f>
        <v>10</v>
      </c>
      <c r="E26" s="22">
        <f>INDEX({0;6;5;4;3;2;1},MATCH(Feuil1!E235,{0;1;2;3;4;5;6},1))</f>
        <v>3</v>
      </c>
      <c r="F26" s="22">
        <f>INDEX({0;1;2;3;1;1;1;1;1;1;1;1;2;3;4;5;6},MATCH(Feuil1!F235,{0;1;2;3;12;13;14;15;16;17;18;19;20;21;22;23;24},1))</f>
        <v>1</v>
      </c>
      <c r="G26" s="22">
        <f>Feuil1!G235*(H26+I26+J26+K26)</f>
        <v>54</v>
      </c>
      <c r="H26" s="22">
        <f>INDEX({0;6;5;4;3;2;1},MATCH(Feuil1!H235,{0;1;2;3;4;5;6},1))</f>
        <v>4</v>
      </c>
      <c r="I26" s="22">
        <f>INDEX({0;6;5;4;3;2;1},MATCH(Feuil1!I235,{0;1;2;3;4;5;6},1))</f>
        <v>4</v>
      </c>
      <c r="J26" s="22">
        <f>INDEX({0;3;5;8;15;25},MATCH(Feuil1!J235,{0;1;2;3;4;5},1))</f>
        <v>0</v>
      </c>
      <c r="K26" s="22">
        <f>INDEX({0;1;4;6;10;12;15;7;8;9;10;12;14;16;18;20},MATCH(Feuil1!K235,{0;1;2;3;4;5;6;7;8;9;10;11;12;13;14;15},1))</f>
        <v>1</v>
      </c>
      <c r="L26" s="22">
        <f>IF(Feuil1!L235="","",VLOOKUP(Feuil1!L235,$A$111:$B$162,2,0))</f>
        <v>0</v>
      </c>
      <c r="M26" s="22">
        <f>IF(Feuil1!M235="","",VLOOKUP(Feuil1!M235,$A$111:$B$162,2,0))</f>
        <v>0</v>
      </c>
      <c r="N26" s="22">
        <f>IF(Feuil1!N235="","",VLOOKUP(Feuil1!N235,$A$111:$B$162,2,0))</f>
        <v>0</v>
      </c>
      <c r="O26" s="22">
        <f t="shared" si="0"/>
        <v>102</v>
      </c>
      <c r="P26" s="23"/>
      <c r="Q26" s="22"/>
    </row>
    <row r="27" spans="1:17" x14ac:dyDescent="0.25">
      <c r="A27" s="22">
        <f>Feuil1!A236</f>
        <v>0</v>
      </c>
      <c r="B27" s="22">
        <f>INDEX({0;1;3;5;7;9;12;14;16;18;20;22;24},MATCH(Feuil1!B236,{0;1;2;3;4;5;6;7;8;9;10;11;12},1))</f>
        <v>0</v>
      </c>
      <c r="C27" s="22">
        <f>INDEX({0;1;2;3;4;5;6;7;8;9;10;12;14;16;18;20},MATCH(Feuil1!C236,{0;1;2;3;4;5;6;7;8;9;10;11;12;13;14;15},1))</f>
        <v>0</v>
      </c>
      <c r="D27" s="22">
        <f>INDEX({0;1;2;3;4;5;6;7;8;9;10;12;14;16;18;20},MATCH(Feuil1!D236,{0;1;2;3;4;5;6;7;8;9;10;11;12;13;14;15},1))</f>
        <v>0</v>
      </c>
      <c r="E27" s="22">
        <f>INDEX({0;6;5;4;3;2;1},MATCH(Feuil1!E236,{0;1;2;3;4;5;6},1))</f>
        <v>0</v>
      </c>
      <c r="F27" s="22">
        <f>INDEX({0;1;2;3;1;1;1;1;1;1;1;1;2;3;4;5;6},MATCH(Feuil1!F236,{0;1;2;3;12;13;14;15;16;17;18;19;20;21;22;23;24},1))</f>
        <v>1</v>
      </c>
      <c r="G27" s="22">
        <f>Feuil1!G236*(H27+I27+J27+K27)</f>
        <v>8</v>
      </c>
      <c r="H27" s="22">
        <f>INDEX({0;6;5;4;3;2;1},MATCH(Feuil1!H236,{0;1;2;3;4;5;6},1))</f>
        <v>3</v>
      </c>
      <c r="I27" s="22">
        <f>INDEX({0;6;5;4;3;2;1},MATCH(Feuil1!I236,{0;1;2;3;4;5;6},1))</f>
        <v>4</v>
      </c>
      <c r="J27" s="22">
        <f>INDEX({0;3;5;8;15;25},MATCH(Feuil1!J236,{0;1;2;3;4;5},1))</f>
        <v>0</v>
      </c>
      <c r="K27" s="22">
        <f>INDEX({0;1;4;6;10;12;15;7;8;9;10;12;14;16;18;20},MATCH(Feuil1!K236,{0;1;2;3;4;5;6;7;8;9;10;11;12;13;14;15},1))</f>
        <v>1</v>
      </c>
      <c r="L27" s="22">
        <f>IF(Feuil1!L236="","",VLOOKUP(Feuil1!L236,$A$111:$B$162,2,0))</f>
        <v>0</v>
      </c>
      <c r="M27" s="22">
        <f>IF(Feuil1!M236="","",VLOOKUP(Feuil1!M236,$A$111:$B$162,2,0))</f>
        <v>0</v>
      </c>
      <c r="N27" s="22">
        <f>IF(Feuil1!N236="","",VLOOKUP(Feuil1!N236,$A$111:$B$162,2,0))</f>
        <v>0</v>
      </c>
      <c r="O27" s="22">
        <f t="shared" si="0"/>
        <v>9</v>
      </c>
      <c r="P27" s="22"/>
      <c r="Q27" s="22"/>
    </row>
    <row r="28" spans="1:17" x14ac:dyDescent="0.25">
      <c r="A28" s="22">
        <f>Feuil1!A237</f>
        <v>0</v>
      </c>
      <c r="B28" s="22">
        <f>INDEX({0;1;3;5;7;9;12;14;16;18;20;22;24},MATCH(Feuil1!B237,{0;1;2;3;4;5;6;7;8;9;10;11;12},1))</f>
        <v>0</v>
      </c>
      <c r="C28" s="22">
        <f>INDEX({0;1;2;3;4;5;6;7;8;9;10;12;14;16;18;20},MATCH(Feuil1!C237,{0;1;2;3;4;5;6;7;8;9;10;11;12;13;14;15},1))</f>
        <v>0</v>
      </c>
      <c r="D28" s="22">
        <f>INDEX({0;1;2;3;4;5;6;7;8;9;10;12;14;16;18;20},MATCH(Feuil1!D237,{0;1;2;3;4;5;6;7;8;9;10;11;12;13;14;15},1))</f>
        <v>0</v>
      </c>
      <c r="E28" s="22">
        <f>INDEX({0;6;5;4;3;2;1},MATCH(Feuil1!E237,{0;1;2;3;4;5;6},1))</f>
        <v>0</v>
      </c>
      <c r="F28" s="22">
        <f>INDEX({0;1;2;3;1;1;1;1;1;1;1;1;2;3;4;5;6},MATCH(Feuil1!F237,{0;1;2;3;12;13;14;15;16;17;18;19;20;21;22;23;24},1))</f>
        <v>2</v>
      </c>
      <c r="G28" s="22">
        <f>Feuil1!G237*(H28+I28+J28+K28)</f>
        <v>24</v>
      </c>
      <c r="H28" s="22">
        <f>INDEX({0;6;5;4;3;2;1},MATCH(Feuil1!H237,{0;1;2;3;4;5;6},1))</f>
        <v>4</v>
      </c>
      <c r="I28" s="22">
        <f>INDEX({0;6;5;4;3;2;1},MATCH(Feuil1!I237,{0;1;2;3;4;5;6},1))</f>
        <v>4</v>
      </c>
      <c r="J28" s="22">
        <f>INDEX({0;3;5;8;15;25},MATCH(Feuil1!J237,{0;1;2;3;4;5},1))</f>
        <v>0</v>
      </c>
      <c r="K28" s="22">
        <f>INDEX({0;1;4;6;10;12;15;7;8;9;10;12;14;16;18;20},MATCH(Feuil1!K237,{0;1;2;3;4;5;6;7;8;9;10;11;12;13;14;15},1))</f>
        <v>4</v>
      </c>
      <c r="L28" s="22">
        <f>IF(Feuil1!L237="","",VLOOKUP(Feuil1!L237,$A$111:$B$162,2,0))</f>
        <v>0</v>
      </c>
      <c r="M28" s="22">
        <f>IF(Feuil1!M237="","",VLOOKUP(Feuil1!M237,$A$111:$B$162,2,0))</f>
        <v>0</v>
      </c>
      <c r="N28" s="22">
        <f>IF(Feuil1!N237="","",VLOOKUP(Feuil1!N237,$A$111:$B$162,2,0))</f>
        <v>0</v>
      </c>
      <c r="O28" s="22">
        <f t="shared" si="0"/>
        <v>26</v>
      </c>
      <c r="P28" s="23"/>
      <c r="Q28" s="22"/>
    </row>
    <row r="29" spans="1:17" x14ac:dyDescent="0.25">
      <c r="A29" s="22">
        <f>Feuil1!A238</f>
        <v>0</v>
      </c>
      <c r="B29" s="22">
        <f>INDEX({0;1;3;5;7;9;12;14;16;18;20;22;24},MATCH(Feuil1!B238,{0;1;2;3;4;5;6;7;8;9;10;11;12},1))</f>
        <v>0</v>
      </c>
      <c r="C29" s="22">
        <f>INDEX({0;1;2;3;4;5;6;7;8;9;10;12;14;16;18;20},MATCH(Feuil1!C238,{0;1;2;3;4;5;6;7;8;9;10;11;12;13;14;15},1))</f>
        <v>0</v>
      </c>
      <c r="D29" s="22">
        <f>INDEX({0;1;2;3;4;5;6;7;8;9;10;12;14;16;18;20},MATCH(Feuil1!D238,{0;1;2;3;4;5;6;7;8;9;10;11;12;13;14;15},1))</f>
        <v>0</v>
      </c>
      <c r="E29" s="22">
        <f>INDEX({0;6;5;4;3;2;1},MATCH(Feuil1!E238,{0;1;2;3;4;5;6},1))</f>
        <v>0</v>
      </c>
      <c r="F29" s="22">
        <f>INDEX({0;1;2;3;1;1;1;1;1;1;1;1;2;3;4;5;6},MATCH(Feuil1!F238,{0;1;2;3;12;13;14;15;16;17;18;19;20;21;22;23;24},1))</f>
        <v>2</v>
      </c>
      <c r="G29" s="22">
        <f>Feuil1!G238*(H29+I29+J29+K29)</f>
        <v>75</v>
      </c>
      <c r="H29" s="22">
        <f>INDEX({0;6;5;4;3;2;1},MATCH(Feuil1!H238,{0;1;2;3;4;5;6},1))</f>
        <v>4</v>
      </c>
      <c r="I29" s="22">
        <f>INDEX({0;6;5;4;3;2;1},MATCH(Feuil1!I238,{0;1;2;3;4;5;6},1))</f>
        <v>4</v>
      </c>
      <c r="J29" s="22">
        <f>INDEX({0;3;5;8;15;25},MATCH(Feuil1!J238,{0;1;2;3;4;5},1))</f>
        <v>3</v>
      </c>
      <c r="K29" s="22">
        <f>INDEX({0;1;4;6;10;12;15;7;8;9;10;12;14;16;18;20},MATCH(Feuil1!K238,{0;1;2;3;4;5;6;7;8;9;10;11;12;13;14;15},1))</f>
        <v>4</v>
      </c>
      <c r="L29" s="22">
        <f>IF(Feuil1!L238="","",VLOOKUP(Feuil1!L238,$A$111:$B$162,2,0))</f>
        <v>0</v>
      </c>
      <c r="M29" s="22">
        <f>IF(Feuil1!M238="","",VLOOKUP(Feuil1!M238,$A$111:$B$162,2,0))</f>
        <v>0</v>
      </c>
      <c r="N29" s="22">
        <f>IF(Feuil1!N238="","",VLOOKUP(Feuil1!N238,$A$111:$B$162,2,0))</f>
        <v>0</v>
      </c>
      <c r="O29" s="22">
        <f t="shared" si="0"/>
        <v>77</v>
      </c>
      <c r="P29" s="23" t="s">
        <v>11</v>
      </c>
      <c r="Q29" s="22">
        <f>SUM(O26:O29)</f>
        <v>214</v>
      </c>
    </row>
    <row r="30" spans="1:17" x14ac:dyDescent="0.25">
      <c r="A30" s="43" t="str">
        <f>Feuil1!A239</f>
        <v>Scar-veteran On Carnosaur With Celestite War-spear</v>
      </c>
      <c r="B30" s="43">
        <f>INDEX({0;1;3;5;7;9;12;14;16;18;20;22;24},MATCH(Feuil1!B239,{0;1;2;3;4;5;6;7;8;9;10;11;12},1))</f>
        <v>24</v>
      </c>
      <c r="C30" s="43">
        <f>INDEX({0;1;2;3;4;5;6;7;8;9;10;12;14;16;18;20},MATCH(Feuil1!C239,{0;1;2;3;4;5;6;7;8;9;10;11;12;13;14;15},1))</f>
        <v>10</v>
      </c>
      <c r="D30" s="43">
        <f>INDEX({0;1;2;3;4;5;6;7;8;9;10;12;14;16;18;20},MATCH(Feuil1!D239,{0;1;2;3;4;5;6;7;8;9;10;11;12;13;14;15},1))</f>
        <v>10</v>
      </c>
      <c r="E30" s="43">
        <f>INDEX({0;6;5;4;3;2;1},MATCH(Feuil1!E239,{0;1;2;3;4;5;6},1))</f>
        <v>3</v>
      </c>
      <c r="F30" s="43">
        <f>INDEX({0;1;2;3;1;1;1;1;1;1;1;1;2;3;4;5;6},MATCH(Feuil1!F239,{0;1;2;3;12;13;14;15;16;17;18;19;20;21;22;23;24},1))</f>
        <v>2</v>
      </c>
      <c r="G30" s="43">
        <f>Feuil1!G239*(H30+I30+J30+K30)</f>
        <v>66</v>
      </c>
      <c r="H30" s="43">
        <f>INDEX({0;6;5;4;3;2;1},MATCH(Feuil1!H239,{0;1;2;3;4;5;6},1))</f>
        <v>3</v>
      </c>
      <c r="I30" s="43">
        <f>INDEX({0;6;5;4;3;2;1},MATCH(Feuil1!I239,{0;1;2;3;4;5;6},1))</f>
        <v>4</v>
      </c>
      <c r="J30" s="43">
        <f>INDEX({0;3;5;8;15;25},MATCH(Feuil1!J239,{0;1;2;3;4;5},1))</f>
        <v>3</v>
      </c>
      <c r="K30" s="43">
        <f>INDEX({0;1;4;6;10;12;15;7;8;9;10;12;14;16;18;20},MATCH(Feuil1!K239,{0;1;2;3;4;5;6;7;8;9;10;11;12;13;14;15},1))</f>
        <v>1</v>
      </c>
      <c r="L30" s="43">
        <f>IF(Feuil1!L239="","",VLOOKUP(Feuil1!L239,$A$111:$B$162,2,0))</f>
        <v>0</v>
      </c>
      <c r="M30" s="43">
        <f>IF(Feuil1!M239="","",VLOOKUP(Feuil1!M239,$A$111:$B$162,2,0))</f>
        <v>0</v>
      </c>
      <c r="N30" s="43">
        <f>IF(Feuil1!N239="","",VLOOKUP(Feuil1!N239,$A$111:$B$162,2,0))</f>
        <v>0</v>
      </c>
      <c r="O30" s="43">
        <f t="shared" si="0"/>
        <v>115</v>
      </c>
      <c r="P30" s="44"/>
      <c r="Q30" s="43"/>
    </row>
    <row r="31" spans="1:17" x14ac:dyDescent="0.25">
      <c r="A31" s="43">
        <f>Feuil1!A240</f>
        <v>0</v>
      </c>
      <c r="B31" s="43">
        <f>INDEX({0;1;3;5;7;9;12;14;16;18;20;22;24},MATCH(Feuil1!B240,{0;1;2;3;4;5;6;7;8;9;10;11;12},1))</f>
        <v>0</v>
      </c>
      <c r="C31" s="43">
        <f>INDEX({0;1;2;3;4;5;6;7;8;9;10;12;14;16;18;20},MATCH(Feuil1!C240,{0;1;2;3;4;5;6;7;8;9;10;11;12;13;14;15},1))</f>
        <v>0</v>
      </c>
      <c r="D31" s="43">
        <f>INDEX({0;1;2;3;4;5;6;7;8;9;10;12;14;16;18;20},MATCH(Feuil1!D240,{0;1;2;3;4;5;6;7;8;9;10;11;12;13;14;15},1))</f>
        <v>0</v>
      </c>
      <c r="E31" s="43">
        <f>INDEX({0;6;5;4;3;2;1},MATCH(Feuil1!E240,{0;1;2;3;4;5;6},1))</f>
        <v>0</v>
      </c>
      <c r="F31" s="43">
        <f>INDEX({0;1;2;3;1;1;1;1;1;1;1;1;2;3;4;5;6},MATCH(Feuil1!F240,{0;1;2;3;12;13;14;15;16;17;18;19;20;21;22;23;24},1))</f>
        <v>1</v>
      </c>
      <c r="G31" s="43">
        <f>Feuil1!G240*(H31+I31+J31+K31)</f>
        <v>8</v>
      </c>
      <c r="H31" s="43">
        <f>INDEX({0;6;5;4;3;2;1},MATCH(Feuil1!H240,{0;1;2;3;4;5;6},1))</f>
        <v>3</v>
      </c>
      <c r="I31" s="43">
        <f>INDEX({0;6;5;4;3;2;1},MATCH(Feuil1!I240,{0;1;2;3;4;5;6},1))</f>
        <v>4</v>
      </c>
      <c r="J31" s="43">
        <f>INDEX({0;3;5;8;15;25},MATCH(Feuil1!J240,{0;1;2;3;4;5},1))</f>
        <v>0</v>
      </c>
      <c r="K31" s="43">
        <f>INDEX({0;1;4;6;10;12;15;7;8;9;10;12;14;16;18;20},MATCH(Feuil1!K240,{0;1;2;3;4;5;6;7;8;9;10;11;12;13;14;15},1))</f>
        <v>1</v>
      </c>
      <c r="L31" s="43">
        <f>IF(Feuil1!L240="","",VLOOKUP(Feuil1!L240,$A$111:$B$162,2,0))</f>
        <v>0</v>
      </c>
      <c r="M31" s="43">
        <f>IF(Feuil1!M240="","",VLOOKUP(Feuil1!M240,$A$111:$B$162,2,0))</f>
        <v>0</v>
      </c>
      <c r="N31" s="43">
        <f>IF(Feuil1!N240="","",VLOOKUP(Feuil1!N240,$A$111:$B$162,2,0))</f>
        <v>0</v>
      </c>
      <c r="O31" s="43">
        <f t="shared" si="0"/>
        <v>9</v>
      </c>
      <c r="P31" s="44"/>
      <c r="Q31" s="43"/>
    </row>
    <row r="32" spans="1:17" x14ac:dyDescent="0.25">
      <c r="A32" s="43">
        <f>Feuil1!A241</f>
        <v>0</v>
      </c>
      <c r="B32" s="43">
        <f>INDEX({0;1;3;5;7;9;12;14;16;18;20;22;24},MATCH(Feuil1!B241,{0;1;2;3;4;5;6;7;8;9;10;11;12},1))</f>
        <v>0</v>
      </c>
      <c r="C32" s="43">
        <f>INDEX({0;1;2;3;4;5;6;7;8;9;10;12;14;16;18;20},MATCH(Feuil1!C241,{0;1;2;3;4;5;6;7;8;9;10;11;12;13;14;15},1))</f>
        <v>0</v>
      </c>
      <c r="D32" s="43">
        <f>INDEX({0;1;2;3;4;5;6;7;8;9;10;12;14;16;18;20},MATCH(Feuil1!D241,{0;1;2;3;4;5;6;7;8;9;10;11;12;13;14;15},1))</f>
        <v>0</v>
      </c>
      <c r="E32" s="43">
        <f>INDEX({0;6;5;4;3;2;1},MATCH(Feuil1!E241,{0;1;2;3;4;5;6},1))</f>
        <v>0</v>
      </c>
      <c r="F32" s="43">
        <f>INDEX({0;1;2;3;1;1;1;1;1;1;1;1;2;3;4;5;6},MATCH(Feuil1!F241,{0;1;2;3;12;13;14;15;16;17;18;19;20;21;22;23;24},1))</f>
        <v>2</v>
      </c>
      <c r="G32" s="43">
        <f>Feuil1!G241*(H32+I32+J32+K32)</f>
        <v>24</v>
      </c>
      <c r="H32" s="43">
        <f>INDEX({0;6;5;4;3;2;1},MATCH(Feuil1!H241,{0;1;2;3;4;5;6},1))</f>
        <v>4</v>
      </c>
      <c r="I32" s="43">
        <f>INDEX({0;6;5;4;3;2;1},MATCH(Feuil1!I241,{0;1;2;3;4;5;6},1))</f>
        <v>4</v>
      </c>
      <c r="J32" s="43">
        <f>INDEX({0;3;5;8;15;25},MATCH(Feuil1!J241,{0;1;2;3;4;5},1))</f>
        <v>0</v>
      </c>
      <c r="K32" s="43">
        <f>INDEX({0;1;4;6;10;12;15;7;8;9;10;12;14;16;18;20},MATCH(Feuil1!K241,{0;1;2;3;4;5;6;7;8;9;10;11;12;13;14;15},1))</f>
        <v>4</v>
      </c>
      <c r="L32" s="43">
        <f>IF(Feuil1!L241="","",VLOOKUP(Feuil1!L241,$A$111:$B$162,2,0))</f>
        <v>0</v>
      </c>
      <c r="M32" s="43">
        <f>IF(Feuil1!M241="","",VLOOKUP(Feuil1!M241,$A$111:$B$162,2,0))</f>
        <v>0</v>
      </c>
      <c r="N32" s="43">
        <f>IF(Feuil1!N241="","",VLOOKUP(Feuil1!N241,$A$111:$B$162,2,0))</f>
        <v>0</v>
      </c>
      <c r="O32" s="43">
        <f t="shared" si="0"/>
        <v>26</v>
      </c>
      <c r="P32" s="44"/>
      <c r="Q32" s="43"/>
    </row>
    <row r="33" spans="1:17" x14ac:dyDescent="0.25">
      <c r="A33" s="43">
        <f>Feuil1!A242</f>
        <v>0</v>
      </c>
      <c r="B33" s="43">
        <f>INDEX({0;1;3;5;7;9;12;14;16;18;20;22;24},MATCH(Feuil1!B242,{0;1;2;3;4;5;6;7;8;9;10;11;12},1))</f>
        <v>0</v>
      </c>
      <c r="C33" s="43">
        <f>INDEX({0;1;2;3;4;5;6;7;8;9;10;12;14;16;18;20},MATCH(Feuil1!C242,{0;1;2;3;4;5;6;7;8;9;10;11;12;13;14;15},1))</f>
        <v>0</v>
      </c>
      <c r="D33" s="43">
        <f>INDEX({0;1;2;3;4;5;6;7;8;9;10;12;14;16;18;20},MATCH(Feuil1!D242,{0;1;2;3;4;5;6;7;8;9;10;11;12;13;14;15},1))</f>
        <v>0</v>
      </c>
      <c r="E33" s="43">
        <f>INDEX({0;6;5;4;3;2;1},MATCH(Feuil1!E242,{0;1;2;3;4;5;6},1))</f>
        <v>0</v>
      </c>
      <c r="F33" s="43">
        <f>INDEX({0;1;2;3;1;1;1;1;1;1;1;1;2;3;4;5;6},MATCH(Feuil1!F242,{0;1;2;3;12;13;14;15;16;17;18;19;20;21;22;23;24},1))</f>
        <v>2</v>
      </c>
      <c r="G33" s="43">
        <f>Feuil1!G242*(H33+I33+J33+K33)</f>
        <v>75</v>
      </c>
      <c r="H33" s="43">
        <f>INDEX({0;6;5;4;3;2;1},MATCH(Feuil1!H242,{0;1;2;3;4;5;6},1))</f>
        <v>4</v>
      </c>
      <c r="I33" s="43">
        <f>INDEX({0;6;5;4;3;2;1},MATCH(Feuil1!I242,{0;1;2;3;4;5;6},1))</f>
        <v>4</v>
      </c>
      <c r="J33" s="43">
        <f>INDEX({0;3;5;8;15;25},MATCH(Feuil1!J242,{0;1;2;3;4;5},1))</f>
        <v>3</v>
      </c>
      <c r="K33" s="43">
        <f>INDEX({0;1;4;6;10;12;15;7;8;9;10;12;14;16;18;20},MATCH(Feuil1!K242,{0;1;2;3;4;5;6;7;8;9;10;11;12;13;14;15},1))</f>
        <v>4</v>
      </c>
      <c r="L33" s="43">
        <f>IF(Feuil1!L242="","",VLOOKUP(Feuil1!L242,$A$111:$B$162,2,0))</f>
        <v>0</v>
      </c>
      <c r="M33" s="43">
        <f>IF(Feuil1!M242="","",VLOOKUP(Feuil1!M242,$A$111:$B$162,2,0))</f>
        <v>0</v>
      </c>
      <c r="N33" s="43">
        <f>IF(Feuil1!N242="","",VLOOKUP(Feuil1!N242,$A$111:$B$162,2,0))</f>
        <v>0</v>
      </c>
      <c r="O33" s="43">
        <f t="shared" si="0"/>
        <v>77</v>
      </c>
      <c r="P33" s="44" t="s">
        <v>11</v>
      </c>
      <c r="Q33" s="43">
        <f>SUM(O30:O33)</f>
        <v>227</v>
      </c>
    </row>
    <row r="34" spans="1:17" x14ac:dyDescent="0.25">
      <c r="A34" s="22" t="str">
        <f>Feuil1!A243</f>
        <v>Scar-veteran On Carnosaur With Celestite Greatblade</v>
      </c>
      <c r="B34" s="22">
        <f>INDEX({0;1;3;5;7;9;12;14;16;18;20;22;24},MATCH(Feuil1!B243,{0;1;2;3;4;5;6;7;8;9;10;11;12},1))</f>
        <v>24</v>
      </c>
      <c r="C34" s="22">
        <f>INDEX({0;1;2;3;4;5;6;7;8;9;10;12;14;16;18;20},MATCH(Feuil1!C243,{0;1;2;3;4;5;6;7;8;9;10;11;12;13;14;15},1))</f>
        <v>10</v>
      </c>
      <c r="D34" s="22">
        <f>INDEX({0;1;2;3;4;5;6;7;8;9;10;12;14;16;18;20},MATCH(Feuil1!D243,{0;1;2;3;4;5;6;7;8;9;10;11;12;13;14;15},1))</f>
        <v>10</v>
      </c>
      <c r="E34" s="22">
        <f>INDEX({0;6;5;4;3;2;1},MATCH(Feuil1!E243,{0;1;2;3;4;5;6},1))</f>
        <v>3</v>
      </c>
      <c r="F34" s="22">
        <f>INDEX({0;1;2;3;1;1;1;1;1;1;1;1;2;3;4;5;6},MATCH(Feuil1!F243,{0;1;2;3;12;13;14;15;16;17;18;19;20;21;22;23;24},1))</f>
        <v>1</v>
      </c>
      <c r="G34" s="22">
        <f>Feuil1!G243*(H34+I34+J34+K34)</f>
        <v>42</v>
      </c>
      <c r="H34" s="22">
        <f>INDEX({0;6;5;4;3;2;1},MATCH(Feuil1!H243,{0;1;2;3;4;5;6},1))</f>
        <v>3</v>
      </c>
      <c r="I34" s="22">
        <f>INDEX({0;6;5;4;3;2;1},MATCH(Feuil1!I243,{0;1;2;3;4;5;6},1))</f>
        <v>4</v>
      </c>
      <c r="J34" s="22">
        <f>INDEX({0;3;5;8;15;25},MATCH(Feuil1!J243,{0;1;2;3;4;5},1))</f>
        <v>3</v>
      </c>
      <c r="K34" s="22">
        <f>INDEX({0;1;4;6;10;12;15;7;8;9;10;12;14;16;18;20},MATCH(Feuil1!K243,{0;1;2;3;4;5;6;7;8;9;10;11;12;13;14;15},1))</f>
        <v>4</v>
      </c>
      <c r="L34" s="22">
        <f>IF(Feuil1!L243="","",VLOOKUP(Feuil1!L243,$A$111:$B$162,2,0))</f>
        <v>0</v>
      </c>
      <c r="M34" s="22">
        <f>IF(Feuil1!M243="","",VLOOKUP(Feuil1!M243,$A$111:$B$162,2,0))</f>
        <v>0</v>
      </c>
      <c r="N34" s="22">
        <f>IF(Feuil1!N243="","",VLOOKUP(Feuil1!N243,$A$111:$B$162,2,0))</f>
        <v>0</v>
      </c>
      <c r="O34" s="22">
        <f t="shared" si="0"/>
        <v>90</v>
      </c>
      <c r="P34" s="23"/>
      <c r="Q34" s="22"/>
    </row>
    <row r="35" spans="1:17" x14ac:dyDescent="0.25">
      <c r="A35" s="22">
        <f>Feuil1!A244</f>
        <v>0</v>
      </c>
      <c r="B35" s="22">
        <f>INDEX({0;1;3;5;7;9;12;14;16;18;20;22;24},MATCH(Feuil1!B244,{0;1;2;3;4;5;6;7;8;9;10;11;12},1))</f>
        <v>0</v>
      </c>
      <c r="C35" s="22">
        <f>INDEX({0;1;2;3;4;5;6;7;8;9;10;12;14;16;18;20},MATCH(Feuil1!C244,{0;1;2;3;4;5;6;7;8;9;10;11;12;13;14;15},1))</f>
        <v>0</v>
      </c>
      <c r="D35" s="22">
        <f>INDEX({0;1;2;3;4;5;6;7;8;9;10;12;14;16;18;20},MATCH(Feuil1!D244,{0;1;2;3;4;5;6;7;8;9;10;11;12;13;14;15},1))</f>
        <v>0</v>
      </c>
      <c r="E35" s="22">
        <f>INDEX({0;6;5;4;3;2;1},MATCH(Feuil1!E244,{0;1;2;3;4;5;6},1))</f>
        <v>0</v>
      </c>
      <c r="F35" s="22">
        <f>INDEX({0;1;2;3;1;1;1;1;1;1;1;1;2;3;4;5;6},MATCH(Feuil1!F244,{0;1;2;3;12;13;14;15;16;17;18;19;20;21;22;23;24},1))</f>
        <v>1</v>
      </c>
      <c r="G35" s="22">
        <f>Feuil1!G244*(H35+I35+J35+K35)</f>
        <v>8</v>
      </c>
      <c r="H35" s="22">
        <f>INDEX({0;6;5;4;3;2;1},MATCH(Feuil1!H244,{0;1;2;3;4;5;6},1))</f>
        <v>3</v>
      </c>
      <c r="I35" s="22">
        <f>INDEX({0;6;5;4;3;2;1},MATCH(Feuil1!I244,{0;1;2;3;4;5;6},1))</f>
        <v>4</v>
      </c>
      <c r="J35" s="22">
        <f>INDEX({0;3;5;8;15;25},MATCH(Feuil1!J244,{0;1;2;3;4;5},1))</f>
        <v>0</v>
      </c>
      <c r="K35" s="22">
        <f>INDEX({0;1;4;6;10;12;15;7;8;9;10;12;14;16;18;20},MATCH(Feuil1!K244,{0;1;2;3;4;5;6;7;8;9;10;11;12;13;14;15},1))</f>
        <v>1</v>
      </c>
      <c r="L35" s="22">
        <f>IF(Feuil1!L244="","",VLOOKUP(Feuil1!L244,$A$111:$B$162,2,0))</f>
        <v>0</v>
      </c>
      <c r="M35" s="22">
        <f>IF(Feuil1!M244="","",VLOOKUP(Feuil1!M244,$A$111:$B$162,2,0))</f>
        <v>0</v>
      </c>
      <c r="N35" s="22">
        <f>IF(Feuil1!N244="","",VLOOKUP(Feuil1!N244,$A$111:$B$162,2,0))</f>
        <v>0</v>
      </c>
      <c r="O35" s="22">
        <f t="shared" si="0"/>
        <v>9</v>
      </c>
      <c r="P35" s="22"/>
      <c r="Q35" s="22"/>
    </row>
    <row r="36" spans="1:17" x14ac:dyDescent="0.25">
      <c r="A36" s="22">
        <f>Feuil1!A245</f>
        <v>0</v>
      </c>
      <c r="B36" s="22">
        <f>INDEX({0;1;3;5;7;9;12;14;16;18;20;22;24},MATCH(Feuil1!B245,{0;1;2;3;4;5;6;7;8;9;10;11;12},1))</f>
        <v>0</v>
      </c>
      <c r="C36" s="22">
        <f>INDEX({0;1;2;3;4;5;6;7;8;9;10;12;14;16;18;20},MATCH(Feuil1!C245,{0;1;2;3;4;5;6;7;8;9;10;11;12;13;14;15},1))</f>
        <v>0</v>
      </c>
      <c r="D36" s="22">
        <f>INDEX({0;1;2;3;4;5;6;7;8;9;10;12;14;16;18;20},MATCH(Feuil1!D245,{0;1;2;3;4;5;6;7;8;9;10;11;12;13;14;15},1))</f>
        <v>0</v>
      </c>
      <c r="E36" s="22">
        <f>INDEX({0;6;5;4;3;2;1},MATCH(Feuil1!E245,{0;1;2;3;4;5;6},1))</f>
        <v>0</v>
      </c>
      <c r="F36" s="22">
        <f>INDEX({0;1;2;3;1;1;1;1;1;1;1;1;2;3;4;5;6},MATCH(Feuil1!F245,{0;1;2;3;12;13;14;15;16;17;18;19;20;21;22;23;24},1))</f>
        <v>2</v>
      </c>
      <c r="G36" s="22">
        <f>Feuil1!G245*(H36+I36+J36+K36)</f>
        <v>24</v>
      </c>
      <c r="H36" s="22">
        <f>INDEX({0;6;5;4;3;2;1},MATCH(Feuil1!H245,{0;1;2;3;4;5;6},1))</f>
        <v>4</v>
      </c>
      <c r="I36" s="22">
        <f>INDEX({0;6;5;4;3;2;1},MATCH(Feuil1!I245,{0;1;2;3;4;5;6},1))</f>
        <v>4</v>
      </c>
      <c r="J36" s="22">
        <f>INDEX({0;3;5;8;15;25},MATCH(Feuil1!J245,{0;1;2;3;4;5},1))</f>
        <v>0</v>
      </c>
      <c r="K36" s="22">
        <f>INDEX({0;1;4;6;10;12;15;7;8;9;10;12;14;16;18;20},MATCH(Feuil1!K245,{0;1;2;3;4;5;6;7;8;9;10;11;12;13;14;15},1))</f>
        <v>4</v>
      </c>
      <c r="L36" s="22">
        <f>IF(Feuil1!L245="","",VLOOKUP(Feuil1!L245,$A$111:$B$162,2,0))</f>
        <v>0</v>
      </c>
      <c r="M36" s="22">
        <f>IF(Feuil1!M245="","",VLOOKUP(Feuil1!M245,$A$111:$B$162,2,0))</f>
        <v>0</v>
      </c>
      <c r="N36" s="22">
        <f>IF(Feuil1!N245="","",VLOOKUP(Feuil1!N245,$A$111:$B$162,2,0))</f>
        <v>0</v>
      </c>
      <c r="O36" s="22">
        <f t="shared" si="0"/>
        <v>26</v>
      </c>
      <c r="P36" s="22"/>
      <c r="Q36" s="22"/>
    </row>
    <row r="37" spans="1:17" x14ac:dyDescent="0.25">
      <c r="A37" s="22">
        <f>Feuil1!A246</f>
        <v>0</v>
      </c>
      <c r="B37" s="22">
        <f>INDEX({0;1;3;5;7;9;12;14;16;18;20;22;24},MATCH(Feuil1!B246,{0;1;2;3;4;5;6;7;8;9;10;11;12},1))</f>
        <v>0</v>
      </c>
      <c r="C37" s="22">
        <f>INDEX({0;1;2;3;4;5;6;7;8;9;10;12;14;16;18;20},MATCH(Feuil1!C246,{0;1;2;3;4;5;6;7;8;9;10;11;12;13;14;15},1))</f>
        <v>0</v>
      </c>
      <c r="D37" s="22">
        <f>INDEX({0;1;2;3;4;5;6;7;8;9;10;12;14;16;18;20},MATCH(Feuil1!D246,{0;1;2;3;4;5;6;7;8;9;10;11;12;13;14;15},1))</f>
        <v>0</v>
      </c>
      <c r="E37" s="22">
        <f>INDEX({0;6;5;4;3;2;1},MATCH(Feuil1!E246,{0;1;2;3;4;5;6},1))</f>
        <v>0</v>
      </c>
      <c r="F37" s="22">
        <f>INDEX({0;1;2;3;1;1;1;1;1;1;1;1;2;3;4;5;6},MATCH(Feuil1!F246,{0;1;2;3;12;13;14;15;16;17;18;19;20;21;22;23;24},1))</f>
        <v>2</v>
      </c>
      <c r="G37" s="22">
        <f>Feuil1!G246*(H37+I37+J37+K37)</f>
        <v>75</v>
      </c>
      <c r="H37" s="22">
        <f>INDEX({0;6;5;4;3;2;1},MATCH(Feuil1!H246,{0;1;2;3;4;5;6},1))</f>
        <v>4</v>
      </c>
      <c r="I37" s="22">
        <f>INDEX({0;6;5;4;3;2;1},MATCH(Feuil1!I246,{0;1;2;3;4;5;6},1))</f>
        <v>4</v>
      </c>
      <c r="J37" s="22">
        <f>INDEX({0;3;5;8;15;25},MATCH(Feuil1!J246,{0;1;2;3;4;5},1))</f>
        <v>3</v>
      </c>
      <c r="K37" s="22">
        <f>INDEX({0;1;4;6;10;12;15;7;8;9;10;12;14;16;18;20},MATCH(Feuil1!K246,{0;1;2;3;4;5;6;7;8;9;10;11;12;13;14;15},1))</f>
        <v>4</v>
      </c>
      <c r="L37" s="22">
        <f>IF(Feuil1!L246="","",VLOOKUP(Feuil1!L246,$A$111:$B$162,2,0))</f>
        <v>0</v>
      </c>
      <c r="M37" s="22">
        <f>IF(Feuil1!M246="","",VLOOKUP(Feuil1!M246,$A$111:$B$162,2,0))</f>
        <v>0</v>
      </c>
      <c r="N37" s="22">
        <f>IF(Feuil1!N246="","",VLOOKUP(Feuil1!N246,$A$111:$B$162,2,0))</f>
        <v>0</v>
      </c>
      <c r="O37" s="22">
        <f t="shared" si="0"/>
        <v>77</v>
      </c>
      <c r="P37" s="23" t="s">
        <v>11</v>
      </c>
      <c r="Q37" s="22">
        <f>SUM(O34:O37)</f>
        <v>202</v>
      </c>
    </row>
    <row r="38" spans="1:17" x14ac:dyDescent="0.25">
      <c r="A38" s="43" t="str">
        <f>Feuil1!A247</f>
        <v>Saurus Warriors With Celestite Club</v>
      </c>
      <c r="B38" s="43">
        <f>INDEX({0;1;3;5;7;9;12;14;16;18;20;22;24},MATCH(Feuil1!B247,{0;1;2;3;4;5;6;7;8;9;10;11;12},1))</f>
        <v>1</v>
      </c>
      <c r="C38" s="43">
        <f>INDEX({0;1;2;3;4;5;6;7;8;9;10;12;14;16;18;20},MATCH(Feuil1!C247,{0;1;2;3;4;5;6;7;8;9;10;11;12;13;14;15},1))</f>
        <v>5</v>
      </c>
      <c r="D38" s="43">
        <f>INDEX({0;1;2;3;4;5;6;7;8;9;10;12;14;16;18;20},MATCH(Feuil1!D247,{0;1;2;3;4;5;6;7;8;9;10;11;12;13;14;15},1))</f>
        <v>10</v>
      </c>
      <c r="E38" s="43">
        <f>INDEX({0;6;5;4;3;2;1},MATCH(Feuil1!E247,{0;1;2;3;4;5;6},1))</f>
        <v>2</v>
      </c>
      <c r="F38" s="43">
        <f>INDEX({0;1;2;3;1;1;1;1;1;1;1;1;2;3;4;5;6},MATCH(Feuil1!F247,{0;1;2;3;12;13;14;15;16;17;18;19;20;21;22;23;24},1))</f>
        <v>1</v>
      </c>
      <c r="G38" s="43">
        <f>Feuil1!G247*(H38+I38+J38+K38)</f>
        <v>8</v>
      </c>
      <c r="H38" s="43">
        <f>INDEX({0;6;5;4;3;2;1},MATCH(Feuil1!H247,{0;1;2;3;4;5;6},1))</f>
        <v>3</v>
      </c>
      <c r="I38" s="43">
        <f>INDEX({0;6;5;4;3;2;1},MATCH(Feuil1!I247,{0;1;2;3;4;5;6},1))</f>
        <v>4</v>
      </c>
      <c r="J38" s="43">
        <f>INDEX({0;3;5;8;15;25},MATCH(Feuil1!J247,{0;1;2;3;4;5},1))</f>
        <v>0</v>
      </c>
      <c r="K38" s="43">
        <f>INDEX({0;1;4;6;10;12;15;7;8;9;10;12;14;16;18;20},MATCH(Feuil1!K247,{0;1;2;3;4;5;6;7;8;9;10;11;12;13;14;15},1))</f>
        <v>1</v>
      </c>
      <c r="L38" s="43">
        <f>IF(Feuil1!L247="","",VLOOKUP(Feuil1!L247,$A$111:$B$162,2,0))</f>
        <v>0</v>
      </c>
      <c r="M38" s="43">
        <f>IF(Feuil1!M247="","",VLOOKUP(Feuil1!M247,$A$111:$B$162,2,0))</f>
        <v>0</v>
      </c>
      <c r="N38" s="43">
        <f>IF(Feuil1!N247="","",VLOOKUP(Feuil1!N247,$A$111:$B$162,2,0))</f>
        <v>0</v>
      </c>
      <c r="O38" s="43">
        <f t="shared" si="0"/>
        <v>27</v>
      </c>
      <c r="P38" s="44"/>
      <c r="Q38" s="43"/>
    </row>
    <row r="39" spans="1:17" x14ac:dyDescent="0.25">
      <c r="A39" s="43">
        <f>Feuil1!A248</f>
        <v>0</v>
      </c>
      <c r="B39" s="43">
        <f>INDEX({0;1;3;5;7;9;12;14;16;18;20;22;24},MATCH(Feuil1!B248,{0;1;2;3;4;5;6;7;8;9;10;11;12},1))</f>
        <v>0</v>
      </c>
      <c r="C39" s="43">
        <f>INDEX({0;1;2;3;4;5;6;7;8;9;10;12;14;16;18;20},MATCH(Feuil1!C248,{0;1;2;3;4;5;6;7;8;9;10;11;12;13;14;15},1))</f>
        <v>0</v>
      </c>
      <c r="D39" s="43">
        <f>INDEX({0;1;2;3;4;5;6;7;8;9;10;12;14;16;18;20},MATCH(Feuil1!D248,{0;1;2;3;4;5;6;7;8;9;10;11;12;13;14;15},1))</f>
        <v>0</v>
      </c>
      <c r="E39" s="43">
        <f>INDEX({0;6;5;4;3;2;1},MATCH(Feuil1!E248,{0;1;2;3;4;5;6},1))</f>
        <v>0</v>
      </c>
      <c r="F39" s="43">
        <f>INDEX({0;1;2;3;1;1;1;1;1;1;1;1;2;3;4;5;6},MATCH(Feuil1!F248,{0;1;2;3;12;13;14;15;16;17;18;19;20;21;22;23;24},1))</f>
        <v>1</v>
      </c>
      <c r="G39" s="43">
        <f>Feuil1!G248*(H39+I39+J39+K39)</f>
        <v>6</v>
      </c>
      <c r="H39" s="43">
        <f>INDEX({0;6;5;4;3;2;1},MATCH(Feuil1!H248,{0;1;2;3;4;5;6},1))</f>
        <v>2</v>
      </c>
      <c r="I39" s="43">
        <f>INDEX({0;6;5;4;3;2;1},MATCH(Feuil1!I248,{0;1;2;3;4;5;6},1))</f>
        <v>3</v>
      </c>
      <c r="J39" s="43">
        <f>INDEX({0;3;5;8;15;25},MATCH(Feuil1!J248,{0;1;2;3;4;5},1))</f>
        <v>0</v>
      </c>
      <c r="K39" s="43">
        <f>INDEX({0;1;4;6;10;12;15;7;8;9;10;12;14;16;18;20},MATCH(Feuil1!K248,{0;1;2;3;4;5;6;7;8;9;10;11;12;13;14;15},1))</f>
        <v>1</v>
      </c>
      <c r="L39" s="43">
        <f>IF(Feuil1!L248="","",VLOOKUP(Feuil1!L248,$A$111:$B$162,2,0))</f>
        <v>0</v>
      </c>
      <c r="M39" s="43">
        <f>IF(Feuil1!M248="","",VLOOKUP(Feuil1!M248,$A$111:$B$162,2,0))</f>
        <v>0</v>
      </c>
      <c r="N39" s="43">
        <f>IF(Feuil1!N248="","",VLOOKUP(Feuil1!N248,$A$111:$B$162,2,0))</f>
        <v>0</v>
      </c>
      <c r="O39" s="43">
        <f t="shared" si="0"/>
        <v>7</v>
      </c>
      <c r="P39" s="44" t="s">
        <v>11</v>
      </c>
      <c r="Q39" s="43">
        <f>SUM(O38:O39)</f>
        <v>34</v>
      </c>
    </row>
    <row r="40" spans="1:17" x14ac:dyDescent="0.25">
      <c r="A40" s="22" t="str">
        <f>Feuil1!A249</f>
        <v>Saurus Warriors With Celestite Spear</v>
      </c>
      <c r="B40" s="22">
        <f>INDEX({0;1;3;5;7;9;12;14;16;18;20;22;24},MATCH(Feuil1!B249,{0;1;2;3;4;5;6;7;8;9;10;11;12},1))</f>
        <v>1</v>
      </c>
      <c r="C40" s="22">
        <f>INDEX({0;1;2;3;4;5;6;7;8;9;10;12;14;16;18;20},MATCH(Feuil1!C249,{0;1;2;3;4;5;6;7;8;9;10;11;12;13;14;15},1))</f>
        <v>5</v>
      </c>
      <c r="D40" s="22">
        <f>INDEX({0;1;2;3;4;5;6;7;8;9;10;12;14;16;18;20},MATCH(Feuil1!D249,{0;1;2;3;4;5;6;7;8;9;10;11;12;13;14;15},1))</f>
        <v>10</v>
      </c>
      <c r="E40" s="22">
        <f>INDEX({0;6;5;4;3;2;1},MATCH(Feuil1!E249,{0;1;2;3;4;5;6},1))</f>
        <v>2</v>
      </c>
      <c r="F40" s="22">
        <f>INDEX({0;1;2;3;1;1;1;1;1;1;1;1;2;3;4;5;6},MATCH(Feuil1!F249,{0;1;2;3;12;13;14;15;16;17;18;19;20;21;22;23;24},1))</f>
        <v>2</v>
      </c>
      <c r="G40" s="22">
        <f>Feuil1!G249*(H40+I40+J40+K40)</f>
        <v>7</v>
      </c>
      <c r="H40" s="22">
        <f>INDEX({0;6;5;4;3;2;1},MATCH(Feuil1!H249,{0;1;2;3;4;5;6},1))</f>
        <v>3</v>
      </c>
      <c r="I40" s="22">
        <f>INDEX({0;6;5;4;3;2;1},MATCH(Feuil1!I249,{0;1;2;3;4;5;6},1))</f>
        <v>3</v>
      </c>
      <c r="J40" s="22">
        <f>INDEX({0;3;5;8;15;25},MATCH(Feuil1!J249,{0;1;2;3;4;5},1))</f>
        <v>0</v>
      </c>
      <c r="K40" s="22">
        <f>INDEX({0;1;4;6;10;12;15;7;8;9;10;12;14;16;18;20},MATCH(Feuil1!K249,{0;1;2;3;4;5;6;7;8;9;10;11;12;13;14;15},1))</f>
        <v>1</v>
      </c>
      <c r="L40" s="22">
        <f>IF(Feuil1!L249="","",VLOOKUP(Feuil1!L249,$A$111:$B$162,2,0))</f>
        <v>0</v>
      </c>
      <c r="M40" s="22">
        <f>IF(Feuil1!M249="","",VLOOKUP(Feuil1!M249,$A$111:$B$162,2,0))</f>
        <v>0</v>
      </c>
      <c r="N40" s="22">
        <f>IF(Feuil1!N249="","",VLOOKUP(Feuil1!N249,$A$111:$B$162,2,0))</f>
        <v>0</v>
      </c>
      <c r="O40" s="22">
        <f t="shared" si="0"/>
        <v>27</v>
      </c>
      <c r="P40" s="23"/>
      <c r="Q40" s="22"/>
    </row>
    <row r="41" spans="1:17" x14ac:dyDescent="0.25">
      <c r="A41" s="22">
        <f>Feuil1!A250</f>
        <v>0</v>
      </c>
      <c r="B41" s="22">
        <f>INDEX({0;1;3;5;7;9;12;14;16;18;20;22;24},MATCH(Feuil1!B250,{0;1;2;3;4;5;6;7;8;9;10;11;12},1))</f>
        <v>0</v>
      </c>
      <c r="C41" s="22">
        <f>INDEX({0;1;2;3;4;5;6;7;8;9;10;12;14;16;18;20},MATCH(Feuil1!C250,{0;1;2;3;4;5;6;7;8;9;10;11;12;13;14;15},1))</f>
        <v>0</v>
      </c>
      <c r="D41" s="22">
        <f>INDEX({0;1;2;3;4;5;6;7;8;9;10;12;14;16;18;20},MATCH(Feuil1!D250,{0;1;2;3;4;5;6;7;8;9;10;11;12;13;14;15},1))</f>
        <v>0</v>
      </c>
      <c r="E41" s="22">
        <f>INDEX({0;6;5;4;3;2;1},MATCH(Feuil1!E250,{0;1;2;3;4;5;6},1))</f>
        <v>0</v>
      </c>
      <c r="F41" s="22">
        <f>INDEX({0;1;2;3;1;1;1;1;1;1;1;1;2;3;4;5;6},MATCH(Feuil1!F250,{0;1;2;3;12;13;14;15;16;17;18;19;20;21;22;23;24},1))</f>
        <v>1</v>
      </c>
      <c r="G41" s="22">
        <f>Feuil1!G250*(H41+I41+J41+K41)</f>
        <v>6</v>
      </c>
      <c r="H41" s="22">
        <f>INDEX({0;6;5;4;3;2;1},MATCH(Feuil1!H250,{0;1;2;3;4;5;6},1))</f>
        <v>2</v>
      </c>
      <c r="I41" s="22">
        <f>INDEX({0;6;5;4;3;2;1},MATCH(Feuil1!I250,{0;1;2;3;4;5;6},1))</f>
        <v>3</v>
      </c>
      <c r="J41" s="22">
        <f>INDEX({0;3;5;8;15;25},MATCH(Feuil1!J250,{0;1;2;3;4;5},1))</f>
        <v>0</v>
      </c>
      <c r="K41" s="22">
        <f>INDEX({0;1;4;6;10;12;15;7;8;9;10;12;14;16;18;20},MATCH(Feuil1!K250,{0;1;2;3;4;5;6;7;8;9;10;11;12;13;14;15},1))</f>
        <v>1</v>
      </c>
      <c r="L41" s="22">
        <f>IF(Feuil1!L250="","",VLOOKUP(Feuil1!L250,$A$111:$B$162,2,0))</f>
        <v>0</v>
      </c>
      <c r="M41" s="22">
        <f>IF(Feuil1!M250="","",VLOOKUP(Feuil1!M250,$A$111:$B$162,2,0))</f>
        <v>0</v>
      </c>
      <c r="N41" s="22">
        <f>IF(Feuil1!N250="","",VLOOKUP(Feuil1!N250,$A$111:$B$162,2,0))</f>
        <v>0</v>
      </c>
      <c r="O41" s="22">
        <f t="shared" si="0"/>
        <v>7</v>
      </c>
      <c r="P41" s="23" t="s">
        <v>11</v>
      </c>
      <c r="Q41" s="22">
        <f>SUM(O40:O41)</f>
        <v>34</v>
      </c>
    </row>
    <row r="42" spans="1:17" x14ac:dyDescent="0.25">
      <c r="A42" s="43" t="str">
        <f>Feuil1!A251</f>
        <v>Temple Guard</v>
      </c>
      <c r="B42" s="43">
        <f>INDEX({0;1;3;5;7;9;12;14;16;18;20;22;24},MATCH(Feuil1!B251,{0;1;2;3;4;5;6;7;8;9;10;11;12},1))</f>
        <v>1</v>
      </c>
      <c r="C42" s="43">
        <f>INDEX({0;1;2;3;4;5;6;7;8;9;10;12;14;16;18;20},MATCH(Feuil1!C251,{0;1;2;3;4;5;6;7;8;9;10;11;12;13;14;15},1))</f>
        <v>5</v>
      </c>
      <c r="D42" s="43">
        <f>INDEX({0;1;2;3;4;5;6;7;8;9;10;12;14;16;18;20},MATCH(Feuil1!D251,{0;1;2;3;4;5;6;7;8;9;10;11;12;13;14;15},1))</f>
        <v>10</v>
      </c>
      <c r="E42" s="43">
        <f>INDEX({0;6;5;4;3;2;1},MATCH(Feuil1!E251,{0;1;2;3;4;5;6},1))</f>
        <v>3</v>
      </c>
      <c r="F42" s="43">
        <f>INDEX({0;1;2;3;1;1;1;1;1;1;1;1;2;3;4;5;6},MATCH(Feuil1!F251,{0;1;2;3;12;13;14;15;16;17;18;19;20;21;22;23;24},1))</f>
        <v>1</v>
      </c>
      <c r="G42" s="43">
        <f>Feuil1!G251*(H42+I42+J42+K42)</f>
        <v>24</v>
      </c>
      <c r="H42" s="43">
        <f>INDEX({0;6;5;4;3;2;1},MATCH(Feuil1!H251,{0;1;2;3;4;5;6},1))</f>
        <v>4</v>
      </c>
      <c r="I42" s="43">
        <f>INDEX({0;6;5;4;3;2;1},MATCH(Feuil1!I251,{0;1;2;3;4;5;6},1))</f>
        <v>4</v>
      </c>
      <c r="J42" s="43">
        <f>INDEX({0;3;5;8;15;25},MATCH(Feuil1!J251,{0;1;2;3;4;5},1))</f>
        <v>3</v>
      </c>
      <c r="K42" s="43">
        <f>INDEX({0;1;4;6;10;12;15;7;8;9;10;12;14;16;18;20},MATCH(Feuil1!K251,{0;1;2;3;4;5;6;7;8;9;10;11;12;13;14;15},1))</f>
        <v>1</v>
      </c>
      <c r="L42" s="43">
        <f>IF(Feuil1!L251="","",VLOOKUP(Feuil1!L251,$A$111:$B$162,2,0))</f>
        <v>0</v>
      </c>
      <c r="M42" s="43">
        <f>IF(Feuil1!M251="","",VLOOKUP(Feuil1!M251,$A$111:$B$162,2,0))</f>
        <v>0</v>
      </c>
      <c r="N42" s="43">
        <f>IF(Feuil1!N251="","",VLOOKUP(Feuil1!N251,$A$111:$B$162,2,0))</f>
        <v>0</v>
      </c>
      <c r="O42" s="43">
        <f t="shared" si="0"/>
        <v>44</v>
      </c>
      <c r="P42" s="43"/>
      <c r="Q42" s="43"/>
    </row>
    <row r="43" spans="1:17" x14ac:dyDescent="0.25">
      <c r="A43" s="43">
        <f>Feuil1!A252</f>
        <v>0</v>
      </c>
      <c r="B43" s="43">
        <f>INDEX({0;1;3;5;7;9;12;14;16;18;20;22;24},MATCH(Feuil1!B252,{0;1;2;3;4;5;6;7;8;9;10;11;12},1))</f>
        <v>0</v>
      </c>
      <c r="C43" s="43">
        <f>INDEX({0;1;2;3;4;5;6;7;8;9;10;12;14;16;18;20},MATCH(Feuil1!C252,{0;1;2;3;4;5;6;7;8;9;10;11;12;13;14;15},1))</f>
        <v>0</v>
      </c>
      <c r="D43" s="43">
        <f>INDEX({0;1;2;3;4;5;6;7;8;9;10;12;14;16;18;20},MATCH(Feuil1!D252,{0;1;2;3;4;5;6;7;8;9;10;11;12;13;14;15},1))</f>
        <v>0</v>
      </c>
      <c r="E43" s="43">
        <f>INDEX({0;6;5;4;3;2;1},MATCH(Feuil1!E252,{0;1;2;3;4;5;6},1))</f>
        <v>0</v>
      </c>
      <c r="F43" s="43">
        <f>INDEX({0;1;2;3;1;1;1;1;1;1;1;1;2;3;4;5;6},MATCH(Feuil1!F252,{0;1;2;3;12;13;14;15;16;17;18;19;20;21;22;23;24},1))</f>
        <v>1</v>
      </c>
      <c r="G43" s="43">
        <f>Feuil1!G252*(H43+I43+J43+K43)</f>
        <v>6</v>
      </c>
      <c r="H43" s="43">
        <f>INDEX({0;6;5;4;3;2;1},MATCH(Feuil1!H252,{0;1;2;3;4;5;6},1))</f>
        <v>2</v>
      </c>
      <c r="I43" s="43">
        <f>INDEX({0;6;5;4;3;2;1},MATCH(Feuil1!I252,{0;1;2;3;4;5;6},1))</f>
        <v>3</v>
      </c>
      <c r="J43" s="43">
        <f>INDEX({0;3;5;8;15;25},MATCH(Feuil1!J252,{0;1;2;3;4;5},1))</f>
        <v>0</v>
      </c>
      <c r="K43" s="43">
        <f>INDEX({0;1;4;6;10;12;15;7;8;9;10;12;14;16;18;20},MATCH(Feuil1!K252,{0;1;2;3;4;5;6;7;8;9;10;11;12;13;14;15},1))</f>
        <v>1</v>
      </c>
      <c r="L43" s="43">
        <f>IF(Feuil1!L252="","",VLOOKUP(Feuil1!L252,$A$111:$B$162,2,0))</f>
        <v>0</v>
      </c>
      <c r="M43" s="43">
        <f>IF(Feuil1!M252="","",VLOOKUP(Feuil1!M252,$A$111:$B$162,2,0))</f>
        <v>0</v>
      </c>
      <c r="N43" s="43">
        <f>IF(Feuil1!N252="","",VLOOKUP(Feuil1!N252,$A$111:$B$162,2,0))</f>
        <v>0</v>
      </c>
      <c r="O43" s="43">
        <f t="shared" si="0"/>
        <v>7</v>
      </c>
      <c r="P43" s="44" t="s">
        <v>11</v>
      </c>
      <c r="Q43" s="43">
        <f t="shared" ref="Q43" si="1">SUM(O42:O43)</f>
        <v>51</v>
      </c>
    </row>
    <row r="44" spans="1:17" x14ac:dyDescent="0.25">
      <c r="A44" s="22" t="str">
        <f>Feuil1!A253</f>
        <v>Saurus Cavalry With Celestite Blade</v>
      </c>
      <c r="B44" s="22">
        <f>INDEX({0;1;3;5;7;9;12;14;16;18;20;22;24},MATCH(Feuil1!B253,{0;1;2;3;4;5;6;7;8;9;10;11;12},1))</f>
        <v>3</v>
      </c>
      <c r="C44" s="22">
        <f>INDEX({0;1;2;3;4;5;6;7;8;9;10;12;14;16;18;20},MATCH(Feuil1!C253,{0;1;2;3;4;5;6;7;8;9;10;11;12;13;14;15},1))</f>
        <v>7</v>
      </c>
      <c r="D44" s="22">
        <f>INDEX({0;1;2;3;4;5;6;7;8;9;10;12;14;16;18;20},MATCH(Feuil1!D253,{0;1;2;3;4;5;6;7;8;9;10;11;12;13;14;15},1))</f>
        <v>10</v>
      </c>
      <c r="E44" s="22">
        <f>INDEX({0;6;5;4;3;2;1},MATCH(Feuil1!E253,{0;1;2;3;4;5;6},1))</f>
        <v>2</v>
      </c>
      <c r="F44" s="22">
        <f>INDEX({0;1;2;3;1;1;1;1;1;1;1;1;2;3;4;5;6},MATCH(Feuil1!F253,{0;1;2;3;12;13;14;15;16;17;18;19;20;21;22;23;24},1))</f>
        <v>1</v>
      </c>
      <c r="G44" s="22">
        <f>Feuil1!G253*(H44+I44+J44+K44)</f>
        <v>9</v>
      </c>
      <c r="H44" s="22">
        <f>INDEX({0;6;5;4;3;2;1},MATCH(Feuil1!H253,{0;1;2;3;4;5;6},1))</f>
        <v>4</v>
      </c>
      <c r="I44" s="22">
        <f>INDEX({0;6;5;4;3;2;1},MATCH(Feuil1!I253,{0;1;2;3;4;5;6},1))</f>
        <v>4</v>
      </c>
      <c r="J44" s="22">
        <f>INDEX({0;3;5;8;15;25},MATCH(Feuil1!J253,{0;1;2;3;4;5},1))</f>
        <v>0</v>
      </c>
      <c r="K44" s="22">
        <f>INDEX({0;1;4;6;10;12;15;7;8;9;10;12;14;16;18;20},MATCH(Feuil1!K253,{0;1;2;3;4;5;6;7;8;9;10;11;12;13;14;15},1))</f>
        <v>1</v>
      </c>
      <c r="L44" s="22">
        <f>IF(Feuil1!L253="","",VLOOKUP(Feuil1!L253,$A$111:$B$162,2,0))</f>
        <v>0</v>
      </c>
      <c r="M44" s="22">
        <f>IF(Feuil1!M253="","",VLOOKUP(Feuil1!M253,$A$111:$B$162,2,0))</f>
        <v>0</v>
      </c>
      <c r="N44" s="22">
        <f>IF(Feuil1!N253="","",VLOOKUP(Feuil1!N253,$A$111:$B$162,2,0))</f>
        <v>0</v>
      </c>
      <c r="O44" s="22">
        <f t="shared" si="0"/>
        <v>32</v>
      </c>
      <c r="P44" s="22"/>
      <c r="Q44" s="22"/>
    </row>
    <row r="45" spans="1:17" x14ac:dyDescent="0.25">
      <c r="A45" s="22">
        <f>Feuil1!A254</f>
        <v>0</v>
      </c>
      <c r="B45" s="22">
        <f>INDEX({0;1;3;5;7;9;12;14;16;18;20;22;24},MATCH(Feuil1!B254,{0;1;2;3;4;5;6;7;8;9;10;11;12},1))</f>
        <v>0</v>
      </c>
      <c r="C45" s="22">
        <f>INDEX({0;1;2;3;4;5;6;7;8;9;10;12;14;16;18;20},MATCH(Feuil1!C254,{0;1;2;3;4;5;6;7;8;9;10;11;12;13;14;15},1))</f>
        <v>0</v>
      </c>
      <c r="D45" s="22">
        <f>INDEX({0;1;2;3;4;5;6;7;8;9;10;12;14;16;18;20},MATCH(Feuil1!D254,{0;1;2;3;4;5;6;7;8;9;10;11;12;13;14;15},1))</f>
        <v>0</v>
      </c>
      <c r="E45" s="22">
        <f>INDEX({0;6;5;4;3;2;1},MATCH(Feuil1!E254,{0;1;2;3;4;5;6},1))</f>
        <v>0</v>
      </c>
      <c r="F45" s="22">
        <f>INDEX({0;1;2;3;1;1;1;1;1;1;1;1;2;3;4;5;6},MATCH(Feuil1!F254,{0;1;2;3;12;13;14;15;16;17;18;19;20;21;22;23;24},1))</f>
        <v>1</v>
      </c>
      <c r="G45" s="22">
        <f>Feuil1!G254*(H45+I45+J45+K45)</f>
        <v>6</v>
      </c>
      <c r="H45" s="22">
        <f>INDEX({0;6;5;4;3;2;1},MATCH(Feuil1!H254,{0;1;2;3;4;5;6},1))</f>
        <v>2</v>
      </c>
      <c r="I45" s="22">
        <f>INDEX({0;6;5;4;3;2;1},MATCH(Feuil1!I254,{0;1;2;3;4;5;6},1))</f>
        <v>3</v>
      </c>
      <c r="J45" s="22">
        <f>INDEX({0;3;5;8;15;25},MATCH(Feuil1!J254,{0;1;2;3;4;5},1))</f>
        <v>0</v>
      </c>
      <c r="K45" s="22">
        <f>INDEX({0;1;4;6;10;12;15;7;8;9;10;12;14;16;18;20},MATCH(Feuil1!K254,{0;1;2;3;4;5;6;7;8;9;10;11;12;13;14;15},1))</f>
        <v>1</v>
      </c>
      <c r="L45" s="22">
        <f>IF(Feuil1!L254="","",VLOOKUP(Feuil1!L254,$A$111:$B$162,2,0))</f>
        <v>0</v>
      </c>
      <c r="M45" s="22">
        <f>IF(Feuil1!M254="","",VLOOKUP(Feuil1!M254,$A$111:$B$162,2,0))</f>
        <v>0</v>
      </c>
      <c r="N45" s="22">
        <f>IF(Feuil1!N254="","",VLOOKUP(Feuil1!N254,$A$111:$B$162,2,0))</f>
        <v>0</v>
      </c>
      <c r="O45" s="22">
        <f t="shared" si="0"/>
        <v>7</v>
      </c>
      <c r="P45" s="22"/>
      <c r="Q45" s="22"/>
    </row>
    <row r="46" spans="1:17" x14ac:dyDescent="0.25">
      <c r="A46" s="22">
        <f>Feuil1!A255</f>
        <v>0</v>
      </c>
      <c r="B46" s="22">
        <f>INDEX({0;1;3;5;7;9;12;14;16;18;20;22;24},MATCH(Feuil1!B255,{0;1;2;3;4;5;6;7;8;9;10;11;12},1))</f>
        <v>0</v>
      </c>
      <c r="C46" s="22">
        <f>INDEX({0;1;2;3;4;5;6;7;8;9;10;12;14;16;18;20},MATCH(Feuil1!C255,{0;1;2;3;4;5;6;7;8;9;10;11;12;13;14;15},1))</f>
        <v>0</v>
      </c>
      <c r="D46" s="22">
        <f>INDEX({0;1;2;3;4;5;6;7;8;9;10;12;14;16;18;20},MATCH(Feuil1!D255,{0;1;2;3;4;5;6;7;8;9;10;11;12;13;14;15},1))</f>
        <v>0</v>
      </c>
      <c r="E46" s="22">
        <f>INDEX({0;6;5;4;3;2;1},MATCH(Feuil1!E255,{0;1;2;3;4;5;6},1))</f>
        <v>0</v>
      </c>
      <c r="F46" s="22">
        <f>INDEX({0;1;2;3;1;1;1;1;1;1;1;1;2;3;4;5;6},MATCH(Feuil1!F255,{0;1;2;3;12;13;14;15;16;17;18;19;20;21;22;23;24},1))</f>
        <v>1</v>
      </c>
      <c r="G46" s="22">
        <f>Feuil1!G255*(H46+I46+J46+K46)</f>
        <v>16</v>
      </c>
      <c r="H46" s="22">
        <f>INDEX({0;6;5;4;3;2;1},MATCH(Feuil1!H255,{0;1;2;3;4;5;6},1))</f>
        <v>4</v>
      </c>
      <c r="I46" s="22">
        <f>INDEX({0;6;5;4;3;2;1},MATCH(Feuil1!I255,{0;1;2;3;4;5;6},1))</f>
        <v>3</v>
      </c>
      <c r="J46" s="22">
        <f>INDEX({0;3;5;8;15;25},MATCH(Feuil1!J255,{0;1;2;3;4;5},1))</f>
        <v>0</v>
      </c>
      <c r="K46" s="22">
        <f>INDEX({0;1;4;6;10;12;15;7;8;9;10;12;14;16;18;20},MATCH(Feuil1!K255,{0;1;2;3;4;5;6;7;8;9;10;11;12;13;14;15},1))</f>
        <v>1</v>
      </c>
      <c r="L46" s="22">
        <f>IF(Feuil1!L255="","",VLOOKUP(Feuil1!L255,$A$111:$B$162,2,0))</f>
        <v>0</v>
      </c>
      <c r="M46" s="22">
        <f>IF(Feuil1!M255="","",VLOOKUP(Feuil1!M255,$A$111:$B$162,2,0))</f>
        <v>0</v>
      </c>
      <c r="N46" s="22">
        <f>IF(Feuil1!N255="","",VLOOKUP(Feuil1!N255,$A$111:$B$162,2,0))</f>
        <v>0</v>
      </c>
      <c r="O46" s="22">
        <f t="shared" si="0"/>
        <v>17</v>
      </c>
      <c r="P46" s="23" t="s">
        <v>11</v>
      </c>
      <c r="Q46" s="22">
        <f>SUM(O44:O46)</f>
        <v>56</v>
      </c>
    </row>
    <row r="47" spans="1:17" x14ac:dyDescent="0.25">
      <c r="A47" s="43" t="str">
        <f>Feuil1!A256</f>
        <v>Saurus Cavalry With Celestite Lance</v>
      </c>
      <c r="B47" s="43">
        <f>INDEX({0;1;3;5;7;9;12;14;16;18;20;22;24},MATCH(Feuil1!B256,{0;1;2;3;4;5;6;7;8;9;10;11;12},1))</f>
        <v>3</v>
      </c>
      <c r="C47" s="43">
        <f>INDEX({0;1;2;3;4;5;6;7;8;9;10;12;14;16;18;20},MATCH(Feuil1!C256,{0;1;2;3;4;5;6;7;8;9;10;11;12;13;14;15},1))</f>
        <v>7</v>
      </c>
      <c r="D47" s="43">
        <f>INDEX({0;1;2;3;4;5;6;7;8;9;10;12;14;16;18;20},MATCH(Feuil1!D256,{0;1;2;3;4;5;6;7;8;9;10;11;12;13;14;15},1))</f>
        <v>10</v>
      </c>
      <c r="E47" s="43">
        <f>INDEX({0;6;5;4;3;2;1},MATCH(Feuil1!E256,{0;1;2;3;4;5;6},1))</f>
        <v>2</v>
      </c>
      <c r="F47" s="43">
        <f>INDEX({0;1;2;3;1;1;1;1;1;1;1;1;2;3;4;5;6},MATCH(Feuil1!F256,{0;1;2;3;12;13;14;15;16;17;18;19;20;21;22;23;24},1))</f>
        <v>1</v>
      </c>
      <c r="G47" s="43">
        <f>Feuil1!G256*(H47+I47+J47+K47)</f>
        <v>8</v>
      </c>
      <c r="H47" s="43">
        <f>INDEX({0;6;5;4;3;2;1},MATCH(Feuil1!H256,{0;1;2;3;4;5;6},1))</f>
        <v>3</v>
      </c>
      <c r="I47" s="43">
        <f>INDEX({0;6;5;4;3;2;1},MATCH(Feuil1!I256,{0;1;2;3;4;5;6},1))</f>
        <v>4</v>
      </c>
      <c r="J47" s="43">
        <f>INDEX({0;3;5;8;15;25},MATCH(Feuil1!J256,{0;1;2;3;4;5},1))</f>
        <v>0</v>
      </c>
      <c r="K47" s="43">
        <f>INDEX({0;1;4;6;10;12;15;7;8;9;10;12;14;16;18;20},MATCH(Feuil1!K256,{0;1;2;3;4;5;6;7;8;9;10;11;12;13;14;15},1))</f>
        <v>1</v>
      </c>
      <c r="L47" s="43">
        <f>IF(Feuil1!L256="","",VLOOKUP(Feuil1!L256,$A$111:$B$162,2,0))</f>
        <v>0</v>
      </c>
      <c r="M47" s="43">
        <f>IF(Feuil1!M256="","",VLOOKUP(Feuil1!M256,$A$111:$B$162,2,0))</f>
        <v>0</v>
      </c>
      <c r="N47" s="43">
        <f>IF(Feuil1!N256="","",VLOOKUP(Feuil1!N256,$A$111:$B$162,2,0))</f>
        <v>0</v>
      </c>
      <c r="O47" s="43">
        <f t="shared" si="0"/>
        <v>31</v>
      </c>
      <c r="P47" s="44"/>
      <c r="Q47" s="43"/>
    </row>
    <row r="48" spans="1:17" x14ac:dyDescent="0.25">
      <c r="A48" s="43">
        <f>Feuil1!A257</f>
        <v>0</v>
      </c>
      <c r="B48" s="43">
        <f>INDEX({0;1;3;5;7;9;12;14;16;18;20;22;24},MATCH(Feuil1!B257,{0;1;2;3;4;5;6;7;8;9;10;11;12},1))</f>
        <v>0</v>
      </c>
      <c r="C48" s="43">
        <f>INDEX({0;1;2;3;4;5;6;7;8;9;10;12;14;16;18;20},MATCH(Feuil1!C257,{0;1;2;3;4;5;6;7;8;9;10;11;12;13;14;15},1))</f>
        <v>0</v>
      </c>
      <c r="D48" s="43">
        <f>INDEX({0;1;2;3;4;5;6;7;8;9;10;12;14;16;18;20},MATCH(Feuil1!D257,{0;1;2;3;4;5;6;7;8;9;10;11;12;13;14;15},1))</f>
        <v>0</v>
      </c>
      <c r="E48" s="43">
        <f>INDEX({0;6;5;4;3;2;1},MATCH(Feuil1!E257,{0;1;2;3;4;5;6},1))</f>
        <v>0</v>
      </c>
      <c r="F48" s="43">
        <f>INDEX({0;1;2;3;1;1;1;1;1;1;1;1;2;3;4;5;6},MATCH(Feuil1!F257,{0;1;2;3;12;13;14;15;16;17;18;19;20;21;22;23;24},1))</f>
        <v>1</v>
      </c>
      <c r="G48" s="43">
        <f>Feuil1!G257*(H48+I48+J48+K48)</f>
        <v>6</v>
      </c>
      <c r="H48" s="43">
        <f>INDEX({0;6;5;4;3;2;1},MATCH(Feuil1!H257,{0;1;2;3;4;5;6},1))</f>
        <v>2</v>
      </c>
      <c r="I48" s="43">
        <f>INDEX({0;6;5;4;3;2;1},MATCH(Feuil1!I257,{0;1;2;3;4;5;6},1))</f>
        <v>3</v>
      </c>
      <c r="J48" s="43">
        <f>INDEX({0;3;5;8;15;25},MATCH(Feuil1!J257,{0;1;2;3;4;5},1))</f>
        <v>0</v>
      </c>
      <c r="K48" s="43">
        <f>INDEX({0;1;4;6;10;12;15;7;8;9;10;12;14;16;18;20},MATCH(Feuil1!K257,{0;1;2;3;4;5;6;7;8;9;10;11;12;13;14;15},1))</f>
        <v>1</v>
      </c>
      <c r="L48" s="43">
        <f>IF(Feuil1!L257="","",VLOOKUP(Feuil1!L257,$A$111:$B$162,2,0))</f>
        <v>0</v>
      </c>
      <c r="M48" s="43">
        <f>IF(Feuil1!M257="","",VLOOKUP(Feuil1!M257,$A$111:$B$162,2,0))</f>
        <v>0</v>
      </c>
      <c r="N48" s="43">
        <f>IF(Feuil1!N257="","",VLOOKUP(Feuil1!N257,$A$111:$B$162,2,0))</f>
        <v>0</v>
      </c>
      <c r="O48" s="43">
        <f t="shared" si="0"/>
        <v>7</v>
      </c>
      <c r="P48" s="44"/>
      <c r="Q48" s="43"/>
    </row>
    <row r="49" spans="1:17" x14ac:dyDescent="0.25">
      <c r="A49" s="43">
        <f>Feuil1!A258</f>
        <v>0</v>
      </c>
      <c r="B49" s="43">
        <f>INDEX({0;1;3;5;7;9;12;14;16;18;20;22;24},MATCH(Feuil1!B258,{0;1;2;3;4;5;6;7;8;9;10;11;12},1))</f>
        <v>0</v>
      </c>
      <c r="C49" s="43">
        <f>INDEX({0;1;2;3;4;5;6;7;8;9;10;12;14;16;18;20},MATCH(Feuil1!C258,{0;1;2;3;4;5;6;7;8;9;10;11;12;13;14;15},1))</f>
        <v>0</v>
      </c>
      <c r="D49" s="43">
        <f>INDEX({0;1;2;3;4;5;6;7;8;9;10;12;14;16;18;20},MATCH(Feuil1!D258,{0;1;2;3;4;5;6;7;8;9;10;11;12;13;14;15},1))</f>
        <v>0</v>
      </c>
      <c r="E49" s="43">
        <f>INDEX({0;6;5;4;3;2;1},MATCH(Feuil1!E258,{0;1;2;3;4;5;6},1))</f>
        <v>0</v>
      </c>
      <c r="F49" s="43">
        <f>INDEX({0;1;2;3;1;1;1;1;1;1;1;1;2;3;4;5;6},MATCH(Feuil1!F258,{0;1;2;3;12;13;14;15;16;17;18;19;20;21;22;23;24},1))</f>
        <v>1</v>
      </c>
      <c r="G49" s="43">
        <f>Feuil1!G258*(H49+I49+J49+K49)</f>
        <v>16</v>
      </c>
      <c r="H49" s="43">
        <f>INDEX({0;6;5;4;3;2;1},MATCH(Feuil1!H258,{0;1;2;3;4;5;6},1))</f>
        <v>4</v>
      </c>
      <c r="I49" s="43">
        <f>INDEX({0;6;5;4;3;2;1},MATCH(Feuil1!I258,{0;1;2;3;4;5;6},1))</f>
        <v>3</v>
      </c>
      <c r="J49" s="43">
        <f>INDEX({0;3;5;8;15;25},MATCH(Feuil1!J258,{0;1;2;3;4;5},1))</f>
        <v>0</v>
      </c>
      <c r="K49" s="43">
        <f>INDEX({0;1;4;6;10;12;15;7;8;9;10;12;14;16;18;20},MATCH(Feuil1!K258,{0;1;2;3;4;5;6;7;8;9;10;11;12;13;14;15},1))</f>
        <v>1</v>
      </c>
      <c r="L49" s="43">
        <f>IF(Feuil1!L258="","",VLOOKUP(Feuil1!L258,$A$111:$B$162,2,0))</f>
        <v>0</v>
      </c>
      <c r="M49" s="43">
        <f>IF(Feuil1!M258="","",VLOOKUP(Feuil1!M258,$A$111:$B$162,2,0))</f>
        <v>0</v>
      </c>
      <c r="N49" s="43">
        <f>IF(Feuil1!N258="","",VLOOKUP(Feuil1!N258,$A$111:$B$162,2,0))</f>
        <v>0</v>
      </c>
      <c r="O49" s="43">
        <f t="shared" si="0"/>
        <v>17</v>
      </c>
      <c r="P49" s="44" t="s">
        <v>11</v>
      </c>
      <c r="Q49" s="43">
        <f>SUM(O47:O49)</f>
        <v>55</v>
      </c>
    </row>
    <row r="50" spans="1:17" x14ac:dyDescent="0.25">
      <c r="A50" s="22" t="str">
        <f>Feuil1!A259</f>
        <v>Tehenhauin</v>
      </c>
      <c r="B50" s="22">
        <f>INDEX({0;1;3;5;7;9;12;14;16;18;20;22;24},MATCH(Feuil1!B259,{0;1;2;3;4;5;6;7;8;9;10;11;12},1))</f>
        <v>9</v>
      </c>
      <c r="C50" s="22">
        <f>INDEX({0;1;2;3;4;5;6;7;8;9;10;12;14;16;18;20},MATCH(Feuil1!C259,{0;1;2;3;4;5;6;7;8;9;10;11;12;13;14;15},1))</f>
        <v>8</v>
      </c>
      <c r="D50" s="22">
        <f>INDEX({0;1;2;3;4;5;6;7;8;9;10;12;14;16;18;20},MATCH(Feuil1!D259,{0;1;2;3;4;5;6;7;8;9;10;11;12;13;14;15},1))</f>
        <v>10</v>
      </c>
      <c r="E50" s="22">
        <f>INDEX({0;6;5;4;3;2;1},MATCH(Feuil1!E259,{0;1;2;3;4;5;6},1))</f>
        <v>2</v>
      </c>
      <c r="F50" s="22">
        <f>INDEX({0;1;2;3;1;1;1;1;1;1;1;1;2;3;4;5;6},MATCH(Feuil1!F259,{0;1;2;3;12;13;14;15;16;17;18;19;20;21;22;23;24},1))</f>
        <v>3</v>
      </c>
      <c r="G50" s="22">
        <f>Feuil1!G259*(H50+I50+J50+K50)</f>
        <v>24</v>
      </c>
      <c r="H50" s="22">
        <f>INDEX({0;6;5;4;3;2;1},MATCH(Feuil1!H259,{0;1;2;3;4;5;6},1))</f>
        <v>2</v>
      </c>
      <c r="I50" s="22">
        <f>INDEX({0;6;5;4;3;2;1},MATCH(Feuil1!I259,{0;1;2;3;4;5;6},1))</f>
        <v>3</v>
      </c>
      <c r="J50" s="22">
        <f>INDEX({0;3;5;8;15;25},MATCH(Feuil1!J259,{0;1;2;3;4;5},1))</f>
        <v>0</v>
      </c>
      <c r="K50" s="22">
        <f>INDEX({0;1;4;6;10;12;15;7;8;9;10;12;14;16;18;20},MATCH(Feuil1!K259,{0;1;2;3;4;5;6;7;8;9;10;11;12;13;14;15},1))</f>
        <v>1</v>
      </c>
      <c r="L50" s="22">
        <f>IF(Feuil1!L259="","",VLOOKUP(Feuil1!L259,$A$111:$B$162,2,0))</f>
        <v>0</v>
      </c>
      <c r="M50" s="22">
        <f>IF(Feuil1!M259="","",VLOOKUP(Feuil1!M259,$A$111:$B$162,2,0))</f>
        <v>0</v>
      </c>
      <c r="N50" s="22">
        <f>IF(Feuil1!N259="","",VLOOKUP(Feuil1!N259,$A$111:$B$162,2,0))</f>
        <v>0</v>
      </c>
      <c r="O50" s="22">
        <f t="shared" si="0"/>
        <v>56</v>
      </c>
      <c r="P50" s="23"/>
      <c r="Q50" s="22"/>
    </row>
    <row r="51" spans="1:17" x14ac:dyDescent="0.25">
      <c r="A51" s="22">
        <f>Feuil1!A260</f>
        <v>0</v>
      </c>
      <c r="B51" s="22">
        <f>INDEX({0;1;3;5;7;9;12;14;16;18;20;22;24},MATCH(Feuil1!B260,{0;1;2;3;4;5;6;7;8;9;10;11;12},1))</f>
        <v>0</v>
      </c>
      <c r="C51" s="22">
        <f>INDEX({0;1;2;3;4;5;6;7;8;9;10;12;14;16;18;20},MATCH(Feuil1!C260,{0;1;2;3;4;5;6;7;8;9;10;11;12;13;14;15},1))</f>
        <v>0</v>
      </c>
      <c r="D51" s="22">
        <f>INDEX({0;1;2;3;4;5;6;7;8;9;10;12;14;16;18;20},MATCH(Feuil1!D260,{0;1;2;3;4;5;6;7;8;9;10;11;12;13;14;15},1))</f>
        <v>0</v>
      </c>
      <c r="E51" s="22">
        <f>INDEX({0;6;5;4;3;2;1},MATCH(Feuil1!E260,{0;1;2;3;4;5;6},1))</f>
        <v>0</v>
      </c>
      <c r="F51" s="22">
        <f>INDEX({0;1;2;3;1;1;1;1;1;1;1;1;2;3;4;5;6},MATCH(Feuil1!F260,{0;1;2;3;12;13;14;15;16;17;18;19;20;21;22;23;24},1))</f>
        <v>2</v>
      </c>
      <c r="G51" s="22">
        <f>Feuil1!G260*(H51+I51+J51+K51)</f>
        <v>44</v>
      </c>
      <c r="H51" s="22">
        <f>INDEX({0;6;5;4;3;2;1},MATCH(Feuil1!H260,{0;1;2;3;4;5;6},1))</f>
        <v>4</v>
      </c>
      <c r="I51" s="22">
        <f>INDEX({0;6;5;4;3;2;1},MATCH(Feuil1!I260,{0;1;2;3;4;5;6},1))</f>
        <v>3</v>
      </c>
      <c r="J51" s="22">
        <f>INDEX({0;3;5;8;15;25},MATCH(Feuil1!J260,{0;1;2;3;4;5},1))</f>
        <v>3</v>
      </c>
      <c r="K51" s="22">
        <f>INDEX({0;1;4;6;10;12;15;7;8;9;10;12;14;16;18;20},MATCH(Feuil1!K260,{0;1;2;3;4;5;6;7;8;9;10;11;12;13;14;15},1))</f>
        <v>1</v>
      </c>
      <c r="L51" s="22">
        <f>IF(Feuil1!L260="","",VLOOKUP(Feuil1!L260,$A$111:$B$162,2,0))</f>
        <v>0</v>
      </c>
      <c r="M51" s="22">
        <f>IF(Feuil1!M260="","",VLOOKUP(Feuil1!M260,$A$111:$B$162,2,0))</f>
        <v>0</v>
      </c>
      <c r="N51" s="22">
        <f>IF(Feuil1!N260="","",VLOOKUP(Feuil1!N260,$A$111:$B$162,2,0))</f>
        <v>0</v>
      </c>
      <c r="O51" s="22">
        <f t="shared" si="0"/>
        <v>46</v>
      </c>
      <c r="P51" s="23" t="s">
        <v>11</v>
      </c>
      <c r="Q51" s="22">
        <f>SUM(O50:O51)</f>
        <v>102</v>
      </c>
    </row>
    <row r="52" spans="1:17" x14ac:dyDescent="0.25">
      <c r="A52" s="43" t="str">
        <f>Feuil1!A261</f>
        <v>Tetto'eko</v>
      </c>
      <c r="B52" s="43">
        <f>INDEX({0;1;3;5;7;9;12;14;16;18;20;22;24},MATCH(Feuil1!B261,{0;1;2;3;4;5;6;7;8;9;10;11;12},1))</f>
        <v>9</v>
      </c>
      <c r="C52" s="43">
        <f>INDEX({0;1;2;3;4;5;6;7;8;9;10;12;14;16;18;20},MATCH(Feuil1!C261,{0;1;2;3;4;5;6;7;8;9;10;11;12;13;14;15},1))</f>
        <v>5</v>
      </c>
      <c r="D52" s="43">
        <f>INDEX({0;1;2;3;4;5;6;7;8;9;10;12;14;16;18;20},MATCH(Feuil1!D261,{0;1;2;3;4;5;6;7;8;9;10;11;12;13;14;15},1))</f>
        <v>10</v>
      </c>
      <c r="E52" s="43">
        <f>INDEX({0;6;5;4;3;2;1},MATCH(Feuil1!E261,{0;1;2;3;4;5;6},1))</f>
        <v>3</v>
      </c>
      <c r="F52" s="43">
        <f>INDEX({0;1;2;3;1;1;1;1;1;1;1;1;2;3;4;5;6},MATCH(Feuil1!F261,{0;1;2;3;12;13;14;15;16;17;18;19;20;21;22;23;24},1))</f>
        <v>2</v>
      </c>
      <c r="G52" s="43">
        <f>Feuil1!G261*(H52+I52+J52+K52)</f>
        <v>13</v>
      </c>
      <c r="H52" s="43">
        <f>INDEX({0;6;5;4;3;2;1},MATCH(Feuil1!H261,{0;1;2;3;4;5;6},1))</f>
        <v>3</v>
      </c>
      <c r="I52" s="43">
        <f>INDEX({0;6;5;4;3;2;1},MATCH(Feuil1!I261,{0;1;2;3;4;5;6},1))</f>
        <v>3</v>
      </c>
      <c r="J52" s="43">
        <f>INDEX({0;3;5;8;15;25},MATCH(Feuil1!J261,{0;1;2;3;4;5},1))</f>
        <v>3</v>
      </c>
      <c r="K52" s="43">
        <f>INDEX({0;1;4;6;10;12;15;7;8;9;10;12;14;16;18;20},MATCH(Feuil1!K261,{0;1;2;3;4;5;6;7;8;9;10;11;12;13;14;15},1))</f>
        <v>4</v>
      </c>
      <c r="L52" s="43">
        <f>IF(Feuil1!L261="","",VLOOKUP(Feuil1!L261,$A$111:$B$162,2,0))</f>
        <v>0</v>
      </c>
      <c r="M52" s="43">
        <f>IF(Feuil1!M261="","",VLOOKUP(Feuil1!M261,$A$111:$B$162,2,0))</f>
        <v>0</v>
      </c>
      <c r="N52" s="43">
        <f>IF(Feuil1!N261="","",VLOOKUP(Feuil1!N261,$A$111:$B$162,2,0))</f>
        <v>0</v>
      </c>
      <c r="O52" s="43">
        <f t="shared" si="0"/>
        <v>42</v>
      </c>
      <c r="P52" s="44" t="s">
        <v>11</v>
      </c>
      <c r="Q52" s="43">
        <f t="shared" ref="Q52" si="2">SUM(O51:O52)</f>
        <v>88</v>
      </c>
    </row>
    <row r="53" spans="1:17" x14ac:dyDescent="0.25">
      <c r="A53" s="22" t="str">
        <f>Feuil1!A262</f>
        <v>Oxyotl</v>
      </c>
      <c r="B53" s="22">
        <f>INDEX({0;1;3;5;7;9;12;14;16;18;20;22;24},MATCH(Feuil1!B262,{0;1;2;3;4;5;6;7;8;9;10;11;12},1))</f>
        <v>7</v>
      </c>
      <c r="C53" s="22">
        <f>INDEX({0;1;2;3;4;5;6;7;8;9;10;12;14;16;18;20},MATCH(Feuil1!C262,{0;1;2;3;4;5;6;7;8;9;10;11;12;13;14;15},1))</f>
        <v>8</v>
      </c>
      <c r="D53" s="22">
        <f>INDEX({0;1;2;3;4;5;6;7;8;9;10;12;14;16;18;20},MATCH(Feuil1!D262,{0;1;2;3;4;5;6;7;8;9;10;11;12;13;14;15},1))</f>
        <v>10</v>
      </c>
      <c r="E53" s="22">
        <f>INDEX({0;6;5;4;3;2;1},MATCH(Feuil1!E262,{0;1;2;3;4;5;6},1))</f>
        <v>1</v>
      </c>
      <c r="F53" s="22">
        <f>INDEX({0;1;2;3;1;1;1;1;1;1;1;1;2;3;4;5;6},MATCH(Feuil1!F262,{0;1;2;3;12;13;14;15;16;17;18;19;20;21;22;23;24},1))</f>
        <v>1</v>
      </c>
      <c r="G53" s="22">
        <f>Feuil1!G262*(H53+I53+J53+K53)</f>
        <v>48</v>
      </c>
      <c r="H53" s="22">
        <f>INDEX({0;6;5;4;3;2;1},MATCH(Feuil1!H262,{0;1;2;3;4;5;6},1))</f>
        <v>4</v>
      </c>
      <c r="I53" s="22">
        <f>INDEX({0;6;5;4;3;2;1},MATCH(Feuil1!I262,{0;1;2;3;4;5;6},1))</f>
        <v>3</v>
      </c>
      <c r="J53" s="22">
        <f>INDEX({0;3;5;8;15;25},MATCH(Feuil1!J262,{0;1;2;3;4;5},1))</f>
        <v>0</v>
      </c>
      <c r="K53" s="22">
        <f>INDEX({0;1;4;6;10;12;15;7;8;9;10;12;14;16;18;20},MATCH(Feuil1!K262,{0;1;2;3;4;5;6;7;8;9;10;11;12;13;14;15},1))</f>
        <v>1</v>
      </c>
      <c r="L53" s="22">
        <f>IF(Feuil1!L262="","",VLOOKUP(Feuil1!L262,$A$111:$B$162,2,0))</f>
        <v>0</v>
      </c>
      <c r="M53" s="22">
        <f>IF(Feuil1!M262="","",VLOOKUP(Feuil1!M262,$A$111:$B$162,2,0))</f>
        <v>0</v>
      </c>
      <c r="N53" s="22">
        <f>IF(Feuil1!N262="","",VLOOKUP(Feuil1!N262,$A$111:$B$162,2,0))</f>
        <v>0</v>
      </c>
      <c r="O53" s="22">
        <f t="shared" si="0"/>
        <v>75</v>
      </c>
      <c r="P53" s="22"/>
      <c r="Q53" s="22"/>
    </row>
    <row r="54" spans="1:17" x14ac:dyDescent="0.25">
      <c r="A54" s="22">
        <f>Feuil1!A263</f>
        <v>0</v>
      </c>
      <c r="B54" s="22">
        <f>INDEX({0;1;3;5;7;9;12;14;16;18;20;22;24},MATCH(Feuil1!B263,{0;1;2;3;4;5;6;7;8;9;10;11;12},1))</f>
        <v>0</v>
      </c>
      <c r="C54" s="22">
        <f>INDEX({0;1;2;3;4;5;6;7;8;9;10;12;14;16;18;20},MATCH(Feuil1!C263,{0;1;2;3;4;5;6;7;8;9;10;11;12;13;14;15},1))</f>
        <v>0</v>
      </c>
      <c r="D54" s="22">
        <f>INDEX({0;1;2;3;4;5;6;7;8;9;10;12;14;16;18;20},MATCH(Feuil1!D263,{0;1;2;3;4;5;6;7;8;9;10;11;12;13;14;15},1))</f>
        <v>0</v>
      </c>
      <c r="E54" s="22">
        <f>INDEX({0;6;5;4;3;2;1},MATCH(Feuil1!E263,{0;1;2;3;4;5;6},1))</f>
        <v>0</v>
      </c>
      <c r="F54" s="22">
        <f>INDEX({0;1;2;3;1;1;1;1;1;1;1;1;2;3;4;5;6},MATCH(Feuil1!F263,{0;1;2;3;12;13;14;15;16;17;18;19;20;21;22;23;24},1))</f>
        <v>1</v>
      </c>
      <c r="G54" s="22">
        <f>Feuil1!G263*(H54+I54+J54+K54)</f>
        <v>10</v>
      </c>
      <c r="H54" s="22">
        <f>INDEX({0;6;5;4;3;2;1},MATCH(Feuil1!H263,{0;1;2;3;4;5;6},1))</f>
        <v>2</v>
      </c>
      <c r="I54" s="22">
        <f>INDEX({0;6;5;4;3;2;1},MATCH(Feuil1!I263,{0;1;2;3;4;5;6},1))</f>
        <v>2</v>
      </c>
      <c r="J54" s="22">
        <f>INDEX({0;3;5;8;15;25},MATCH(Feuil1!J263,{0;1;2;3;4;5},1))</f>
        <v>0</v>
      </c>
      <c r="K54" s="22">
        <f>INDEX({0;1;4;6;10;12;15;7;8;9;10;12;14;16;18;20},MATCH(Feuil1!K263,{0;1;2;3;4;5;6;7;8;9;10;11;12;13;14;15},1))</f>
        <v>1</v>
      </c>
      <c r="L54" s="22">
        <f>IF(Feuil1!L263="","",VLOOKUP(Feuil1!L263,$A$111:$B$162,2,0))</f>
        <v>0</v>
      </c>
      <c r="M54" s="22">
        <f>IF(Feuil1!M263="","",VLOOKUP(Feuil1!M263,$A$111:$B$162,2,0))</f>
        <v>0</v>
      </c>
      <c r="N54" s="22">
        <f>IF(Feuil1!N263="","",VLOOKUP(Feuil1!N263,$A$111:$B$162,2,0))</f>
        <v>0</v>
      </c>
      <c r="O54" s="22">
        <f t="shared" si="0"/>
        <v>11</v>
      </c>
      <c r="P54" s="23" t="s">
        <v>11</v>
      </c>
      <c r="Q54" s="22">
        <f>SUM(O53:O54)</f>
        <v>86</v>
      </c>
    </row>
    <row r="55" spans="1:17" x14ac:dyDescent="0.25">
      <c r="A55" s="43" t="str">
        <f>Feuil1!A264</f>
        <v>Skink Priest With Feather Cloak</v>
      </c>
      <c r="B55" s="43">
        <f>INDEX({0;1;3;5;7;9;12;14;16;18;20;22;24},MATCH(Feuil1!B264,{0;1;2;3;4;5;6;7;8;9;10;11;12},1))</f>
        <v>7</v>
      </c>
      <c r="C55" s="43">
        <f>INDEX({0;1;2;3;4;5;6;7;8;9;10;12;14;16;18;20},MATCH(Feuil1!C264,{0;1;2;3;4;5;6;7;8;9;10;11;12;13;14;15},1))</f>
        <v>8</v>
      </c>
      <c r="D55" s="43">
        <f>INDEX({0;1;2;3;4;5;6;7;8;9;10;12;14;16;18;20},MATCH(Feuil1!D264,{0;1;2;3;4;5;6;7;8;9;10;11;12;13;14;15},1))</f>
        <v>10</v>
      </c>
      <c r="E55" s="43">
        <f>INDEX({0;6;5;4;3;2;1},MATCH(Feuil1!E264,{0;1;2;3;4;5;6},1))</f>
        <v>2</v>
      </c>
      <c r="F55" s="43">
        <f>INDEX({0;1;2;3;1;1;1;1;1;1;1;1;2;3;4;5;6},MATCH(Feuil1!F264,{0;1;2;3;12;13;14;15;16;17;18;19;20;21;22;23;24},1))</f>
        <v>1</v>
      </c>
      <c r="G55" s="43">
        <f>Feuil1!G264*(H55+I55+J55+K55)</f>
        <v>24</v>
      </c>
      <c r="H55" s="43">
        <f>INDEX({0;6;5;4;3;2;1},MATCH(Feuil1!H264,{0;1;2;3;4;5;6},1))</f>
        <v>4</v>
      </c>
      <c r="I55" s="43">
        <f>INDEX({0;6;5;4;3;2;1},MATCH(Feuil1!I264,{0;1;2;3;4;5;6},1))</f>
        <v>4</v>
      </c>
      <c r="J55" s="43">
        <f>INDEX({0;3;5;8;15;25},MATCH(Feuil1!J264,{0;1;2;3;4;5},1))</f>
        <v>3</v>
      </c>
      <c r="K55" s="43">
        <f>INDEX({0;1;4;6;10;12;15;7;8;9;10;12;14;16;18;20},MATCH(Feuil1!K264,{0;1;2;3;4;5;6;7;8;9;10;11;12;13;14;15},1))</f>
        <v>1</v>
      </c>
      <c r="L55" s="43">
        <f>IF(Feuil1!L264="","",VLOOKUP(Feuil1!L264,$A$111:$B$162,2,0))</f>
        <v>0</v>
      </c>
      <c r="M55" s="43">
        <f>IF(Feuil1!M264="","",VLOOKUP(Feuil1!M264,$A$111:$B$162,2,0))</f>
        <v>0</v>
      </c>
      <c r="N55" s="43">
        <f>IF(Feuil1!N264="","",VLOOKUP(Feuil1!N264,$A$111:$B$162,2,0))</f>
        <v>0</v>
      </c>
      <c r="O55" s="43">
        <f t="shared" si="0"/>
        <v>52</v>
      </c>
      <c r="P55" s="44"/>
      <c r="Q55" s="43"/>
    </row>
    <row r="56" spans="1:17" x14ac:dyDescent="0.25">
      <c r="A56" s="43">
        <f>Feuil1!A265</f>
        <v>0</v>
      </c>
      <c r="B56" s="43">
        <f>INDEX({0;1;3;5;7;9;12;14;16;18;20;22;24},MATCH(Feuil1!B265,{0;1;2;3;4;5;6;7;8;9;10;11;12},1))</f>
        <v>0</v>
      </c>
      <c r="C56" s="43">
        <f>INDEX({0;1;2;3;4;5;6;7;8;9;10;12;14;16;18;20},MATCH(Feuil1!C265,{0;1;2;3;4;5;6;7;8;9;10;11;12;13;14;15},1))</f>
        <v>0</v>
      </c>
      <c r="D56" s="43">
        <f>INDEX({0;1;2;3;4;5;6;7;8;9;10;12;14;16;18;20},MATCH(Feuil1!D265,{0;1;2;3;4;5;6;7;8;9;10;11;12;13;14;15},1))</f>
        <v>0</v>
      </c>
      <c r="E56" s="43">
        <f>INDEX({0;6;5;4;3;2;1},MATCH(Feuil1!E265,{0;1;2;3;4;5;6},1))</f>
        <v>0</v>
      </c>
      <c r="F56" s="43">
        <f>INDEX({0;1;2;3;1;1;1;1;1;1;1;1;2;3;4;5;6},MATCH(Feuil1!F265,{0;1;2;3;12;13;14;15;16;17;18;19;20;21;22;23;24},1))</f>
        <v>1</v>
      </c>
      <c r="G56" s="43">
        <f>Feuil1!G265*(H56+I56+J56+K56)</f>
        <v>33</v>
      </c>
      <c r="H56" s="43">
        <f>INDEX({0;6;5;4;3;2;1},MATCH(Feuil1!H265,{0;1;2;3;4;5;6},1))</f>
        <v>3</v>
      </c>
      <c r="I56" s="43">
        <f>INDEX({0;6;5;4;3;2;1},MATCH(Feuil1!I265,{0;1;2;3;4;5;6},1))</f>
        <v>4</v>
      </c>
      <c r="J56" s="43">
        <f>INDEX({0;3;5;8;15;25},MATCH(Feuil1!J265,{0;1;2;3;4;5},1))</f>
        <v>3</v>
      </c>
      <c r="K56" s="43">
        <f>INDEX({0;1;4;6;10;12;15;7;8;9;10;12;14;16;18;20},MATCH(Feuil1!K265,{0;1;2;3;4;5;6;7;8;9;10;11;12;13;14;15},1))</f>
        <v>1</v>
      </c>
      <c r="L56" s="43">
        <f>IF(Feuil1!L265="","",VLOOKUP(Feuil1!L265,$A$111:$B$162,2,0))</f>
        <v>0</v>
      </c>
      <c r="M56" s="43">
        <f>IF(Feuil1!M265="","",VLOOKUP(Feuil1!M265,$A$111:$B$162,2,0))</f>
        <v>0</v>
      </c>
      <c r="N56" s="43">
        <f>IF(Feuil1!N265="","",VLOOKUP(Feuil1!N265,$A$111:$B$162,2,0))</f>
        <v>0</v>
      </c>
      <c r="O56" s="43">
        <f t="shared" si="0"/>
        <v>34</v>
      </c>
      <c r="P56" s="44" t="s">
        <v>11</v>
      </c>
      <c r="Q56" s="43">
        <f>SUM(O55:O56)</f>
        <v>86</v>
      </c>
    </row>
    <row r="57" spans="1:17" x14ac:dyDescent="0.25">
      <c r="A57" s="22" t="str">
        <f>Feuil1!A266</f>
        <v>Skink Priest</v>
      </c>
      <c r="B57" s="22">
        <f>INDEX({0;1;3;5;7;9;12;14;16;18;20;22;24},MATCH(Feuil1!B266,{0;1;2;3;4;5;6;7;8;9;10;11;12},1))</f>
        <v>7</v>
      </c>
      <c r="C57" s="22">
        <f>INDEX({0;1;2;3;4;5;6;7;8;9;10;12;14;16;18;20},MATCH(Feuil1!C266,{0;1;2;3;4;5;6;7;8;9;10;11;12;13;14;15},1))</f>
        <v>8</v>
      </c>
      <c r="D57" s="22">
        <f>INDEX({0;1;2;3;4;5;6;7;8;9;10;12;14;16;18;20},MATCH(Feuil1!D266,{0;1;2;3;4;5;6;7;8;9;10;11;12;13;14;15},1))</f>
        <v>10</v>
      </c>
      <c r="E57" s="22">
        <f>INDEX({0;6;5;4;3;2;1},MATCH(Feuil1!E266,{0;1;2;3;4;5;6},1))</f>
        <v>2</v>
      </c>
      <c r="F57" s="22">
        <f>INDEX({0;1;2;3;1;1;1;1;1;1;1;1;2;3;4;5;6},MATCH(Feuil1!F266,{0;1;2;3;12;13;14;15;16;17;18;19;20;21;22;23;24},1))</f>
        <v>1</v>
      </c>
      <c r="G57" s="22">
        <f>Feuil1!G266*(H57+I57+J57+K57)</f>
        <v>33</v>
      </c>
      <c r="H57" s="22">
        <f>INDEX({0;6;5;4;3;2;1},MATCH(Feuil1!H266,{0;1;2;3;4;5;6},1))</f>
        <v>3</v>
      </c>
      <c r="I57" s="22">
        <f>INDEX({0;6;5;4;3;2;1},MATCH(Feuil1!I266,{0;1;2;3;4;5;6},1))</f>
        <v>4</v>
      </c>
      <c r="J57" s="22">
        <f>INDEX({0;3;5;8;15;25},MATCH(Feuil1!J266,{0;1;2;3;4;5},1))</f>
        <v>3</v>
      </c>
      <c r="K57" s="22">
        <f>INDEX({0;1;4;6;10;12;15;7;8;9;10;12;14;16;18;20},MATCH(Feuil1!K266,{0;1;2;3;4;5;6;7;8;9;10;11;12;13;14;15},1))</f>
        <v>1</v>
      </c>
      <c r="L57" s="22">
        <f>IF(Feuil1!L266="","",VLOOKUP(Feuil1!L266,$A$111:$B$162,2,0))</f>
        <v>0</v>
      </c>
      <c r="M57" s="22">
        <f>IF(Feuil1!M266="","",VLOOKUP(Feuil1!M266,$A$111:$B$162,2,0))</f>
        <v>0</v>
      </c>
      <c r="N57" s="22">
        <f>IF(Feuil1!N266="","",VLOOKUP(Feuil1!N266,$A$111:$B$162,2,0))</f>
        <v>0</v>
      </c>
      <c r="O57" s="22">
        <f t="shared" si="0"/>
        <v>61</v>
      </c>
      <c r="P57" s="23" t="s">
        <v>11</v>
      </c>
      <c r="Q57" s="22">
        <f>SUM(O57)</f>
        <v>61</v>
      </c>
    </row>
    <row r="58" spans="1:17" x14ac:dyDescent="0.25">
      <c r="A58" s="43" t="str">
        <f>Feuil1!A267</f>
        <v>Skink Chief With Ornate Club</v>
      </c>
      <c r="B58" s="43">
        <f>INDEX({0;1;3;5;7;9;12;14;16;18;20;22;24},MATCH(Feuil1!B267,{0;1;2;3;4;5;6;7;8;9;10;11;12},1))</f>
        <v>7</v>
      </c>
      <c r="C58" s="43">
        <f>INDEX({0;1;2;3;4;5;6;7;8;9;10;12;14;16;18;20},MATCH(Feuil1!C267,{0;1;2;3;4;5;6;7;8;9;10;11;12;13;14;15},1))</f>
        <v>8</v>
      </c>
      <c r="D58" s="43">
        <f>INDEX({0;1;2;3;4;5;6;7;8;9;10;12;14;16;18;20},MATCH(Feuil1!D267,{0;1;2;3;4;5;6;7;8;9;10;11;12;13;14;15},1))</f>
        <v>10</v>
      </c>
      <c r="E58" s="43">
        <f>INDEX({0;6;5;4;3;2;1},MATCH(Feuil1!E267,{0;1;2;3;4;5;6},1))</f>
        <v>2</v>
      </c>
      <c r="F58" s="43">
        <f>INDEX({0;1;2;3;1;1;1;1;1;1;1;1;2;3;4;5;6},MATCH(Feuil1!F267,{0;1;2;3;12;13;14;15;16;17;18;19;20;21;22;23;24},1))</f>
        <v>1</v>
      </c>
      <c r="G58" s="43">
        <f>Feuil1!G267*(H58+I58+J58+K58)</f>
        <v>7</v>
      </c>
      <c r="H58" s="43">
        <f>INDEX({0;6;5;4;3;2;1},MATCH(Feuil1!H267,{0;1;2;3;4;5;6},1))</f>
        <v>3</v>
      </c>
      <c r="I58" s="43">
        <f>INDEX({0;6;5;4;3;2;1},MATCH(Feuil1!I267,{0;1;2;3;4;5;6},1))</f>
        <v>3</v>
      </c>
      <c r="J58" s="43">
        <f>INDEX({0;3;5;8;15;25},MATCH(Feuil1!J267,{0;1;2;3;4;5},1))</f>
        <v>0</v>
      </c>
      <c r="K58" s="43">
        <f>INDEX({0;1;4;6;10;12;15;7;8;9;10;12;14;16;18;20},MATCH(Feuil1!K267,{0;1;2;3;4;5;6;7;8;9;10;11;12;13;14;15},1))</f>
        <v>1</v>
      </c>
      <c r="L58" s="43">
        <f>IF(Feuil1!L267="","",VLOOKUP(Feuil1!L267,$A$111:$B$162,2,0))</f>
        <v>0</v>
      </c>
      <c r="M58" s="43">
        <f>IF(Feuil1!M267="","",VLOOKUP(Feuil1!M267,$A$111:$B$162,2,0))</f>
        <v>0</v>
      </c>
      <c r="N58" s="43">
        <f>IF(Feuil1!N267="","",VLOOKUP(Feuil1!N267,$A$111:$B$162,2,0))</f>
        <v>0</v>
      </c>
      <c r="O58" s="43">
        <f t="shared" si="0"/>
        <v>35</v>
      </c>
      <c r="P58" s="44"/>
      <c r="Q58" s="43"/>
    </row>
    <row r="59" spans="1:17" x14ac:dyDescent="0.25">
      <c r="A59" s="43">
        <f>Feuil1!A268</f>
        <v>0</v>
      </c>
      <c r="B59" s="43">
        <f>INDEX({0;1;3;5;7;9;12;14;16;18;20;22;24},MATCH(Feuil1!B268,{0;1;2;3;4;5;6;7;8;9;10;11;12},1))</f>
        <v>0</v>
      </c>
      <c r="C59" s="43">
        <f>INDEX({0;1;2;3;4;5;6;7;8;9;10;12;14;16;18;20},MATCH(Feuil1!C268,{0;1;2;3;4;5;6;7;8;9;10;11;12;13;14;15},1))</f>
        <v>0</v>
      </c>
      <c r="D59" s="43">
        <f>INDEX({0;1;2;3;4;5;6;7;8;9;10;12;14;16;18;20},MATCH(Feuil1!D268,{0;1;2;3;4;5;6;7;8;9;10;11;12;13;14;15},1))</f>
        <v>0</v>
      </c>
      <c r="E59" s="43">
        <f>INDEX({0;6;5;4;3;2;1},MATCH(Feuil1!E268,{0;1;2;3;4;5;6},1))</f>
        <v>0</v>
      </c>
      <c r="F59" s="43">
        <f>INDEX({0;1;2;3;1;1;1;1;1;1;1;1;2;3;4;5;6},MATCH(Feuil1!F268,{0;1;2;3;12;13;14;15;16;17;18;19;20;21;22;23;24},1))</f>
        <v>1</v>
      </c>
      <c r="G59" s="43">
        <f>Feuil1!G268*(H59+I59+J59+K59)</f>
        <v>32</v>
      </c>
      <c r="H59" s="43">
        <f>INDEX({0;6;5;4;3;2;1},MATCH(Feuil1!H268,{0;1;2;3;4;5;6},1))</f>
        <v>3</v>
      </c>
      <c r="I59" s="43">
        <f>INDEX({0;6;5;4;3;2;1},MATCH(Feuil1!I268,{0;1;2;3;4;5;6},1))</f>
        <v>4</v>
      </c>
      <c r="J59" s="43">
        <f>INDEX({0;3;5;8;15;25},MATCH(Feuil1!J268,{0;1;2;3;4;5},1))</f>
        <v>0</v>
      </c>
      <c r="K59" s="43">
        <f>INDEX({0;1;4;6;10;12;15;7;8;9;10;12;14;16;18;20},MATCH(Feuil1!K268,{0;1;2;3;4;5;6;7;8;9;10;11;12;13;14;15},1))</f>
        <v>1</v>
      </c>
      <c r="L59" s="43">
        <f>IF(Feuil1!L268="","",VLOOKUP(Feuil1!L268,$A$111:$B$162,2,0))</f>
        <v>0</v>
      </c>
      <c r="M59" s="43">
        <f>IF(Feuil1!M268="","",VLOOKUP(Feuil1!M268,$A$111:$B$162,2,0))</f>
        <v>0</v>
      </c>
      <c r="N59" s="43">
        <f>IF(Feuil1!N268="","",VLOOKUP(Feuil1!N268,$A$111:$B$162,2,0))</f>
        <v>0</v>
      </c>
      <c r="O59" s="43">
        <f t="shared" si="0"/>
        <v>33</v>
      </c>
      <c r="P59" s="44" t="s">
        <v>11</v>
      </c>
      <c r="Q59" s="43">
        <f>SUM(O58:O59)</f>
        <v>68</v>
      </c>
    </row>
    <row r="60" spans="1:17" x14ac:dyDescent="0.25">
      <c r="A60" s="22" t="str">
        <f>Feuil1!A269</f>
        <v>Skink Chief With Golden Sickle</v>
      </c>
      <c r="B60" s="22">
        <f>INDEX({0;1;3;5;7;9;12;14;16;18;20;22;24},MATCH(Feuil1!B269,{0;1;2;3;4;5;6;7;8;9;10;11;12},1))</f>
        <v>7</v>
      </c>
      <c r="C60" s="22">
        <f>INDEX({0;1;2;3;4;5;6;7;8;9;10;12;14;16;18;20},MATCH(Feuil1!C269,{0;1;2;3;4;5;6;7;8;9;10;11;12;13;14;15},1))</f>
        <v>8</v>
      </c>
      <c r="D60" s="22">
        <f>INDEX({0;1;2;3;4;5;6;7;8;9;10;12;14;16;18;20},MATCH(Feuil1!D269,{0;1;2;3;4;5;6;7;8;9;10;11;12;13;14;15},1))</f>
        <v>10</v>
      </c>
      <c r="E60" s="22">
        <f>INDEX({0;6;5;4;3;2;1},MATCH(Feuil1!E269,{0;1;2;3;4;5;6},1))</f>
        <v>2</v>
      </c>
      <c r="F60" s="22">
        <f>INDEX({0;1;2;3;1;1;1;1;1;1;1;1;2;3;4;5;6},MATCH(Feuil1!F269,{0;1;2;3;12;13;14;15;16;17;18;19;20;21;22;23;24},1))</f>
        <v>1</v>
      </c>
      <c r="G60" s="22">
        <f>Feuil1!G269*(H60+I60+J60+K60)</f>
        <v>7</v>
      </c>
      <c r="H60" s="22">
        <f>INDEX({0;6;5;4;3;2;1},MATCH(Feuil1!H269,{0;1;2;3;4;5;6},1))</f>
        <v>3</v>
      </c>
      <c r="I60" s="22">
        <f>INDEX({0;6;5;4;3;2;1},MATCH(Feuil1!I269,{0;1;2;3;4;5;6},1))</f>
        <v>3</v>
      </c>
      <c r="J60" s="22">
        <f>INDEX({0;3;5;8;15;25},MATCH(Feuil1!J269,{0;1;2;3;4;5},1))</f>
        <v>0</v>
      </c>
      <c r="K60" s="22">
        <f>INDEX({0;1;4;6;10;12;15;7;8;9;10;12;14;16;18;20},MATCH(Feuil1!K269,{0;1;2;3;4;5;6;7;8;9;10;11;12;13;14;15},1))</f>
        <v>1</v>
      </c>
      <c r="L60" s="22">
        <f>IF(Feuil1!L269="","",VLOOKUP(Feuil1!L269,$A$111:$B$162,2,0))</f>
        <v>0</v>
      </c>
      <c r="M60" s="22">
        <f>IF(Feuil1!M269="","",VLOOKUP(Feuil1!M269,$A$111:$B$162,2,0))</f>
        <v>0</v>
      </c>
      <c r="N60" s="22">
        <f>IF(Feuil1!N269="","",VLOOKUP(Feuil1!N269,$A$111:$B$162,2,0))</f>
        <v>0</v>
      </c>
      <c r="O60" s="22">
        <f t="shared" si="0"/>
        <v>35</v>
      </c>
      <c r="P60" s="23"/>
      <c r="Q60" s="22"/>
    </row>
    <row r="61" spans="1:17" x14ac:dyDescent="0.25">
      <c r="A61" s="22">
        <f>Feuil1!A270</f>
        <v>0</v>
      </c>
      <c r="B61" s="22">
        <f>INDEX({0;1;3;5;7;9;12;14;16;18;20;22;24},MATCH(Feuil1!B270,{0;1;2;3;4;5;6;7;8;9;10;11;12},1))</f>
        <v>0</v>
      </c>
      <c r="C61" s="22">
        <f>INDEX({0;1;2;3;4;5;6;7;8;9;10;12;14;16;18;20},MATCH(Feuil1!C270,{0;1;2;3;4;5;6;7;8;9;10;11;12;13;14;15},1))</f>
        <v>0</v>
      </c>
      <c r="D61" s="22">
        <f>INDEX({0;1;2;3;4;5;6;7;8;9;10;12;14;16;18;20},MATCH(Feuil1!D270,{0;1;2;3;4;5;6;7;8;9;10;11;12;13;14;15},1))</f>
        <v>0</v>
      </c>
      <c r="E61" s="22">
        <f>INDEX({0;6;5;4;3;2;1},MATCH(Feuil1!E270,{0;1;2;3;4;5;6},1))</f>
        <v>0</v>
      </c>
      <c r="F61" s="22">
        <f>INDEX({0;1;2;3;1;1;1;1;1;1;1;1;2;3;4;5;6},MATCH(Feuil1!F270,{0;1;2;3;12;13;14;15;16;17;18;19;20;21;22;23;24},1))</f>
        <v>1</v>
      </c>
      <c r="G61" s="22">
        <f>Feuil1!G270*(H61+I61+J61+K61)</f>
        <v>40</v>
      </c>
      <c r="H61" s="22">
        <f>INDEX({0;6;5;4;3;2;1},MATCH(Feuil1!H270,{0;1;2;3;4;5;6},1))</f>
        <v>3</v>
      </c>
      <c r="I61" s="22">
        <f>INDEX({0;6;5;4;3;2;1},MATCH(Feuil1!I270,{0;1;2;3;4;5;6},1))</f>
        <v>3</v>
      </c>
      <c r="J61" s="22">
        <f>INDEX({0;3;5;8;15;25},MATCH(Feuil1!J270,{0;1;2;3;4;5},1))</f>
        <v>3</v>
      </c>
      <c r="K61" s="22">
        <f>INDEX({0;1;4;6;10;12;15;7;8;9;10;12;14;16;18;20},MATCH(Feuil1!K270,{0;1;2;3;4;5;6;7;8;9;10;11;12;13;14;15},1))</f>
        <v>1</v>
      </c>
      <c r="L61" s="22">
        <f>IF(Feuil1!L270="","",VLOOKUP(Feuil1!L270,$A$111:$B$162,2,0))</f>
        <v>0</v>
      </c>
      <c r="M61" s="22">
        <f>IF(Feuil1!M270="","",VLOOKUP(Feuil1!M270,$A$111:$B$162,2,0))</f>
        <v>0</v>
      </c>
      <c r="N61" s="22">
        <f>IF(Feuil1!N270="","",VLOOKUP(Feuil1!N270,$A$111:$B$162,2,0))</f>
        <v>0</v>
      </c>
      <c r="O61" s="22">
        <f t="shared" si="0"/>
        <v>41</v>
      </c>
      <c r="P61" s="23" t="s">
        <v>11</v>
      </c>
      <c r="Q61" s="22">
        <f>SUM(O60:O61)</f>
        <v>76</v>
      </c>
    </row>
    <row r="62" spans="1:17" x14ac:dyDescent="0.25">
      <c r="A62" s="43" t="str">
        <f>Feuil1!A271</f>
        <v>Skinks With Meteoric Javelin</v>
      </c>
      <c r="B62" s="43">
        <f>INDEX({0;1;3;5;7;9;12;14;16;18;20;22;24},MATCH(Feuil1!B271,{0;1;2;3;4;5;6;7;8;9;10;11;12},1))</f>
        <v>1</v>
      </c>
      <c r="C62" s="43">
        <f>INDEX({0;1;2;3;4;5;6;7;8;9;10;12;14;16;18;20},MATCH(Feuil1!C271,{0;1;2;3;4;5;6;7;8;9;10;11;12;13;14;15},1))</f>
        <v>8</v>
      </c>
      <c r="D62" s="43">
        <f>INDEX({0;1;2;3;4;5;6;7;8;9;10;12;14;16;18;20},MATCH(Feuil1!D271,{0;1;2;3;4;5;6;7;8;9;10;11;12;13;14;15},1))</f>
        <v>10</v>
      </c>
      <c r="E62" s="43">
        <f>INDEX({0;6;5;4;3;2;1},MATCH(Feuil1!E271,{0;1;2;3;4;5;6},1))</f>
        <v>1</v>
      </c>
      <c r="F62" s="43">
        <f>INDEX({0;1;2;3;1;1;1;1;1;1;1;1;2;3;4;5;6},MATCH(Feuil1!F271,{0;1;2;3;12;13;14;15;16;17;18;19;20;21;22;23;24},1))</f>
        <v>3</v>
      </c>
      <c r="G62" s="43">
        <f>Feuil1!G271*(H62+I62+J62+K62)</f>
        <v>6</v>
      </c>
      <c r="H62" s="43">
        <f>INDEX({0;6;5;4;3;2;1},MATCH(Feuil1!H271,{0;1;2;3;4;5;6},1))</f>
        <v>2</v>
      </c>
      <c r="I62" s="43">
        <f>INDEX({0;6;5;4;3;2;1},MATCH(Feuil1!I271,{0;1;2;3;4;5;6},1))</f>
        <v>3</v>
      </c>
      <c r="J62" s="43">
        <f>INDEX({0;3;5;8;15;25},MATCH(Feuil1!J271,{0;1;2;3;4;5},1))</f>
        <v>0</v>
      </c>
      <c r="K62" s="43">
        <f>INDEX({0;1;4;6;10;12;15;7;8;9;10;12;14;16;18;20},MATCH(Feuil1!K271,{0;1;2;3;4;5;6;7;8;9;10;11;12;13;14;15},1))</f>
        <v>1</v>
      </c>
      <c r="L62" s="43">
        <f>IF(Feuil1!L271="","",VLOOKUP(Feuil1!L271,$A$111:$B$162,2,0))</f>
        <v>0</v>
      </c>
      <c r="M62" s="43">
        <f>IF(Feuil1!M271="","",VLOOKUP(Feuil1!M271,$A$111:$B$162,2,0))</f>
        <v>0</v>
      </c>
      <c r="N62" s="43">
        <f>IF(Feuil1!N271="","",VLOOKUP(Feuil1!N271,$A$111:$B$162,2,0))</f>
        <v>0</v>
      </c>
      <c r="O62" s="43">
        <f t="shared" si="0"/>
        <v>29</v>
      </c>
      <c r="P62" s="44"/>
      <c r="Q62" s="43"/>
    </row>
    <row r="63" spans="1:17" x14ac:dyDescent="0.25">
      <c r="A63" s="43">
        <f>Feuil1!A272</f>
        <v>0</v>
      </c>
      <c r="B63" s="43">
        <f>INDEX({0;1;3;5;7;9;12;14;16;18;20;22;24},MATCH(Feuil1!B272,{0;1;2;3;4;5;6;7;8;9;10;11;12},1))</f>
        <v>0</v>
      </c>
      <c r="C63" s="43">
        <f>INDEX({0;1;2;3;4;5;6;7;8;9;10;12;14;16;18;20},MATCH(Feuil1!C272,{0;1;2;3;4;5;6;7;8;9;10;11;12;13;14;15},1))</f>
        <v>0</v>
      </c>
      <c r="D63" s="43">
        <f>INDEX({0;1;2;3;4;5;6;7;8;9;10;12;14;16;18;20},MATCH(Feuil1!D272,{0;1;2;3;4;5;6;7;8;9;10;11;12;13;14;15},1))</f>
        <v>0</v>
      </c>
      <c r="E63" s="43">
        <f>INDEX({0;6;5;4;3;2;1},MATCH(Feuil1!E272,{0;1;2;3;4;5;6},1))</f>
        <v>0</v>
      </c>
      <c r="F63" s="43">
        <f>INDEX({0;1;2;3;1;1;1;1;1;1;1;1;2;3;4;5;6},MATCH(Feuil1!F272,{0;1;2;3;12;13;14;15;16;17;18;19;20;21;22;23;24},1))</f>
        <v>1</v>
      </c>
      <c r="G63" s="43">
        <f>Feuil1!G272*(H63+I63+J63+K63)</f>
        <v>4</v>
      </c>
      <c r="H63" s="43">
        <f>INDEX({0;6;5;4;3;2;1},MATCH(Feuil1!H272,{0;1;2;3;4;5;6},1))</f>
        <v>1</v>
      </c>
      <c r="I63" s="43">
        <f>INDEX({0;6;5;4;3;2;1},MATCH(Feuil1!I272,{0;1;2;3;4;5;6},1))</f>
        <v>2</v>
      </c>
      <c r="J63" s="43">
        <f>INDEX({0;3;5;8;15;25},MATCH(Feuil1!J272,{0;1;2;3;4;5},1))</f>
        <v>0</v>
      </c>
      <c r="K63" s="43">
        <f>INDEX({0;1;4;6;10;12;15;7;8;9;10;12;14;16;18;20},MATCH(Feuil1!K272,{0;1;2;3;4;5;6;7;8;9;10;11;12;13;14;15},1))</f>
        <v>1</v>
      </c>
      <c r="L63" s="43">
        <f>IF(Feuil1!L272="","",VLOOKUP(Feuil1!L272,$A$111:$B$162,2,0))</f>
        <v>0</v>
      </c>
      <c r="M63" s="43">
        <f>IF(Feuil1!M272="","",VLOOKUP(Feuil1!M272,$A$111:$B$162,2,0))</f>
        <v>0</v>
      </c>
      <c r="N63" s="43">
        <f>IF(Feuil1!N272="","",VLOOKUP(Feuil1!N272,$A$111:$B$162,2,0))</f>
        <v>0</v>
      </c>
      <c r="O63" s="43">
        <f t="shared" si="0"/>
        <v>5</v>
      </c>
      <c r="P63" s="44" t="s">
        <v>11</v>
      </c>
      <c r="Q63" s="43">
        <f>SUM(O62:O63)</f>
        <v>34</v>
      </c>
    </row>
    <row r="64" spans="1:17" x14ac:dyDescent="0.25">
      <c r="A64" s="22" t="str">
        <f>Feuil1!A273</f>
        <v>Skinks With Boltspitter and Moonstone Club</v>
      </c>
      <c r="B64" s="22">
        <f>INDEX({0;1;3;5;7;9;12;14;16;18;20;22;24},MATCH(Feuil1!B273,{0;1;2;3;4;5;6;7;8;9;10;11;12},1))</f>
        <v>1</v>
      </c>
      <c r="C64" s="22">
        <f>INDEX({0;1;2;3;4;5;6;7;8;9;10;12;14;16;18;20},MATCH(Feuil1!C273,{0;1;2;3;4;5;6;7;8;9;10;11;12;13;14;15},1))</f>
        <v>8</v>
      </c>
      <c r="D64" s="22">
        <f>INDEX({0;1;2;3;4;5;6;7;8;9;10;12;14;16;18;20},MATCH(Feuil1!D273,{0;1;2;3;4;5;6;7;8;9;10;11;12;13;14;15},1))</f>
        <v>10</v>
      </c>
      <c r="E64" s="22">
        <f>INDEX({0;6;5;4;3;2;1},MATCH(Feuil1!E273,{0;1;2;3;4;5;6},1))</f>
        <v>1</v>
      </c>
      <c r="F64" s="22">
        <f>INDEX({0;1;2;3;1;1;1;1;1;1;1;1;2;3;4;5;6},MATCH(Feuil1!F273,{0;1;2;3;12;13;14;15;16;17;18;19;20;21;22;23;24},1))</f>
        <v>1</v>
      </c>
      <c r="G64" s="22">
        <f>Feuil1!G273*(H64+I64+J64+K64)</f>
        <v>5</v>
      </c>
      <c r="H64" s="22">
        <f>INDEX({0;6;5;4;3;2;1},MATCH(Feuil1!H273,{0;1;2;3;4;5;6},1))</f>
        <v>2</v>
      </c>
      <c r="I64" s="22">
        <f>INDEX({0;6;5;4;3;2;1},MATCH(Feuil1!I273,{0;1;2;3;4;5;6},1))</f>
        <v>2</v>
      </c>
      <c r="J64" s="22">
        <f>INDEX({0;3;5;8;15;25},MATCH(Feuil1!J273,{0;1;2;3;4;5},1))</f>
        <v>0</v>
      </c>
      <c r="K64" s="22">
        <f>INDEX({0;1;4;6;10;12;15;7;8;9;10;12;14;16;18;20},MATCH(Feuil1!K273,{0;1;2;3;4;5;6;7;8;9;10;11;12;13;14;15},1))</f>
        <v>1</v>
      </c>
      <c r="L64" s="22">
        <f>IF(Feuil1!L273="","",VLOOKUP(Feuil1!L273,$A$111:$B$162,2,0))</f>
        <v>0</v>
      </c>
      <c r="M64" s="22">
        <f>IF(Feuil1!M273="","",VLOOKUP(Feuil1!M273,$A$111:$B$162,2,0))</f>
        <v>0</v>
      </c>
      <c r="N64" s="22">
        <f>IF(Feuil1!N273="","",VLOOKUP(Feuil1!N273,$A$111:$B$162,2,0))</f>
        <v>0</v>
      </c>
      <c r="O64" s="22">
        <f t="shared" si="0"/>
        <v>26</v>
      </c>
      <c r="P64" s="23"/>
      <c r="Q64" s="22"/>
    </row>
    <row r="65" spans="1:17" x14ac:dyDescent="0.25">
      <c r="A65" s="22">
        <f>Feuil1!A274</f>
        <v>0</v>
      </c>
      <c r="B65" s="22">
        <f>INDEX({0;1;3;5;7;9;12;14;16;18;20;22;24},MATCH(Feuil1!B274,{0;1;2;3;4;5;6;7;8;9;10;11;12},1))</f>
        <v>0</v>
      </c>
      <c r="C65" s="22">
        <f>INDEX({0;1;2;3;4;5;6;7;8;9;10;12;14;16;18;20},MATCH(Feuil1!C274,{0;1;2;3;4;5;6;7;8;9;10;11;12;13;14;15},1))</f>
        <v>0</v>
      </c>
      <c r="D65" s="22">
        <f>INDEX({0;1;2;3;4;5;6;7;8;9;10;12;14;16;18;20},MATCH(Feuil1!D274,{0;1;2;3;4;5;6;7;8;9;10;11;12;13;14;15},1))</f>
        <v>0</v>
      </c>
      <c r="E65" s="22">
        <f>INDEX({0;6;5;4;3;2;1},MATCH(Feuil1!E274,{0;1;2;3;4;5;6},1))</f>
        <v>0</v>
      </c>
      <c r="F65" s="22">
        <f>INDEX({0;1;2;3;1;1;1;1;1;1;1;1;2;3;4;5;6},MATCH(Feuil1!F274,{0;1;2;3;12;13;14;15;16;17;18;19;20;21;22;23;24},1))</f>
        <v>1</v>
      </c>
      <c r="G65" s="22">
        <f>Feuil1!G274*(H65+I65+J65+K65)</f>
        <v>4</v>
      </c>
      <c r="H65" s="22">
        <f>INDEX({0;6;5;4;3;2;1},MATCH(Feuil1!H274,{0;1;2;3;4;5;6},1))</f>
        <v>2</v>
      </c>
      <c r="I65" s="22">
        <f>INDEX({0;6;5;4;3;2;1},MATCH(Feuil1!I274,{0;1;2;3;4;5;6},1))</f>
        <v>1</v>
      </c>
      <c r="J65" s="22">
        <f>INDEX({0;3;5;8;15;25},MATCH(Feuil1!J274,{0;1;2;3;4;5},1))</f>
        <v>0</v>
      </c>
      <c r="K65" s="22">
        <f>INDEX({0;1;4;6;10;12;15;7;8;9;10;12;14;16;18;20},MATCH(Feuil1!K274,{0;1;2;3;4;5;6;7;8;9;10;11;12;13;14;15},1))</f>
        <v>1</v>
      </c>
      <c r="L65" s="22">
        <f>IF(Feuil1!L274="","",VLOOKUP(Feuil1!L274,$A$111:$B$162,2,0))</f>
        <v>0</v>
      </c>
      <c r="M65" s="22">
        <f>IF(Feuil1!M274="","",VLOOKUP(Feuil1!M274,$A$111:$B$162,2,0))</f>
        <v>0</v>
      </c>
      <c r="N65" s="22">
        <f>IF(Feuil1!N274="","",VLOOKUP(Feuil1!N274,$A$111:$B$162,2,0))</f>
        <v>0</v>
      </c>
      <c r="O65" s="22">
        <f t="shared" si="0"/>
        <v>5</v>
      </c>
      <c r="P65" s="22"/>
      <c r="Q65" s="22"/>
    </row>
    <row r="66" spans="1:17" x14ac:dyDescent="0.25">
      <c r="A66" s="22">
        <f>Feuil1!A275</f>
        <v>0</v>
      </c>
      <c r="B66" s="22">
        <f>INDEX({0;1;3;5;7;9;12;14;16;18;20;22;24},MATCH(Feuil1!B275,{0;1;2;3;4;5;6;7;8;9;10;11;12},1))</f>
        <v>0</v>
      </c>
      <c r="C66" s="22">
        <f>INDEX({0;1;2;3;4;5;6;7;8;9;10;12;14;16;18;20},MATCH(Feuil1!C275,{0;1;2;3;4;5;6;7;8;9;10;11;12;13;14;15},1))</f>
        <v>0</v>
      </c>
      <c r="D66" s="22">
        <f>INDEX({0;1;2;3;4;5;6;7;8;9;10;12;14;16;18;20},MATCH(Feuil1!D275,{0;1;2;3;4;5;6;7;8;9;10;11;12;13;14;15},1))</f>
        <v>0</v>
      </c>
      <c r="E66" s="22">
        <f>INDEX({0;6;5;4;3;2;1},MATCH(Feuil1!E275,{0;1;2;3;4;5;6},1))</f>
        <v>0</v>
      </c>
      <c r="F66" s="22">
        <f>INDEX({0;1;2;3;1;1;1;1;1;1;1;1;2;3;4;5;6},MATCH(Feuil1!F275,{0;1;2;3;12;13;14;15;16;17;18;19;20;21;22;23;24},1))</f>
        <v>1</v>
      </c>
      <c r="G66" s="22">
        <f>Feuil1!G275*(H66+I66+J66+K66)</f>
        <v>6</v>
      </c>
      <c r="H66" s="22">
        <f>INDEX({0;6;5;4;3;2;1},MATCH(Feuil1!H275,{0;1;2;3;4;5;6},1))</f>
        <v>2</v>
      </c>
      <c r="I66" s="22">
        <f>INDEX({0;6;5;4;3;2;1},MATCH(Feuil1!I275,{0;1;2;3;4;5;6},1))</f>
        <v>3</v>
      </c>
      <c r="J66" s="22">
        <f>INDEX({0;3;5;8;15;25},MATCH(Feuil1!J275,{0;1;2;3;4;5},1))</f>
        <v>0</v>
      </c>
      <c r="K66" s="22">
        <f>INDEX({0;1;4;6;10;12;15;7;8;9;10;12;14;16;18;20},MATCH(Feuil1!K275,{0;1;2;3;4;5;6;7;8;9;10;11;12;13;14;15},1))</f>
        <v>1</v>
      </c>
      <c r="L66" s="22">
        <f>IF(Feuil1!L275="","",VLOOKUP(Feuil1!L275,$A$111:$B$162,2,0))</f>
        <v>0</v>
      </c>
      <c r="M66" s="22">
        <f>IF(Feuil1!M275="","",VLOOKUP(Feuil1!M275,$A$111:$B$162,2,0))</f>
        <v>0</v>
      </c>
      <c r="N66" s="22">
        <f>IF(Feuil1!N275="","",VLOOKUP(Feuil1!N275,$A$111:$B$162,2,0))</f>
        <v>0</v>
      </c>
      <c r="O66" s="22">
        <f t="shared" si="0"/>
        <v>7</v>
      </c>
      <c r="P66" s="23" t="s">
        <v>11</v>
      </c>
      <c r="Q66" s="22">
        <f>SUM(O64:O66)</f>
        <v>38</v>
      </c>
    </row>
    <row r="67" spans="1:17" x14ac:dyDescent="0.25">
      <c r="A67" s="43" t="str">
        <f>Feuil1!A276</f>
        <v>Skinks With Boltspitter</v>
      </c>
      <c r="B67" s="43">
        <f>INDEX({0;1;3;5;7;9;12;14;16;18;20;22;24},MATCH(Feuil1!B276,{0;1;2;3;4;5;6;7;8;9;10;11;12},1))</f>
        <v>1</v>
      </c>
      <c r="C67" s="43">
        <f>INDEX({0;1;2;3;4;5;6;7;8;9;10;12;14;16;18;20},MATCH(Feuil1!C276,{0;1;2;3;4;5;6;7;8;9;10;11;12;13;14;15},1))</f>
        <v>8</v>
      </c>
      <c r="D67" s="43">
        <f>INDEX({0;1;2;3;4;5;6;7;8;9;10;12;14;16;18;20},MATCH(Feuil1!D276,{0;1;2;3;4;5;6;7;8;9;10;11;12;13;14;15},1))</f>
        <v>10</v>
      </c>
      <c r="E67" s="43">
        <f>INDEX({0;6;5;4;3;2;1},MATCH(Feuil1!E276,{0;1;2;3;4;5;6},1))</f>
        <v>1</v>
      </c>
      <c r="F67" s="43">
        <f>INDEX({0;1;2;3;1;1;1;1;1;1;1;1;2;3;4;5;6},MATCH(Feuil1!F276,{0;1;2;3;12;13;14;15;16;17;18;19;20;21;22;23;24},1))</f>
        <v>1</v>
      </c>
      <c r="G67" s="43">
        <f>Feuil1!G276*(H67+I67+J67+K67)</f>
        <v>5</v>
      </c>
      <c r="H67" s="43">
        <f>INDEX({0;6;5;4;3;2;1},MATCH(Feuil1!H276,{0;1;2;3;4;5;6},1))</f>
        <v>2</v>
      </c>
      <c r="I67" s="43">
        <f>INDEX({0;6;5;4;3;2;1},MATCH(Feuil1!I276,{0;1;2;3;4;5;6},1))</f>
        <v>2</v>
      </c>
      <c r="J67" s="43">
        <f>INDEX({0;3;5;8;15;25},MATCH(Feuil1!J276,{0;1;2;3;4;5},1))</f>
        <v>0</v>
      </c>
      <c r="K67" s="43">
        <f>INDEX({0;1;4;6;10;12;15;7;8;9;10;12;14;16;18;20},MATCH(Feuil1!K276,{0;1;2;3;4;5;6;7;8;9;10;11;12;13;14;15},1))</f>
        <v>1</v>
      </c>
      <c r="L67" s="43">
        <f>IF(Feuil1!L276="","",VLOOKUP(Feuil1!L276,$A$111:$B$162,2,0))</f>
        <v>0</v>
      </c>
      <c r="M67" s="43">
        <f>IF(Feuil1!M276="","",VLOOKUP(Feuil1!M276,$A$111:$B$162,2,0))</f>
        <v>0</v>
      </c>
      <c r="N67" s="43">
        <f>IF(Feuil1!N276="","",VLOOKUP(Feuil1!N276,$A$111:$B$162,2,0))</f>
        <v>0</v>
      </c>
      <c r="O67" s="43">
        <f t="shared" si="0"/>
        <v>26</v>
      </c>
      <c r="P67" s="44"/>
      <c r="Q67" s="43"/>
    </row>
    <row r="68" spans="1:17" x14ac:dyDescent="0.25">
      <c r="A68" s="43">
        <f>Feuil1!A277</f>
        <v>0</v>
      </c>
      <c r="B68" s="43">
        <f>INDEX({0;1;3;5;7;9;12;14;16;18;20;22;24},MATCH(Feuil1!B277,{0;1;2;3;4;5;6;7;8;9;10;11;12},1))</f>
        <v>0</v>
      </c>
      <c r="C68" s="43">
        <f>INDEX({0;1;2;3;4;5;6;7;8;9;10;12;14;16;18;20},MATCH(Feuil1!C277,{0;1;2;3;4;5;6;7;8;9;10;11;12;13;14;15},1))</f>
        <v>0</v>
      </c>
      <c r="D68" s="43">
        <f>INDEX({0;1;2;3;4;5;6;7;8;9;10;12;14;16;18;20},MATCH(Feuil1!D277,{0;1;2;3;4;5;6;7;8;9;10;11;12;13;14;15},1))</f>
        <v>0</v>
      </c>
      <c r="E68" s="43">
        <f>INDEX({0;6;5;4;3;2;1},MATCH(Feuil1!E277,{0;1;2;3;4;5;6},1))</f>
        <v>0</v>
      </c>
      <c r="F68" s="43">
        <f>INDEX({0;1;2;3;1;1;1;1;1;1;1;1;2;3;4;5;6},MATCH(Feuil1!F277,{0;1;2;3;12;13;14;15;16;17;18;19;20;21;22;23;24},1))</f>
        <v>1</v>
      </c>
      <c r="G68" s="43">
        <f>Feuil1!G277*(H68+I68+J68+K68)</f>
        <v>4</v>
      </c>
      <c r="H68" s="43">
        <f>INDEX({0;6;5;4;3;2;1},MATCH(Feuil1!H277,{0;1;2;3;4;5;6},1))</f>
        <v>2</v>
      </c>
      <c r="I68" s="43">
        <f>INDEX({0;6;5;4;3;2;1},MATCH(Feuil1!I277,{0;1;2;3;4;5;6},1))</f>
        <v>1</v>
      </c>
      <c r="J68" s="43">
        <f>INDEX({0;3;5;8;15;25},MATCH(Feuil1!J277,{0;1;2;3;4;5},1))</f>
        <v>0</v>
      </c>
      <c r="K68" s="43">
        <f>INDEX({0;1;4;6;10;12;15;7;8;9;10;12;14;16;18;20},MATCH(Feuil1!K277,{0;1;2;3;4;5;6;7;8;9;10;11;12;13;14;15},1))</f>
        <v>1</v>
      </c>
      <c r="L68" s="43">
        <f>IF(Feuil1!L277="","",VLOOKUP(Feuil1!L277,$A$111:$B$162,2,0))</f>
        <v>0</v>
      </c>
      <c r="M68" s="43">
        <f>IF(Feuil1!M277="","",VLOOKUP(Feuil1!M277,$A$111:$B$162,2,0))</f>
        <v>0</v>
      </c>
      <c r="N68" s="43">
        <f>IF(Feuil1!N277="","",VLOOKUP(Feuil1!N277,$A$111:$B$162,2,0))</f>
        <v>0</v>
      </c>
      <c r="O68" s="43">
        <f t="shared" si="0"/>
        <v>5</v>
      </c>
      <c r="P68" s="44" t="s">
        <v>11</v>
      </c>
      <c r="Q68" s="43">
        <f>SUM(O67:O68)</f>
        <v>31</v>
      </c>
    </row>
    <row r="69" spans="1:17" x14ac:dyDescent="0.25">
      <c r="A69" s="22" t="str">
        <f>Feuil1!A278</f>
        <v>Chameleon Skinks</v>
      </c>
      <c r="B69" s="22">
        <f>INDEX({0;1;3;5;7;9;12;14;16;18;20;22;24},MATCH(Feuil1!B278,{0;1;2;3;4;5;6;7;8;9;10;11;12},1))</f>
        <v>1</v>
      </c>
      <c r="C69" s="22">
        <f>INDEX({0;1;2;3;4;5;6;7;8;9;10;12;14;16;18;20},MATCH(Feuil1!C278,{0;1;2;3;4;5;6;7;8;9;10;11;12;13;14;15},1))</f>
        <v>8</v>
      </c>
      <c r="D69" s="22">
        <f>INDEX({0;1;2;3;4;5;6;7;8;9;10;12;14;16;18;20},MATCH(Feuil1!D278,{0;1;2;3;4;5;6;7;8;9;10;11;12;13;14;15},1))</f>
        <v>10</v>
      </c>
      <c r="E69" s="22">
        <f>INDEX({0;6;5;4;3;2;1},MATCH(Feuil1!E278,{0;1;2;3;4;5;6},1))</f>
        <v>1</v>
      </c>
      <c r="F69" s="22">
        <f>INDEX({0;1;2;3;1;1;1;1;1;1;1;1;2;3;4;5;6},MATCH(Feuil1!F278,{0;1;2;3;12;13;14;15;16;17;18;19;20;21;22;23;24},1))</f>
        <v>1</v>
      </c>
      <c r="G69" s="22">
        <f>Feuil1!G278*(H69+I69+J69+K69)</f>
        <v>16</v>
      </c>
      <c r="H69" s="22">
        <f>INDEX({0;6;5;4;3;2;1},MATCH(Feuil1!H278,{0;1;2;3;4;5;6},1))</f>
        <v>4</v>
      </c>
      <c r="I69" s="22">
        <f>INDEX({0;6;5;4;3;2;1},MATCH(Feuil1!I278,{0;1;2;3;4;5;6},1))</f>
        <v>3</v>
      </c>
      <c r="J69" s="22">
        <f>INDEX({0;3;5;8;15;25},MATCH(Feuil1!J278,{0;1;2;3;4;5},1))</f>
        <v>0</v>
      </c>
      <c r="K69" s="22">
        <f>INDEX({0;1;4;6;10;12;15;7;8;9;10;12;14;16;18;20},MATCH(Feuil1!K278,{0;1;2;3;4;5;6;7;8;9;10;11;12;13;14;15},1))</f>
        <v>1</v>
      </c>
      <c r="L69" s="22">
        <f>IF(Feuil1!L278="","",VLOOKUP(Feuil1!L278,$A$111:$B$162,2,0))</f>
        <v>0</v>
      </c>
      <c r="M69" s="22">
        <f>IF(Feuil1!M278="","",VLOOKUP(Feuil1!M278,$A$111:$B$162,2,0))</f>
        <v>0</v>
      </c>
      <c r="N69" s="22">
        <f>IF(Feuil1!N278="","",VLOOKUP(Feuil1!N278,$A$111:$B$162,2,0))</f>
        <v>0</v>
      </c>
      <c r="O69" s="22">
        <f t="shared" ref="O69:O99" si="3">SUM(B69:G69,L69:N69)</f>
        <v>37</v>
      </c>
      <c r="P69" s="22"/>
      <c r="Q69" s="22"/>
    </row>
    <row r="70" spans="1:17" x14ac:dyDescent="0.25">
      <c r="A70" s="22">
        <f>Feuil1!A279</f>
        <v>0</v>
      </c>
      <c r="B70" s="22">
        <f>INDEX({0;1;3;5;7;9;12;14;16;18;20;22;24},MATCH(Feuil1!B279,{0;1;2;3;4;5;6;7;8;9;10;11;12},1))</f>
        <v>0</v>
      </c>
      <c r="C70" s="22">
        <f>INDEX({0;1;2;3;4;5;6;7;8;9;10;12;14;16;18;20},MATCH(Feuil1!C279,{0;1;2;3;4;5;6;7;8;9;10;11;12;13;14;15},1))</f>
        <v>0</v>
      </c>
      <c r="D70" s="22">
        <f>INDEX({0;1;2;3;4;5;6;7;8;9;10;12;14;16;18;20},MATCH(Feuil1!D279,{0;1;2;3;4;5;6;7;8;9;10;11;12;13;14;15},1))</f>
        <v>0</v>
      </c>
      <c r="E70" s="22">
        <f>INDEX({0;6;5;4;3;2;1},MATCH(Feuil1!E279,{0;1;2;3;4;5;6},1))</f>
        <v>0</v>
      </c>
      <c r="F70" s="22">
        <f>INDEX({0;1;2;3;1;1;1;1;1;1;1;1;2;3;4;5;6},MATCH(Feuil1!F279,{0;1;2;3;12;13;14;15;16;17;18;19;20;21;22;23;24},1))</f>
        <v>1</v>
      </c>
      <c r="G70" s="22">
        <f>Feuil1!G279*(H70+I70+J70+K70)</f>
        <v>5</v>
      </c>
      <c r="H70" s="22">
        <f>INDEX({0;6;5;4;3;2;1},MATCH(Feuil1!H279,{0;1;2;3;4;5;6},1))</f>
        <v>2</v>
      </c>
      <c r="I70" s="22">
        <f>INDEX({0;6;5;4;3;2;1},MATCH(Feuil1!I279,{0;1;2;3;4;5;6},1))</f>
        <v>2</v>
      </c>
      <c r="J70" s="22">
        <f>INDEX({0;3;5;8;15;25},MATCH(Feuil1!J279,{0;1;2;3;4;5},1))</f>
        <v>0</v>
      </c>
      <c r="K70" s="22">
        <f>INDEX({0;1;4;6;10;12;15;7;8;9;10;12;14;16;18;20},MATCH(Feuil1!K279,{0;1;2;3;4;5;6;7;8;9;10;11;12;13;14;15},1))</f>
        <v>1</v>
      </c>
      <c r="L70" s="22">
        <f>IF(Feuil1!L279="","",VLOOKUP(Feuil1!L279,$A$111:$B$162,2,0))</f>
        <v>0</v>
      </c>
      <c r="M70" s="22">
        <f>IF(Feuil1!M279="","",VLOOKUP(Feuil1!M279,$A$111:$B$162,2,0))</f>
        <v>0</v>
      </c>
      <c r="N70" s="22">
        <f>IF(Feuil1!N279="","",VLOOKUP(Feuil1!N279,$A$111:$B$162,2,0))</f>
        <v>0</v>
      </c>
      <c r="O70" s="22">
        <f t="shared" si="3"/>
        <v>6</v>
      </c>
      <c r="P70" s="23" t="s">
        <v>11</v>
      </c>
      <c r="Q70" s="22">
        <f t="shared" ref="Q70" si="4">SUM(O68:O70)</f>
        <v>48</v>
      </c>
    </row>
    <row r="71" spans="1:17" x14ac:dyDescent="0.25">
      <c r="A71" s="43" t="str">
        <f>Feuil1!A280</f>
        <v>Terradon Riders With Starstrike Javelin</v>
      </c>
      <c r="B71" s="43">
        <f>INDEX({0;1;3;5;7;9;12;14;16;18;20;22;24},MATCH(Feuil1!B280,{0;1;2;3;4;5;6;7;8;9;10;11;12},1))</f>
        <v>5</v>
      </c>
      <c r="C71" s="43">
        <f>INDEX({0;1;2;3;4;5;6;7;8;9;10;12;14;16;18;20},MATCH(Feuil1!C280,{0;1;2;3;4;5;6;7;8;9;10;11;12;13;14;15},1))</f>
        <v>18</v>
      </c>
      <c r="D71" s="43">
        <f>INDEX({0;1;2;3;4;5;6;7;8;9;10;12;14;16;18;20},MATCH(Feuil1!D280,{0;1;2;3;4;5;6;7;8;9;10;11;12;13;14;15},1))</f>
        <v>10</v>
      </c>
      <c r="E71" s="43">
        <f>INDEX({0;6;5;4;3;2;1},MATCH(Feuil1!E280,{0;1;2;3;4;5;6},1))</f>
        <v>2</v>
      </c>
      <c r="F71" s="43">
        <f>INDEX({0;1;2;3;1;1;1;1;1;1;1;1;2;3;4;5;6},MATCH(Feuil1!F280,{0;1;2;3;12;13;14;15;16;17;18;19;20;21;22;23;24},1))</f>
        <v>3</v>
      </c>
      <c r="G71" s="43">
        <f>Feuil1!G280*(H71+I71+J71+K71)</f>
        <v>16</v>
      </c>
      <c r="H71" s="43">
        <f>INDEX({0;6;5;4;3;2;1},MATCH(Feuil1!H280,{0;1;2;3;4;5;6},1))</f>
        <v>3</v>
      </c>
      <c r="I71" s="43">
        <f>INDEX({0;6;5;4;3;2;1},MATCH(Feuil1!I280,{0;1;2;3;4;5;6},1))</f>
        <v>4</v>
      </c>
      <c r="J71" s="43">
        <f>INDEX({0;3;5;8;15;25},MATCH(Feuil1!J280,{0;1;2;3;4;5},1))</f>
        <v>0</v>
      </c>
      <c r="K71" s="43">
        <f>INDEX({0;1;4;6;10;12;15;7;8;9;10;12;14;16;18;20},MATCH(Feuil1!K280,{0;1;2;3;4;5;6;7;8;9;10;11;12;13;14;15},1))</f>
        <v>1</v>
      </c>
      <c r="L71" s="43">
        <f>IF(Feuil1!L280="","",VLOOKUP(Feuil1!L280,$A$111:$B$162,2,0))</f>
        <v>0</v>
      </c>
      <c r="M71" s="43">
        <f>IF(Feuil1!M280="","",VLOOKUP(Feuil1!M280,$A$111:$B$162,2,0))</f>
        <v>0</v>
      </c>
      <c r="N71" s="43">
        <f>IF(Feuil1!N280="","",VLOOKUP(Feuil1!N280,$A$111:$B$162,2,0))</f>
        <v>0</v>
      </c>
      <c r="O71" s="43">
        <f t="shared" si="3"/>
        <v>54</v>
      </c>
      <c r="P71" s="44"/>
      <c r="Q71" s="43"/>
    </row>
    <row r="72" spans="1:17" x14ac:dyDescent="0.25">
      <c r="A72" s="43">
        <f>Feuil1!A281</f>
        <v>0</v>
      </c>
      <c r="B72" s="43">
        <f>INDEX({0;1;3;5;7;9;12;14;16;18;20;22;24},MATCH(Feuil1!B281,{0;1;2;3;4;5;6;7;8;9;10;11;12},1))</f>
        <v>0</v>
      </c>
      <c r="C72" s="43">
        <f>INDEX({0;1;2;3;4;5;6;7;8;9;10;12;14;16;18;20},MATCH(Feuil1!C281,{0;1;2;3;4;5;6;7;8;9;10;11;12;13;14;15},1))</f>
        <v>0</v>
      </c>
      <c r="D72" s="43">
        <f>INDEX({0;1;2;3;4;5;6;7;8;9;10;12;14;16;18;20},MATCH(Feuil1!D281,{0;1;2;3;4;5;6;7;8;9;10;11;12;13;14;15},1))</f>
        <v>0</v>
      </c>
      <c r="E72" s="43">
        <f>INDEX({0;6;5;4;3;2;1},MATCH(Feuil1!E281,{0;1;2;3;4;5;6},1))</f>
        <v>0</v>
      </c>
      <c r="F72" s="43">
        <f>INDEX({0;1;2;3;1;1;1;1;1;1;1;1;2;3;4;5;6},MATCH(Feuil1!F281,{0;1;2;3;12;13;14;15;16;17;18;19;20;21;22;23;24},1))</f>
        <v>1</v>
      </c>
      <c r="G72" s="43">
        <f>Feuil1!G281*(H72+I72+J72+K72)</f>
        <v>28</v>
      </c>
      <c r="H72" s="43">
        <f>INDEX({0;6;5;4;3;2;1},MATCH(Feuil1!H281,{0;1;2;3;4;5;6},1))</f>
        <v>3</v>
      </c>
      <c r="I72" s="43">
        <f>INDEX({0;6;5;4;3;2;1},MATCH(Feuil1!I281,{0;1;2;3;4;5;6},1))</f>
        <v>3</v>
      </c>
      <c r="J72" s="43">
        <f>INDEX({0;3;5;8;15;25},MATCH(Feuil1!J281,{0;1;2;3;4;5},1))</f>
        <v>0</v>
      </c>
      <c r="K72" s="43">
        <f>INDEX({0;1;4;6;10;12;15;7;8;9;10;12;14;16;18;20},MATCH(Feuil1!K281,{0;1;2;3;4;5;6;7;8;9;10;11;12;13;14;15},1))</f>
        <v>1</v>
      </c>
      <c r="L72" s="43">
        <f>IF(Feuil1!L281="","",VLOOKUP(Feuil1!L281,$A$111:$B$162,2,0))</f>
        <v>0</v>
      </c>
      <c r="M72" s="43">
        <f>IF(Feuil1!M281="","",VLOOKUP(Feuil1!M281,$A$111:$B$162,2,0))</f>
        <v>0</v>
      </c>
      <c r="N72" s="43">
        <f>IF(Feuil1!N281="","",VLOOKUP(Feuil1!N281,$A$111:$B$162,2,0))</f>
        <v>0</v>
      </c>
      <c r="O72" s="43">
        <f t="shared" si="3"/>
        <v>29</v>
      </c>
      <c r="P72" s="44" t="s">
        <v>11</v>
      </c>
      <c r="Q72" s="43">
        <f>SUM(O71:O72)</f>
        <v>83</v>
      </c>
    </row>
    <row r="73" spans="1:17" x14ac:dyDescent="0.25">
      <c r="A73" s="22" t="str">
        <f>Feuil1!A282</f>
        <v>Terradon Riders With Sunleech Bolas</v>
      </c>
      <c r="B73" s="22">
        <f>INDEX({0;1;3;5;7;9;12;14;16;18;20;22;24},MATCH(Feuil1!B282,{0;1;2;3;4;5;6;7;8;9;10;11;12},1))</f>
        <v>5</v>
      </c>
      <c r="C73" s="22">
        <f>INDEX({0;1;2;3;4;5;6;7;8;9;10;12;14;16;18;20},MATCH(Feuil1!C282,{0;1;2;3;4;5;6;7;8;9;10;11;12;13;14;15},1))</f>
        <v>18</v>
      </c>
      <c r="D73" s="22">
        <f>INDEX({0;1;2;3;4;5;6;7;8;9;10;12;14;16;18;20},MATCH(Feuil1!D282,{0;1;2;3;4;5;6;7;8;9;10;11;12;13;14;15},1))</f>
        <v>10</v>
      </c>
      <c r="E73" s="22">
        <f>INDEX({0;6;5;4;3;2;1},MATCH(Feuil1!E282,{0;1;2;3;4;5;6},1))</f>
        <v>2</v>
      </c>
      <c r="F73" s="22">
        <f>INDEX({0;1;2;3;1;1;1;1;1;1;1;1;2;3;4;5;6},MATCH(Feuil1!F282,{0;1;2;3;12;13;14;15;16;17;18;19;20;21;22;23;24},1))</f>
        <v>3</v>
      </c>
      <c r="G73" s="22">
        <f>Feuil1!G282*(H73+I73+J73+K73)</f>
        <v>7</v>
      </c>
      <c r="H73" s="22">
        <f>INDEX({0;6;5;4;3;2;1},MATCH(Feuil1!H282,{0;1;2;3;4;5;6},1))</f>
        <v>3</v>
      </c>
      <c r="I73" s="22">
        <f>INDEX({0;6;5;4;3;2;1},MATCH(Feuil1!I282,{0;1;2;3;4;5;6},1))</f>
        <v>3</v>
      </c>
      <c r="J73" s="22">
        <f>INDEX({0;3;5;8;15;25},MATCH(Feuil1!J282,{0;1;2;3;4;5},1))</f>
        <v>0</v>
      </c>
      <c r="K73" s="22">
        <f>INDEX({0;1;4;6;10;12;15;7;8;9;10;12;14;16;18;20},MATCH(Feuil1!K282,{0;1;2;3;4;5;6;7;8;9;10;11;12;13;14;15},1))</f>
        <v>1</v>
      </c>
      <c r="L73" s="22">
        <f>IF(Feuil1!L282="","",VLOOKUP(Feuil1!L282,$A$111:$B$162,2,0))</f>
        <v>0</v>
      </c>
      <c r="M73" s="22">
        <f>IF(Feuil1!M282="","",VLOOKUP(Feuil1!M282,$A$111:$B$162,2,0))</f>
        <v>0</v>
      </c>
      <c r="N73" s="22">
        <f>IF(Feuil1!N282="","",VLOOKUP(Feuil1!N282,$A$111:$B$162,2,0))</f>
        <v>0</v>
      </c>
      <c r="O73" s="22">
        <f t="shared" si="3"/>
        <v>45</v>
      </c>
      <c r="P73" s="23"/>
      <c r="Q73" s="22"/>
    </row>
    <row r="74" spans="1:17" x14ac:dyDescent="0.25">
      <c r="A74" s="22">
        <f>Feuil1!A283</f>
        <v>0</v>
      </c>
      <c r="B74" s="22">
        <f>INDEX({0;1;3;5;7;9;12;14;16;18;20;22;24},MATCH(Feuil1!B283,{0;1;2;3;4;5;6;7;8;9;10;11;12},1))</f>
        <v>0</v>
      </c>
      <c r="C74" s="22">
        <f>INDEX({0;1;2;3;4;5;6;7;8;9;10;12;14;16;18;20},MATCH(Feuil1!C283,{0;1;2;3;4;5;6;7;8;9;10;11;12;13;14;15},1))</f>
        <v>0</v>
      </c>
      <c r="D74" s="22">
        <f>INDEX({0;1;2;3;4;5;6;7;8;9;10;12;14;16;18;20},MATCH(Feuil1!D283,{0;1;2;3;4;5;6;7;8;9;10;11;12;13;14;15},1))</f>
        <v>0</v>
      </c>
      <c r="E74" s="22">
        <f>INDEX({0;6;5;4;3;2;1},MATCH(Feuil1!E283,{0;1;2;3;4;5;6},1))</f>
        <v>0</v>
      </c>
      <c r="F74" s="22">
        <f>INDEX({0;1;2;3;1;1;1;1;1;1;1;1;2;3;4;5;6},MATCH(Feuil1!F283,{0;1;2;3;12;13;14;15;16;17;18;19;20;21;22;23;24},1))</f>
        <v>1</v>
      </c>
      <c r="G74" s="22">
        <f>Feuil1!G283*(H74+I74+J74+K74)</f>
        <v>28</v>
      </c>
      <c r="H74" s="22">
        <f>INDEX({0;6;5;4;3;2;1},MATCH(Feuil1!H283,{0;1;2;3;4;5;6},1))</f>
        <v>3</v>
      </c>
      <c r="I74" s="22">
        <f>INDEX({0;6;5;4;3;2;1},MATCH(Feuil1!I283,{0;1;2;3;4;5;6},1))</f>
        <v>3</v>
      </c>
      <c r="J74" s="22">
        <f>INDEX({0;3;5;8;15;25},MATCH(Feuil1!J283,{0;1;2;3;4;5},1))</f>
        <v>0</v>
      </c>
      <c r="K74" s="22">
        <f>INDEX({0;1;4;6;10;12;15;7;8;9;10;12;14;16;18;20},MATCH(Feuil1!K283,{0;1;2;3;4;5;6;7;8;9;10;11;12;13;14;15},1))</f>
        <v>1</v>
      </c>
      <c r="L74" s="22">
        <f>IF(Feuil1!L283="","",VLOOKUP(Feuil1!L283,$A$111:$B$162,2,0))</f>
        <v>0</v>
      </c>
      <c r="M74" s="22">
        <f>IF(Feuil1!M283="","",VLOOKUP(Feuil1!M283,$A$111:$B$162,2,0))</f>
        <v>0</v>
      </c>
      <c r="N74" s="22">
        <f>IF(Feuil1!N283="","",VLOOKUP(Feuil1!N283,$A$111:$B$162,2,0))</f>
        <v>0</v>
      </c>
      <c r="O74" s="22">
        <f t="shared" si="3"/>
        <v>29</v>
      </c>
      <c r="P74" s="23" t="s">
        <v>11</v>
      </c>
      <c r="Q74" s="22">
        <f>SUM(O73:O74)</f>
        <v>74</v>
      </c>
    </row>
    <row r="75" spans="1:17" x14ac:dyDescent="0.25">
      <c r="A75" s="43" t="str">
        <f>Feuil1!A284</f>
        <v>Terradon Riders With Skyblade</v>
      </c>
      <c r="B75" s="43">
        <f>INDEX({0;1;3;5;7;9;12;14;16;18;20;22;24},MATCH(Feuil1!B284,{0;1;2;3;4;5;6;7;8;9;10;11;12},1))</f>
        <v>5</v>
      </c>
      <c r="C75" s="43">
        <f>INDEX({0;1;2;3;4;5;6;7;8;9;10;12;14;16;18;20},MATCH(Feuil1!C284,{0;1;2;3;4;5;6;7;8;9;10;11;12;13;14;15},1))</f>
        <v>18</v>
      </c>
      <c r="D75" s="43">
        <f>INDEX({0;1;2;3;4;5;6;7;8;9;10;12;14;16;18;20},MATCH(Feuil1!D284,{0;1;2;3;4;5;6;7;8;9;10;11;12;13;14;15},1))</f>
        <v>10</v>
      </c>
      <c r="E75" s="43">
        <f>INDEX({0;6;5;4;3;2;1},MATCH(Feuil1!E284,{0;1;2;3;4;5;6},1))</f>
        <v>2</v>
      </c>
      <c r="F75" s="43">
        <f>INDEX({0;1;2;3;1;1;1;1;1;1;1;1;2;3;4;5;6},MATCH(Feuil1!F284,{0;1;2;3;12;13;14;15;16;17;18;19;20;21;22;23;24},1))</f>
        <v>1</v>
      </c>
      <c r="G75" s="43">
        <f>Feuil1!G284*(H75+I75+J75+K75)</f>
        <v>24</v>
      </c>
      <c r="H75" s="43">
        <f>INDEX({0;6;5;4;3;2;1},MATCH(Feuil1!H284,{0;1;2;3;4;5;6},1))</f>
        <v>4</v>
      </c>
      <c r="I75" s="43">
        <f>INDEX({0;6;5;4;3;2;1},MATCH(Feuil1!I284,{0;1;2;3;4;5;6},1))</f>
        <v>3</v>
      </c>
      <c r="J75" s="43">
        <f>INDEX({0;3;5;8;15;25},MATCH(Feuil1!J284,{0;1;2;3;4;5},1))</f>
        <v>0</v>
      </c>
      <c r="K75" s="43">
        <f>INDEX({0;1;4;6;10;12;15;7;8;9;10;12;14;16;18;20},MATCH(Feuil1!K284,{0;1;2;3;4;5;6;7;8;9;10;11;12;13;14;15},1))</f>
        <v>1</v>
      </c>
      <c r="L75" s="43">
        <f>IF(Feuil1!L284="","",VLOOKUP(Feuil1!L284,$A$111:$B$162,2,0))</f>
        <v>0</v>
      </c>
      <c r="M75" s="43">
        <f>IF(Feuil1!M284="","",VLOOKUP(Feuil1!M284,$A$111:$B$162,2,0))</f>
        <v>0</v>
      </c>
      <c r="N75" s="43">
        <f>IF(Feuil1!N284="","",VLOOKUP(Feuil1!N284,$A$111:$B$162,2,0))</f>
        <v>0</v>
      </c>
      <c r="O75" s="43">
        <f t="shared" si="3"/>
        <v>60</v>
      </c>
      <c r="P75" s="43"/>
      <c r="Q75" s="43"/>
    </row>
    <row r="76" spans="1:17" x14ac:dyDescent="0.25">
      <c r="A76" s="43">
        <f>Feuil1!A285</f>
        <v>0</v>
      </c>
      <c r="B76" s="43">
        <f>INDEX({0;1;3;5;7;9;12;14;16;18;20;22;24},MATCH(Feuil1!B285,{0;1;2;3;4;5;6;7;8;9;10;11;12},1))</f>
        <v>0</v>
      </c>
      <c r="C76" s="43">
        <f>INDEX({0;1;2;3;4;5;6;7;8;9;10;12;14;16;18;20},MATCH(Feuil1!C285,{0;1;2;3;4;5;6;7;8;9;10;11;12;13;14;15},1))</f>
        <v>0</v>
      </c>
      <c r="D76" s="43">
        <f>INDEX({0;1;2;3;4;5;6;7;8;9;10;12;14;16;18;20},MATCH(Feuil1!D285,{0;1;2;3;4;5;6;7;8;9;10;11;12;13;14;15},1))</f>
        <v>0</v>
      </c>
      <c r="E76" s="43">
        <f>INDEX({0;6;5;4;3;2;1},MATCH(Feuil1!E285,{0;1;2;3;4;5;6},1))</f>
        <v>0</v>
      </c>
      <c r="F76" s="43">
        <f>INDEX({0;1;2;3;1;1;1;1;1;1;1;1;2;3;4;5;6},MATCH(Feuil1!F285,{0;1;2;3;12;13;14;15;16;17;18;19;20;21;22;23;24},1))</f>
        <v>1</v>
      </c>
      <c r="G76" s="43">
        <f>Feuil1!G285*(H76+I76+J76+K76)</f>
        <v>28</v>
      </c>
      <c r="H76" s="43">
        <f>INDEX({0;6;5;4;3;2;1},MATCH(Feuil1!H285,{0;1;2;3;4;5;6},1))</f>
        <v>3</v>
      </c>
      <c r="I76" s="43">
        <f>INDEX({0;6;5;4;3;2;1},MATCH(Feuil1!I285,{0;1;2;3;4;5;6},1))</f>
        <v>3</v>
      </c>
      <c r="J76" s="43">
        <f>INDEX({0;3;5;8;15;25},MATCH(Feuil1!J285,{0;1;2;3;4;5},1))</f>
        <v>0</v>
      </c>
      <c r="K76" s="43">
        <f>INDEX({0;1;4;6;10;12;15;7;8;9;10;12;14;16;18;20},MATCH(Feuil1!K285,{0;1;2;3;4;5;6;7;8;9;10;11;12;13;14;15},1))</f>
        <v>1</v>
      </c>
      <c r="L76" s="43">
        <f>IF(Feuil1!L285="","",VLOOKUP(Feuil1!L285,$A$111:$B$162,2,0))</f>
        <v>0</v>
      </c>
      <c r="M76" s="43">
        <f>IF(Feuil1!M285="","",VLOOKUP(Feuil1!M285,$A$111:$B$162,2,0))</f>
        <v>0</v>
      </c>
      <c r="N76" s="43">
        <f>IF(Feuil1!N285="","",VLOOKUP(Feuil1!N285,$A$111:$B$162,2,0))</f>
        <v>0</v>
      </c>
      <c r="O76" s="43">
        <f t="shared" si="3"/>
        <v>29</v>
      </c>
      <c r="P76" s="44" t="s">
        <v>11</v>
      </c>
      <c r="Q76" s="43">
        <f>SUM(O75:O76)</f>
        <v>89</v>
      </c>
    </row>
    <row r="77" spans="1:17" x14ac:dyDescent="0.25">
      <c r="A77" s="22" t="str">
        <f>Feuil1!A286</f>
        <v>Ripperdactyl Riders</v>
      </c>
      <c r="B77" s="22">
        <f>INDEX({0;1;3;5;7;9;12;14;16;18;20;22;24},MATCH(Feuil1!B286,{0;1;2;3;4;5;6;7;8;9;10;11;12},1))</f>
        <v>5</v>
      </c>
      <c r="C77" s="22">
        <f>INDEX({0;1;2;3;4;5;6;7;8;9;10;12;14;16;18;20},MATCH(Feuil1!C286,{0;1;2;3;4;5;6;7;8;9;10;11;12;13;14;15},1))</f>
        <v>18</v>
      </c>
      <c r="D77" s="22">
        <f>INDEX({0;1;2;3;4;5;6;7;8;9;10;12;14;16;18;20},MATCH(Feuil1!D286,{0;1;2;3;4;5;6;7;8;9;10;11;12;13;14;15},1))</f>
        <v>10</v>
      </c>
      <c r="E77" s="22">
        <f>INDEX({0;6;5;4;3;2;1},MATCH(Feuil1!E286,{0;1;2;3;4;5;6},1))</f>
        <v>2</v>
      </c>
      <c r="F77" s="22">
        <f>INDEX({0;1;2;3;1;1;1;1;1;1;1;1;2;3;4;5;6},MATCH(Feuil1!F286,{0;1;2;3;12;13;14;15;16;17;18;19;20;21;22;23;24},1))</f>
        <v>2</v>
      </c>
      <c r="G77" s="22">
        <f>Feuil1!G286*(H77+I77+J77+K77)</f>
        <v>7</v>
      </c>
      <c r="H77" s="22">
        <f>INDEX({0;6;5;4;3;2;1},MATCH(Feuil1!H286,{0;1;2;3;4;5;6},1))</f>
        <v>3</v>
      </c>
      <c r="I77" s="22">
        <f>INDEX({0;6;5;4;3;2;1},MATCH(Feuil1!I286,{0;1;2;3;4;5;6},1))</f>
        <v>3</v>
      </c>
      <c r="J77" s="22">
        <f>INDEX({0;3;5;8;15;25},MATCH(Feuil1!J286,{0;1;2;3;4;5},1))</f>
        <v>0</v>
      </c>
      <c r="K77" s="22">
        <f>INDEX({0;1;4;6;10;12;15;7;8;9;10;12;14;16;18;20},MATCH(Feuil1!K286,{0;1;2;3;4;5;6;7;8;9;10;11;12;13;14;15},1))</f>
        <v>1</v>
      </c>
      <c r="L77" s="22">
        <f>IF(Feuil1!L286="","",VLOOKUP(Feuil1!L286,$A$111:$B$162,2,0))</f>
        <v>0</v>
      </c>
      <c r="M77" s="22">
        <f>IF(Feuil1!M286="","",VLOOKUP(Feuil1!M286,$A$111:$B$162,2,0))</f>
        <v>0</v>
      </c>
      <c r="N77" s="22">
        <f>IF(Feuil1!N286="","",VLOOKUP(Feuil1!N286,$A$111:$B$162,2,0))</f>
        <v>0</v>
      </c>
      <c r="O77" s="22">
        <f t="shared" si="3"/>
        <v>44</v>
      </c>
      <c r="P77" s="22"/>
      <c r="Q77" s="22"/>
    </row>
    <row r="78" spans="1:17" x14ac:dyDescent="0.25">
      <c r="A78" s="22">
        <f>Feuil1!A287</f>
        <v>0</v>
      </c>
      <c r="B78" s="22">
        <f>INDEX({0;1;3;5;7;9;12;14;16;18;20;22;24},MATCH(Feuil1!B287,{0;1;2;3;4;5;6;7;8;9;10;11;12},1))</f>
        <v>0</v>
      </c>
      <c r="C78" s="22">
        <f>INDEX({0;1;2;3;4;5;6;7;8;9;10;12;14;16;18;20},MATCH(Feuil1!C287,{0;1;2;3;4;5;6;7;8;9;10;11;12;13;14;15},1))</f>
        <v>0</v>
      </c>
      <c r="D78" s="22">
        <f>INDEX({0;1;2;3;4;5;6;7;8;9;10;12;14;16;18;20},MATCH(Feuil1!D287,{0;1;2;3;4;5;6;7;8;9;10;11;12;13;14;15},1))</f>
        <v>0</v>
      </c>
      <c r="E78" s="22">
        <f>INDEX({0;6;5;4;3;2;1},MATCH(Feuil1!E287,{0;1;2;3;4;5;6},1))</f>
        <v>0</v>
      </c>
      <c r="F78" s="22">
        <f>INDEX({0;1;2;3;1;1;1;1;1;1;1;1;2;3;4;5;6},MATCH(Feuil1!F287,{0;1;2;3;12;13;14;15;16;17;18;19;20;21;22;23;24},1))</f>
        <v>1</v>
      </c>
      <c r="G78" s="22">
        <f>Feuil1!G287*(H78+I78+J78+K78)</f>
        <v>27</v>
      </c>
      <c r="H78" s="22">
        <f>INDEX({0;6;5;4;3;2;1},MATCH(Feuil1!H287,{0;1;2;3;4;5;6},1))</f>
        <v>4</v>
      </c>
      <c r="I78" s="22">
        <f>INDEX({0;6;5;4;3;2;1},MATCH(Feuil1!I287,{0;1;2;3;4;5;6},1))</f>
        <v>4</v>
      </c>
      <c r="J78" s="22">
        <f>INDEX({0;3;5;8;15;25},MATCH(Feuil1!J287,{0;1;2;3;4;5},1))</f>
        <v>0</v>
      </c>
      <c r="K78" s="22">
        <f>INDEX({0;1;4;6;10;12;15;7;8;9;10;12;14;16;18;20},MATCH(Feuil1!K287,{0;1;2;3;4;5;6;7;8;9;10;11;12;13;14;15},1))</f>
        <v>1</v>
      </c>
      <c r="L78" s="22">
        <f>IF(Feuil1!L287="","",VLOOKUP(Feuil1!L287,$A$111:$B$162,2,0))</f>
        <v>0</v>
      </c>
      <c r="M78" s="22">
        <f>IF(Feuil1!M287="","",VLOOKUP(Feuil1!M287,$A$111:$B$162,2,0))</f>
        <v>0</v>
      </c>
      <c r="N78" s="22">
        <f>IF(Feuil1!N287="","",VLOOKUP(Feuil1!N287,$A$111:$B$162,2,0))</f>
        <v>0</v>
      </c>
      <c r="O78" s="22">
        <f t="shared" si="3"/>
        <v>28</v>
      </c>
      <c r="P78" s="22"/>
      <c r="Q78" s="22"/>
    </row>
    <row r="79" spans="1:17" x14ac:dyDescent="0.25">
      <c r="A79" s="22">
        <f>Feuil1!A288</f>
        <v>0</v>
      </c>
      <c r="B79" s="22">
        <f>INDEX({0;1;3;5;7;9;12;14;16;18;20;22;24},MATCH(Feuil1!B288,{0;1;2;3;4;5;6;7;8;9;10;11;12},1))</f>
        <v>0</v>
      </c>
      <c r="C79" s="22">
        <f>INDEX({0;1;2;3;4;5;6;7;8;9;10;12;14;16;18;20},MATCH(Feuil1!C288,{0;1;2;3;4;5;6;7;8;9;10;11;12;13;14;15},1))</f>
        <v>0</v>
      </c>
      <c r="D79" s="22">
        <f>INDEX({0;1;2;3;4;5;6;7;8;9;10;12;14;16;18;20},MATCH(Feuil1!D288,{0;1;2;3;4;5;6;7;8;9;10;11;12;13;14;15},1))</f>
        <v>0</v>
      </c>
      <c r="E79" s="22">
        <f>INDEX({0;6;5;4;3;2;1},MATCH(Feuil1!E288,{0;1;2;3;4;5;6},1))</f>
        <v>0</v>
      </c>
      <c r="F79" s="22">
        <f>INDEX({0;1;2;3;1;1;1;1;1;1;1;1;2;3;4;5;6},MATCH(Feuil1!F288,{0;1;2;3;12;13;14;15;16;17;18;19;20;21;22;23;24},1))</f>
        <v>1</v>
      </c>
      <c r="G79" s="22">
        <f>Feuil1!G288*(H79+I79+J79+K79)</f>
        <v>8</v>
      </c>
      <c r="H79" s="22">
        <f>INDEX({0;6;5;4;3;2;1},MATCH(Feuil1!H288,{0;1;2;3;4;5;6},1))</f>
        <v>3</v>
      </c>
      <c r="I79" s="22">
        <f>INDEX({0;6;5;4;3;2;1},MATCH(Feuil1!I288,{0;1;2;3;4;5;6},1))</f>
        <v>4</v>
      </c>
      <c r="J79" s="22">
        <f>INDEX({0;3;5;8;15;25},MATCH(Feuil1!J288,{0;1;2;3;4;5},1))</f>
        <v>0</v>
      </c>
      <c r="K79" s="22">
        <f>INDEX({0;1;4;6;10;12;15;7;8;9;10;12;14;16;18;20},MATCH(Feuil1!K288,{0;1;2;3;4;5;6;7;8;9;10;11;12;13;14;15},1))</f>
        <v>1</v>
      </c>
      <c r="L79" s="22">
        <f>IF(Feuil1!L288="","",VLOOKUP(Feuil1!L288,$A$111:$B$162,2,0))</f>
        <v>0</v>
      </c>
      <c r="M79" s="22">
        <f>IF(Feuil1!M288="","",VLOOKUP(Feuil1!M288,$A$111:$B$162,2,0))</f>
        <v>0</v>
      </c>
      <c r="N79" s="22">
        <f>IF(Feuil1!N288="","",VLOOKUP(Feuil1!N288,$A$111:$B$162,2,0))</f>
        <v>0</v>
      </c>
      <c r="O79" s="22">
        <f t="shared" si="3"/>
        <v>9</v>
      </c>
      <c r="P79" s="23" t="s">
        <v>11</v>
      </c>
      <c r="Q79" s="22">
        <f>SUM(O77:O79)</f>
        <v>81</v>
      </c>
    </row>
    <row r="80" spans="1:17" x14ac:dyDescent="0.25">
      <c r="A80" s="43" t="str">
        <f>Feuil1!A289</f>
        <v>Skink Handlers</v>
      </c>
      <c r="B80" s="43">
        <f>INDEX({0;1;3;5;7;9;12;14;16;18;20;22;24},MATCH(Feuil1!B289,{0;1;2;3;4;5;6;7;8;9;10;11;12},1))</f>
        <v>1</v>
      </c>
      <c r="C80" s="43">
        <f>INDEX({0;1;2;3;4;5;6;7;8;9;10;12;14;16;18;20},MATCH(Feuil1!C289,{0;1;2;3;4;5;6;7;8;9;10;11;12;13;14;15},1))</f>
        <v>8</v>
      </c>
      <c r="D80" s="43">
        <f>INDEX({0;1;2;3;4;5;6;7;8;9;10;12;14;16;18;20},MATCH(Feuil1!D289,{0;1;2;3;4;5;6;7;8;9;10;11;12;13;14;15},1))</f>
        <v>10</v>
      </c>
      <c r="E80" s="43">
        <f>INDEX({0;6;5;4;3;2;1},MATCH(Feuil1!E289,{0;1;2;3;4;5;6},1))</f>
        <v>1</v>
      </c>
      <c r="F80" s="43">
        <f>INDEX({0;1;2;3;1;1;1;1;1;1;1;1;2;3;4;5;6},MATCH(Feuil1!F289,{0;1;2;3;12;13;14;15;16;17;18;19;20;21;22;23;24},1))</f>
        <v>2</v>
      </c>
      <c r="G80" s="43">
        <f>Feuil1!G289*(H80+I80+J80+K80)</f>
        <v>5</v>
      </c>
      <c r="H80" s="43">
        <f>INDEX({0;6;5;4;3;2;1},MATCH(Feuil1!H289,{0;1;2;3;4;5;6},1))</f>
        <v>2</v>
      </c>
      <c r="I80" s="43">
        <f>INDEX({0;6;5;4;3;2;1},MATCH(Feuil1!I289,{0;1;2;3;4;5;6},1))</f>
        <v>2</v>
      </c>
      <c r="J80" s="43">
        <f>INDEX({0;3;5;8;15;25},MATCH(Feuil1!J289,{0;1;2;3;4;5},1))</f>
        <v>0</v>
      </c>
      <c r="K80" s="43">
        <f>INDEX({0;1;4;6;10;12;15;7;8;9;10;12;14;16;18;20},MATCH(Feuil1!K289,{0;1;2;3;4;5;6;7;8;9;10;11;12;13;14;15},1))</f>
        <v>1</v>
      </c>
      <c r="L80" s="43">
        <f>IF(Feuil1!L289="","",VLOOKUP(Feuil1!L289,$A$111:$B$162,2,0))</f>
        <v>0</v>
      </c>
      <c r="M80" s="43">
        <f>IF(Feuil1!M289="","",VLOOKUP(Feuil1!M289,$A$111:$B$162,2,0))</f>
        <v>0</v>
      </c>
      <c r="N80" s="43">
        <f>IF(Feuil1!N289="","",VLOOKUP(Feuil1!N289,$A$111:$B$162,2,0))</f>
        <v>0</v>
      </c>
      <c r="O80" s="43">
        <f t="shared" si="3"/>
        <v>27</v>
      </c>
      <c r="P80" s="44" t="s">
        <v>11</v>
      </c>
      <c r="Q80" s="43">
        <f t="shared" ref="Q80" si="5">SUM(O80)</f>
        <v>27</v>
      </c>
    </row>
    <row r="81" spans="1:17" x14ac:dyDescent="0.25">
      <c r="A81" s="22" t="str">
        <f>Feuil1!A290</f>
        <v>Salamanders</v>
      </c>
      <c r="B81" s="22">
        <f>INDEX({0;1;3;5;7;9;12;14;16;18;20;22;24},MATCH(Feuil1!B290,{0;1;2;3;4;5;6;7;8;9;10;11;12},1))</f>
        <v>5</v>
      </c>
      <c r="C81" s="22">
        <f>INDEX({0;1;2;3;4;5;6;7;8;9;10;12;14;16;18;20},MATCH(Feuil1!C290,{0;1;2;3;4;5;6;7;8;9;10;11;12;13;14;15},1))</f>
        <v>8</v>
      </c>
      <c r="D81" s="22">
        <f>INDEX({0;1;2;3;4;5;6;7;8;9;10;12;14;16;18;20},MATCH(Feuil1!D290,{0;1;2;3;4;5;6;7;8;9;10;11;12;13;14;15},1))</f>
        <v>10</v>
      </c>
      <c r="E81" s="22">
        <f>INDEX({0;6;5;4;3;2;1},MATCH(Feuil1!E290,{0;1;2;3;4;5;6},1))</f>
        <v>2</v>
      </c>
      <c r="F81" s="22">
        <f>INDEX({0;1;2;3;1;1;1;1;1;1;1;1;2;3;4;5;6},MATCH(Feuil1!F290,{0;1;2;3;12;13;14;15;16;17;18;19;20;21;22;23;24},1))</f>
        <v>3</v>
      </c>
      <c r="G81" s="22">
        <f>Feuil1!G290*(H81+I81+J81+K81)</f>
        <v>19</v>
      </c>
      <c r="H81" s="22">
        <f>INDEX({0;6;5;4;3;2;1},MATCH(Feuil1!H290,{0;1;2;3;4;5;6},1))</f>
        <v>4</v>
      </c>
      <c r="I81" s="22">
        <f>INDEX({0;6;5;4;3;2;1},MATCH(Feuil1!I290,{0;1;2;3;4;5;6},1))</f>
        <v>4</v>
      </c>
      <c r="J81" s="22">
        <f>INDEX({0;3;5;8;15;25},MATCH(Feuil1!J290,{0;1;2;3;4;5},1))</f>
        <v>5</v>
      </c>
      <c r="K81" s="22">
        <f>INDEX({0;1;4;6;10;12;15;7;8;9;10;12;14;16;18;20},MATCH(Feuil1!K290,{0;1;2;3;4;5;6;7;8;9;10;11;12;13;14;15},1))</f>
        <v>6</v>
      </c>
      <c r="L81" s="22">
        <f>IF(Feuil1!L290="","",VLOOKUP(Feuil1!L290,$A$111:$B$162,2,0))</f>
        <v>0</v>
      </c>
      <c r="M81" s="22">
        <f>IF(Feuil1!M290="","",VLOOKUP(Feuil1!M290,$A$111:$B$162,2,0))</f>
        <v>0</v>
      </c>
      <c r="N81" s="22">
        <f>IF(Feuil1!N290="","",VLOOKUP(Feuil1!N290,$A$111:$B$162,2,0))</f>
        <v>0</v>
      </c>
      <c r="O81" s="22">
        <f t="shared" si="3"/>
        <v>47</v>
      </c>
      <c r="P81" s="22"/>
      <c r="Q81" s="22"/>
    </row>
    <row r="82" spans="1:17" x14ac:dyDescent="0.25">
      <c r="A82" s="22">
        <f>Feuil1!A291</f>
        <v>0</v>
      </c>
      <c r="B82" s="22">
        <f>INDEX({0;1;3;5;7;9;12;14;16;18;20;22;24},MATCH(Feuil1!B291,{0;1;2;3;4;5;6;7;8;9;10;11;12},1))</f>
        <v>0</v>
      </c>
      <c r="C82" s="22">
        <f>INDEX({0;1;2;3;4;5;6;7;8;9;10;12;14;16;18;20},MATCH(Feuil1!C291,{0;1;2;3;4;5;6;7;8;9;10;11;12;13;14;15},1))</f>
        <v>0</v>
      </c>
      <c r="D82" s="22">
        <f>INDEX({0;1;2;3;4;5;6;7;8;9;10;12;14;16;18;20},MATCH(Feuil1!D291,{0;1;2;3;4;5;6;7;8;9;10;11;12;13;14;15},1))</f>
        <v>0</v>
      </c>
      <c r="E82" s="22">
        <f>INDEX({0;6;5;4;3;2;1},MATCH(Feuil1!E291,{0;1;2;3;4;5;6},1))</f>
        <v>0</v>
      </c>
      <c r="F82" s="22">
        <f>INDEX({0;1;2;3;1;1;1;1;1;1;1;1;2;3;4;5;6},MATCH(Feuil1!F291,{0;1;2;3;12;13;14;15;16;17;18;19;20;21;22;23;24},1))</f>
        <v>1</v>
      </c>
      <c r="G82" s="22">
        <f>Feuil1!G291*(H82+I82+J82+K82)</f>
        <v>36</v>
      </c>
      <c r="H82" s="22">
        <f>INDEX({0;6;5;4;3;2;1},MATCH(Feuil1!H291,{0;1;2;3;4;5;6},1))</f>
        <v>4</v>
      </c>
      <c r="I82" s="22">
        <f>INDEX({0;6;5;4;3;2;1},MATCH(Feuil1!I291,{0;1;2;3;4;5;6},1))</f>
        <v>4</v>
      </c>
      <c r="J82" s="22">
        <f>INDEX({0;3;5;8;15;25},MATCH(Feuil1!J291,{0;1;2;3;4;5},1))</f>
        <v>3</v>
      </c>
      <c r="K82" s="22">
        <f>INDEX({0;1;4;6;10;12;15;7;8;9;10;12;14;16;18;20},MATCH(Feuil1!K291,{0;1;2;3;4;5;6;7;8;9;10;11;12;13;14;15},1))</f>
        <v>1</v>
      </c>
      <c r="L82" s="22">
        <f>IF(Feuil1!L291="","",VLOOKUP(Feuil1!L291,$A$111:$B$162,2,0))</f>
        <v>0</v>
      </c>
      <c r="M82" s="22">
        <f>IF(Feuil1!M291="","",VLOOKUP(Feuil1!M291,$A$111:$B$162,2,0))</f>
        <v>0</v>
      </c>
      <c r="N82" s="22">
        <f>IF(Feuil1!N291="","",VLOOKUP(Feuil1!N291,$A$111:$B$162,2,0))</f>
        <v>0</v>
      </c>
      <c r="O82" s="22">
        <f t="shared" si="3"/>
        <v>37</v>
      </c>
      <c r="P82" s="23" t="s">
        <v>11</v>
      </c>
      <c r="Q82" s="22">
        <f>SUM(O80:O82)</f>
        <v>111</v>
      </c>
    </row>
    <row r="83" spans="1:17" x14ac:dyDescent="0.25">
      <c r="A83" s="43" t="str">
        <f>Feuil1!A292</f>
        <v>Razordons</v>
      </c>
      <c r="B83" s="43">
        <f>INDEX({0;1;3;5;7;9;12;14;16;18;20;22;24},MATCH(Feuil1!B292,{0;1;2;3;4;5;6;7;8;9;10;11;12},1))</f>
        <v>5</v>
      </c>
      <c r="C83" s="43">
        <f>INDEX({0;1;2;3;4;5;6;7;8;9;10;12;14;16;18;20},MATCH(Feuil1!C292,{0;1;2;3;4;5;6;7;8;9;10;11;12;13;14;15},1))</f>
        <v>8</v>
      </c>
      <c r="D83" s="43">
        <f>INDEX({0;1;2;3;4;5;6;7;8;9;10;12;14;16;18;20},MATCH(Feuil1!D292,{0;1;2;3;4;5;6;7;8;9;10;11;12;13;14;15},1))</f>
        <v>10</v>
      </c>
      <c r="E83" s="43">
        <f>INDEX({0;6;5;4;3;2;1},MATCH(Feuil1!E292,{0;1;2;3;4;5;6},1))</f>
        <v>3</v>
      </c>
      <c r="F83" s="43">
        <f>INDEX({0;1;2;3;1;1;1;1;1;1;1;1;2;3;4;5;6},MATCH(Feuil1!F292,{0;1;2;3;12;13;14;15;16;17;18;19;20;21;22;23;24},1))</f>
        <v>1</v>
      </c>
      <c r="G83" s="43">
        <f>Feuil1!G292*(H83+I83+J83+K83)</f>
        <v>48</v>
      </c>
      <c r="H83" s="43">
        <f>INDEX({0;6;5;4;3;2;1},MATCH(Feuil1!H292,{0;1;2;3;4;5;6},1))</f>
        <v>4</v>
      </c>
      <c r="I83" s="43">
        <f>INDEX({0;6;5;4;3;2;1},MATCH(Feuil1!I292,{0;1;2;3;4;5;6},1))</f>
        <v>3</v>
      </c>
      <c r="J83" s="43">
        <f>INDEX({0;3;5;8;15;25},MATCH(Feuil1!J292,{0;1;2;3;4;5},1))</f>
        <v>0</v>
      </c>
      <c r="K83" s="43">
        <f>INDEX({0;1;4;6;10;12;15;7;8;9;10;12;14;16;18;20},MATCH(Feuil1!K292,{0;1;2;3;4;5;6;7;8;9;10;11;12;13;14;15},1))</f>
        <v>1</v>
      </c>
      <c r="L83" s="43">
        <f>IF(Feuil1!L292="","",VLOOKUP(Feuil1!L292,$A$111:$B$162,2,0))</f>
        <v>0</v>
      </c>
      <c r="M83" s="43">
        <f>IF(Feuil1!M292="","",VLOOKUP(Feuil1!M292,$A$111:$B$162,2,0))</f>
        <v>0</v>
      </c>
      <c r="N83" s="43">
        <f>IF(Feuil1!N292="","",VLOOKUP(Feuil1!N292,$A$111:$B$162,2,0))</f>
        <v>0</v>
      </c>
      <c r="O83" s="43">
        <f t="shared" si="3"/>
        <v>75</v>
      </c>
      <c r="P83" s="44"/>
      <c r="Q83" s="43"/>
    </row>
    <row r="84" spans="1:17" x14ac:dyDescent="0.25">
      <c r="A84" s="43">
        <f>Feuil1!A293</f>
        <v>0</v>
      </c>
      <c r="B84" s="43">
        <f>INDEX({0;1;3;5;7;9;12;14;16;18;20;22;24},MATCH(Feuil1!B293,{0;1;2;3;4;5;6;7;8;9;10;11;12},1))</f>
        <v>0</v>
      </c>
      <c r="C84" s="43">
        <f>INDEX({0;1;2;3;4;5;6;7;8;9;10;12;14;16;18;20},MATCH(Feuil1!C293,{0;1;2;3;4;5;6;7;8;9;10;11;12;13;14;15},1))</f>
        <v>0</v>
      </c>
      <c r="D84" s="43">
        <f>INDEX({0;1;2;3;4;5;6;7;8;9;10;12;14;16;18;20},MATCH(Feuil1!D293,{0;1;2;3;4;5;6;7;8;9;10;11;12;13;14;15},1))</f>
        <v>0</v>
      </c>
      <c r="E84" s="43">
        <f>INDEX({0;6;5;4;3;2;1},MATCH(Feuil1!E293,{0;1;2;3;4;5;6},1))</f>
        <v>0</v>
      </c>
      <c r="F84" s="43">
        <f>INDEX({0;1;2;3;1;1;1;1;1;1;1;1;2;3;4;5;6},MATCH(Feuil1!F293,{0;1;2;3;12;13;14;15;16;17;18;19;20;21;22;23;24},1))</f>
        <v>1</v>
      </c>
      <c r="G84" s="43">
        <f>Feuil1!G293*(H84+I84+J84+K84)</f>
        <v>24</v>
      </c>
      <c r="H84" s="43">
        <f>INDEX({0;6;5;4;3;2;1},MATCH(Feuil1!H293,{0;1;2;3;4;5;6},1))</f>
        <v>3</v>
      </c>
      <c r="I84" s="43">
        <f>INDEX({0;6;5;4;3;2;1},MATCH(Feuil1!I293,{0;1;2;3;4;5;6},1))</f>
        <v>4</v>
      </c>
      <c r="J84" s="43">
        <f>INDEX({0;3;5;8;15;25},MATCH(Feuil1!J293,{0;1;2;3;4;5},1))</f>
        <v>0</v>
      </c>
      <c r="K84" s="43">
        <f>INDEX({0;1;4;6;10;12;15;7;8;9;10;12;14;16;18;20},MATCH(Feuil1!K293,{0;1;2;3;4;5;6;7;8;9;10;11;12;13;14;15},1))</f>
        <v>1</v>
      </c>
      <c r="L84" s="43">
        <f>IF(Feuil1!L293="","",VLOOKUP(Feuil1!L293,$A$111:$B$162,2,0))</f>
        <v>0</v>
      </c>
      <c r="M84" s="43">
        <f>IF(Feuil1!M293="","",VLOOKUP(Feuil1!M293,$A$111:$B$162,2,0))</f>
        <v>0</v>
      </c>
      <c r="N84" s="43">
        <f>IF(Feuil1!N293="","",VLOOKUP(Feuil1!N293,$A$111:$B$162,2,0))</f>
        <v>0</v>
      </c>
      <c r="O84" s="43">
        <f t="shared" si="3"/>
        <v>25</v>
      </c>
      <c r="P84" s="44" t="s">
        <v>11</v>
      </c>
      <c r="Q84" s="43">
        <f>SUM(O83:O84)</f>
        <v>100</v>
      </c>
    </row>
    <row r="85" spans="1:17" x14ac:dyDescent="0.25">
      <c r="A85" s="22" t="str">
        <f>Feuil1!A294</f>
        <v>Kroxigors With Drakebite Maul</v>
      </c>
      <c r="B85" s="22">
        <f>INDEX({0;1;3;5;7;9;12;14;16;18;20;22;24},MATCH(Feuil1!B294,{0;1;2;3;4;5;6;7;8;9;10;11;12},1))</f>
        <v>7</v>
      </c>
      <c r="C85" s="22">
        <f>INDEX({0;1;2;3;4;5;6;7;8;9;10;12;14;16;18;20},MATCH(Feuil1!C294,{0;1;2;3;4;5;6;7;8;9;10;11;12;13;14;15},1))</f>
        <v>8</v>
      </c>
      <c r="D85" s="22">
        <f>INDEX({0;1;2;3;4;5;6;7;8;9;10;12;14;16;18;20},MATCH(Feuil1!D294,{0;1;2;3;4;5;6;7;8;9;10;11;12;13;14;15},1))</f>
        <v>10</v>
      </c>
      <c r="E85" s="22">
        <f>INDEX({0;6;5;4;3;2;1},MATCH(Feuil1!E294,{0;1;2;3;4;5;6},1))</f>
        <v>3</v>
      </c>
      <c r="F85" s="22">
        <f>INDEX({0;1;2;3;1;1;1;1;1;1;1;1;2;3;4;5;6},MATCH(Feuil1!F294,{0;1;2;3;12;13;14;15;16;17;18;19;20;21;22;23;24},1))</f>
        <v>2</v>
      </c>
      <c r="G85" s="22">
        <f>Feuil1!G294*(H85+I85+J85+K85)</f>
        <v>44</v>
      </c>
      <c r="H85" s="22">
        <f>INDEX({0;6;5;4;3;2;1},MATCH(Feuil1!H294,{0;1;2;3;4;5;6},1))</f>
        <v>3</v>
      </c>
      <c r="I85" s="22">
        <f>INDEX({0;6;5;4;3;2;1},MATCH(Feuil1!I294,{0;1;2;3;4;5;6},1))</f>
        <v>4</v>
      </c>
      <c r="J85" s="22">
        <f>INDEX({0;3;5;8;15;25},MATCH(Feuil1!J294,{0;1;2;3;4;5},1))</f>
        <v>0</v>
      </c>
      <c r="K85" s="22">
        <f>INDEX({0;1;4;6;10;12;15;7;8;9;10;12;14;16;18;20},MATCH(Feuil1!K294,{0;1;2;3;4;5;6;7;8;9;10;11;12;13;14;15},1))</f>
        <v>4</v>
      </c>
      <c r="L85" s="22">
        <f>IF(Feuil1!L294="","",VLOOKUP(Feuil1!L294,$A$111:$B$162,2,0))</f>
        <v>0</v>
      </c>
      <c r="M85" s="22">
        <f>IF(Feuil1!M294="","",VLOOKUP(Feuil1!M294,$A$111:$B$162,2,0))</f>
        <v>0</v>
      </c>
      <c r="N85" s="22">
        <f>IF(Feuil1!N294="","",VLOOKUP(Feuil1!N294,$A$111:$B$162,2,0))</f>
        <v>0</v>
      </c>
      <c r="O85" s="22">
        <f t="shared" si="3"/>
        <v>74</v>
      </c>
      <c r="P85" s="23"/>
      <c r="Q85" s="22"/>
    </row>
    <row r="86" spans="1:17" x14ac:dyDescent="0.25">
      <c r="A86" s="22">
        <f>Feuil1!A295</f>
        <v>0</v>
      </c>
      <c r="B86" s="22">
        <f>INDEX({0;1;3;5;7;9;12;14;16;18;20;22;24},MATCH(Feuil1!B295,{0;1;2;3;4;5;6;7;8;9;10;11;12},1))</f>
        <v>0</v>
      </c>
      <c r="C86" s="22">
        <f>INDEX({0;1;2;3;4;5;6;7;8;9;10;12;14;16;18;20},MATCH(Feuil1!C295,{0;1;2;3;4;5;6;7;8;9;10;11;12;13;14;15},1))</f>
        <v>0</v>
      </c>
      <c r="D86" s="22">
        <f>INDEX({0;1;2;3;4;5;6;7;8;9;10;12;14;16;18;20},MATCH(Feuil1!D295,{0;1;2;3;4;5;6;7;8;9;10;11;12;13;14;15},1))</f>
        <v>0</v>
      </c>
      <c r="E86" s="22">
        <f>INDEX({0;6;5;4;3;2;1},MATCH(Feuil1!E295,{0;1;2;3;4;5;6},1))</f>
        <v>0</v>
      </c>
      <c r="F86" s="22">
        <f>INDEX({0;1;2;3;1;1;1;1;1;1;1;1;2;3;4;5;6},MATCH(Feuil1!F295,{0;1;2;3;12;13;14;15;16;17;18;19;20;21;22;23;24},1))</f>
        <v>1</v>
      </c>
      <c r="G86" s="22">
        <f>Feuil1!G295*(H86+I86+J86+K86)</f>
        <v>11</v>
      </c>
      <c r="H86" s="22">
        <f>INDEX({0;6;5;4;3;2;1},MATCH(Feuil1!H295,{0;1;2;3;4;5;6},1))</f>
        <v>3</v>
      </c>
      <c r="I86" s="22">
        <f>INDEX({0;6;5;4;3;2;1},MATCH(Feuil1!I295,{0;1;2;3;4;5;6},1))</f>
        <v>4</v>
      </c>
      <c r="J86" s="22">
        <f>INDEX({0;3;5;8;15;25},MATCH(Feuil1!J295,{0;1;2;3;4;5},1))</f>
        <v>3</v>
      </c>
      <c r="K86" s="22">
        <f>INDEX({0;1;4;6;10;12;15;7;8;9;10;12;14;16;18;20},MATCH(Feuil1!K295,{0;1;2;3;4;5;6;7;8;9;10;11;12;13;14;15},1))</f>
        <v>1</v>
      </c>
      <c r="L86" s="22">
        <f>IF(Feuil1!L295="","",VLOOKUP(Feuil1!L295,$A$111:$B$162,2,0))</f>
        <v>0</v>
      </c>
      <c r="M86" s="22">
        <f>IF(Feuil1!M295="","",VLOOKUP(Feuil1!M295,$A$111:$B$162,2,0))</f>
        <v>0</v>
      </c>
      <c r="N86" s="22">
        <f>IF(Feuil1!N295="","",VLOOKUP(Feuil1!N295,$A$111:$B$162,2,0))</f>
        <v>0</v>
      </c>
      <c r="O86" s="22">
        <f t="shared" si="3"/>
        <v>12</v>
      </c>
      <c r="P86" s="23" t="s">
        <v>11</v>
      </c>
      <c r="Q86" s="22">
        <f>SUM(O85:O86)</f>
        <v>86</v>
      </c>
    </row>
    <row r="87" spans="1:17" x14ac:dyDescent="0.25">
      <c r="A87" s="43" t="str">
        <f>Feuil1!A296</f>
        <v>Kroxigors With Moon Hammer</v>
      </c>
      <c r="B87" s="43">
        <f>INDEX({0;1;3;5;7;9;12;14;16;18;20;22;24},MATCH(Feuil1!B296,{0;1;2;3;4;5;6;7;8;9;10;11;12},1))</f>
        <v>7</v>
      </c>
      <c r="C87" s="43">
        <f>INDEX({0;1;2;3;4;5;6;7;8;9;10;12;14;16;18;20},MATCH(Feuil1!C296,{0;1;2;3;4;5;6;7;8;9;10;11;12;13;14;15},1))</f>
        <v>8</v>
      </c>
      <c r="D87" s="43">
        <f>INDEX({0;1;2;3;4;5;6;7;8;9;10;12;14;16;18;20},MATCH(Feuil1!D296,{0;1;2;3;4;5;6;7;8;9;10;11;12;13;14;15},1))</f>
        <v>10</v>
      </c>
      <c r="E87" s="43">
        <f>INDEX({0;6;5;4;3;2;1},MATCH(Feuil1!E296,{0;1;2;3;4;5;6},1))</f>
        <v>3</v>
      </c>
      <c r="F87" s="43">
        <f>INDEX({0;1;2;3;1;1;1;1;1;1;1;1;2;3;4;5;6},MATCH(Feuil1!F296,{0;1;2;3;12;13;14;15;16;17;18;19;20;21;22;23;24},1))</f>
        <v>2</v>
      </c>
      <c r="G87" s="43">
        <f>Feuil1!G296*(H87+I87+J87+K87)</f>
        <v>84</v>
      </c>
      <c r="H87" s="43">
        <f>INDEX({0;6;5;4;3;2;1},MATCH(Feuil1!H296,{0;1;2;3;4;5;6},1))</f>
        <v>3</v>
      </c>
      <c r="I87" s="43">
        <f>INDEX({0;6;5;4;3;2;1},MATCH(Feuil1!I296,{0;1;2;3;4;5;6},1))</f>
        <v>4</v>
      </c>
      <c r="J87" s="43">
        <f>INDEX({0;3;5;8;15;25},MATCH(Feuil1!J296,{0;1;2;3;4;5},1))</f>
        <v>3</v>
      </c>
      <c r="K87" s="43">
        <f>INDEX({0;1;4;6;10;12;15;7;8;9;10;12;14;16;18;20},MATCH(Feuil1!K296,{0;1;2;3;4;5;6;7;8;9;10;11;12;13;14;15},1))</f>
        <v>4</v>
      </c>
      <c r="L87" s="43">
        <f>IF(Feuil1!L296="","",VLOOKUP(Feuil1!L296,$A$111:$B$162,2,0))</f>
        <v>0</v>
      </c>
      <c r="M87" s="43">
        <f>IF(Feuil1!M296="","",VLOOKUP(Feuil1!M296,$A$111:$B$162,2,0))</f>
        <v>0</v>
      </c>
      <c r="N87" s="43">
        <f>IF(Feuil1!N296="","",VLOOKUP(Feuil1!N296,$A$111:$B$162,2,0))</f>
        <v>0</v>
      </c>
      <c r="O87" s="43">
        <f t="shared" si="3"/>
        <v>114</v>
      </c>
      <c r="P87" s="43"/>
      <c r="Q87" s="43"/>
    </row>
    <row r="88" spans="1:17" x14ac:dyDescent="0.25">
      <c r="A88" s="43">
        <f>Feuil1!A297</f>
        <v>0</v>
      </c>
      <c r="B88" s="43">
        <f>INDEX({0;1;3;5;7;9;12;14;16;18;20;22;24},MATCH(Feuil1!B297,{0;1;2;3;4;5;6;7;8;9;10;11;12},1))</f>
        <v>0</v>
      </c>
      <c r="C88" s="43">
        <f>INDEX({0;1;2;3;4;5;6;7;8;9;10;12;14;16;18;20},MATCH(Feuil1!C297,{0;1;2;3;4;5;6;7;8;9;10;11;12;13;14;15},1))</f>
        <v>0</v>
      </c>
      <c r="D88" s="43">
        <f>INDEX({0;1;2;3;4;5;6;7;8;9;10;12;14;16;18;20},MATCH(Feuil1!D297,{0;1;2;3;4;5;6;7;8;9;10;11;12;13;14;15},1))</f>
        <v>0</v>
      </c>
      <c r="E88" s="43">
        <f>INDEX({0;6;5;4;3;2;1},MATCH(Feuil1!E297,{0;1;2;3;4;5;6},1))</f>
        <v>0</v>
      </c>
      <c r="F88" s="43">
        <f>INDEX({0;1;2;3;1;1;1;1;1;1;1;1;2;3;4;5;6},MATCH(Feuil1!F297,{0;1;2;3;12;13;14;15;16;17;18;19;20;21;22;23;24},1))</f>
        <v>1</v>
      </c>
      <c r="G88" s="43">
        <f>Feuil1!G297*(H88+I88+J88+K88)</f>
        <v>11</v>
      </c>
      <c r="H88" s="43">
        <f>INDEX({0;6;5;4;3;2;1},MATCH(Feuil1!H297,{0;1;2;3;4;5;6},1))</f>
        <v>3</v>
      </c>
      <c r="I88" s="43">
        <f>INDEX({0;6;5;4;3;2;1},MATCH(Feuil1!I297,{0;1;2;3;4;5;6},1))</f>
        <v>4</v>
      </c>
      <c r="J88" s="43">
        <f>INDEX({0;3;5;8;15;25},MATCH(Feuil1!J297,{0;1;2;3;4;5},1))</f>
        <v>3</v>
      </c>
      <c r="K88" s="43">
        <f>INDEX({0;1;4;6;10;12;15;7;8;9;10;12;14;16;18;20},MATCH(Feuil1!K297,{0;1;2;3;4;5;6;7;8;9;10;11;12;13;14;15},1))</f>
        <v>1</v>
      </c>
      <c r="L88" s="43">
        <f>IF(Feuil1!L297="","",VLOOKUP(Feuil1!L297,$A$111:$B$162,2,0))</f>
        <v>0</v>
      </c>
      <c r="M88" s="43">
        <f>IF(Feuil1!M297="","",VLOOKUP(Feuil1!M297,$A$111:$B$162,2,0))</f>
        <v>0</v>
      </c>
      <c r="N88" s="43">
        <f>IF(Feuil1!N297="","",VLOOKUP(Feuil1!N297,$A$111:$B$162,2,0))</f>
        <v>0</v>
      </c>
      <c r="O88" s="43">
        <f t="shared" si="3"/>
        <v>12</v>
      </c>
      <c r="P88" s="44" t="s">
        <v>11</v>
      </c>
      <c r="Q88" s="43">
        <f t="shared" ref="Q88" si="6">SUM(O87:O88)</f>
        <v>126</v>
      </c>
    </row>
    <row r="89" spans="1:17" x14ac:dyDescent="0.25">
      <c r="A89" s="22" t="str">
        <f>Feuil1!A298</f>
        <v>Stegadon With Skystreak Bow</v>
      </c>
      <c r="B89" s="22">
        <f>INDEX({0;1;3;5;7;9;12;14;16;18;20;22;24},MATCH(Feuil1!B298,{0;1;2;3;4;5;6;7;8;9;10;11;12},1))</f>
        <v>20</v>
      </c>
      <c r="C89" s="22">
        <f>INDEX({0;1;2;3;4;5;6;7;8;9;10;12;14;16;18;20},MATCH(Feuil1!C298,{0;1;2;3;4;5;6;7;8;9;10;11;12;13;14;15},1))</f>
        <v>8</v>
      </c>
      <c r="D89" s="22">
        <f>INDEX({0;1;2;3;4;5;6;7;8;9;10;12;14;16;18;20},MATCH(Feuil1!D298,{0;1;2;3;4;5;6;7;8;9;10;11;12;13;14;15},1))</f>
        <v>10</v>
      </c>
      <c r="E89" s="22">
        <f>INDEX({0;6;5;4;3;2;1},MATCH(Feuil1!E298,{0;1;2;3;4;5;6},1))</f>
        <v>3</v>
      </c>
      <c r="F89" s="22">
        <f>INDEX({0;1;2;3;1;1;1;1;1;1;1;1;2;3;4;5;6},MATCH(Feuil1!F298,{0;1;2;3;12;13;14;15;16;17;18;19;20;21;22;23;24},1))</f>
        <v>3</v>
      </c>
      <c r="G89" s="22">
        <f>Feuil1!G298*(H89+I89+J89+K89)</f>
        <v>24</v>
      </c>
      <c r="H89" s="22">
        <f>INDEX({0;6;5;4;3;2;1},MATCH(Feuil1!H298,{0;1;2;3;4;5;6},1))</f>
        <v>2</v>
      </c>
      <c r="I89" s="22">
        <f>INDEX({0;6;5;4;3;2;1},MATCH(Feuil1!I298,{0;1;2;3;4;5;6},1))</f>
        <v>3</v>
      </c>
      <c r="J89" s="22">
        <f>INDEX({0;3;5;8;15;25},MATCH(Feuil1!J298,{0;1;2;3;4;5},1))</f>
        <v>0</v>
      </c>
      <c r="K89" s="22">
        <f>INDEX({0;1;4;6;10;12;15;7;8;9;10;12;14;16;18;20},MATCH(Feuil1!K298,{0;1;2;3;4;5;6;7;8;9;10;11;12;13;14;15},1))</f>
        <v>1</v>
      </c>
      <c r="L89" s="22">
        <f>IF(Feuil1!L298="","",VLOOKUP(Feuil1!L298,$A$111:$B$162,2,0))</f>
        <v>0</v>
      </c>
      <c r="M89" s="22">
        <f>IF(Feuil1!M298="","",VLOOKUP(Feuil1!M298,$A$111:$B$162,2,0))</f>
        <v>0</v>
      </c>
      <c r="N89" s="22">
        <f>IF(Feuil1!N298="","",VLOOKUP(Feuil1!N298,$A$111:$B$162,2,0))</f>
        <v>0</v>
      </c>
      <c r="O89" s="22">
        <f t="shared" si="3"/>
        <v>68</v>
      </c>
      <c r="P89" s="22"/>
      <c r="Q89" s="22"/>
    </row>
    <row r="90" spans="1:17" x14ac:dyDescent="0.25">
      <c r="A90" s="22">
        <f>Feuil1!A299</f>
        <v>0</v>
      </c>
      <c r="B90" s="22">
        <f>INDEX({0;1;3;5;7;9;12;14;16;18;20;22;24},MATCH(Feuil1!B299,{0;1;2;3;4;5;6;7;8;9;10;11;12},1))</f>
        <v>0</v>
      </c>
      <c r="C90" s="22">
        <f>INDEX({0;1;2;3;4;5;6;7;8;9;10;12;14;16;18;20},MATCH(Feuil1!C299,{0;1;2;3;4;5;6;7;8;9;10;11;12;13;14;15},1))</f>
        <v>0</v>
      </c>
      <c r="D90" s="22">
        <f>INDEX({0;1;2;3;4;5;6;7;8;9;10;12;14;16;18;20},MATCH(Feuil1!D299,{0;1;2;3;4;5;6;7;8;9;10;11;12;13;14;15},1))</f>
        <v>0</v>
      </c>
      <c r="E90" s="22">
        <f>INDEX({0;6;5;4;3;2;1},MATCH(Feuil1!E299,{0;1;2;3;4;5;6},1))</f>
        <v>0</v>
      </c>
      <c r="F90" s="22">
        <f>INDEX({0;1;2;3;1;1;1;1;1;1;1;1;2;3;4;5;6},MATCH(Feuil1!F299,{0;1;2;3;12;13;14;15;16;17;18;19;20;21;22;23;24},1))</f>
        <v>6</v>
      </c>
      <c r="G90" s="22">
        <f>Feuil1!G299*(H90+I90+J90+K90)</f>
        <v>42</v>
      </c>
      <c r="H90" s="22">
        <f>INDEX({0;6;5;4;3;2;1},MATCH(Feuil1!H299,{0;1;2;3;4;5;6},1))</f>
        <v>3</v>
      </c>
      <c r="I90" s="22">
        <f>INDEX({0;6;5;4;3;2;1},MATCH(Feuil1!I299,{0;1;2;3;4;5;6},1))</f>
        <v>4</v>
      </c>
      <c r="J90" s="22">
        <f>INDEX({0;3;5;8;15;25},MATCH(Feuil1!J299,{0;1;2;3;4;5},1))</f>
        <v>3</v>
      </c>
      <c r="K90" s="22">
        <f>INDEX({0;1;4;6;10;12;15;7;8;9;10;12;14;16;18;20},MATCH(Feuil1!K299,{0;1;2;3;4;5;6;7;8;9;10;11;12;13;14;15},1))</f>
        <v>4</v>
      </c>
      <c r="L90" s="22">
        <f>IF(Feuil1!L299="","",VLOOKUP(Feuil1!L299,$A$111:$B$162,2,0))</f>
        <v>0</v>
      </c>
      <c r="M90" s="22">
        <f>IF(Feuil1!M299="","",VLOOKUP(Feuil1!M299,$A$111:$B$162,2,0))</f>
        <v>0</v>
      </c>
      <c r="N90" s="22">
        <f>IF(Feuil1!N299="","",VLOOKUP(Feuil1!N299,$A$111:$B$162,2,0))</f>
        <v>0</v>
      </c>
      <c r="O90" s="22">
        <f t="shared" si="3"/>
        <v>48</v>
      </c>
      <c r="P90" s="22"/>
      <c r="Q90" s="22"/>
    </row>
    <row r="91" spans="1:17" x14ac:dyDescent="0.25">
      <c r="A91" s="22">
        <f>Feuil1!A300</f>
        <v>0</v>
      </c>
      <c r="B91" s="22">
        <f>INDEX({0;1;3;5;7;9;12;14;16;18;20;22;24},MATCH(Feuil1!B300,{0;1;2;3;4;5;6;7;8;9;10;11;12},1))</f>
        <v>0</v>
      </c>
      <c r="C91" s="22">
        <f>INDEX({0;1;2;3;4;5;6;7;8;9;10;12;14;16;18;20},MATCH(Feuil1!C300,{0;1;2;3;4;5;6;7;8;9;10;11;12;13;14;15},1))</f>
        <v>0</v>
      </c>
      <c r="D91" s="22">
        <f>INDEX({0;1;2;3;4;5;6;7;8;9;10;12;14;16;18;20},MATCH(Feuil1!D300,{0;1;2;3;4;5;6;7;8;9;10;11;12;13;14;15},1))</f>
        <v>0</v>
      </c>
      <c r="E91" s="22">
        <f>INDEX({0;6;5;4;3;2;1},MATCH(Feuil1!E300,{0;1;2;3;4;5;6},1))</f>
        <v>0</v>
      </c>
      <c r="F91" s="22">
        <f>INDEX({0;1;2;3;1;1;1;1;1;1;1;1;2;3;4;5;6},MATCH(Feuil1!F300,{0;1;2;3;12;13;14;15;16;17;18;19;20;21;22;23;24},1))</f>
        <v>2</v>
      </c>
      <c r="G91" s="22">
        <f>Feuil1!G300*(H91+I91+J91+K91)</f>
        <v>60</v>
      </c>
      <c r="H91" s="22">
        <f>INDEX({0;6;5;4;3;2;1},MATCH(Feuil1!H300,{0;1;2;3;4;5;6},1))</f>
        <v>4</v>
      </c>
      <c r="I91" s="22">
        <f>INDEX({0;6;5;4;3;2;1},MATCH(Feuil1!I300,{0;1;2;3;4;5;6},1))</f>
        <v>4</v>
      </c>
      <c r="J91" s="22">
        <f>INDEX({0;3;5;8;15;25},MATCH(Feuil1!J300,{0;1;2;3;4;5},1))</f>
        <v>8</v>
      </c>
      <c r="K91" s="22">
        <f>INDEX({0;1;4;6;10;12;15;7;8;9;10;12;14;16;18;20},MATCH(Feuil1!K300,{0;1;2;3;4;5;6;7;8;9;10;11;12;13;14;15},1))</f>
        <v>4</v>
      </c>
      <c r="L91" s="22">
        <f>IF(Feuil1!L300="","",VLOOKUP(Feuil1!L300,$A$111:$B$162,2,0))</f>
        <v>0</v>
      </c>
      <c r="M91" s="22">
        <f>IF(Feuil1!M300="","",VLOOKUP(Feuil1!M300,$A$111:$B$162,2,0))</f>
        <v>0</v>
      </c>
      <c r="N91" s="22">
        <f>IF(Feuil1!N300="","",VLOOKUP(Feuil1!N300,$A$111:$B$162,2,0))</f>
        <v>0</v>
      </c>
      <c r="O91" s="22">
        <f>SUM(B91:G91,L91:N91)</f>
        <v>62</v>
      </c>
      <c r="P91" s="23"/>
      <c r="Q91" s="22"/>
    </row>
    <row r="92" spans="1:17" x14ac:dyDescent="0.25">
      <c r="A92" s="22">
        <f>Feuil1!A301</f>
        <v>0</v>
      </c>
      <c r="B92" s="22">
        <f>INDEX({0;1;3;5;7;9;12;14;16;18;20;22;24},MATCH(Feuil1!B301,{0;1;2;3;4;5;6;7;8;9;10;11;12},1))</f>
        <v>0</v>
      </c>
      <c r="C92" s="22">
        <f>INDEX({0;1;2;3;4;5;6;7;8;9;10;12;14;16;18;20},MATCH(Feuil1!C301,{0;1;2;3;4;5;6;7;8;9;10;11;12;13;14;15},1))</f>
        <v>0</v>
      </c>
      <c r="D92" s="22">
        <f>INDEX({0;1;2;3;4;5;6;7;8;9;10;12;14;16;18;20},MATCH(Feuil1!D301,{0;1;2;3;4;5;6;7;8;9;10;11;12;13;14;15},1))</f>
        <v>0</v>
      </c>
      <c r="E92" s="22">
        <f>INDEX({0;6;5;4;3;2;1},MATCH(Feuil1!E301,{0;1;2;3;4;5;6},1))</f>
        <v>0</v>
      </c>
      <c r="F92" s="22">
        <f>INDEX({0;1;2;3;1;1;1;1;1;1;1;1;2;3;4;5;6},MATCH(Feuil1!F301,{0;1;2;3;12;13;14;15;16;17;18;19;20;21;22;23;24},1))</f>
        <v>1</v>
      </c>
      <c r="G92" s="22">
        <f>Feuil1!G301*(H92+I92+J92+K92)</f>
        <v>72</v>
      </c>
      <c r="H92" s="22">
        <f>INDEX({0;6;5;4;3;2;1},MATCH(Feuil1!H301,{0;1;2;3;4;5;6},1))</f>
        <v>3</v>
      </c>
      <c r="I92" s="22">
        <f>INDEX({0;6;5;4;3;2;1},MATCH(Feuil1!I301,{0;1;2;3;4;5;6},1))</f>
        <v>4</v>
      </c>
      <c r="J92" s="22">
        <f>INDEX({0;3;5;8;15;25},MATCH(Feuil1!J301,{0;1;2;3;4;5},1))</f>
        <v>0</v>
      </c>
      <c r="K92" s="22">
        <f>INDEX({0;1;4;6;10;12;15;7;8;9;10;12;14;16;18;20},MATCH(Feuil1!K301,{0;1;2;3;4;5;6;7;8;9;10;11;12;13;14;15},1))</f>
        <v>1</v>
      </c>
      <c r="L92" s="22">
        <f>IF(Feuil1!L301="","",VLOOKUP(Feuil1!L301,$A$111:$B$162,2,0))</f>
        <v>0</v>
      </c>
      <c r="M92" s="22">
        <f>IF(Feuil1!M301="","",VLOOKUP(Feuil1!M301,$A$111:$B$162,2,0))</f>
        <v>0</v>
      </c>
      <c r="N92" s="22">
        <f>IF(Feuil1!N301="","",VLOOKUP(Feuil1!N301,$A$111:$B$162,2,0))</f>
        <v>0</v>
      </c>
      <c r="O92" s="22">
        <f>SUM(B92:G92,L92:N92)</f>
        <v>73</v>
      </c>
      <c r="P92" s="23" t="s">
        <v>11</v>
      </c>
      <c r="Q92" s="22">
        <f>SUM(O89:O92)</f>
        <v>251</v>
      </c>
    </row>
    <row r="93" spans="1:17" x14ac:dyDescent="0.25">
      <c r="A93" s="43" t="str">
        <f>Feuil1!A302</f>
        <v>Stegadon With Sunfire Thrower</v>
      </c>
      <c r="B93" s="43">
        <f>INDEX({0;1;3;5;7;9;12;14;16;18;20;22;24},MATCH(Feuil1!B302,{0;1;2;3;4;5;6;7;8;9;10;11;12},1))</f>
        <v>20</v>
      </c>
      <c r="C93" s="43">
        <f>INDEX({0;1;2;3;4;5;6;7;8;9;10;12;14;16;18;20},MATCH(Feuil1!C302,{0;1;2;3;4;5;6;7;8;9;10;11;12;13;14;15},1))</f>
        <v>8</v>
      </c>
      <c r="D93" s="43">
        <f>INDEX({0;1;2;3;4;5;6;7;8;9;10;12;14;16;18;20},MATCH(Feuil1!D302,{0;1;2;3;4;5;6;7;8;9;10;11;12;13;14;15},1))</f>
        <v>10</v>
      </c>
      <c r="E93" s="43">
        <f>INDEX({0;6;5;4;3;2;1},MATCH(Feuil1!E302,{0;1;2;3;4;5;6},1))</f>
        <v>3</v>
      </c>
      <c r="F93" s="43">
        <f>INDEX({0;1;2;3;1;1;1;1;1;1;1;1;2;3;4;5;6},MATCH(Feuil1!F302,{0;1;2;3;12;13;14;15;16;17;18;19;20;21;22;23;24},1))</f>
        <v>3</v>
      </c>
      <c r="G93" s="43">
        <f>Feuil1!G302*(H93+I93+J93+K93)</f>
        <v>24</v>
      </c>
      <c r="H93" s="43">
        <f>INDEX({0;6;5;4;3;2;1},MATCH(Feuil1!H302,{0;1;2;3;4;5;6},1))</f>
        <v>2</v>
      </c>
      <c r="I93" s="43">
        <f>INDEX({0;6;5;4;3;2;1},MATCH(Feuil1!I302,{0;1;2;3;4;5;6},1))</f>
        <v>3</v>
      </c>
      <c r="J93" s="43">
        <f>INDEX({0;3;5;8;15;25},MATCH(Feuil1!J302,{0;1;2;3;4;5},1))</f>
        <v>0</v>
      </c>
      <c r="K93" s="43">
        <f>INDEX({0;1;4;6;10;12;15;7;8;9;10;12;14;16;18;20},MATCH(Feuil1!K302,{0;1;2;3;4;5;6;7;8;9;10;11;12;13;14;15},1))</f>
        <v>1</v>
      </c>
      <c r="L93" s="43">
        <f>IF(Feuil1!L302="","",VLOOKUP(Feuil1!L302,$A$111:$B$162,2,0))</f>
        <v>0</v>
      </c>
      <c r="M93" s="43">
        <f>IF(Feuil1!M302="","",VLOOKUP(Feuil1!M302,$A$111:$B$162,2,0))</f>
        <v>0</v>
      </c>
      <c r="N93" s="43">
        <f>IF(Feuil1!N302="","",VLOOKUP(Feuil1!N302,$A$111:$B$162,2,0))</f>
        <v>0</v>
      </c>
      <c r="O93" s="43">
        <f>SUM(B93:G93,L93:N93)</f>
        <v>68</v>
      </c>
      <c r="P93" s="43"/>
      <c r="Q93" s="43"/>
    </row>
    <row r="94" spans="1:17" x14ac:dyDescent="0.25">
      <c r="A94" s="43">
        <f>Feuil1!A303</f>
        <v>0</v>
      </c>
      <c r="B94" s="43">
        <f>INDEX({0;1;3;5;7;9;12;14;16;18;20;22;24},MATCH(Feuil1!B303,{0;1;2;3;4;5;6;7;8;9;10;11;12},1))</f>
        <v>0</v>
      </c>
      <c r="C94" s="43">
        <f>INDEX({0;1;2;3;4;5;6;7;8;9;10;12;14;16;18;20},MATCH(Feuil1!C303,{0;1;2;3;4;5;6;7;8;9;10;11;12;13;14;15},1))</f>
        <v>0</v>
      </c>
      <c r="D94" s="43">
        <f>INDEX({0;1;2;3;4;5;6;7;8;9;10;12;14;16;18;20},MATCH(Feuil1!D303,{0;1;2;3;4;5;6;7;8;9;10;11;12;13;14;15},1))</f>
        <v>0</v>
      </c>
      <c r="E94" s="43">
        <f>INDEX({0;6;5;4;3;2;1},MATCH(Feuil1!E303,{0;1;2;3;4;5;6},1))</f>
        <v>0</v>
      </c>
      <c r="F94" s="43">
        <f>INDEX({0;1;2;3;1;1;1;1;1;1;1;1;2;3;4;5;6},MATCH(Feuil1!F303,{0;1;2;3;12;13;14;15;16;17;18;19;20;21;22;23;24},1))</f>
        <v>3</v>
      </c>
      <c r="G94" s="43">
        <f>Feuil1!G303*(H94+I94+J94+K94)</f>
        <v>90</v>
      </c>
      <c r="H94" s="43">
        <f>INDEX({0;6;5;4;3;2;1},MATCH(Feuil1!H303,{0;1;2;3;4;5;6},1))</f>
        <v>4</v>
      </c>
      <c r="I94" s="43">
        <f>INDEX({0;6;5;4;3;2;1},MATCH(Feuil1!I303,{0;1;2;3;4;5;6},1))</f>
        <v>4</v>
      </c>
      <c r="J94" s="43">
        <f>INDEX({0;3;5;8;15;25},MATCH(Feuil1!J303,{0;1;2;3;4;5},1))</f>
        <v>0</v>
      </c>
      <c r="K94" s="43">
        <f>INDEX({0;1;4;6;10;12;15;7;8;9;10;12;14;16;18;20},MATCH(Feuil1!K303,{0;1;2;3;4;5;6;7;8;9;10;11;12;13;14;15},1))</f>
        <v>1</v>
      </c>
      <c r="L94" s="43">
        <f>IF(Feuil1!L303="","",VLOOKUP(Feuil1!L303,$A$111:$B$162,2,0))</f>
        <v>0</v>
      </c>
      <c r="M94" s="43">
        <f>IF(Feuil1!M303="","",VLOOKUP(Feuil1!M303,$A$111:$B$162,2,0))</f>
        <v>0</v>
      </c>
      <c r="N94" s="43">
        <f>IF(Feuil1!N303="","",VLOOKUP(Feuil1!N303,$A$111:$B$162,2,0))</f>
        <v>0</v>
      </c>
      <c r="O94" s="43">
        <f>SUM(B94:G94,L94:N94)</f>
        <v>93</v>
      </c>
      <c r="P94" s="44"/>
      <c r="Q94" s="43"/>
    </row>
    <row r="95" spans="1:17" x14ac:dyDescent="0.25">
      <c r="A95" s="43">
        <f>Feuil1!A304</f>
        <v>0</v>
      </c>
      <c r="B95" s="43">
        <f>INDEX({0;1;3;5;7;9;12;14;16;18;20;22;24},MATCH(Feuil1!B304,{0;1;2;3;4;5;6;7;8;9;10;11;12},1))</f>
        <v>0</v>
      </c>
      <c r="C95" s="43">
        <f>INDEX({0;1;2;3;4;5;6;7;8;9;10;12;14;16;18;20},MATCH(Feuil1!C304,{0;1;2;3;4;5;6;7;8;9;10;11;12;13;14;15},1))</f>
        <v>0</v>
      </c>
      <c r="D95" s="43">
        <f>INDEX({0;1;2;3;4;5;6;7;8;9;10;12;14;16;18;20},MATCH(Feuil1!D304,{0;1;2;3;4;5;6;7;8;9;10;11;12;13;14;15},1))</f>
        <v>0</v>
      </c>
      <c r="E95" s="43">
        <f>INDEX({0;6;5;4;3;2;1},MATCH(Feuil1!E304,{0;1;2;3;4;5;6},1))</f>
        <v>0</v>
      </c>
      <c r="F95" s="43">
        <f>INDEX({0;1;2;3;1;1;1;1;1;1;1;1;2;3;4;5;6},MATCH(Feuil1!F304,{0;1;2;3;12;13;14;15;16;17;18;19;20;21;22;23;24},1))</f>
        <v>2</v>
      </c>
      <c r="G95" s="43">
        <f>Feuil1!G304*(H95+I95+J95+K95)</f>
        <v>60</v>
      </c>
      <c r="H95" s="43">
        <f>INDEX({0;6;5;4;3;2;1},MATCH(Feuil1!H304,{0;1;2;3;4;5;6},1))</f>
        <v>4</v>
      </c>
      <c r="I95" s="43">
        <f>INDEX({0;6;5;4;3;2;1},MATCH(Feuil1!I304,{0;1;2;3;4;5;6},1))</f>
        <v>4</v>
      </c>
      <c r="J95" s="43">
        <f>INDEX({0;3;5;8;15;25},MATCH(Feuil1!J304,{0;1;2;3;4;5},1))</f>
        <v>8</v>
      </c>
      <c r="K95" s="43">
        <f>INDEX({0;1;4;6;10;12;15;7;8;9;10;12;14;16;18;20},MATCH(Feuil1!K304,{0;1;2;3;4;5;6;7;8;9;10;11;12;13;14;15},1))</f>
        <v>4</v>
      </c>
      <c r="L95" s="43">
        <f>IF(Feuil1!L304="","",VLOOKUP(Feuil1!L304,$A$111:$B$162,2,0))</f>
        <v>0</v>
      </c>
      <c r="M95" s="43">
        <f>IF(Feuil1!M304="","",VLOOKUP(Feuil1!M304,$A$111:$B$162,2,0))</f>
        <v>0</v>
      </c>
      <c r="N95" s="43">
        <f>IF(Feuil1!N304="","",VLOOKUP(Feuil1!N304,$A$111:$B$162,2,0))</f>
        <v>0</v>
      </c>
      <c r="O95" s="43">
        <f t="shared" si="3"/>
        <v>62</v>
      </c>
      <c r="P95" s="44"/>
      <c r="Q95" s="43"/>
    </row>
    <row r="96" spans="1:17" x14ac:dyDescent="0.25">
      <c r="A96" s="43">
        <f>Feuil1!A305</f>
        <v>0</v>
      </c>
      <c r="B96" s="43">
        <f>INDEX({0;1;3;5;7;9;12;14;16;18;20;22;24},MATCH(Feuil1!B305,{0;1;2;3;4;5;6;7;8;9;10;11;12},1))</f>
        <v>0</v>
      </c>
      <c r="C96" s="43">
        <f>INDEX({0;1;2;3;4;5;6;7;8;9;10;12;14;16;18;20},MATCH(Feuil1!C305,{0;1;2;3;4;5;6;7;8;9;10;11;12;13;14;15},1))</f>
        <v>0</v>
      </c>
      <c r="D96" s="43">
        <f>INDEX({0;1;2;3;4;5;6;7;8;9;10;12;14;16;18;20},MATCH(Feuil1!D305,{0;1;2;3;4;5;6;7;8;9;10;11;12;13;14;15},1))</f>
        <v>0</v>
      </c>
      <c r="E96" s="43">
        <f>INDEX({0;6;5;4;3;2;1},MATCH(Feuil1!E305,{0;1;2;3;4;5;6},1))</f>
        <v>0</v>
      </c>
      <c r="F96" s="43">
        <f>INDEX({0;1;2;3;1;1;1;1;1;1;1;1;2;3;4;5;6},MATCH(Feuil1!F305,{0;1;2;3;12;13;14;15;16;17;18;19;20;21;22;23;24},1))</f>
        <v>1</v>
      </c>
      <c r="G96" s="43">
        <f>Feuil1!G305*(H96+I96+J96+K96)</f>
        <v>72</v>
      </c>
      <c r="H96" s="43">
        <f>INDEX({0;6;5;4;3;2;1},MATCH(Feuil1!H305,{0;1;2;3;4;5;6},1))</f>
        <v>3</v>
      </c>
      <c r="I96" s="43">
        <f>INDEX({0;6;5;4;3;2;1},MATCH(Feuil1!I305,{0;1;2;3;4;5;6},1))</f>
        <v>4</v>
      </c>
      <c r="J96" s="43">
        <f>INDEX({0;3;5;8;15;25},MATCH(Feuil1!J305,{0;1;2;3;4;5},1))</f>
        <v>0</v>
      </c>
      <c r="K96" s="43">
        <f>INDEX({0;1;4;6;10;12;15;7;8;9;10;12;14;16;18;20},MATCH(Feuil1!K305,{0;1;2;3;4;5;6;7;8;9;10;11;12;13;14;15},1))</f>
        <v>1</v>
      </c>
      <c r="L96" s="43">
        <f>IF(Feuil1!L305="","",VLOOKUP(Feuil1!L305,$A$111:$B$162,2,0))</f>
        <v>0</v>
      </c>
      <c r="M96" s="43">
        <f>IF(Feuil1!M305="","",VLOOKUP(Feuil1!M305,$A$111:$B$162,2,0))</f>
        <v>0</v>
      </c>
      <c r="N96" s="43">
        <f>IF(Feuil1!N305="","",VLOOKUP(Feuil1!N305,$A$111:$B$162,2,0))</f>
        <v>0</v>
      </c>
      <c r="O96" s="43">
        <f t="shared" si="3"/>
        <v>73</v>
      </c>
      <c r="P96" s="44" t="s">
        <v>11</v>
      </c>
      <c r="Q96" s="43">
        <f>SUM(O93:O96)</f>
        <v>296</v>
      </c>
    </row>
    <row r="97" spans="1:17" x14ac:dyDescent="0.25">
      <c r="A97" s="22" t="str">
        <f>Feuil1!A306</f>
        <v>Engine Of The Gods</v>
      </c>
      <c r="B97" s="22">
        <f>INDEX({0;1;3;5;7;9;12;14;16;18;20;22;24},MATCH(Feuil1!B306,{0;1;2;3;4;5;6;7;8;9;10;11;12},1))</f>
        <v>20</v>
      </c>
      <c r="C97" s="22">
        <f>INDEX({0;1;2;3;4;5;6;7;8;9;10;12;14;16;18;20},MATCH(Feuil1!C306,{0;1;2;3;4;5;6;7;8;9;10;11;12;13;14;15},1))</f>
        <v>8</v>
      </c>
      <c r="D97" s="22">
        <f>INDEX({0;1;2;3;4;5;6;7;8;9;10;12;14;16;18;20},MATCH(Feuil1!D306,{0;1;2;3;4;5;6;7;8;9;10;11;12;13;14;15},1))</f>
        <v>10</v>
      </c>
      <c r="E97" s="22">
        <f>INDEX({0;6;5;4;3;2;1},MATCH(Feuil1!E306,{0;1;2;3;4;5;6},1))</f>
        <v>3</v>
      </c>
      <c r="F97" s="22">
        <f>INDEX({0;1;2;3;1;1;1;1;1;1;1;1;2;3;4;5;6},MATCH(Feuil1!F306,{0;1;2;3;12;13;14;15;16;17;18;19;20;21;22;23;24},1))</f>
        <v>3</v>
      </c>
      <c r="G97" s="22">
        <f>Feuil1!G306*(H97+I97+J97+K97)</f>
        <v>24</v>
      </c>
      <c r="H97" s="22">
        <f>INDEX({0;6;5;4;3;2;1},MATCH(Feuil1!H306,{0;1;2;3;4;5;6},1))</f>
        <v>2</v>
      </c>
      <c r="I97" s="22">
        <f>INDEX({0;6;5;4;3;2;1},MATCH(Feuil1!I306,{0;1;2;3;4;5;6},1))</f>
        <v>3</v>
      </c>
      <c r="J97" s="22">
        <f>INDEX({0;3;5;8;15;25},MATCH(Feuil1!J306,{0;1;2;3;4;5},1))</f>
        <v>0</v>
      </c>
      <c r="K97" s="22">
        <f>INDEX({0;1;4;6;10;12;15;7;8;9;10;12;14;16;18;20},MATCH(Feuil1!K306,{0;1;2;3;4;5;6;7;8;9;10;11;12;13;14;15},1))</f>
        <v>1</v>
      </c>
      <c r="L97" s="22">
        <f>IF(Feuil1!L306="","",VLOOKUP(Feuil1!L306,$A$111:$B$162,2,0))</f>
        <v>0</v>
      </c>
      <c r="M97" s="22">
        <f>IF(Feuil1!M306="","",VLOOKUP(Feuil1!M306,$A$111:$B$162,2,0))</f>
        <v>0</v>
      </c>
      <c r="N97" s="22">
        <f>IF(Feuil1!N306="","",VLOOKUP(Feuil1!N306,$A$111:$B$162,2,0))</f>
        <v>0</v>
      </c>
      <c r="O97" s="22">
        <f t="shared" si="3"/>
        <v>68</v>
      </c>
      <c r="P97" s="23"/>
      <c r="Q97" s="22"/>
    </row>
    <row r="98" spans="1:17" x14ac:dyDescent="0.25">
      <c r="A98" s="22">
        <f>Feuil1!A307</f>
        <v>0</v>
      </c>
      <c r="B98" s="22">
        <f>INDEX({0;1;3;5;7;9;12;14;16;18;20;22;24},MATCH(Feuil1!B307,{0;1;2;3;4;5;6;7;8;9;10;11;12},1))</f>
        <v>0</v>
      </c>
      <c r="C98" s="22">
        <f>INDEX({0;1;2;3;4;5;6;7;8;9;10;12;14;16;18;20},MATCH(Feuil1!C307,{0;1;2;3;4;5;6;7;8;9;10;11;12;13;14;15},1))</f>
        <v>0</v>
      </c>
      <c r="D98" s="22">
        <f>INDEX({0;1;2;3;4;5;6;7;8;9;10;12;14;16;18;20},MATCH(Feuil1!D307,{0;1;2;3;4;5;6;7;8;9;10;11;12;13;14;15},1))</f>
        <v>0</v>
      </c>
      <c r="E98" s="22">
        <f>INDEX({0;6;5;4;3;2;1},MATCH(Feuil1!E307,{0;1;2;3;4;5;6},1))</f>
        <v>0</v>
      </c>
      <c r="F98" s="22">
        <f>INDEX({0;1;2;3;1;1;1;1;1;1;1;1;2;3;4;5;6},MATCH(Feuil1!F307,{0;1;2;3;12;13;14;15;16;17;18;19;20;21;22;23;24},1))</f>
        <v>2</v>
      </c>
      <c r="G98" s="22">
        <f>Feuil1!G307*(H98+I98+J98+K98)</f>
        <v>60</v>
      </c>
      <c r="H98" s="22">
        <f>INDEX({0;6;5;4;3;2;1},MATCH(Feuil1!H307,{0;1;2;3;4;5;6},1))</f>
        <v>4</v>
      </c>
      <c r="I98" s="22">
        <f>INDEX({0;6;5;4;3;2;1},MATCH(Feuil1!I307,{0;1;2;3;4;5;6},1))</f>
        <v>4</v>
      </c>
      <c r="J98" s="22">
        <f>INDEX({0;3;5;8;15;25},MATCH(Feuil1!J307,{0;1;2;3;4;5},1))</f>
        <v>3</v>
      </c>
      <c r="K98" s="22">
        <f>INDEX({0;1;4;6;10;12;15;7;8;9;10;12;14;16;18;20},MATCH(Feuil1!K307,{0;1;2;3;4;5;6;7;8;9;10;11;12;13;14;15},1))</f>
        <v>4</v>
      </c>
      <c r="L98" s="22">
        <f>IF(Feuil1!L307="","",VLOOKUP(Feuil1!L307,$A$111:$B$162,2,0))</f>
        <v>0</v>
      </c>
      <c r="M98" s="22">
        <f>IF(Feuil1!M307="","",VLOOKUP(Feuil1!M307,$A$111:$B$162,2,0))</f>
        <v>0</v>
      </c>
      <c r="N98" s="22">
        <f>IF(Feuil1!N307="","",VLOOKUP(Feuil1!N307,$A$111:$B$162,2,0))</f>
        <v>0</v>
      </c>
      <c r="O98" s="22">
        <f t="shared" si="3"/>
        <v>62</v>
      </c>
      <c r="P98" s="23"/>
      <c r="Q98" s="22"/>
    </row>
    <row r="99" spans="1:17" x14ac:dyDescent="0.25">
      <c r="A99" s="22">
        <f>Feuil1!A308</f>
        <v>0</v>
      </c>
      <c r="B99" s="22">
        <f>INDEX({0;1;3;5;7;9;12;14;16;18;20;22;24},MATCH(Feuil1!B308,{0;1;2;3;4;5;6;7;8;9;10;11;12},1))</f>
        <v>0</v>
      </c>
      <c r="C99" s="22">
        <f>INDEX({0;1;2;3;4;5;6;7;8;9;10;12;14;16;18;20},MATCH(Feuil1!C308,{0;1;2;3;4;5;6;7;8;9;10;11;12;13;14;15},1))</f>
        <v>0</v>
      </c>
      <c r="D99" s="22">
        <f>INDEX({0;1;2;3;4;5;6;7;8;9;10;12;14;16;18;20},MATCH(Feuil1!D308,{0;1;2;3;4;5;6;7;8;9;10;11;12;13;14;15},1))</f>
        <v>0</v>
      </c>
      <c r="E99" s="22">
        <f>INDEX({0;6;5;4;3;2;1},MATCH(Feuil1!E308,{0;1;2;3;4;5;6},1))</f>
        <v>0</v>
      </c>
      <c r="F99" s="22">
        <f>INDEX({0;1;2;3;1;1;1;1;1;1;1;1;2;3;4;5;6},MATCH(Feuil1!F308,{0;1;2;3;12;13;14;15;16;17;18;19;20;21;22;23;24},1))</f>
        <v>1</v>
      </c>
      <c r="G99" s="22">
        <f>Feuil1!G308*(H99+I99+J99+K99)</f>
        <v>63</v>
      </c>
      <c r="H99" s="22">
        <f>INDEX({0;6;5;4;3;2;1},MATCH(Feuil1!H308,{0;1;2;3;4;5;6},1))</f>
        <v>3</v>
      </c>
      <c r="I99" s="22">
        <f>INDEX({0;6;5;4;3;2;1},MATCH(Feuil1!I308,{0;1;2;3;4;5;6},1))</f>
        <v>3</v>
      </c>
      <c r="J99" s="22">
        <f>INDEX({0;3;5;8;15;25},MATCH(Feuil1!J308,{0;1;2;3;4;5},1))</f>
        <v>0</v>
      </c>
      <c r="K99" s="22">
        <f>INDEX({0;1;4;6;10;12;15;7;8;9;10;12;14;16;18;20},MATCH(Feuil1!K308,{0;1;2;3;4;5;6;7;8;9;10;11;12;13;14;15},1))</f>
        <v>1</v>
      </c>
      <c r="L99" s="22">
        <f>IF(Feuil1!L308="","",VLOOKUP(Feuil1!L308,$A$111:$B$162,2,0))</f>
        <v>0</v>
      </c>
      <c r="M99" s="22">
        <f>IF(Feuil1!M308="","",VLOOKUP(Feuil1!M308,$A$111:$B$162,2,0))</f>
        <v>0</v>
      </c>
      <c r="N99" s="22">
        <f>IF(Feuil1!N308="","",VLOOKUP(Feuil1!N308,$A$111:$B$162,2,0))</f>
        <v>0</v>
      </c>
      <c r="O99" s="22">
        <f t="shared" si="3"/>
        <v>64</v>
      </c>
      <c r="P99" s="23" t="s">
        <v>11</v>
      </c>
      <c r="Q99" s="22">
        <f>SUM(O97:O99)</f>
        <v>194</v>
      </c>
    </row>
    <row r="100" spans="1:17" x14ac:dyDescent="0.25">
      <c r="A100" s="43" t="str">
        <f>Feuil1!A309</f>
        <v>Bastiladon With Searing Beam</v>
      </c>
      <c r="B100" s="43">
        <f>INDEX({0;1;3;5;7;9;12;14;16;18;20;22;24},MATCH(Feuil1!B309,{0;1;2;3;4;5;6;7;8;9;10;11;12},1))</f>
        <v>16</v>
      </c>
      <c r="C100" s="43">
        <f>INDEX({0;1;2;3;4;5;6;7;8;9;10;12;14;16;18;20},MATCH(Feuil1!C309,{0;1;2;3;4;5;6;7;8;9;10;11;12;13;14;15},1))</f>
        <v>5</v>
      </c>
      <c r="D100" s="43">
        <f>INDEX({0;1;2;3;4;5;6;7;8;9;10;12;14;16;18;20},MATCH(Feuil1!D309,{0;1;2;3;4;5;6;7;8;9;10;11;12;13;14;15},1))</f>
        <v>10</v>
      </c>
      <c r="E100" s="43">
        <f>INDEX({0;6;5;4;3;2;1},MATCH(Feuil1!E309,{0;1;2;3;4;5;6},1))</f>
        <v>4</v>
      </c>
      <c r="F100" s="43">
        <f>INDEX({0;1;2;3;1;1;1;1;1;1;1;1;2;3;4;5;6},MATCH(Feuil1!F309,{0;1;2;3;12;13;14;15;16;17;18;19;20;21;22;23;24},1))</f>
        <v>2</v>
      </c>
      <c r="G100" s="43">
        <f>Feuil1!G309*(H100+I100+J100+K100)</f>
        <v>84</v>
      </c>
      <c r="H100" s="43">
        <f>INDEX({0;6;5;4;3;2;1},MATCH(Feuil1!H309,{0;1;2;3;4;5;6},1))</f>
        <v>3</v>
      </c>
      <c r="I100" s="43">
        <f>INDEX({0;6;5;4;3;2;1},MATCH(Feuil1!I309,{0;1;2;3;4;5;6},1))</f>
        <v>4</v>
      </c>
      <c r="J100" s="43">
        <f>INDEX({0;3;5;8;15;25},MATCH(Feuil1!J309,{0;1;2;3;4;5},1))</f>
        <v>3</v>
      </c>
      <c r="K100" s="43">
        <f>INDEX({0;1;4;6;10;12;15;7;8;9;10;12;14;16;18;20},MATCH(Feuil1!K309,{0;1;2;3;4;5;6;7;8;9;10;11;12;13;14;15},1))</f>
        <v>4</v>
      </c>
      <c r="L100" s="43">
        <f>IF(Feuil1!L309="","",VLOOKUP(Feuil1!L309,$A$111:$B$162,2,0))</f>
        <v>0</v>
      </c>
      <c r="M100" s="43">
        <f>IF(Feuil1!M309="","",VLOOKUP(Feuil1!M309,$A$111:$B$162,2,0))</f>
        <v>0</v>
      </c>
      <c r="N100" s="43">
        <f>IF(Feuil1!N309="","",VLOOKUP(Feuil1!N309,$A$111:$B$162,2,0))</f>
        <v>0</v>
      </c>
      <c r="O100" s="43">
        <f>SUM(B100:G100,L100:N100)</f>
        <v>121</v>
      </c>
      <c r="P100" s="43"/>
      <c r="Q100" s="43"/>
    </row>
    <row r="101" spans="1:17" x14ac:dyDescent="0.25">
      <c r="A101" s="43">
        <f>Feuil1!A310</f>
        <v>0</v>
      </c>
      <c r="B101" s="43">
        <f>INDEX({0;1;3;5;7;9;12;14;16;18;20;22;24},MATCH(Feuil1!B310,{0;1;2;3;4;5;6;7;8;9;10;11;12},1))</f>
        <v>0</v>
      </c>
      <c r="C101" s="43">
        <f>INDEX({0;1;2;3;4;5;6;7;8;9;10;12;14;16;18;20},MATCH(Feuil1!C310,{0;1;2;3;4;5;6;7;8;9;10;11;12;13;14;15},1))</f>
        <v>0</v>
      </c>
      <c r="D101" s="43">
        <f>INDEX({0;1;2;3;4;5;6;7;8;9;10;12;14;16;18;20},MATCH(Feuil1!D310,{0;1;2;3;4;5;6;7;8;9;10;11;12;13;14;15},1))</f>
        <v>0</v>
      </c>
      <c r="E101" s="43">
        <f>INDEX({0;6;5;4;3;2;1},MATCH(Feuil1!E310,{0;1;2;3;4;5;6},1))</f>
        <v>0</v>
      </c>
      <c r="F101" s="43">
        <f>INDEX({0;1;2;3;1;1;1;1;1;1;1;1;2;3;4;5;6},MATCH(Feuil1!F310,{0;1;2;3;12;13;14;15;16;17;18;19;20;21;22;23;24},1))</f>
        <v>3</v>
      </c>
      <c r="G101" s="43">
        <f>Feuil1!G310*(H101+I101+J101+K101)</f>
        <v>24</v>
      </c>
      <c r="H101" s="43">
        <f>INDEX({0;6;5;4;3;2;1},MATCH(Feuil1!H310,{0;1;2;3;4;5;6},1))</f>
        <v>2</v>
      </c>
      <c r="I101" s="43">
        <f>INDEX({0;6;5;4;3;2;1},MATCH(Feuil1!I310,{0;1;2;3;4;5;6},1))</f>
        <v>3</v>
      </c>
      <c r="J101" s="43">
        <f>INDEX({0;3;5;8;15;25},MATCH(Feuil1!J310,{0;1;2;3;4;5},1))</f>
        <v>0</v>
      </c>
      <c r="K101" s="43">
        <f>INDEX({0;1;4;6;10;12;15;7;8;9;10;12;14;16;18;20},MATCH(Feuil1!K310,{0;1;2;3;4;5;6;7;8;9;10;11;12;13;14;15},1))</f>
        <v>1</v>
      </c>
      <c r="L101" s="43">
        <f>IF(Feuil1!L310="","",VLOOKUP(Feuil1!L310,$A$111:$B$162,2,0))</f>
        <v>0</v>
      </c>
      <c r="M101" s="43">
        <f>IF(Feuil1!M310="","",VLOOKUP(Feuil1!M310,$A$111:$B$162,2,0))</f>
        <v>0</v>
      </c>
      <c r="N101" s="43">
        <f>IF(Feuil1!N310="","",VLOOKUP(Feuil1!N310,$A$111:$B$162,2,0))</f>
        <v>0</v>
      </c>
      <c r="O101" s="43">
        <f t="shared" ref="O101:O108" si="7">SUM(B101:G101,L101:N101)</f>
        <v>27</v>
      </c>
      <c r="P101" s="44"/>
      <c r="Q101" s="43"/>
    </row>
    <row r="102" spans="1:17" x14ac:dyDescent="0.25">
      <c r="A102" s="43">
        <f>Feuil1!A311</f>
        <v>0</v>
      </c>
      <c r="B102" s="43">
        <f>INDEX({0;1;3;5;7;9;12;14;16;18;20;22;24},MATCH(Feuil1!B311,{0;1;2;3;4;5;6;7;8;9;10;11;12},1))</f>
        <v>0</v>
      </c>
      <c r="C102" s="43">
        <f>INDEX({0;1;2;3;4;5;6;7;8;9;10;12;14;16;18;20},MATCH(Feuil1!C311,{0;1;2;3;4;5;6;7;8;9;10;11;12;13;14;15},1))</f>
        <v>0</v>
      </c>
      <c r="D102" s="43">
        <f>INDEX({0;1;2;3;4;5;6;7;8;9;10;12;14;16;18;20},MATCH(Feuil1!D311,{0;1;2;3;4;5;6;7;8;9;10;11;12;13;14;15},1))</f>
        <v>0</v>
      </c>
      <c r="E102" s="43">
        <f>INDEX({0;6;5;4;3;2;1},MATCH(Feuil1!E311,{0;1;2;3;4;5;6},1))</f>
        <v>0</v>
      </c>
      <c r="F102" s="43">
        <f>INDEX({0;1;2;3;1;1;1;1;1;1;1;1;2;3;4;5;6},MATCH(Feuil1!F311,{0;1;2;3;12;13;14;15;16;17;18;19;20;21;22;23;24},1))</f>
        <v>2</v>
      </c>
      <c r="G102" s="43">
        <f>Feuil1!G311*(H102+I102+J102+K102)</f>
        <v>45</v>
      </c>
      <c r="H102" s="43">
        <f>INDEX({0;6;5;4;3;2;1},MATCH(Feuil1!H311,{0;1;2;3;4;5;6},1))</f>
        <v>4</v>
      </c>
      <c r="I102" s="43">
        <f>INDEX({0;6;5;4;3;2;1},MATCH(Feuil1!I311,{0;1;2;3;4;5;6},1))</f>
        <v>4</v>
      </c>
      <c r="J102" s="43">
        <f>INDEX({0;3;5;8;15;25},MATCH(Feuil1!J311,{0;1;2;3;4;5},1))</f>
        <v>3</v>
      </c>
      <c r="K102" s="43">
        <f>INDEX({0;1;4;6;10;12;15;7;8;9;10;12;14;16;18;20},MATCH(Feuil1!K311,{0;1;2;3;4;5;6;7;8;9;10;11;12;13;14;15},1))</f>
        <v>4</v>
      </c>
      <c r="L102" s="43">
        <f>IF(Feuil1!L311="","",VLOOKUP(Feuil1!L311,$A$111:$B$162,2,0))</f>
        <v>0</v>
      </c>
      <c r="M102" s="43">
        <f>IF(Feuil1!M311="","",VLOOKUP(Feuil1!M311,$A$111:$B$162,2,0))</f>
        <v>0</v>
      </c>
      <c r="N102" s="43">
        <f>IF(Feuil1!N311="","",VLOOKUP(Feuil1!N311,$A$111:$B$162,2,0))</f>
        <v>0</v>
      </c>
      <c r="O102" s="43">
        <f t="shared" si="7"/>
        <v>47</v>
      </c>
      <c r="P102" s="44" t="s">
        <v>11</v>
      </c>
      <c r="Q102" s="43">
        <f>SUM(O100:O102)</f>
        <v>195</v>
      </c>
    </row>
    <row r="103" spans="1:17" x14ac:dyDescent="0.25">
      <c r="A103" s="22" t="str">
        <f>Feuil1!A312</f>
        <v>Bastiladon</v>
      </c>
      <c r="B103" s="22">
        <f>INDEX({0;1;3;5;7;9;12;14;16;18;20;22;24},MATCH(Feuil1!B312,{0;1;2;3;4;5;6;7;8;9;10;11;12},1))</f>
        <v>16</v>
      </c>
      <c r="C103" s="22">
        <f>INDEX({0;1;2;3;4;5;6;7;8;9;10;12;14;16;18;20},MATCH(Feuil1!C312,{0;1;2;3;4;5;6;7;8;9;10;11;12;13;14;15},1))</f>
        <v>5</v>
      </c>
      <c r="D103" s="22">
        <f>INDEX({0;1;2;3;4;5;6;7;8;9;10;12;14;16;18;20},MATCH(Feuil1!D312,{0;1;2;3;4;5;6;7;8;9;10;11;12;13;14;15},1))</f>
        <v>10</v>
      </c>
      <c r="E103" s="22">
        <f>INDEX({0;6;5;4;3;2;1},MATCH(Feuil1!E312,{0;1;2;3;4;5;6},1))</f>
        <v>4</v>
      </c>
      <c r="F103" s="22">
        <f>INDEX({0;1;2;3;1;1;1;1;1;1;1;1;2;3;4;5;6},MATCH(Feuil1!F312,{0;1;2;3;12;13;14;15;16;17;18;19;20;21;22;23;24},1))</f>
        <v>3</v>
      </c>
      <c r="G103" s="22">
        <f>Feuil1!G312*(H103+I103+J103+K103)</f>
        <v>24</v>
      </c>
      <c r="H103" s="22">
        <f>INDEX({0;6;5;4;3;2;1},MATCH(Feuil1!H312,{0;1;2;3;4;5;6},1))</f>
        <v>2</v>
      </c>
      <c r="I103" s="22">
        <f>INDEX({0;6;5;4;3;2;1},MATCH(Feuil1!I312,{0;1;2;3;4;5;6},1))</f>
        <v>3</v>
      </c>
      <c r="J103" s="22">
        <f>INDEX({0;3;5;8;15;25},MATCH(Feuil1!J312,{0;1;2;3;4;5},1))</f>
        <v>0</v>
      </c>
      <c r="K103" s="22">
        <f>INDEX({0;1;4;6;10;12;15;7;8;9;10;12;14;16;18;20},MATCH(Feuil1!K312,{0;1;2;3;4;5;6;7;8;9;10;11;12;13;14;15},1))</f>
        <v>1</v>
      </c>
      <c r="L103" s="22">
        <f>IF(Feuil1!L312="","",VLOOKUP(Feuil1!L312,$A$111:$B$162,2,0))</f>
        <v>0</v>
      </c>
      <c r="M103" s="22">
        <f>IF(Feuil1!M312="","",VLOOKUP(Feuil1!M312,$A$111:$B$162,2,0))</f>
        <v>0</v>
      </c>
      <c r="N103" s="22">
        <f>IF(Feuil1!N312="","",VLOOKUP(Feuil1!N312,$A$111:$B$162,2,0))</f>
        <v>0</v>
      </c>
      <c r="O103" s="22">
        <f t="shared" si="7"/>
        <v>62</v>
      </c>
      <c r="P103" s="23"/>
      <c r="Q103" s="22"/>
    </row>
    <row r="104" spans="1:17" x14ac:dyDescent="0.25">
      <c r="A104" s="22">
        <f>Feuil1!A313</f>
        <v>0</v>
      </c>
      <c r="B104" s="22">
        <f>INDEX({0;1;3;5;7;9;12;14;16;18;20;22;24},MATCH(Feuil1!B313,{0;1;2;3;4;5;6;7;8;9;10;11;12},1))</f>
        <v>0</v>
      </c>
      <c r="C104" s="22">
        <f>INDEX({0;1;2;3;4;5;6;7;8;9;10;12;14;16;18;20},MATCH(Feuil1!C313,{0;1;2;3;4;5;6;7;8;9;10;11;12;13;14;15},1))</f>
        <v>0</v>
      </c>
      <c r="D104" s="22">
        <f>INDEX({0;1;2;3;4;5;6;7;8;9;10;12;14;16;18;20},MATCH(Feuil1!D313,{0;1;2;3;4;5;6;7;8;9;10;11;12;13;14;15},1))</f>
        <v>0</v>
      </c>
      <c r="E104" s="22">
        <f>INDEX({0;6;5;4;3;2;1},MATCH(Feuil1!E313,{0;1;2;3;4;5;6},1))</f>
        <v>0</v>
      </c>
      <c r="F104" s="22">
        <f>INDEX({0;1;2;3;1;1;1;1;1;1;1;1;2;3;4;5;6},MATCH(Feuil1!F313,{0;1;2;3;12;13;14;15;16;17;18;19;20;21;22;23;24},1))</f>
        <v>2</v>
      </c>
      <c r="G104" s="22">
        <f>Feuil1!G313*(H104+I104+J104+K104)</f>
        <v>45</v>
      </c>
      <c r="H104" s="22">
        <f>INDEX({0;6;5;4;3;2;1},MATCH(Feuil1!H313,{0;1;2;3;4;5;6},1))</f>
        <v>4</v>
      </c>
      <c r="I104" s="22">
        <f>INDEX({0;6;5;4;3;2;1},MATCH(Feuil1!I313,{0;1;2;3;4;5;6},1))</f>
        <v>4</v>
      </c>
      <c r="J104" s="22">
        <f>INDEX({0;3;5;8;15;25},MATCH(Feuil1!J313,{0;1;2;3;4;5},1))</f>
        <v>3</v>
      </c>
      <c r="K104" s="22">
        <f>INDEX({0;1;4;6;10;12;15;7;8;9;10;12;14;16;18;20},MATCH(Feuil1!K313,{0;1;2;3;4;5;6;7;8;9;10;11;12;13;14;15},1))</f>
        <v>4</v>
      </c>
      <c r="L104" s="22">
        <f>IF(Feuil1!L313="","",VLOOKUP(Feuil1!L313,$A$111:$B$162,2,0))</f>
        <v>0</v>
      </c>
      <c r="M104" s="22">
        <f>IF(Feuil1!M313="","",VLOOKUP(Feuil1!M313,$A$111:$B$162,2,0))</f>
        <v>0</v>
      </c>
      <c r="N104" s="22">
        <f>IF(Feuil1!N313="","",VLOOKUP(Feuil1!N313,$A$111:$B$162,2,0))</f>
        <v>0</v>
      </c>
      <c r="O104" s="22">
        <f t="shared" si="7"/>
        <v>47</v>
      </c>
      <c r="P104" s="23" t="s">
        <v>11</v>
      </c>
      <c r="Q104" s="22">
        <f>SUM(O103:O104)</f>
        <v>109</v>
      </c>
    </row>
    <row r="105" spans="1:17" x14ac:dyDescent="0.25">
      <c r="A105" s="43" t="str">
        <f>Feuil1!A314</f>
        <v>Troglodon</v>
      </c>
      <c r="B105" s="43">
        <f>INDEX({0;1;3;5;7;9;12;14;16;18;20;22;24},MATCH(Feuil1!B314,{0;1;2;3;4;5;6;7;8;9;10;11;12},1))</f>
        <v>24</v>
      </c>
      <c r="C105" s="43">
        <f>INDEX({0;1;2;3;4;5;6;7;8;9;10;12;14;16;18;20},MATCH(Feuil1!C314,{0;1;2;3;4;5;6;7;8;9;10;11;12;13;14;15},1))</f>
        <v>10</v>
      </c>
      <c r="D105" s="43">
        <f>INDEX({0;1;2;3;4;5;6;7;8;9;10;12;14;16;18;20},MATCH(Feuil1!D314,{0;1;2;3;4;5;6;7;8;9;10;11;12;13;14;15},1))</f>
        <v>10</v>
      </c>
      <c r="E105" s="43">
        <f>INDEX({0;6;5;4;3;2;1},MATCH(Feuil1!E314,{0;1;2;3;4;5;6},1))</f>
        <v>3</v>
      </c>
      <c r="F105" s="43">
        <f>INDEX({0;1;2;3;1;1;1;1;1;1;1;1;2;3;4;5;6},MATCH(Feuil1!F314,{0;1;2;3;12;13;14;15;16;17;18;19;20;21;22;23;24},1))</f>
        <v>1</v>
      </c>
      <c r="G105" s="43">
        <f>Feuil1!G314*(H105+I105+J105+K105)</f>
        <v>24</v>
      </c>
      <c r="H105" s="43">
        <f>INDEX({0;6;5;4;3;2;1},MATCH(Feuil1!H314,{0;1;2;3;4;5;6},1))</f>
        <v>4</v>
      </c>
      <c r="I105" s="43">
        <f>INDEX({0;6;5;4;3;2;1},MATCH(Feuil1!I314,{0;1;2;3;4;5;6},1))</f>
        <v>4</v>
      </c>
      <c r="J105" s="43">
        <f>INDEX({0;3;5;8;15;25},MATCH(Feuil1!J314,{0;1;2;3;4;5},1))</f>
        <v>0</v>
      </c>
      <c r="K105" s="43">
        <f>INDEX({0;1;4;6;10;12;15;7;8;9;10;12;14;16;18;20},MATCH(Feuil1!K314,{0;1;2;3;4;5;6;7;8;9;10;11;12;13;14;15},1))</f>
        <v>4</v>
      </c>
      <c r="L105" s="43">
        <f>IF(Feuil1!L314="","",VLOOKUP(Feuil1!L314,$A$111:$B$162,2,0))</f>
        <v>0</v>
      </c>
      <c r="M105" s="43">
        <f>IF(Feuil1!M314="","",VLOOKUP(Feuil1!M314,$A$111:$B$162,2,0))</f>
        <v>0</v>
      </c>
      <c r="N105" s="43">
        <f>IF(Feuil1!N314="","",VLOOKUP(Feuil1!N314,$A$111:$B$162,2,0))</f>
        <v>0</v>
      </c>
      <c r="O105" s="43">
        <f t="shared" si="7"/>
        <v>72</v>
      </c>
      <c r="P105" s="43"/>
      <c r="Q105" s="43"/>
    </row>
    <row r="106" spans="1:17" x14ac:dyDescent="0.25">
      <c r="A106" s="43">
        <f>Feuil1!A315</f>
        <v>0</v>
      </c>
      <c r="B106" s="43">
        <f>INDEX({0;1;3;5;7;9;12;14;16;18;20;22;24},MATCH(Feuil1!B315,{0;1;2;3;4;5;6;7;8;9;10;11;12},1))</f>
        <v>0</v>
      </c>
      <c r="C106" s="43">
        <f>INDEX({0;1;2;3;4;5;6;7;8;9;10;12;14;16;18;20},MATCH(Feuil1!C315,{0;1;2;3;4;5;6;7;8;9;10;11;12;13;14;15},1))</f>
        <v>0</v>
      </c>
      <c r="D106" s="43">
        <f>INDEX({0;1;2;3;4;5;6;7;8;9;10;12;14;16;18;20},MATCH(Feuil1!D315,{0;1;2;3;4;5;6;7;8;9;10;11;12;13;14;15},1))</f>
        <v>0</v>
      </c>
      <c r="E106" s="43">
        <f>INDEX({0;6;5;4;3;2;1},MATCH(Feuil1!E315,{0;1;2;3;4;5;6},1))</f>
        <v>0</v>
      </c>
      <c r="F106" s="43">
        <f>INDEX({0;1;2;3;1;1;1;1;1;1;1;1;2;3;4;5;6},MATCH(Feuil1!F315,{0;1;2;3;12;13;14;15;16;17;18;19;20;21;22;23;24},1))</f>
        <v>2</v>
      </c>
      <c r="G106" s="43">
        <f>Feuil1!G315*(H106+I106+J106+K106)</f>
        <v>72</v>
      </c>
      <c r="H106" s="43">
        <f>INDEX({0;6;5;4;3;2;1},MATCH(Feuil1!H315,{0;1;2;3;4;5;6},1))</f>
        <v>3</v>
      </c>
      <c r="I106" s="43">
        <f>INDEX({0;6;5;4;3;2;1},MATCH(Feuil1!I315,{0;1;2;3;4;5;6},1))</f>
        <v>5</v>
      </c>
      <c r="J106" s="43">
        <f>INDEX({0;3;5;8;15;25},MATCH(Feuil1!J315,{0;1;2;3;4;5},1))</f>
        <v>0</v>
      </c>
      <c r="K106" s="43">
        <f>INDEX({0;1;4;6;10;12;15;7;8;9;10;12;14;16;18;20},MATCH(Feuil1!K315,{0;1;2;3;4;5;6;7;8;9;10;11;12;13;14;15},1))</f>
        <v>4</v>
      </c>
      <c r="L106" s="43">
        <f>IF(Feuil1!L315="","",VLOOKUP(Feuil1!L315,$A$111:$B$162,2,0))</f>
        <v>0</v>
      </c>
      <c r="M106" s="43">
        <f>IF(Feuil1!M315="","",VLOOKUP(Feuil1!M315,$A$111:$B$162,2,0))</f>
        <v>0</v>
      </c>
      <c r="N106" s="43">
        <f>IF(Feuil1!N315="","",VLOOKUP(Feuil1!N315,$A$111:$B$162,2,0))</f>
        <v>0</v>
      </c>
      <c r="O106" s="43">
        <f t="shared" si="7"/>
        <v>74</v>
      </c>
      <c r="P106" s="44"/>
      <c r="Q106" s="43"/>
    </row>
    <row r="107" spans="1:17" x14ac:dyDescent="0.25">
      <c r="A107" s="43">
        <f>Feuil1!A316</f>
        <v>0</v>
      </c>
      <c r="B107" s="43">
        <f>INDEX({0;1;3;5;7;9;12;14;16;18;20;22;24},MATCH(Feuil1!B316,{0;1;2;3;4;5;6;7;8;9;10;11;12},1))</f>
        <v>0</v>
      </c>
      <c r="C107" s="43">
        <f>INDEX({0;1;2;3;4;5;6;7;8;9;10;12;14;16;18;20},MATCH(Feuil1!C316,{0;1;2;3;4;5;6;7;8;9;10;11;12;13;14;15},1))</f>
        <v>0</v>
      </c>
      <c r="D107" s="43">
        <f>INDEX({0;1;2;3;4;5;6;7;8;9;10;12;14;16;18;20},MATCH(Feuil1!D316,{0;1;2;3;4;5;6;7;8;9;10;11;12;13;14;15},1))</f>
        <v>0</v>
      </c>
      <c r="E107" s="43">
        <f>INDEX({0;6;5;4;3;2;1},MATCH(Feuil1!E316,{0;1;2;3;4;5;6},1))</f>
        <v>0</v>
      </c>
      <c r="F107" s="43">
        <f>INDEX({0;1;2;3;1;1;1;1;1;1;1;1;2;3;4;5;6},MATCH(Feuil1!F316,{0;1;2;3;12;13;14;15;16;17;18;19;20;21;22;23;24},1))</f>
        <v>2</v>
      </c>
      <c r="G107" s="43">
        <f>Feuil1!G316*(H107+I107+J107+K107)</f>
        <v>22</v>
      </c>
      <c r="H107" s="43">
        <f>INDEX({0;6;5;4;3;2;1},MATCH(Feuil1!H316,{0;1;2;3;4;5;6},1))</f>
        <v>3</v>
      </c>
      <c r="I107" s="43">
        <f>INDEX({0;6;5;4;3;2;1},MATCH(Feuil1!I316,{0;1;2;3;4;5;6},1))</f>
        <v>4</v>
      </c>
      <c r="J107" s="43">
        <f>INDEX({0;3;5;8;15;25},MATCH(Feuil1!J316,{0;1;2;3;4;5},1))</f>
        <v>0</v>
      </c>
      <c r="K107" s="43">
        <f>INDEX({0;1;4;6;10;12;15;7;8;9;10;12;14;16;18;20},MATCH(Feuil1!K316,{0;1;2;3;4;5;6;7;8;9;10;11;12;13;14;15},1))</f>
        <v>4</v>
      </c>
      <c r="L107" s="43">
        <f>IF(Feuil1!L316="","",VLOOKUP(Feuil1!L316,$A$111:$B$162,2,0))</f>
        <v>0</v>
      </c>
      <c r="M107" s="43">
        <f>IF(Feuil1!M316="","",VLOOKUP(Feuil1!M316,$A$111:$B$162,2,0))</f>
        <v>0</v>
      </c>
      <c r="N107" s="43">
        <f>IF(Feuil1!N316="","",VLOOKUP(Feuil1!N316,$A$111:$B$162,2,0))</f>
        <v>0</v>
      </c>
      <c r="O107" s="43">
        <f t="shared" si="7"/>
        <v>24</v>
      </c>
      <c r="P107" s="43"/>
      <c r="Q107" s="43"/>
    </row>
    <row r="108" spans="1:17" x14ac:dyDescent="0.25">
      <c r="A108" s="43">
        <f>Feuil1!A317</f>
        <v>0</v>
      </c>
      <c r="B108" s="43">
        <f>INDEX({0;1;3;5;7;9;12;14;16;18;20;22;24},MATCH(Feuil1!B317,{0;1;2;3;4;5;6;7;8;9;10;11;12},1))</f>
        <v>0</v>
      </c>
      <c r="C108" s="43">
        <f>INDEX({0;1;2;3;4;5;6;7;8;9;10;12;14;16;18;20},MATCH(Feuil1!C317,{0;1;2;3;4;5;6;7;8;9;10;11;12;13;14;15},1))</f>
        <v>0</v>
      </c>
      <c r="D108" s="43">
        <f>INDEX({0;1;2;3;4;5;6;7;8;9;10;12;14;16;18;20},MATCH(Feuil1!D317,{0;1;2;3;4;5;6;7;8;9;10;11;12;13;14;15},1))</f>
        <v>0</v>
      </c>
      <c r="E108" s="43">
        <f>INDEX({0;6;5;4;3;2;1},MATCH(Feuil1!E317,{0;1;2;3;4;5;6},1))</f>
        <v>0</v>
      </c>
      <c r="F108" s="43">
        <f>INDEX({0;1;2;3;1;1;1;1;1;1;1;1;2;3;4;5;6},MATCH(Feuil1!F317,{0;1;2;3;12;13;14;15;16;17;18;19;20;21;22;23;24},1))</f>
        <v>1</v>
      </c>
      <c r="G108" s="43">
        <f>Feuil1!G317*(H108+I108+J108+K108)</f>
        <v>6</v>
      </c>
      <c r="H108" s="43">
        <f>INDEX({0;6;5;4;3;2;1},MATCH(Feuil1!H317,{0;1;2;3;4;5;6},1))</f>
        <v>3</v>
      </c>
      <c r="I108" s="43">
        <f>INDEX({0;6;5;4;3;2;1},MATCH(Feuil1!I317,{0;1;2;3;4;5;6},1))</f>
        <v>2</v>
      </c>
      <c r="J108" s="43">
        <f>INDEX({0;3;5;8;15;25},MATCH(Feuil1!J317,{0;1;2;3;4;5},1))</f>
        <v>0</v>
      </c>
      <c r="K108" s="43">
        <f>INDEX({0;1;4;6;10;12;15;7;8;9;10;12;14;16;18;20},MATCH(Feuil1!K317,{0;1;2;3;4;5;6;7;8;9;10;11;12;13;14;15},1))</f>
        <v>1</v>
      </c>
      <c r="L108" s="43">
        <f>IF(Feuil1!L317="","",VLOOKUP(Feuil1!L317,$A$111:$B$162,2,0))</f>
        <v>0</v>
      </c>
      <c r="M108" s="43">
        <f>IF(Feuil1!M317="","",VLOOKUP(Feuil1!M317,$A$111:$B$162,2,0))</f>
        <v>0</v>
      </c>
      <c r="N108" s="43">
        <f>IF(Feuil1!N317="","",VLOOKUP(Feuil1!N317,$A$111:$B$162,2,0))</f>
        <v>0</v>
      </c>
      <c r="O108" s="43">
        <f t="shared" si="7"/>
        <v>7</v>
      </c>
      <c r="P108" s="44" t="s">
        <v>11</v>
      </c>
      <c r="Q108" s="43">
        <f>SUM(O105:O108)</f>
        <v>177</v>
      </c>
    </row>
    <row r="109" spans="1:17" x14ac:dyDescent="0.25">
      <c r="A109" s="22" t="str">
        <f>Feuil1!A318</f>
        <v>Jungle Swarms</v>
      </c>
      <c r="B109" s="22">
        <f>INDEX({0;1;3;5;7;9;12;14;16;18;20;22;24},MATCH(Feuil1!B318,{0;1;2;3;4;5;6;7;8;9;10;11;12},1))</f>
        <v>9</v>
      </c>
      <c r="C109" s="22">
        <f>INDEX({0;1;2;3;4;5;6;7;8;9;10;12;14;16;18;20},MATCH(Feuil1!C318,{0;1;2;3;4;5;6;7;8;9;10;11;12;13;14;15},1))</f>
        <v>6</v>
      </c>
      <c r="D109" s="22">
        <f>INDEX({0;1;2;3;4;5;6;7;8;9;10;12;14;16;18;20},MATCH(Feuil1!D318,{0;1;2;3;4;5;6;7;8;9;10;11;12;13;14;15},1))</f>
        <v>10</v>
      </c>
      <c r="E109" s="22">
        <f>INDEX({0;6;5;4;3;2;1},MATCH(Feuil1!E318,{0;1;2;3;4;5;6},1))</f>
        <v>0</v>
      </c>
      <c r="F109" s="22">
        <f>INDEX({0;1;2;3;1;1;1;1;1;1;1;1;2;3;4;5;6},MATCH(Feuil1!F318,{0;1;2;3;12;13;14;15;16;17;18;19;20;21;22;23;24},1))</f>
        <v>1</v>
      </c>
      <c r="G109" s="22">
        <f>Feuil1!G318*(H109+I109+J109+K109)</f>
        <v>25</v>
      </c>
      <c r="H109" s="22">
        <f>INDEX({0;6;5;4;3;2;1},MATCH(Feuil1!H318,{0;1;2;3;4;5;6},1))</f>
        <v>2</v>
      </c>
      <c r="I109" s="22">
        <f>INDEX({0;6;5;4;3;2;1},MATCH(Feuil1!I318,{0;1;2;3;4;5;6},1))</f>
        <v>2</v>
      </c>
      <c r="J109" s="22">
        <f>INDEX({0;3;5;8;15;25},MATCH(Feuil1!J318,{0;1;2;3;4;5},1))</f>
        <v>0</v>
      </c>
      <c r="K109" s="22">
        <f>INDEX({0;1;4;6;10;12;15;7;8;9;10;12;14;16;18;20},MATCH(Feuil1!K318,{0;1;2;3;4;5;6;7;8;9;10;11;12;13;14;15},1))</f>
        <v>1</v>
      </c>
      <c r="L109" s="22">
        <f>IF(Feuil1!L318="","",VLOOKUP(Feuil1!L318,$A$111:$B$162,2,0))</f>
        <v>0</v>
      </c>
      <c r="M109" s="22">
        <f>IF(Feuil1!M318="","",VLOOKUP(Feuil1!M318,$A$111:$B$162,2,0))</f>
        <v>0</v>
      </c>
      <c r="N109" s="22">
        <f>IF(Feuil1!N318="","",VLOOKUP(Feuil1!N318,$A$111:$B$162,2,0))</f>
        <v>0</v>
      </c>
      <c r="O109" s="22"/>
      <c r="P109" s="23" t="s">
        <v>11</v>
      </c>
      <c r="Q109" s="22">
        <f t="shared" ref="Q109" si="8">SUM(O107:O109)</f>
        <v>31</v>
      </c>
    </row>
    <row r="110" spans="1:17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x14ac:dyDescent="0.25">
      <c r="A111" s="8" t="s">
        <v>12</v>
      </c>
      <c r="B111" s="8">
        <v>0</v>
      </c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x14ac:dyDescent="0.25">
      <c r="A112" s="8" t="s">
        <v>203</v>
      </c>
      <c r="B112" s="8">
        <v>0</v>
      </c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7" x14ac:dyDescent="0.25">
      <c r="A113" s="8" t="s">
        <v>204</v>
      </c>
      <c r="B113" s="8">
        <v>15</v>
      </c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7" x14ac:dyDescent="0.25">
      <c r="A114" s="8" t="s">
        <v>205</v>
      </c>
      <c r="B114" s="8">
        <v>0</v>
      </c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</row>
    <row r="115" spans="1:17" x14ac:dyDescent="0.25">
      <c r="A115" s="8" t="s">
        <v>206</v>
      </c>
      <c r="B115" s="8">
        <v>0</v>
      </c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x14ac:dyDescent="0.25">
      <c r="A116" s="8" t="s">
        <v>207</v>
      </c>
      <c r="B116" s="8">
        <v>0</v>
      </c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</row>
    <row r="117" spans="1:17" x14ac:dyDescent="0.25">
      <c r="A117" s="8" t="s">
        <v>208</v>
      </c>
      <c r="B117" s="8">
        <v>0</v>
      </c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 x14ac:dyDescent="0.25">
      <c r="A118" s="8" t="s">
        <v>209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x14ac:dyDescent="0.25">
      <c r="A119" s="8" t="s">
        <v>17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</row>
    <row r="120" spans="1:17" x14ac:dyDescent="0.25">
      <c r="A120" s="8" t="s">
        <v>210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</row>
    <row r="121" spans="1:17" x14ac:dyDescent="0.25">
      <c r="A121" s="8" t="s">
        <v>211</v>
      </c>
      <c r="B121" s="8">
        <v>0</v>
      </c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x14ac:dyDescent="0.25">
      <c r="A122" s="8" t="s">
        <v>212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x14ac:dyDescent="0.25">
      <c r="A123" s="8" t="s">
        <v>213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</row>
    <row r="124" spans="1:17" x14ac:dyDescent="0.25">
      <c r="A124" s="8" t="s">
        <v>23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</row>
    <row r="125" spans="1:17" x14ac:dyDescent="0.25">
      <c r="A125" s="8" t="s">
        <v>214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x14ac:dyDescent="0.25">
      <c r="A126" s="8" t="s">
        <v>188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x14ac:dyDescent="0.25">
      <c r="A127" s="8" t="s">
        <v>215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</row>
    <row r="128" spans="1:17" x14ac:dyDescent="0.25">
      <c r="A128" s="8" t="s">
        <v>216</v>
      </c>
      <c r="B128" s="8">
        <v>0</v>
      </c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x14ac:dyDescent="0.25">
      <c r="A129" s="8" t="s">
        <v>217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</row>
    <row r="130" spans="1:17" x14ac:dyDescent="0.25">
      <c r="A130" s="8" t="s">
        <v>218</v>
      </c>
      <c r="B130" s="8">
        <v>4</v>
      </c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 x14ac:dyDescent="0.25">
      <c r="A131" s="8" t="s">
        <v>219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 x14ac:dyDescent="0.25">
      <c r="A132" s="8" t="s">
        <v>220</v>
      </c>
      <c r="B132" s="8">
        <v>0</v>
      </c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x14ac:dyDescent="0.25">
      <c r="A133" s="8" t="s">
        <v>221</v>
      </c>
      <c r="B133" s="8">
        <v>0</v>
      </c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7" x14ac:dyDescent="0.25">
      <c r="A134" s="8" t="s">
        <v>222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7" x14ac:dyDescent="0.25">
      <c r="A135" s="8" t="s">
        <v>223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  <row r="136" spans="1:17" x14ac:dyDescent="0.25">
      <c r="A136" s="8" t="s">
        <v>224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x14ac:dyDescent="0.25">
      <c r="A137" s="8" t="s">
        <v>225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1:17" x14ac:dyDescent="0.25">
      <c r="A138" s="8" t="s">
        <v>226</v>
      </c>
      <c r="B138" s="8">
        <v>40</v>
      </c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 x14ac:dyDescent="0.25">
      <c r="A139" s="8" t="s">
        <v>227</v>
      </c>
      <c r="B139" s="8">
        <v>0</v>
      </c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x14ac:dyDescent="0.25">
      <c r="A140" s="8" t="s">
        <v>228</v>
      </c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 x14ac:dyDescent="0.25">
      <c r="A141" s="8" t="s">
        <v>229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 x14ac:dyDescent="0.25">
      <c r="A142" s="8" t="s">
        <v>230</v>
      </c>
      <c r="B142" s="8">
        <v>0</v>
      </c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 x14ac:dyDescent="0.25">
      <c r="A143" s="8" t="s">
        <v>231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 x14ac:dyDescent="0.25">
      <c r="A144" t="s">
        <v>232</v>
      </c>
      <c r="B144">
        <v>0</v>
      </c>
    </row>
    <row r="145" spans="1:2" x14ac:dyDescent="0.25">
      <c r="A145" t="s">
        <v>233</v>
      </c>
    </row>
    <row r="146" spans="1:2" x14ac:dyDescent="0.25">
      <c r="A146" t="s">
        <v>234</v>
      </c>
      <c r="B146">
        <v>0</v>
      </c>
    </row>
    <row r="147" spans="1:2" x14ac:dyDescent="0.25">
      <c r="A147" t="s">
        <v>13</v>
      </c>
      <c r="B147">
        <v>0</v>
      </c>
    </row>
    <row r="148" spans="1:2" x14ac:dyDescent="0.25">
      <c r="A148" t="s">
        <v>235</v>
      </c>
    </row>
    <row r="149" spans="1:2" x14ac:dyDescent="0.25">
      <c r="A149" t="s">
        <v>20</v>
      </c>
      <c r="B149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Q216"/>
  <sheetViews>
    <sheetView zoomScaleNormal="100" workbookViewId="0">
      <selection activeCell="B167" sqref="B167"/>
    </sheetView>
  </sheetViews>
  <sheetFormatPr baseColWidth="10" defaultRowHeight="15" x14ac:dyDescent="0.25"/>
  <cols>
    <col min="1" max="1" width="24.5703125" customWidth="1"/>
    <col min="3" max="3" width="6" bestFit="1" customWidth="1"/>
    <col min="4" max="4" width="7.7109375" bestFit="1" customWidth="1"/>
    <col min="5" max="5" width="5.140625" bestFit="1" customWidth="1"/>
    <col min="6" max="6" width="6.42578125" bestFit="1" customWidth="1"/>
    <col min="7" max="7" width="6.5703125" bestFit="1" customWidth="1"/>
    <col min="8" max="8" width="6.140625" bestFit="1" customWidth="1"/>
    <col min="9" max="9" width="9.7109375" bestFit="1" customWidth="1"/>
    <col min="10" max="10" width="5.5703125" bestFit="1" customWidth="1"/>
    <col min="11" max="11" width="8.140625" bestFit="1" customWidth="1"/>
    <col min="17" max="17" width="11.42578125" style="2"/>
  </cols>
  <sheetData>
    <row r="2" spans="1:17" x14ac:dyDescent="0.25">
      <c r="A2" t="s">
        <v>50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8</v>
      </c>
      <c r="H2" t="s">
        <v>9</v>
      </c>
      <c r="I2" t="s">
        <v>5</v>
      </c>
      <c r="J2" t="s">
        <v>6</v>
      </c>
      <c r="K2" t="s">
        <v>7</v>
      </c>
    </row>
    <row r="3" spans="1:17" s="3" customFormat="1" x14ac:dyDescent="0.25">
      <c r="A3" s="43" t="str">
        <f>Feuil1!A212</f>
        <v>Lord Kroak</v>
      </c>
      <c r="B3" s="43">
        <f>INDEX({0;1;3;5;7;9;12;14;16;18;20;22;24},MATCH(Feuil1!B212,{0;1;2;3;4;5;6;7;8;9;10;11;12},1))</f>
        <v>20</v>
      </c>
      <c r="C3" s="43">
        <f>INDEX({0;1;2;3;4;5;6;7;8;9;10;12;14;16;18;20},MATCH(Feuil1!C212,{0;1;2;3;4;5;6;7;8;9;10;11;12;13;14;15},1))</f>
        <v>5</v>
      </c>
      <c r="D3" s="43">
        <f>INDEX({0;1;2;3;4;5;6;7;8;9;10;12;14;16;18;20},MATCH(Feuil1!D212,{0;1;2;3;4;5;6;7;8;9;10;11;12;13;14;15},1))</f>
        <v>10</v>
      </c>
      <c r="E3" s="43">
        <f>INDEX({0;6;5;4;3;2;1},MATCH(Feuil1!E212,{0;1;2;3;4;5;6},1))</f>
        <v>3</v>
      </c>
      <c r="F3" s="43">
        <f>INDEX({0;1;2;3;1;1;1;1;1;1;1;1;2;3;4;5;6},MATCH(Feuil1!F212,{0;1;2;3;12;13;14;15;16;17;18;19;20;21;22;23;24},1))</f>
        <v>3</v>
      </c>
      <c r="G3" s="43">
        <f>Feuil1!G212*(H3+I3+J3+K3)</f>
        <v>72</v>
      </c>
      <c r="H3" s="43">
        <f>INDEX({0;6;5;4;3;2;1},MATCH(Feuil1!H212,{0;1;2;3;4;5;6},1))</f>
        <v>4</v>
      </c>
      <c r="I3" s="43">
        <f>INDEX({0;6;5;4;3;2;1},MATCH(Feuil1!I212,{0;1;2;3;4;5;6},1))</f>
        <v>4</v>
      </c>
      <c r="J3" s="43">
        <f>INDEX({0;3;5;8;15;25},MATCH(Feuil1!J212,{0;1;2;3;4;5},1))</f>
        <v>3</v>
      </c>
      <c r="K3" s="43">
        <f>INDEX({0;1;4;6;10;12;15;7;8;9;10;12;14;16;18;20},MATCH(Feuil1!K212,{0;1;2;3;4;5;6;7;8;9;10;11;12;13;14;15},1))</f>
        <v>1</v>
      </c>
      <c r="L3" s="43">
        <f>IF(Feuil1!L212="","",VLOOKUP(Feuil1!L212,$A$111:$B$157,2,0))</f>
        <v>0</v>
      </c>
      <c r="M3" s="43">
        <f>IF(Feuil1!M212="","",VLOOKUP(Feuil1!M212,$A$111:$B$157,2,0))</f>
        <v>0</v>
      </c>
      <c r="N3" s="43">
        <f>IF(Feuil1!N212="","",VLOOKUP(Feuil1!N212,$A$111:$B$157,2,0))</f>
        <v>0</v>
      </c>
      <c r="O3" s="43">
        <f>SUM(B3:G3,L3:N3)</f>
        <v>113</v>
      </c>
      <c r="P3" s="44" t="s">
        <v>11</v>
      </c>
      <c r="Q3" s="43">
        <f>SUM(O3)</f>
        <v>113</v>
      </c>
    </row>
    <row r="4" spans="1:17" x14ac:dyDescent="0.25">
      <c r="A4" s="22" t="str">
        <f>Feuil1!A213</f>
        <v>Slann Mage-Priest</v>
      </c>
      <c r="B4" s="22">
        <f>INDEX({0;1;3;5;7;9;12;14;16;18;20;22;24},MATCH(Feuil1!B213,{0;1;2;3;4;5;6;7;8;9;10;11;12},1))</f>
        <v>14</v>
      </c>
      <c r="C4" s="22">
        <f>INDEX({0;1;2;3;4;5;6;7;8;9;10;12;14;16;18;20},MATCH(Feuil1!C213,{0;1;2;3;4;5;6;7;8;9;10;11;12;13;14;15},1))</f>
        <v>5</v>
      </c>
      <c r="D4" s="22">
        <f>INDEX({0;1;2;3;4;5;6;7;8;9;10;12;14;16;18;20},MATCH(Feuil1!D213,{0;1;2;3;4;5;6;7;8;9;10;11;12;13;14;15},1))</f>
        <v>10</v>
      </c>
      <c r="E4" s="22">
        <f>INDEX({0;6;5;4;3;2;1},MATCH(Feuil1!E213,{0;1;2;3;4;5;6},1))</f>
        <v>3</v>
      </c>
      <c r="F4" s="22">
        <f>INDEX({0;1;2;3;1;1;1;1;1;1;1;1;2;3;4;5;6},MATCH(Feuil1!F213,{0;1;2;3;12;13;14;15;16;17;18;19;20;21;22;23;24},1))</f>
        <v>3</v>
      </c>
      <c r="G4" s="22">
        <f>Feuil1!G213*(H4+I4+J4+K4)</f>
        <v>66</v>
      </c>
      <c r="H4" s="22">
        <f>INDEX({0;6;5;4;3;2;1},MATCH(Feuil1!H213,{0;1;2;3;4;5;6},1))</f>
        <v>3</v>
      </c>
      <c r="I4" s="22">
        <f>INDEX({0;6;5;4;3;2;1},MATCH(Feuil1!I213,{0;1;2;3;4;5;6},1))</f>
        <v>4</v>
      </c>
      <c r="J4" s="22">
        <f>INDEX({0;3;5;8;15;25},MATCH(Feuil1!J213,{0;1;2;3;4;5},1))</f>
        <v>3</v>
      </c>
      <c r="K4" s="22">
        <f>INDEX({0;1;4;6;10;12;15;7;8;9;10;12;14;16;18;20},MATCH(Feuil1!K213,{0;1;2;3;4;5;6;7;8;9;10;11;12;13;14;15},1))</f>
        <v>1</v>
      </c>
      <c r="L4" s="22">
        <f>IF(Feuil1!L213="","",VLOOKUP(Feuil1!L213,$A$111:$B$157,2,0))</f>
        <v>0</v>
      </c>
      <c r="M4" s="22">
        <f>IF(Feuil1!M213="","",VLOOKUP(Feuil1!M213,$A$111:$B$157,2,0))</f>
        <v>0</v>
      </c>
      <c r="N4" s="22">
        <f>IF(Feuil1!N213="","",VLOOKUP(Feuil1!N213,$A$111:$B$157,2,0))</f>
        <v>0</v>
      </c>
      <c r="O4" s="22">
        <f>SUM(B4:G4,L4:N4)</f>
        <v>101</v>
      </c>
      <c r="P4" s="23" t="s">
        <v>11</v>
      </c>
      <c r="Q4" s="22">
        <f>SUM(O4)</f>
        <v>101</v>
      </c>
    </row>
    <row r="5" spans="1:17" x14ac:dyDescent="0.25">
      <c r="A5" s="43" t="str">
        <f>Feuil1!A214</f>
        <v>Kroq-Gar On Carnosaur</v>
      </c>
      <c r="B5" s="43">
        <f>INDEX({0;1;3;5;7;9;12;14;16;18;20;22;24},MATCH(Feuil1!B214,{0;1;2;3;4;5;6;7;8;9;10;11;12},1))</f>
        <v>24</v>
      </c>
      <c r="C5" s="43">
        <f>INDEX({0;1;2;3;4;5;6;7;8;9;10;12;14;16;18;20},MATCH(Feuil1!C214,{0;1;2;3;4;5;6;7;8;9;10;11;12;13;14;15},1))</f>
        <v>10</v>
      </c>
      <c r="D5" s="43">
        <f>INDEX({0;1;2;3;4;5;6;7;8;9;10;12;14;16;18;20},MATCH(Feuil1!D214,{0;1;2;3;4;5;6;7;8;9;10;11;12;13;14;15},1))</f>
        <v>10</v>
      </c>
      <c r="E5" s="43">
        <f>INDEX({0;6;5;4;3;2;1},MATCH(Feuil1!E214,{0;1;2;3;4;5;6},1))</f>
        <v>3</v>
      </c>
      <c r="F5" s="43">
        <f>INDEX({0;1;2;3;1;1;1;1;1;1;1;1;2;3;4;5;6},MATCH(Feuil1!F214,{0;1;2;3;12;13;14;15;16;17;18;19;20;21;22;23;24},1))</f>
        <v>1</v>
      </c>
      <c r="G5" s="43">
        <f>Feuil1!G214*(H5+I5+J5+K5)</f>
        <v>33</v>
      </c>
      <c r="H5" s="43">
        <f>INDEX({0;6;5;4;3;2;1},MATCH(Feuil1!H214,{0;1;2;3;4;5;6},1))</f>
        <v>4</v>
      </c>
      <c r="I5" s="43">
        <f>INDEX({0;6;5;4;3;2;1},MATCH(Feuil1!I214,{0;1;2;3;4;5;6},1))</f>
        <v>3</v>
      </c>
      <c r="J5" s="43">
        <f>INDEX({0;3;5;8;15;25},MATCH(Feuil1!J214,{0;1;2;3;4;5},1))</f>
        <v>3</v>
      </c>
      <c r="K5" s="43">
        <f>INDEX({0;1;4;6;10;12;15;7;8;9;10;12;14;16;18;20},MATCH(Feuil1!K214,{0;1;2;3;4;5;6;7;8;9;10;11;12;13;14;15},1))</f>
        <v>1</v>
      </c>
      <c r="L5" s="43">
        <f>IF(Feuil1!L214="","",VLOOKUP(Feuil1!L214,$A$111:$B$157,2,0))</f>
        <v>0</v>
      </c>
      <c r="M5" s="43">
        <f>IF(Feuil1!M214="","",VLOOKUP(Feuil1!M214,$A$111:$B$157,2,0))</f>
        <v>0</v>
      </c>
      <c r="N5" s="43">
        <f>IF(Feuil1!N214="","",VLOOKUP(Feuil1!N214,$A$111:$B$157,2,0))</f>
        <v>0</v>
      </c>
      <c r="O5" s="43">
        <f t="shared" ref="O5:O56" si="0">SUM(B5:G5,L5:N5)</f>
        <v>81</v>
      </c>
      <c r="P5" s="43"/>
      <c r="Q5" s="43"/>
    </row>
    <row r="6" spans="1:17" s="3" customFormat="1" x14ac:dyDescent="0.25">
      <c r="A6" s="43">
        <f>Feuil1!A215</f>
        <v>0</v>
      </c>
      <c r="B6" s="43">
        <f>INDEX({0;1;3;5;7;9;12;14;16;18;20;22;24},MATCH(Feuil1!B215,{0;1;2;3;4;5;6;7;8;9;10;11;12},1))</f>
        <v>0</v>
      </c>
      <c r="C6" s="43">
        <f>INDEX({0;1;2;3;4;5;6;7;8;9;10;12;14;16;18;20},MATCH(Feuil1!C215,{0;1;2;3;4;5;6;7;8;9;10;11;12;13;14;15},1))</f>
        <v>0</v>
      </c>
      <c r="D6" s="43">
        <f>INDEX({0;1;2;3;4;5;6;7;8;9;10;12;14;16;18;20},MATCH(Feuil1!D215,{0;1;2;3;4;5;6;7;8;9;10;11;12;13;14;15},1))</f>
        <v>0</v>
      </c>
      <c r="E6" s="43">
        <f>INDEX({0;6;5;4;3;2;1},MATCH(Feuil1!E215,{0;1;2;3;4;5;6},1))</f>
        <v>0</v>
      </c>
      <c r="F6" s="43">
        <f>INDEX({0;1;2;3;1;1;1;1;1;1;1;1;2;3;4;5;6},MATCH(Feuil1!F215,{0;1;2;3;12;13;14;15;16;17;18;19;20;21;22;23;24},1))</f>
        <v>2</v>
      </c>
      <c r="G6" s="43">
        <f>Feuil1!G215*(H6+I6+J6+K6)</f>
        <v>45</v>
      </c>
      <c r="H6" s="43">
        <f>INDEX({0;6;5;4;3;2;1},MATCH(Feuil1!H215,{0;1;2;3;4;5;6},1))</f>
        <v>4</v>
      </c>
      <c r="I6" s="43">
        <f>INDEX({0;6;5;4;3;2;1},MATCH(Feuil1!I215,{0;1;2;3;4;5;6},1))</f>
        <v>4</v>
      </c>
      <c r="J6" s="43">
        <f>INDEX({0;3;5;8;15;25},MATCH(Feuil1!J215,{0;1;2;3;4;5},1))</f>
        <v>3</v>
      </c>
      <c r="K6" s="43">
        <f>INDEX({0;1;4;6;10;12;15;7;8;9;10;12;14;16;18;20},MATCH(Feuil1!K215,{0;1;2;3;4;5;6;7;8;9;10;11;12;13;14;15},1))</f>
        <v>4</v>
      </c>
      <c r="L6" s="43">
        <f>IF(Feuil1!L215="","",VLOOKUP(Feuil1!L215,$A$111:$B$157,2,0))</f>
        <v>0</v>
      </c>
      <c r="M6" s="43">
        <f>IF(Feuil1!M215="","",VLOOKUP(Feuil1!M215,$A$111:$B$157,2,0))</f>
        <v>0</v>
      </c>
      <c r="N6" s="43">
        <f>IF(Feuil1!N215="","",VLOOKUP(Feuil1!N215,$A$111:$B$157,2,0))</f>
        <v>0</v>
      </c>
      <c r="O6" s="43">
        <f t="shared" si="0"/>
        <v>47</v>
      </c>
      <c r="P6" s="43"/>
      <c r="Q6" s="43"/>
    </row>
    <row r="7" spans="1:17" x14ac:dyDescent="0.25">
      <c r="A7" s="43">
        <f>Feuil1!A216</f>
        <v>0</v>
      </c>
      <c r="B7" s="43">
        <f>INDEX({0;1;3;5;7;9;12;14;16;18;20;22;24},MATCH(Feuil1!B216,{0;1;2;3;4;5;6;7;8;9;10;11;12},1))</f>
        <v>0</v>
      </c>
      <c r="C7" s="43">
        <f>INDEX({0;1;2;3;4;5;6;7;8;9;10;12;14;16;18;20},MATCH(Feuil1!C216,{0;1;2;3;4;5;6;7;8;9;10;11;12;13;14;15},1))</f>
        <v>0</v>
      </c>
      <c r="D7" s="43">
        <f>INDEX({0;1;2;3;4;5;6;7;8;9;10;12;14;16;18;20},MATCH(Feuil1!D216,{0;1;2;3;4;5;6;7;8;9;10;11;12;13;14;15},1))</f>
        <v>0</v>
      </c>
      <c r="E7" s="43">
        <f>INDEX({0;6;5;4;3;2;1},MATCH(Feuil1!E216,{0;1;2;3;4;5;6},1))</f>
        <v>0</v>
      </c>
      <c r="F7" s="43">
        <f>INDEX({0;1;2;3;1;1;1;1;1;1;1;1;2;3;4;5;6},MATCH(Feuil1!F216,{0;1;2;3;12;13;14;15;16;17;18;19;20;21;22;23;24},1))</f>
        <v>2</v>
      </c>
      <c r="G7" s="43">
        <f>Feuil1!G216*(H7+I7+J7+K7)</f>
        <v>24</v>
      </c>
      <c r="H7" s="43">
        <f>INDEX({0;6;5;4;3;2;1},MATCH(Feuil1!H216,{0;1;2;3;4;5;6},1))</f>
        <v>4</v>
      </c>
      <c r="I7" s="43">
        <f>INDEX({0;6;5;4;3;2;1},MATCH(Feuil1!I216,{0;1;2;3;4;5;6},1))</f>
        <v>4</v>
      </c>
      <c r="J7" s="43">
        <f>INDEX({0;3;5;8;15;25},MATCH(Feuil1!J216,{0;1;2;3;4;5},1))</f>
        <v>0</v>
      </c>
      <c r="K7" s="43">
        <f>INDEX({0;1;4;6;10;12;15;7;8;9;10;12;14;16;18;20},MATCH(Feuil1!K216,{0;1;2;3;4;5;6;7;8;9;10;11;12;13;14;15},1))</f>
        <v>4</v>
      </c>
      <c r="L7" s="43">
        <f>IF(Feuil1!L216="","",VLOOKUP(Feuil1!L216,$A$111:$B$157,2,0))</f>
        <v>0</v>
      </c>
      <c r="M7" s="43">
        <f>IF(Feuil1!M216="","",VLOOKUP(Feuil1!M216,$A$111:$B$157,2,0))</f>
        <v>0</v>
      </c>
      <c r="N7" s="43">
        <f>IF(Feuil1!N216="","",VLOOKUP(Feuil1!N216,$A$111:$B$157,2,0))</f>
        <v>0</v>
      </c>
      <c r="O7" s="43">
        <f t="shared" si="0"/>
        <v>26</v>
      </c>
      <c r="P7" s="43"/>
      <c r="Q7" s="43"/>
    </row>
    <row r="8" spans="1:17" s="3" customFormat="1" x14ac:dyDescent="0.25">
      <c r="A8" s="43">
        <f>Feuil1!A217</f>
        <v>0</v>
      </c>
      <c r="B8" s="43">
        <f>INDEX({0;1;3;5;7;9;12;14;16;18;20;22;24},MATCH(Feuil1!B217,{0;1;2;3;4;5;6;7;8;9;10;11;12},1))</f>
        <v>0</v>
      </c>
      <c r="C8" s="43">
        <f>INDEX({0;1;2;3;4;5;6;7;8;9;10;12;14;16;18;20},MATCH(Feuil1!C217,{0;1;2;3;4;5;6;7;8;9;10;11;12;13;14;15},1))</f>
        <v>0</v>
      </c>
      <c r="D8" s="43">
        <f>INDEX({0;1;2;3;4;5;6;7;8;9;10;12;14;16;18;20},MATCH(Feuil1!D217,{0;1;2;3;4;5;6;7;8;9;10;11;12;13;14;15},1))</f>
        <v>0</v>
      </c>
      <c r="E8" s="43">
        <f>INDEX({0;6;5;4;3;2;1},MATCH(Feuil1!E217,{0;1;2;3;4;5;6},1))</f>
        <v>0</v>
      </c>
      <c r="F8" s="43">
        <f>INDEX({0;1;2;3;1;1;1;1;1;1;1;1;2;3;4;5;6},MATCH(Feuil1!F217,{0;1;2;3;12;13;14;15;16;17;18;19;20;21;22;23;24},1))</f>
        <v>2</v>
      </c>
      <c r="G8" s="43">
        <f>Feuil1!G217*(H8+I8+J8+K8)</f>
        <v>80</v>
      </c>
      <c r="H8" s="43">
        <f>INDEX({0;6;5;4;3;2;1},MATCH(Feuil1!H217,{0;1;2;3;4;5;6},1))</f>
        <v>3</v>
      </c>
      <c r="I8" s="43">
        <f>INDEX({0;6;5;4;3;2;1},MATCH(Feuil1!I217,{0;1;2;3;4;5;6},1))</f>
        <v>4</v>
      </c>
      <c r="J8" s="43">
        <f>INDEX({0;3;5;8;15;25},MATCH(Feuil1!J217,{0;1;2;3;4;5},1))</f>
        <v>3</v>
      </c>
      <c r="K8" s="43">
        <f>INDEX({0;1;4;6;10;12;15;7;8;9;10;12;14;16;18;20},MATCH(Feuil1!K217,{0;1;2;3;4;5;6;7;8;9;10;11;12;13;14;15},1))</f>
        <v>6</v>
      </c>
      <c r="L8" s="43">
        <f>IF(Feuil1!L217="","",VLOOKUP(Feuil1!L217,$A$111:$B$157,2,0))</f>
        <v>0</v>
      </c>
      <c r="M8" s="43">
        <f>IF(Feuil1!M217="","",VLOOKUP(Feuil1!M217,$A$111:$B$157,2,0))</f>
        <v>0</v>
      </c>
      <c r="N8" s="43">
        <f>IF(Feuil1!N217="","",VLOOKUP(Feuil1!N217,$A$111:$B$157,2,0))</f>
        <v>0</v>
      </c>
      <c r="O8" s="43">
        <f t="shared" si="0"/>
        <v>82</v>
      </c>
      <c r="P8" s="44" t="s">
        <v>11</v>
      </c>
      <c r="Q8" s="43">
        <f>SUM(O5:O8)</f>
        <v>236</v>
      </c>
    </row>
    <row r="9" spans="1:17" s="3" customFormat="1" x14ac:dyDescent="0.25">
      <c r="A9" s="22" t="str">
        <f>Feuil1!A218</f>
        <v>Saurus Oldblood With Suntooth Maul</v>
      </c>
      <c r="B9" s="22">
        <f>INDEX({0;1;3;5;7;9;12;14;16;18;20;22;24},MATCH(Feuil1!B218,{0;1;2;3;4;5;6;7;8;9;10;11;12},1))</f>
        <v>14</v>
      </c>
      <c r="C9" s="22">
        <f>INDEX({0;1;2;3;4;5;6;7;8;9;10;12;14;16;18;20},MATCH(Feuil1!C218,{0;1;2;3;4;5;6;7;8;9;10;11;12;13;14;15},1))</f>
        <v>5</v>
      </c>
      <c r="D9" s="22">
        <f>INDEX({0;1;2;3;4;5;6;7;8;9;10;12;14;16;18;20},MATCH(Feuil1!D218,{0;1;2;3;4;5;6;7;8;9;10;11;12;13;14;15},1))</f>
        <v>10</v>
      </c>
      <c r="E9" s="22">
        <f>INDEX({0;6;5;4;3;2;1},MATCH(Feuil1!E218,{0;1;2;3;4;5;6},1))</f>
        <v>3</v>
      </c>
      <c r="F9" s="22">
        <f>INDEX({0;1;2;3;1;1;1;1;1;1;1;1;2;3;4;5;6},MATCH(Feuil1!F218,{0;1;2;3;12;13;14;15;16;17;18;19;20;21;22;23;24},1))</f>
        <v>1</v>
      </c>
      <c r="G9" s="22">
        <f>Feuil1!G218*(H9+I9+J9+K9)</f>
        <v>28</v>
      </c>
      <c r="H9" s="22">
        <f>INDEX({0;6;5;4;3;2;1},MATCH(Feuil1!H218,{0;1;2;3;4;5;6},1))</f>
        <v>4</v>
      </c>
      <c r="I9" s="22">
        <f>INDEX({0;6;5;4;3;2;1},MATCH(Feuil1!I218,{0;1;2;3;4;5;6},1))</f>
        <v>3</v>
      </c>
      <c r="J9" s="22">
        <f>INDEX({0;3;5;8;15;25},MATCH(Feuil1!J218,{0;1;2;3;4;5},1))</f>
        <v>3</v>
      </c>
      <c r="K9" s="22">
        <f>INDEX({0;1;4;6;10;12;15;7;8;9;10;12;14;16;18;20},MATCH(Feuil1!K218,{0;1;2;3;4;5;6;7;8;9;10;11;12;13;14;15},1))</f>
        <v>4</v>
      </c>
      <c r="L9" s="22">
        <f>IF(Feuil1!L218="","",VLOOKUP(Feuil1!L218,$A$111:$B$157,2,0))</f>
        <v>0</v>
      </c>
      <c r="M9" s="22">
        <f>IF(Feuil1!M218="","",VLOOKUP(Feuil1!M218,$A$111:$B$157,2,0))</f>
        <v>0</v>
      </c>
      <c r="N9" s="22">
        <f>IF(Feuil1!N218="","",VLOOKUP(Feuil1!N218,$A$111:$B$157,2,0))</f>
        <v>0</v>
      </c>
      <c r="O9" s="22">
        <f t="shared" si="0"/>
        <v>61</v>
      </c>
      <c r="P9" s="22"/>
      <c r="Q9" s="22"/>
    </row>
    <row r="10" spans="1:17" s="3" customFormat="1" x14ac:dyDescent="0.25">
      <c r="A10" s="22">
        <f>Feuil1!A219</f>
        <v>0</v>
      </c>
      <c r="B10" s="22">
        <f>INDEX({0;1;3;5;7;9;12;14;16;18;20;22;24},MATCH(Feuil1!B219,{0;1;2;3;4;5;6;7;8;9;10;11;12},1))</f>
        <v>0</v>
      </c>
      <c r="C10" s="22">
        <f>INDEX({0;1;2;3;4;5;6;7;8;9;10;12;14;16;18;20},MATCH(Feuil1!C219,{0;1;2;3;4;5;6;7;8;9;10;11;12;13;14;15},1))</f>
        <v>0</v>
      </c>
      <c r="D10" s="22">
        <f>INDEX({0;1;2;3;4;5;6;7;8;9;10;12;14;16;18;20},MATCH(Feuil1!D219,{0;1;2;3;4;5;6;7;8;9;10;11;12;13;14;15},1))</f>
        <v>0</v>
      </c>
      <c r="E10" s="22">
        <f>INDEX({0;6;5;4;3;2;1},MATCH(Feuil1!E219,{0;1;2;3;4;5;6},1))</f>
        <v>0</v>
      </c>
      <c r="F10" s="22">
        <f>INDEX({0;1;2;3;1;1;1;1;1;1;1;1;2;3;4;5;6},MATCH(Feuil1!F219,{0;1;2;3;12;13;14;15;16;17;18;19;20;21;22;23;24},1))</f>
        <v>1</v>
      </c>
      <c r="G10" s="22">
        <f>Feuil1!G219*(H10+I10+J10+K10)</f>
        <v>8</v>
      </c>
      <c r="H10" s="22">
        <f>INDEX({0;6;5;4;3;2;1},MATCH(Feuil1!H219,{0;1;2;3;4;5;6},1))</f>
        <v>3</v>
      </c>
      <c r="I10" s="22">
        <f>INDEX({0;6;5;4;3;2;1},MATCH(Feuil1!I219,{0;1;2;3;4;5;6},1))</f>
        <v>4</v>
      </c>
      <c r="J10" s="22">
        <f>INDEX({0;3;5;8;15;25},MATCH(Feuil1!J219,{0;1;2;3;4;5},1))</f>
        <v>0</v>
      </c>
      <c r="K10" s="22">
        <f>INDEX({0;1;4;6;10;12;15;7;8;9;10;12;14;16;18;20},MATCH(Feuil1!K219,{0;1;2;3;4;5;6;7;8;9;10;11;12;13;14;15},1))</f>
        <v>1</v>
      </c>
      <c r="L10" s="22">
        <f>IF(Feuil1!L219="","",VLOOKUP(Feuil1!L219,$A$111:$B$157,2,0))</f>
        <v>0</v>
      </c>
      <c r="M10" s="22">
        <f>IF(Feuil1!M219="","",VLOOKUP(Feuil1!M219,$A$111:$B$157,2,0))</f>
        <v>0</v>
      </c>
      <c r="N10" s="22">
        <f>IF(Feuil1!N219="","",VLOOKUP(Feuil1!N219,$A$111:$B$157,2,0))</f>
        <v>0</v>
      </c>
      <c r="O10" s="22">
        <f t="shared" si="0"/>
        <v>9</v>
      </c>
      <c r="P10" s="23" t="s">
        <v>11</v>
      </c>
      <c r="Q10" s="22">
        <f>SUM(O9:O10)</f>
        <v>70</v>
      </c>
    </row>
    <row r="11" spans="1:17" s="3" customFormat="1" x14ac:dyDescent="0.25">
      <c r="A11" s="43" t="str">
        <f>Feuil1!A220</f>
        <v>Saurus Oldblood With Celestite Warblade</v>
      </c>
      <c r="B11" s="43">
        <f>INDEX({0;1;3;5;7;9;12;14;16;18;20;22;24},MATCH(Feuil1!B220,{0;1;2;3;4;5;6;7;8;9;10;11;12},1))</f>
        <v>14</v>
      </c>
      <c r="C11" s="43">
        <f>INDEX({0;1;2;3;4;5;6;7;8;9;10;12;14;16;18;20},MATCH(Feuil1!C220,{0;1;2;3;4;5;6;7;8;9;10;11;12;13;14;15},1))</f>
        <v>5</v>
      </c>
      <c r="D11" s="43">
        <f>INDEX({0;1;2;3;4;5;6;7;8;9;10;12;14;16;18;20},MATCH(Feuil1!D220,{0;1;2;3;4;5;6;7;8;9;10;11;12;13;14;15},1))</f>
        <v>10</v>
      </c>
      <c r="E11" s="43">
        <f>INDEX({0;6;5;4;3;2;1},MATCH(Feuil1!E220,{0;1;2;3;4;5;6},1))</f>
        <v>3</v>
      </c>
      <c r="F11" s="43">
        <f>INDEX({0;1;2;3;1;1;1;1;1;1;1;1;2;3;4;5;6},MATCH(Feuil1!F220,{0;1;2;3;12;13;14;15;16;17;18;19;20;21;22;23;24},1))</f>
        <v>1</v>
      </c>
      <c r="G11" s="43">
        <f>Feuil1!G220*(H11+I11+J11+K11)</f>
        <v>36</v>
      </c>
      <c r="H11" s="43">
        <f>INDEX({0;6;5;4;3;2;1},MATCH(Feuil1!H220,{0;1;2;3;4;5;6},1))</f>
        <v>4</v>
      </c>
      <c r="I11" s="43">
        <f>INDEX({0;6;5;4;3;2;1},MATCH(Feuil1!I220,{0;1;2;3;4;5;6},1))</f>
        <v>4</v>
      </c>
      <c r="J11" s="43">
        <f>INDEX({0;3;5;8;15;25},MATCH(Feuil1!J220,{0;1;2;3;4;5},1))</f>
        <v>0</v>
      </c>
      <c r="K11" s="43">
        <f>INDEX({0;1;4;6;10;12;15;7;8;9;10;12;14;16;18;20},MATCH(Feuil1!K220,{0;1;2;3;4;5;6;7;8;9;10;11;12;13;14;15},1))</f>
        <v>1</v>
      </c>
      <c r="L11" s="43">
        <f>IF(Feuil1!L220="","",VLOOKUP(Feuil1!L220,$A$111:$B$157,2,0))</f>
        <v>0</v>
      </c>
      <c r="M11" s="43">
        <f>IF(Feuil1!M220="","",VLOOKUP(Feuil1!M220,$A$111:$B$157,2,0))</f>
        <v>0</v>
      </c>
      <c r="N11" s="43">
        <f>IF(Feuil1!N220="","",VLOOKUP(Feuil1!N220,$A$111:$B$157,2,0))</f>
        <v>0</v>
      </c>
      <c r="O11" s="43">
        <f t="shared" si="0"/>
        <v>69</v>
      </c>
      <c r="P11" s="43"/>
      <c r="Q11" s="43"/>
    </row>
    <row r="12" spans="1:17" s="8" customFormat="1" x14ac:dyDescent="0.25">
      <c r="A12" s="43">
        <f>Feuil1!A221</f>
        <v>0</v>
      </c>
      <c r="B12" s="43">
        <f>INDEX({0;1;3;5;7;9;12;14;16;18;20;22;24},MATCH(Feuil1!B221,{0;1;2;3;4;5;6;7;8;9;10;11;12},1))</f>
        <v>0</v>
      </c>
      <c r="C12" s="43">
        <f>INDEX({0;1;2;3;4;5;6;7;8;9;10;12;14;16;18;20},MATCH(Feuil1!C221,{0;1;2;3;4;5;6;7;8;9;10;11;12;13;14;15},1))</f>
        <v>0</v>
      </c>
      <c r="D12" s="43">
        <f>INDEX({0;1;2;3;4;5;6;7;8;9;10;12;14;16;18;20},MATCH(Feuil1!D221,{0;1;2;3;4;5;6;7;8;9;10;11;12;13;14;15},1))</f>
        <v>0</v>
      </c>
      <c r="E12" s="43">
        <f>INDEX({0;6;5;4;3;2;1},MATCH(Feuil1!E221,{0;1;2;3;4;5;6},1))</f>
        <v>0</v>
      </c>
      <c r="F12" s="43">
        <f>INDEX({0;1;2;3;1;1;1;1;1;1;1;1;2;3;4;5;6},MATCH(Feuil1!F221,{0;1;2;3;12;13;14;15;16;17;18;19;20;21;22;23;24},1))</f>
        <v>1</v>
      </c>
      <c r="G12" s="43">
        <f>Feuil1!G221*(H12+I12+J12+K12)</f>
        <v>8</v>
      </c>
      <c r="H12" s="43">
        <f>INDEX({0;6;5;4;3;2;1},MATCH(Feuil1!H221,{0;1;2;3;4;5;6},1))</f>
        <v>3</v>
      </c>
      <c r="I12" s="43">
        <f>INDEX({0;6;5;4;3;2;1},MATCH(Feuil1!I221,{0;1;2;3;4;5;6},1))</f>
        <v>4</v>
      </c>
      <c r="J12" s="43">
        <f>INDEX({0;3;5;8;15;25},MATCH(Feuil1!J221,{0;1;2;3;4;5},1))</f>
        <v>0</v>
      </c>
      <c r="K12" s="43">
        <f>INDEX({0;1;4;6;10;12;15;7;8;9;10;12;14;16;18;20},MATCH(Feuil1!K221,{0;1;2;3;4;5;6;7;8;9;10;11;12;13;14;15},1))</f>
        <v>1</v>
      </c>
      <c r="L12" s="43">
        <f>IF(Feuil1!L221="","",VLOOKUP(Feuil1!L221,$A$111:$B$157,2,0))</f>
        <v>0</v>
      </c>
      <c r="M12" s="43">
        <f>IF(Feuil1!M221="","",VLOOKUP(Feuil1!M221,$A$111:$B$157,2,0))</f>
        <v>0</v>
      </c>
      <c r="N12" s="43">
        <f>IF(Feuil1!N221="","",VLOOKUP(Feuil1!N221,$A$111:$B$157,2,0))</f>
        <v>0</v>
      </c>
      <c r="O12" s="43">
        <f t="shared" si="0"/>
        <v>9</v>
      </c>
      <c r="P12" s="44" t="s">
        <v>11</v>
      </c>
      <c r="Q12" s="43">
        <f>SUM(O11:O12)</f>
        <v>78</v>
      </c>
    </row>
    <row r="13" spans="1:17" s="3" customFormat="1" x14ac:dyDescent="0.25">
      <c r="A13" s="22" t="str">
        <f>Feuil1!A222</f>
        <v>Saurus Oldblood With Celestite War-spear</v>
      </c>
      <c r="B13" s="22">
        <f>INDEX({0;1;3;5;7;9;12;14;16;18;20;22;24},MATCH(Feuil1!B222,{0;1;2;3;4;5;6;7;8;9;10;11;12},1))</f>
        <v>14</v>
      </c>
      <c r="C13" s="22">
        <f>INDEX({0;1;2;3;4;5;6;7;8;9;10;12;14;16;18;20},MATCH(Feuil1!C222,{0;1;2;3;4;5;6;7;8;9;10;11;12;13;14;15},1))</f>
        <v>5</v>
      </c>
      <c r="D13" s="22">
        <f>INDEX({0;1;2;3;4;5;6;7;8;9;10;12;14;16;18;20},MATCH(Feuil1!D222,{0;1;2;3;4;5;6;7;8;9;10;11;12;13;14;15},1))</f>
        <v>10</v>
      </c>
      <c r="E13" s="22">
        <f>INDEX({0;6;5;4;3;2;1},MATCH(Feuil1!E222,{0;1;2;3;4;5;6},1))</f>
        <v>3</v>
      </c>
      <c r="F13" s="22">
        <f>INDEX({0;1;2;3;1;1;1;1;1;1;1;1;2;3;4;5;6},MATCH(Feuil1!F222,{0;1;2;3;12;13;14;15;16;17;18;19;20;21;22;23;24},1))</f>
        <v>2</v>
      </c>
      <c r="G13" s="22">
        <f>Feuil1!G222*(H13+I13+J13+K13)</f>
        <v>44</v>
      </c>
      <c r="H13" s="22">
        <f>INDEX({0;6;5;4;3;2;1},MATCH(Feuil1!H222,{0;1;2;3;4;5;6},1))</f>
        <v>3</v>
      </c>
      <c r="I13" s="22">
        <f>INDEX({0;6;5;4;3;2;1},MATCH(Feuil1!I222,{0;1;2;3;4;5;6},1))</f>
        <v>4</v>
      </c>
      <c r="J13" s="22">
        <f>INDEX({0;3;5;8;15;25},MATCH(Feuil1!J222,{0;1;2;3;4;5},1))</f>
        <v>3</v>
      </c>
      <c r="K13" s="22">
        <f>INDEX({0;1;4;6;10;12;15;7;8;9;10;12;14;16;18;20},MATCH(Feuil1!K222,{0;1;2;3;4;5;6;7;8;9;10;11;12;13;14;15},1))</f>
        <v>1</v>
      </c>
      <c r="L13" s="22">
        <f>IF(Feuil1!L222="","",VLOOKUP(Feuil1!L222,$A$111:$B$157,2,0))</f>
        <v>0</v>
      </c>
      <c r="M13" s="22">
        <f>IF(Feuil1!M222="","",VLOOKUP(Feuil1!M222,$A$111:$B$157,2,0))</f>
        <v>0</v>
      </c>
      <c r="N13" s="22">
        <f>IF(Feuil1!N222="","",VLOOKUP(Feuil1!N222,$A$111:$B$157,2,0))</f>
        <v>0</v>
      </c>
      <c r="O13" s="22">
        <f t="shared" si="0"/>
        <v>78</v>
      </c>
      <c r="P13" s="23"/>
      <c r="Q13" s="22"/>
    </row>
    <row r="14" spans="1:17" s="3" customFormat="1" x14ac:dyDescent="0.25">
      <c r="A14" s="22">
        <f>Feuil1!A223</f>
        <v>0</v>
      </c>
      <c r="B14" s="22">
        <f>INDEX({0;1;3;5;7;9;12;14;16;18;20;22;24},MATCH(Feuil1!B223,{0;1;2;3;4;5;6;7;8;9;10;11;12},1))</f>
        <v>0</v>
      </c>
      <c r="C14" s="22">
        <f>INDEX({0;1;2;3;4;5;6;7;8;9;10;12;14;16;18;20},MATCH(Feuil1!C223,{0;1;2;3;4;5;6;7;8;9;10;11;12;13;14;15},1))</f>
        <v>0</v>
      </c>
      <c r="D14" s="22">
        <f>INDEX({0;1;2;3;4;5;6;7;8;9;10;12;14;16;18;20},MATCH(Feuil1!D223,{0;1;2;3;4;5;6;7;8;9;10;11;12;13;14;15},1))</f>
        <v>0</v>
      </c>
      <c r="E14" s="22">
        <f>INDEX({0;6;5;4;3;2;1},MATCH(Feuil1!E223,{0;1;2;3;4;5;6},1))</f>
        <v>0</v>
      </c>
      <c r="F14" s="22">
        <f>INDEX({0;1;2;3;1;1;1;1;1;1;1;1;2;3;4;5;6},MATCH(Feuil1!F223,{0;1;2;3;12;13;14;15;16;17;18;19;20;21;22;23;24},1))</f>
        <v>1</v>
      </c>
      <c r="G14" s="22">
        <f>Feuil1!G223*(H14+I14+J14+K14)</f>
        <v>8</v>
      </c>
      <c r="H14" s="22">
        <f>INDEX({0;6;5;4;3;2;1},MATCH(Feuil1!H223,{0;1;2;3;4;5;6},1))</f>
        <v>3</v>
      </c>
      <c r="I14" s="22">
        <f>INDEX({0;6;5;4;3;2;1},MATCH(Feuil1!I223,{0;1;2;3;4;5;6},1))</f>
        <v>4</v>
      </c>
      <c r="J14" s="22">
        <f>INDEX({0;3;5;8;15;25},MATCH(Feuil1!J223,{0;1;2;3;4;5},1))</f>
        <v>0</v>
      </c>
      <c r="K14" s="22">
        <f>INDEX({0;1;4;6;10;12;15;7;8;9;10;12;14;16;18;20},MATCH(Feuil1!K223,{0;1;2;3;4;5;6;7;8;9;10;11;12;13;14;15},1))</f>
        <v>1</v>
      </c>
      <c r="L14" s="22">
        <f>IF(Feuil1!L223="","",VLOOKUP(Feuil1!L223,$A$111:$B$157,2,0))</f>
        <v>0</v>
      </c>
      <c r="M14" s="22">
        <f>IF(Feuil1!M223="","",VLOOKUP(Feuil1!M223,$A$111:$B$157,2,0))</f>
        <v>0</v>
      </c>
      <c r="N14" s="22">
        <f>IF(Feuil1!N223="","",VLOOKUP(Feuil1!N223,$A$111:$B$157,2,0))</f>
        <v>0</v>
      </c>
      <c r="O14" s="22">
        <f t="shared" si="0"/>
        <v>9</v>
      </c>
      <c r="P14" s="23" t="s">
        <v>11</v>
      </c>
      <c r="Q14" s="22">
        <f>SUM(O13:O14)</f>
        <v>87</v>
      </c>
    </row>
    <row r="15" spans="1:17" s="3" customFormat="1" x14ac:dyDescent="0.25">
      <c r="A15" s="43" t="str">
        <f>Feuil1!A224</f>
        <v>Saurus Oldblood With Celestite Greatblade</v>
      </c>
      <c r="B15" s="43">
        <f>INDEX({0;1;3;5;7;9;12;14;16;18;20;22;24},MATCH(Feuil1!B224,{0;1;2;3;4;5;6;7;8;9;10;11;12},1))</f>
        <v>14</v>
      </c>
      <c r="C15" s="43">
        <f>INDEX({0;1;2;3;4;5;6;7;8;9;10;12;14;16;18;20},MATCH(Feuil1!C224,{0;1;2;3;4;5;6;7;8;9;10;11;12;13;14;15},1))</f>
        <v>5</v>
      </c>
      <c r="D15" s="43">
        <f>INDEX({0;1;2;3;4;5;6;7;8;9;10;12;14;16;18;20},MATCH(Feuil1!D224,{0;1;2;3;4;5;6;7;8;9;10;11;12;13;14;15},1))</f>
        <v>10</v>
      </c>
      <c r="E15" s="43">
        <f>INDEX({0;6;5;4;3;2;1},MATCH(Feuil1!E224,{0;1;2;3;4;5;6},1))</f>
        <v>3</v>
      </c>
      <c r="F15" s="43">
        <f>INDEX({0;1;2;3;1;1;1;1;1;1;1;1;2;3;4;5;6},MATCH(Feuil1!F224,{0;1;2;3;12;13;14;15;16;17;18;19;20;21;22;23;24},1))</f>
        <v>1</v>
      </c>
      <c r="G15" s="43">
        <f>Feuil1!G224*(H15+I15+J15+K15)</f>
        <v>28</v>
      </c>
      <c r="H15" s="43">
        <f>INDEX({0;6;5;4;3;2;1},MATCH(Feuil1!H224,{0;1;2;3;4;5;6},1))</f>
        <v>3</v>
      </c>
      <c r="I15" s="43">
        <f>INDEX({0;6;5;4;3;2;1},MATCH(Feuil1!I224,{0;1;2;3;4;5;6},1))</f>
        <v>4</v>
      </c>
      <c r="J15" s="43">
        <f>INDEX({0;3;5;8;15;25},MATCH(Feuil1!J224,{0;1;2;3;4;5},1))</f>
        <v>3</v>
      </c>
      <c r="K15" s="43">
        <f>INDEX({0;1;4;6;10;12;15;7;8;9;10;12;14;16;18;20},MATCH(Feuil1!K224,{0;1;2;3;4;5;6;7;8;9;10;11;12;13;14;15},1))</f>
        <v>4</v>
      </c>
      <c r="L15" s="43">
        <f>IF(Feuil1!L224="","",VLOOKUP(Feuil1!L224,$A$111:$B$157,2,0))</f>
        <v>0</v>
      </c>
      <c r="M15" s="43">
        <f>IF(Feuil1!M224="","",VLOOKUP(Feuil1!M224,$A$111:$B$157,2,0))</f>
        <v>0</v>
      </c>
      <c r="N15" s="43">
        <f>IF(Feuil1!N224="","",VLOOKUP(Feuil1!N224,$A$111:$B$157,2,0))</f>
        <v>0</v>
      </c>
      <c r="O15" s="43">
        <f t="shared" si="0"/>
        <v>61</v>
      </c>
      <c r="P15" s="44"/>
      <c r="Q15" s="43"/>
    </row>
    <row r="16" spans="1:17" s="3" customFormat="1" x14ac:dyDescent="0.25">
      <c r="A16" s="43">
        <f>Feuil1!A225</f>
        <v>0</v>
      </c>
      <c r="B16" s="43">
        <f>INDEX({0;1;3;5;7;9;12;14;16;18;20;22;24},MATCH(Feuil1!B225,{0;1;2;3;4;5;6;7;8;9;10;11;12},1))</f>
        <v>0</v>
      </c>
      <c r="C16" s="43">
        <f>INDEX({0;1;2;3;4;5;6;7;8;9;10;12;14;16;18;20},MATCH(Feuil1!C225,{0;1;2;3;4;5;6;7;8;9;10;11;12;13;14;15},1))</f>
        <v>0</v>
      </c>
      <c r="D16" s="43">
        <f>INDEX({0;1;2;3;4;5;6;7;8;9;10;12;14;16;18;20},MATCH(Feuil1!D225,{0;1;2;3;4;5;6;7;8;9;10;11;12;13;14;15},1))</f>
        <v>0</v>
      </c>
      <c r="E16" s="43">
        <f>INDEX({0;6;5;4;3;2;1},MATCH(Feuil1!E225,{0;1;2;3;4;5;6},1))</f>
        <v>0</v>
      </c>
      <c r="F16" s="43">
        <f>INDEX({0;1;2;3;1;1;1;1;1;1;1;1;2;3;4;5;6},MATCH(Feuil1!F225,{0;1;2;3;12;13;14;15;16;17;18;19;20;21;22;23;24},1))</f>
        <v>1</v>
      </c>
      <c r="G16" s="43">
        <f>Feuil1!G225*(H16+I16+J16+K16)</f>
        <v>8</v>
      </c>
      <c r="H16" s="43">
        <f>INDEX({0;6;5;4;3;2;1},MATCH(Feuil1!H225,{0;1;2;3;4;5;6},1))</f>
        <v>3</v>
      </c>
      <c r="I16" s="43">
        <f>INDEX({0;6;5;4;3;2;1},MATCH(Feuil1!I225,{0;1;2;3;4;5;6},1))</f>
        <v>4</v>
      </c>
      <c r="J16" s="43">
        <f>INDEX({0;3;5;8;15;25},MATCH(Feuil1!J225,{0;1;2;3;4;5},1))</f>
        <v>0</v>
      </c>
      <c r="K16" s="43">
        <f>INDEX({0;1;4;6;10;12;15;7;8;9;10;12;14;16;18;20},MATCH(Feuil1!K225,{0;1;2;3;4;5;6;7;8;9;10;11;12;13;14;15},1))</f>
        <v>1</v>
      </c>
      <c r="L16" s="43">
        <f>IF(Feuil1!L225="","",VLOOKUP(Feuil1!L225,$A$111:$B$157,2,0))</f>
        <v>0</v>
      </c>
      <c r="M16" s="43">
        <f>IF(Feuil1!M225="","",VLOOKUP(Feuil1!M225,$A$111:$B$157,2,0))</f>
        <v>0</v>
      </c>
      <c r="N16" s="43">
        <f>IF(Feuil1!N225="","",VLOOKUP(Feuil1!N225,$A$111:$B$157,2,0))</f>
        <v>0</v>
      </c>
      <c r="O16" s="43">
        <f t="shared" si="0"/>
        <v>9</v>
      </c>
      <c r="P16" s="44" t="s">
        <v>11</v>
      </c>
      <c r="Q16" s="43">
        <f>SUM(O15:O16)</f>
        <v>70</v>
      </c>
    </row>
    <row r="17" spans="1:17" x14ac:dyDescent="0.25">
      <c r="A17" s="22" t="str">
        <f>Feuil1!A226</f>
        <v>Saurus Oldblood On Cold One</v>
      </c>
      <c r="B17" s="22">
        <f>INDEX({0;1;3;5;7;9;12;14;16;18;20;22;24},MATCH(Feuil1!B226,{0;1;2;3;4;5;6;7;8;9;10;11;12},1))</f>
        <v>14</v>
      </c>
      <c r="C17" s="22">
        <f>INDEX({0;1;2;3;4;5;6;7;8;9;10;12;14;16;18;20},MATCH(Feuil1!C226,{0;1;2;3;4;5;6;7;8;9;10;11;12;13;14;15},1))</f>
        <v>10</v>
      </c>
      <c r="D17" s="22">
        <f>INDEX({0;1;2;3;4;5;6;7;8;9;10;12;14;16;18;20},MATCH(Feuil1!D226,{0;1;2;3;4;5;6;7;8;9;10;11;12;13;14;15},1))</f>
        <v>10</v>
      </c>
      <c r="E17" s="22">
        <f>INDEX({0;6;5;4;3;2;1},MATCH(Feuil1!E226,{0;1;2;3;4;5;6},1))</f>
        <v>3</v>
      </c>
      <c r="F17" s="22">
        <f>INDEX({0;1;2;3;1;1;1;1;1;1;1;1;2;3;4;5;6},MATCH(Feuil1!F226,{0;1;2;3;12;13;14;15;16;17;18;19;20;21;22;23;24},1))</f>
        <v>1</v>
      </c>
      <c r="G17" s="22">
        <f>Feuil1!G226*(H17+I17+J17+K17)</f>
        <v>36</v>
      </c>
      <c r="H17" s="22">
        <f>INDEX({0;6;5;4;3;2;1},MATCH(Feuil1!H226,{0;1;2;3;4;5;6},1))</f>
        <v>4</v>
      </c>
      <c r="I17" s="22">
        <f>INDEX({0;6;5;4;3;2;1},MATCH(Feuil1!I226,{0;1;2;3;4;5;6},1))</f>
        <v>4</v>
      </c>
      <c r="J17" s="22">
        <f>INDEX({0;3;5;8;15;25},MATCH(Feuil1!J226,{0;1;2;3;4;5},1))</f>
        <v>3</v>
      </c>
      <c r="K17" s="22">
        <f>INDEX({0;1;4;6;10;12;15;7;8;9;10;12;14;16;18;20},MATCH(Feuil1!K226,{0;1;2;3;4;5;6;7;8;9;10;11;12;13;14;15},1))</f>
        <v>1</v>
      </c>
      <c r="L17" s="22">
        <f>IF(Feuil1!L226="","",VLOOKUP(Feuil1!L226,$A$111:$B$157,2,0))</f>
        <v>0</v>
      </c>
      <c r="M17" s="22">
        <f>IF(Feuil1!M226="","",VLOOKUP(Feuil1!M226,$A$111:$B$157,2,0))</f>
        <v>0</v>
      </c>
      <c r="N17" s="22">
        <f>IF(Feuil1!N226="","",VLOOKUP(Feuil1!N226,$A$111:$B$157,2,0))</f>
        <v>0</v>
      </c>
      <c r="O17" s="22">
        <f t="shared" si="0"/>
        <v>74</v>
      </c>
      <c r="P17" s="22"/>
      <c r="Q17" s="22"/>
    </row>
    <row r="18" spans="1:17" x14ac:dyDescent="0.25">
      <c r="A18" s="22">
        <f>Feuil1!A227</f>
        <v>0</v>
      </c>
      <c r="B18" s="22">
        <f>INDEX({0;1;3;5;7;9;12;14;16;18;20;22;24},MATCH(Feuil1!B227,{0;1;2;3;4;5;6;7;8;9;10;11;12},1))</f>
        <v>0</v>
      </c>
      <c r="C18" s="22">
        <f>INDEX({0;1;2;3;4;5;6;7;8;9;10;12;14;16;18;20},MATCH(Feuil1!C227,{0;1;2;3;4;5;6;7;8;9;10;11;12;13;14;15},1))</f>
        <v>0</v>
      </c>
      <c r="D18" s="22">
        <f>INDEX({0;1;2;3;4;5;6;7;8;9;10;12;14;16;18;20},MATCH(Feuil1!D227,{0;1;2;3;4;5;6;7;8;9;10;11;12;13;14;15},1))</f>
        <v>0</v>
      </c>
      <c r="E18" s="22">
        <f>INDEX({0;6;5;4;3;2;1},MATCH(Feuil1!E227,{0;1;2;3;4;5;6},1))</f>
        <v>0</v>
      </c>
      <c r="F18" s="22">
        <f>INDEX({0;1;2;3;1;1;1;1;1;1;1;1;2;3;4;5;6},MATCH(Feuil1!F227,{0;1;2;3;12;13;14;15;16;17;18;19;20;21;22;23;24},1))</f>
        <v>1</v>
      </c>
      <c r="G18" s="22">
        <f>Feuil1!G227*(H18+I18+J18+K18)</f>
        <v>8</v>
      </c>
      <c r="H18" s="22">
        <f>INDEX({0;6;5;4;3;2;1},MATCH(Feuil1!H227,{0;1;2;3;4;5;6},1))</f>
        <v>3</v>
      </c>
      <c r="I18" s="22">
        <f>INDEX({0;6;5;4;3;2;1},MATCH(Feuil1!I227,{0;1;2;3;4;5;6},1))</f>
        <v>4</v>
      </c>
      <c r="J18" s="22">
        <f>INDEX({0;3;5;8;15;25},MATCH(Feuil1!J227,{0;1;2;3;4;5},1))</f>
        <v>0</v>
      </c>
      <c r="K18" s="22">
        <f>INDEX({0;1;4;6;10;12;15;7;8;9;10;12;14;16;18;20},MATCH(Feuil1!K227,{0;1;2;3;4;5;6;7;8;9;10;11;12;13;14;15},1))</f>
        <v>1</v>
      </c>
      <c r="L18" s="22">
        <f>IF(Feuil1!L227="","",VLOOKUP(Feuil1!L227,$A$111:$B$157,2,0))</f>
        <v>0</v>
      </c>
      <c r="M18" s="22">
        <f>IF(Feuil1!M227="","",VLOOKUP(Feuil1!M227,$A$111:$B$157,2,0))</f>
        <v>0</v>
      </c>
      <c r="N18" s="22">
        <f>IF(Feuil1!N227="","",VLOOKUP(Feuil1!N227,$A$111:$B$157,2,0))</f>
        <v>0</v>
      </c>
      <c r="O18" s="22">
        <f t="shared" si="0"/>
        <v>9</v>
      </c>
      <c r="P18" s="23"/>
      <c r="Q18" s="22"/>
    </row>
    <row r="19" spans="1:17" x14ac:dyDescent="0.25">
      <c r="A19" s="22">
        <f>Feuil1!A228</f>
        <v>0</v>
      </c>
      <c r="B19" s="22">
        <f>INDEX({0;1;3;5;7;9;12;14;16;18;20;22;24},MATCH(Feuil1!B228,{0;1;2;3;4;5;6;7;8;9;10;11;12},1))</f>
        <v>0</v>
      </c>
      <c r="C19" s="22">
        <f>INDEX({0;1;2;3;4;5;6;7;8;9;10;12;14;16;18;20},MATCH(Feuil1!C228,{0;1;2;3;4;5;6;7;8;9;10;11;12;13;14;15},1))</f>
        <v>0</v>
      </c>
      <c r="D19" s="22">
        <f>INDEX({0;1;2;3;4;5;6;7;8;9;10;12;14;16;18;20},MATCH(Feuil1!D228,{0;1;2;3;4;5;6;7;8;9;10;11;12;13;14;15},1))</f>
        <v>0</v>
      </c>
      <c r="E19" s="22">
        <f>INDEX({0;6;5;4;3;2;1},MATCH(Feuil1!E228,{0;1;2;3;4;5;6},1))</f>
        <v>0</v>
      </c>
      <c r="F19" s="22">
        <f>INDEX({0;1;2;3;1;1;1;1;1;1;1;1;2;3;4;5;6},MATCH(Feuil1!F228,{0;1;2;3;12;13;14;15;16;17;18;19;20;21;22;23;24},1))</f>
        <v>1</v>
      </c>
      <c r="G19" s="22">
        <f>Feuil1!G228*(H19+I19+J19+K19)</f>
        <v>16</v>
      </c>
      <c r="H19" s="22">
        <f>INDEX({0;6;5;4;3;2;1},MATCH(Feuil1!H228,{0;1;2;3;4;5;6},1))</f>
        <v>4</v>
      </c>
      <c r="I19" s="22">
        <f>INDEX({0;6;5;4;3;2;1},MATCH(Feuil1!I228,{0;1;2;3;4;5;6},1))</f>
        <v>3</v>
      </c>
      <c r="J19" s="22">
        <f>INDEX({0;3;5;8;15;25},MATCH(Feuil1!J228,{0;1;2;3;4;5},1))</f>
        <v>0</v>
      </c>
      <c r="K19" s="22">
        <f>INDEX({0;1;4;6;10;12;15;7;8;9;10;12;14;16;18;20},MATCH(Feuil1!K228,{0;1;2;3;4;5;6;7;8;9;10;11;12;13;14;15},1))</f>
        <v>1</v>
      </c>
      <c r="L19" s="22">
        <f>IF(Feuil1!L228="","",VLOOKUP(Feuil1!L228,$A$111:$B$157,2,0))</f>
        <v>0</v>
      </c>
      <c r="M19" s="22">
        <f>IF(Feuil1!M228="","",VLOOKUP(Feuil1!M228,$A$111:$B$157,2,0))</f>
        <v>0</v>
      </c>
      <c r="N19" s="22">
        <f>IF(Feuil1!N228="","",VLOOKUP(Feuil1!N228,$A$111:$B$157,2,0))</f>
        <v>0</v>
      </c>
      <c r="O19" s="22">
        <f t="shared" si="0"/>
        <v>17</v>
      </c>
      <c r="P19" s="23" t="s">
        <v>11</v>
      </c>
      <c r="Q19" s="22">
        <f>SUM(O17:O19)</f>
        <v>100</v>
      </c>
    </row>
    <row r="20" spans="1:17" x14ac:dyDescent="0.25">
      <c r="A20" s="43" t="str">
        <f>Feuil1!A229</f>
        <v>Chakax</v>
      </c>
      <c r="B20" s="43">
        <f>INDEX({0;1;3;5;7;9;12;14;16;18;20;22;24},MATCH(Feuil1!B229,{0;1;2;3;4;5;6;7;8;9;10;11;12},1))</f>
        <v>14</v>
      </c>
      <c r="C20" s="43">
        <f>INDEX({0;1;2;3;4;5;6;7;8;9;10;12;14;16;18;20},MATCH(Feuil1!C229,{0;1;2;3;4;5;6;7;8;9;10;11;12;13;14;15},1))</f>
        <v>5</v>
      </c>
      <c r="D20" s="43">
        <f>INDEX({0;1;2;3;4;5;6;7;8;9;10;12;14;16;18;20},MATCH(Feuil1!D229,{0;1;2;3;4;5;6;7;8;9;10;11;12;13;14;15},1))</f>
        <v>10</v>
      </c>
      <c r="E20" s="43">
        <f>INDEX({0;6;5;4;3;2;1},MATCH(Feuil1!E229,{0;1;2;3;4;5;6},1))</f>
        <v>3</v>
      </c>
      <c r="F20" s="43">
        <f>INDEX({0;1;2;3;1;1;1;1;1;1;1;1;2;3;4;5;6},MATCH(Feuil1!F229,{0;1;2;3;12;13;14;15;16;17;18;19;20;21;22;23;24},1))</f>
        <v>1</v>
      </c>
      <c r="G20" s="43">
        <f>Feuil1!G229*(H20+I20+J20+K20)</f>
        <v>45</v>
      </c>
      <c r="H20" s="43">
        <f>INDEX({0;6;5;4;3;2;1},MATCH(Feuil1!H229,{0;1;2;3;4;5;6},1))</f>
        <v>4</v>
      </c>
      <c r="I20" s="43">
        <f>INDEX({0;6;5;4;3;2;1},MATCH(Feuil1!I229,{0;1;2;3;4;5;6},1))</f>
        <v>4</v>
      </c>
      <c r="J20" s="43">
        <f>INDEX({0;3;5;8;15;25},MATCH(Feuil1!J229,{0;1;2;3;4;5},1))</f>
        <v>3</v>
      </c>
      <c r="K20" s="43">
        <f>INDEX({0;1;4;6;10;12;15;7;8;9;10;12;14;16;18;20},MATCH(Feuil1!K229,{0;1;2;3;4;5;6;7;8;9;10;11;12;13;14;15},1))</f>
        <v>4</v>
      </c>
      <c r="L20" s="43">
        <f>IF(Feuil1!L229="","",VLOOKUP(Feuil1!L229,$A$111:$B$157,2,0))</f>
        <v>0</v>
      </c>
      <c r="M20" s="43">
        <f>IF(Feuil1!M229="","",VLOOKUP(Feuil1!M229,$A$111:$B$157,2,0))</f>
        <v>0</v>
      </c>
      <c r="N20" s="43">
        <f>IF(Feuil1!N229="","",VLOOKUP(Feuil1!N229,$A$111:$B$157,2,0))</f>
        <v>0</v>
      </c>
      <c r="O20" s="43">
        <f t="shared" si="0"/>
        <v>78</v>
      </c>
      <c r="P20" s="44"/>
      <c r="Q20" s="43"/>
    </row>
    <row r="21" spans="1:17" x14ac:dyDescent="0.25">
      <c r="A21" s="43">
        <f>Feuil1!A230</f>
        <v>0</v>
      </c>
      <c r="B21" s="43">
        <f>INDEX({0;1;3;5;7;9;12;14;16;18;20;22;24},MATCH(Feuil1!B230,{0;1;2;3;4;5;6;7;8;9;10;11;12},1))</f>
        <v>0</v>
      </c>
      <c r="C21" s="43">
        <f>INDEX({0;1;2;3;4;5;6;7;8;9;10;12;14;16;18;20},MATCH(Feuil1!C230,{0;1;2;3;4;5;6;7;8;9;10;11;12;13;14;15},1))</f>
        <v>0</v>
      </c>
      <c r="D21" s="43">
        <f>INDEX({0;1;2;3;4;5;6;7;8;9;10;12;14;16;18;20},MATCH(Feuil1!D230,{0;1;2;3;4;5;6;7;8;9;10;11;12;13;14;15},1))</f>
        <v>0</v>
      </c>
      <c r="E21" s="43">
        <f>INDEX({0;6;5;4;3;2;1},MATCH(Feuil1!E230,{0;1;2;3;4;5;6},1))</f>
        <v>0</v>
      </c>
      <c r="F21" s="43">
        <f>INDEX({0;1;2;3;1;1;1;1;1;1;1;1;2;3;4;5;6},MATCH(Feuil1!F230,{0;1;2;3;12;13;14;15;16;17;18;19;20;21;22;23;24},1))</f>
        <v>1</v>
      </c>
      <c r="G21" s="43">
        <f>Feuil1!G230*(H21+I21+J21+K21)</f>
        <v>7</v>
      </c>
      <c r="H21" s="43">
        <f>INDEX({0;6;5;4;3;2;1},MATCH(Feuil1!H230,{0;1;2;3;4;5;6},1))</f>
        <v>3</v>
      </c>
      <c r="I21" s="43">
        <f>INDEX({0;6;5;4;3;2;1},MATCH(Feuil1!I230,{0;1;2;3;4;5;6},1))</f>
        <v>3</v>
      </c>
      <c r="J21" s="43">
        <f>INDEX({0;3;5;8;15;25},MATCH(Feuil1!J230,{0;1;2;3;4;5},1))</f>
        <v>0</v>
      </c>
      <c r="K21" s="43">
        <f>INDEX({0;1;4;6;10;12;15;7;8;9;10;12;14;16;18;20},MATCH(Feuil1!K230,{0;1;2;3;4;5;6;7;8;9;10;11;12;13;14;15},1))</f>
        <v>1</v>
      </c>
      <c r="L21" s="43">
        <f>IF(Feuil1!L230="","",VLOOKUP(Feuil1!L230,$A$111:$B$157,2,0))</f>
        <v>0</v>
      </c>
      <c r="M21" s="43">
        <f>IF(Feuil1!M230="","",VLOOKUP(Feuil1!M230,$A$111:$B$157,2,0))</f>
        <v>0</v>
      </c>
      <c r="N21" s="43">
        <f>IF(Feuil1!N230="","",VLOOKUP(Feuil1!N230,$A$111:$B$157,2,0))</f>
        <v>0</v>
      </c>
      <c r="O21" s="43">
        <f t="shared" si="0"/>
        <v>8</v>
      </c>
      <c r="P21" s="44" t="s">
        <v>11</v>
      </c>
      <c r="Q21" s="43">
        <f>SUM(O20:O21)</f>
        <v>86</v>
      </c>
    </row>
    <row r="22" spans="1:17" x14ac:dyDescent="0.25">
      <c r="A22" s="22" t="str">
        <f>Feuil1!A231</f>
        <v>Gor-rok</v>
      </c>
      <c r="B22" s="22">
        <f>INDEX({0;1;3;5;7;9;12;14;16;18;20;22;24},MATCH(Feuil1!B231,{0;1;2;3;4;5;6;7;8;9;10;11;12},1))</f>
        <v>14</v>
      </c>
      <c r="C22" s="22">
        <f>INDEX({0;1;2;3;4;5;6;7;8;9;10;12;14;16;18;20},MATCH(Feuil1!C231,{0;1;2;3;4;5;6;7;8;9;10;11;12;13;14;15},1))</f>
        <v>5</v>
      </c>
      <c r="D22" s="22">
        <f>INDEX({0;1;2;3;4;5;6;7;8;9;10;12;14;16;18;20},MATCH(Feuil1!D231,{0;1;2;3;4;5;6;7;8;9;10;11;12;13;14;15},1))</f>
        <v>10</v>
      </c>
      <c r="E22" s="22">
        <f>INDEX({0;6;5;4;3;2;1},MATCH(Feuil1!E231,{0;1;2;3;4;5;6},1))</f>
        <v>3</v>
      </c>
      <c r="F22" s="22">
        <f>INDEX({0;1;2;3;1;1;1;1;1;1;1;1;2;3;4;5;6},MATCH(Feuil1!F231,{0;1;2;3;12;13;14;15;16;17;18;19;20;21;22;23;24},1))</f>
        <v>1</v>
      </c>
      <c r="G22" s="22">
        <f>Feuil1!G231*(H22+I22+J22+K22)</f>
        <v>60</v>
      </c>
      <c r="H22" s="22">
        <f>INDEX({0;6;5;4;3;2;1},MATCH(Feuil1!H231,{0;1;2;3;4;5;6},1))</f>
        <v>4</v>
      </c>
      <c r="I22" s="22">
        <f>INDEX({0;6;5;4;3;2;1},MATCH(Feuil1!I231,{0;1;2;3;4;5;6},1))</f>
        <v>4</v>
      </c>
      <c r="J22" s="22">
        <f>INDEX({0;3;5;8;15;25},MATCH(Feuil1!J231,{0;1;2;3;4;5},1))</f>
        <v>3</v>
      </c>
      <c r="K22" s="22">
        <f>INDEX({0;1;4;6;10;12;15;7;8;9;10;12;14;16;18;20},MATCH(Feuil1!K231,{0;1;2;3;4;5;6;7;8;9;10;11;12;13;14;15},1))</f>
        <v>1</v>
      </c>
      <c r="L22" s="22">
        <f>IF(Feuil1!L231="","",VLOOKUP(Feuil1!L231,$A$111:$B$157,2,0))</f>
        <v>0</v>
      </c>
      <c r="M22" s="22">
        <f>IF(Feuil1!M231="","",VLOOKUP(Feuil1!M231,$A$111:$B$157,2,0))</f>
        <v>0</v>
      </c>
      <c r="N22" s="22">
        <f>IF(Feuil1!N231="","",VLOOKUP(Feuil1!N231,$A$111:$B$157,2,0))</f>
        <v>0</v>
      </c>
      <c r="O22" s="22">
        <f t="shared" si="0"/>
        <v>93</v>
      </c>
      <c r="P22" s="23"/>
      <c r="Q22" s="22"/>
    </row>
    <row r="23" spans="1:17" x14ac:dyDescent="0.25">
      <c r="A23" s="22">
        <f>Feuil1!A232</f>
        <v>0</v>
      </c>
      <c r="B23" s="22">
        <f>INDEX({0;1;3;5;7;9;12;14;16;18;20;22;24},MATCH(Feuil1!B232,{0;1;2;3;4;5;6;7;8;9;10;11;12},1))</f>
        <v>0</v>
      </c>
      <c r="C23" s="22">
        <f>INDEX({0;1;2;3;4;5;6;7;8;9;10;12;14;16;18;20},MATCH(Feuil1!C232,{0;1;2;3;4;5;6;7;8;9;10;11;12;13;14;15},1))</f>
        <v>0</v>
      </c>
      <c r="D23" s="22">
        <f>INDEX({0;1;2;3;4;5;6;7;8;9;10;12;14;16;18;20},MATCH(Feuil1!D232,{0;1;2;3;4;5;6;7;8;9;10;11;12;13;14;15},1))</f>
        <v>0</v>
      </c>
      <c r="E23" s="22">
        <f>INDEX({0;6;5;4;3;2;1},MATCH(Feuil1!E232,{0;1;2;3;4;5;6},1))</f>
        <v>0</v>
      </c>
      <c r="F23" s="22">
        <f>INDEX({0;1;2;3;1;1;1;1;1;1;1;1;2;3;4;5;6},MATCH(Feuil1!F232,{0;1;2;3;12;13;14;15;16;17;18;19;20;21;22;23;24},1))</f>
        <v>1</v>
      </c>
      <c r="G23" s="22">
        <f>Feuil1!G232*(H23+I23+J23+K23)</f>
        <v>16</v>
      </c>
      <c r="H23" s="22">
        <f>INDEX({0;6;5;4;3;2;1},MATCH(Feuil1!H232,{0;1;2;3;4;5;6},1))</f>
        <v>3</v>
      </c>
      <c r="I23" s="22">
        <f>INDEX({0;6;5;4;3;2;1},MATCH(Feuil1!I232,{0;1;2;3;4;5;6},1))</f>
        <v>4</v>
      </c>
      <c r="J23" s="22">
        <f>INDEX({0;3;5;8;15;25},MATCH(Feuil1!J232,{0;1;2;3;4;5},1))</f>
        <v>0</v>
      </c>
      <c r="K23" s="22">
        <f>INDEX({0;1;4;6;10;12;15;7;8;9;10;12;14;16;18;20},MATCH(Feuil1!K232,{0;1;2;3;4;5;6;7;8;9;10;11;12;13;14;15},1))</f>
        <v>1</v>
      </c>
      <c r="L23" s="22">
        <f>IF(Feuil1!L232="","",VLOOKUP(Feuil1!L232,$A$111:$B$157,2,0))</f>
        <v>0</v>
      </c>
      <c r="M23" s="22">
        <f>IF(Feuil1!M232="","",VLOOKUP(Feuil1!M232,$A$111:$B$157,2,0))</f>
        <v>0</v>
      </c>
      <c r="N23" s="22">
        <f>IF(Feuil1!N232="","",VLOOKUP(Feuil1!N232,$A$111:$B$157,2,0))</f>
        <v>0</v>
      </c>
      <c r="O23" s="22">
        <f t="shared" si="0"/>
        <v>17</v>
      </c>
      <c r="P23" s="23" t="s">
        <v>11</v>
      </c>
      <c r="Q23" s="22">
        <f>SUM(O22:O23)</f>
        <v>110</v>
      </c>
    </row>
    <row r="24" spans="1:17" x14ac:dyDescent="0.25">
      <c r="A24" s="43" t="str">
        <f>Feuil1!A233</f>
        <v>Scar-veteran With Battle Standard</v>
      </c>
      <c r="B24" s="43">
        <f>INDEX({0;1;3;5;7;9;12;14;16;18;20;22;24},MATCH(Feuil1!B233,{0;1;2;3;4;5;6;7;8;9;10;11;12},1))</f>
        <v>12</v>
      </c>
      <c r="C24" s="43">
        <f>INDEX({0;1;2;3;4;5;6;7;8;9;10;12;14;16;18;20},MATCH(Feuil1!C233,{0;1;2;3;4;5;6;7;8;9;10;11;12;13;14;15},1))</f>
        <v>5</v>
      </c>
      <c r="D24" s="43">
        <f>INDEX({0;1;2;3;4;5;6;7;8;9;10;12;14;16;18;20},MATCH(Feuil1!D233,{0;1;2;3;4;5;6;7;8;9;10;11;12;13;14;15},1))</f>
        <v>10</v>
      </c>
      <c r="E24" s="43">
        <f>INDEX({0;6;5;4;3;2;1},MATCH(Feuil1!E233,{0;1;2;3;4;5;6},1))</f>
        <v>3</v>
      </c>
      <c r="F24" s="43">
        <f>INDEX({0;1;2;3;1;1;1;1;1;1;1;1;2;3;4;5;6},MATCH(Feuil1!F233,{0;1;2;3;12;13;14;15;16;17;18;19;20;21;22;23;24},1))</f>
        <v>1</v>
      </c>
      <c r="G24" s="43">
        <f>Feuil1!G233*(H24+I24+J24+K24)</f>
        <v>36</v>
      </c>
      <c r="H24" s="43">
        <f>INDEX({0;6;5;4;3;2;1},MATCH(Feuil1!H233,{0;1;2;3;4;5;6},1))</f>
        <v>4</v>
      </c>
      <c r="I24" s="43">
        <f>INDEX({0;6;5;4;3;2;1},MATCH(Feuil1!I233,{0;1;2;3;4;5;6},1))</f>
        <v>4</v>
      </c>
      <c r="J24" s="43">
        <f>INDEX({0;3;5;8;15;25},MATCH(Feuil1!J233,{0;1;2;3;4;5},1))</f>
        <v>3</v>
      </c>
      <c r="K24" s="43">
        <f>INDEX({0;1;4;6;10;12;15;7;8;9;10;12;14;16;18;20},MATCH(Feuil1!K233,{0;1;2;3;4;5;6;7;8;9;10;11;12;13;14;15},1))</f>
        <v>1</v>
      </c>
      <c r="L24" s="43">
        <f>IF(Feuil1!L233="","",VLOOKUP(Feuil1!L233,$A$111:$B$157,2,0))</f>
        <v>0</v>
      </c>
      <c r="M24" s="43">
        <f>IF(Feuil1!M233="","",VLOOKUP(Feuil1!M233,$A$111:$B$157,2,0))</f>
        <v>0</v>
      </c>
      <c r="N24" s="43">
        <f>IF(Feuil1!N233="","",VLOOKUP(Feuil1!N233,$A$111:$B$157,2,0))</f>
        <v>0</v>
      </c>
      <c r="O24" s="43">
        <f t="shared" si="0"/>
        <v>67</v>
      </c>
      <c r="P24" s="44"/>
      <c r="Q24" s="43"/>
    </row>
    <row r="25" spans="1:17" x14ac:dyDescent="0.25">
      <c r="A25" s="43">
        <f>Feuil1!A234</f>
        <v>0</v>
      </c>
      <c r="B25" s="43">
        <f>INDEX({0;1;3;5;7;9;12;14;16;18;20;22;24},MATCH(Feuil1!B234,{0;1;2;3;4;5;6;7;8;9;10;11;12},1))</f>
        <v>0</v>
      </c>
      <c r="C25" s="43">
        <f>INDEX({0;1;2;3;4;5;6;7;8;9;10;12;14;16;18;20},MATCH(Feuil1!C234,{0;1;2;3;4;5;6;7;8;9;10;11;12;13;14;15},1))</f>
        <v>0</v>
      </c>
      <c r="D25" s="43">
        <f>INDEX({0;1;2;3;4;5;6;7;8;9;10;12;14;16;18;20},MATCH(Feuil1!D234,{0;1;2;3;4;5;6;7;8;9;10;11;12;13;14;15},1))</f>
        <v>0</v>
      </c>
      <c r="E25" s="43">
        <f>INDEX({0;6;5;4;3;2;1},MATCH(Feuil1!E234,{0;1;2;3;4;5;6},1))</f>
        <v>0</v>
      </c>
      <c r="F25" s="43">
        <f>INDEX({0;1;2;3;1;1;1;1;1;1;1;1;2;3;4;5;6},MATCH(Feuil1!F234,{0;1;2;3;12;13;14;15;16;17;18;19;20;21;22;23;24},1))</f>
        <v>1</v>
      </c>
      <c r="G25" s="43">
        <f>Feuil1!G234*(H25+I25+J25+K25)</f>
        <v>7</v>
      </c>
      <c r="H25" s="43">
        <f>INDEX({0;6;5;4;3;2;1},MATCH(Feuil1!H234,{0;1;2;3;4;5;6},1))</f>
        <v>3</v>
      </c>
      <c r="I25" s="43">
        <f>INDEX({0;6;5;4;3;2;1},MATCH(Feuil1!I234,{0;1;2;3;4;5;6},1))</f>
        <v>3</v>
      </c>
      <c r="J25" s="43">
        <f>INDEX({0;3;5;8;15;25},MATCH(Feuil1!J234,{0;1;2;3;4;5},1))</f>
        <v>0</v>
      </c>
      <c r="K25" s="43">
        <f>INDEX({0;1;4;6;10;12;15;7;8;9;10;12;14;16;18;20},MATCH(Feuil1!K234,{0;1;2;3;4;5;6;7;8;9;10;11;12;13;14;15},1))</f>
        <v>1</v>
      </c>
      <c r="L25" s="43">
        <f>IF(Feuil1!L234="","",VLOOKUP(Feuil1!L234,$A$111:$B$157,2,0))</f>
        <v>0</v>
      </c>
      <c r="M25" s="43">
        <f>IF(Feuil1!M234="","",VLOOKUP(Feuil1!M234,$A$111:$B$157,2,0))</f>
        <v>0</v>
      </c>
      <c r="N25" s="43">
        <f>IF(Feuil1!N234="","",VLOOKUP(Feuil1!N234,$A$111:$B$157,2,0))</f>
        <v>0</v>
      </c>
      <c r="O25" s="43">
        <f t="shared" si="0"/>
        <v>8</v>
      </c>
      <c r="P25" s="44" t="s">
        <v>11</v>
      </c>
      <c r="Q25" s="43">
        <f>SUM(O24:O25)</f>
        <v>75</v>
      </c>
    </row>
    <row r="26" spans="1:17" x14ac:dyDescent="0.25">
      <c r="A26" s="22" t="str">
        <f>Feuil1!A235</f>
        <v>Scar-veteran On Carnosaur With Celestite Warblade</v>
      </c>
      <c r="B26" s="22">
        <f>INDEX({0;1;3;5;7;9;12;14;16;18;20;22;24},MATCH(Feuil1!B235,{0;1;2;3;4;5;6;7;8;9;10;11;12},1))</f>
        <v>24</v>
      </c>
      <c r="C26" s="22">
        <f>INDEX({0;1;2;3;4;5;6;7;8;9;10;12;14;16;18;20},MATCH(Feuil1!C235,{0;1;2;3;4;5;6;7;8;9;10;11;12;13;14;15},1))</f>
        <v>10</v>
      </c>
      <c r="D26" s="22">
        <f>INDEX({0;1;2;3;4;5;6;7;8;9;10;12;14;16;18;20},MATCH(Feuil1!D235,{0;1;2;3;4;5;6;7;8;9;10;11;12;13;14;15},1))</f>
        <v>10</v>
      </c>
      <c r="E26" s="22">
        <f>INDEX({0;6;5;4;3;2;1},MATCH(Feuil1!E235,{0;1;2;3;4;5;6},1))</f>
        <v>3</v>
      </c>
      <c r="F26" s="22">
        <f>INDEX({0;1;2;3;1;1;1;1;1;1;1;1;2;3;4;5;6},MATCH(Feuil1!F235,{0;1;2;3;12;13;14;15;16;17;18;19;20;21;22;23;24},1))</f>
        <v>1</v>
      </c>
      <c r="G26" s="22">
        <f>Feuil1!G235*(H26+I26+J26+K26)</f>
        <v>54</v>
      </c>
      <c r="H26" s="22">
        <f>INDEX({0;6;5;4;3;2;1},MATCH(Feuil1!H235,{0;1;2;3;4;5;6},1))</f>
        <v>4</v>
      </c>
      <c r="I26" s="22">
        <f>INDEX({0;6;5;4;3;2;1},MATCH(Feuil1!I235,{0;1;2;3;4;5;6},1))</f>
        <v>4</v>
      </c>
      <c r="J26" s="22">
        <f>INDEX({0;3;5;8;15;25},MATCH(Feuil1!J235,{0;1;2;3;4;5},1))</f>
        <v>0</v>
      </c>
      <c r="K26" s="22">
        <f>INDEX({0;1;4;6;10;12;15;7;8;9;10;12;14;16;18;20},MATCH(Feuil1!K235,{0;1;2;3;4;5;6;7;8;9;10;11;12;13;14;15},1))</f>
        <v>1</v>
      </c>
      <c r="L26" s="22">
        <f>IF(Feuil1!L235="","",VLOOKUP(Feuil1!L235,$A$111:$B$157,2,0))</f>
        <v>0</v>
      </c>
      <c r="M26" s="22">
        <f>IF(Feuil1!M235="","",VLOOKUP(Feuil1!M235,$A$111:$B$157,2,0))</f>
        <v>0</v>
      </c>
      <c r="N26" s="22">
        <f>IF(Feuil1!N235="","",VLOOKUP(Feuil1!N235,$A$111:$B$157,2,0))</f>
        <v>0</v>
      </c>
      <c r="O26" s="22">
        <f t="shared" si="0"/>
        <v>102</v>
      </c>
      <c r="P26" s="23"/>
      <c r="Q26" s="22"/>
    </row>
    <row r="27" spans="1:17" x14ac:dyDescent="0.25">
      <c r="A27" s="22">
        <f>Feuil1!A236</f>
        <v>0</v>
      </c>
      <c r="B27" s="22">
        <f>INDEX({0;1;3;5;7;9;12;14;16;18;20;22;24},MATCH(Feuil1!B236,{0;1;2;3;4;5;6;7;8;9;10;11;12},1))</f>
        <v>0</v>
      </c>
      <c r="C27" s="22">
        <f>INDEX({0;1;2;3;4;5;6;7;8;9;10;12;14;16;18;20},MATCH(Feuil1!C236,{0;1;2;3;4;5;6;7;8;9;10;11;12;13;14;15},1))</f>
        <v>0</v>
      </c>
      <c r="D27" s="22">
        <f>INDEX({0;1;2;3;4;5;6;7;8;9;10;12;14;16;18;20},MATCH(Feuil1!D236,{0;1;2;3;4;5;6;7;8;9;10;11;12;13;14;15},1))</f>
        <v>0</v>
      </c>
      <c r="E27" s="22">
        <f>INDEX({0;6;5;4;3;2;1},MATCH(Feuil1!E236,{0;1;2;3;4;5;6},1))</f>
        <v>0</v>
      </c>
      <c r="F27" s="22">
        <f>INDEX({0;1;2;3;1;1;1;1;1;1;1;1;2;3;4;5;6},MATCH(Feuil1!F236,{0;1;2;3;12;13;14;15;16;17;18;19;20;21;22;23;24},1))</f>
        <v>1</v>
      </c>
      <c r="G27" s="22">
        <f>Feuil1!G236*(H27+I27+J27+K27)</f>
        <v>8</v>
      </c>
      <c r="H27" s="22">
        <f>INDEX({0;6;5;4;3;2;1},MATCH(Feuil1!H236,{0;1;2;3;4;5;6},1))</f>
        <v>3</v>
      </c>
      <c r="I27" s="22">
        <f>INDEX({0;6;5;4;3;2;1},MATCH(Feuil1!I236,{0;1;2;3;4;5;6},1))</f>
        <v>4</v>
      </c>
      <c r="J27" s="22">
        <f>INDEX({0;3;5;8;15;25},MATCH(Feuil1!J236,{0;1;2;3;4;5},1))</f>
        <v>0</v>
      </c>
      <c r="K27" s="22">
        <f>INDEX({0;1;4;6;10;12;15;7;8;9;10;12;14;16;18;20},MATCH(Feuil1!K236,{0;1;2;3;4;5;6;7;8;9;10;11;12;13;14;15},1))</f>
        <v>1</v>
      </c>
      <c r="L27" s="22">
        <f>IF(Feuil1!L236="","",VLOOKUP(Feuil1!L236,$A$111:$B$157,2,0))</f>
        <v>0</v>
      </c>
      <c r="M27" s="22">
        <f>IF(Feuil1!M236="","",VLOOKUP(Feuil1!M236,$A$111:$B$157,2,0))</f>
        <v>0</v>
      </c>
      <c r="N27" s="22">
        <f>IF(Feuil1!N236="","",VLOOKUP(Feuil1!N236,$A$111:$B$157,2,0))</f>
        <v>0</v>
      </c>
      <c r="O27" s="22">
        <f t="shared" si="0"/>
        <v>9</v>
      </c>
      <c r="P27" s="22"/>
      <c r="Q27" s="22"/>
    </row>
    <row r="28" spans="1:17" x14ac:dyDescent="0.25">
      <c r="A28" s="22">
        <f>Feuil1!A237</f>
        <v>0</v>
      </c>
      <c r="B28" s="22">
        <f>INDEX({0;1;3;5;7;9;12;14;16;18;20;22;24},MATCH(Feuil1!B237,{0;1;2;3;4;5;6;7;8;9;10;11;12},1))</f>
        <v>0</v>
      </c>
      <c r="C28" s="22">
        <f>INDEX({0;1;2;3;4;5;6;7;8;9;10;12;14;16;18;20},MATCH(Feuil1!C237,{0;1;2;3;4;5;6;7;8;9;10;11;12;13;14;15},1))</f>
        <v>0</v>
      </c>
      <c r="D28" s="22">
        <f>INDEX({0;1;2;3;4;5;6;7;8;9;10;12;14;16;18;20},MATCH(Feuil1!D237,{0;1;2;3;4;5;6;7;8;9;10;11;12;13;14;15},1))</f>
        <v>0</v>
      </c>
      <c r="E28" s="22">
        <f>INDEX({0;6;5;4;3;2;1},MATCH(Feuil1!E237,{0;1;2;3;4;5;6},1))</f>
        <v>0</v>
      </c>
      <c r="F28" s="22">
        <f>INDEX({0;1;2;3;1;1;1;1;1;1;1;1;2;3;4;5;6},MATCH(Feuil1!F237,{0;1;2;3;12;13;14;15;16;17;18;19;20;21;22;23;24},1))</f>
        <v>2</v>
      </c>
      <c r="G28" s="22">
        <f>Feuil1!G237*(H28+I28+J28+K28)</f>
        <v>24</v>
      </c>
      <c r="H28" s="22">
        <f>INDEX({0;6;5;4;3;2;1},MATCH(Feuil1!H237,{0;1;2;3;4;5;6},1))</f>
        <v>4</v>
      </c>
      <c r="I28" s="22">
        <f>INDEX({0;6;5;4;3;2;1},MATCH(Feuil1!I237,{0;1;2;3;4;5;6},1))</f>
        <v>4</v>
      </c>
      <c r="J28" s="22">
        <f>INDEX({0;3;5;8;15;25},MATCH(Feuil1!J237,{0;1;2;3;4;5},1))</f>
        <v>0</v>
      </c>
      <c r="K28" s="22">
        <f>INDEX({0;1;4;6;10;12;15;7;8;9;10;12;14;16;18;20},MATCH(Feuil1!K237,{0;1;2;3;4;5;6;7;8;9;10;11;12;13;14;15},1))</f>
        <v>4</v>
      </c>
      <c r="L28" s="22">
        <f>IF(Feuil1!L237="","",VLOOKUP(Feuil1!L237,$A$111:$B$157,2,0))</f>
        <v>0</v>
      </c>
      <c r="M28" s="22">
        <f>IF(Feuil1!M237="","",VLOOKUP(Feuil1!M237,$A$111:$B$157,2,0))</f>
        <v>0</v>
      </c>
      <c r="N28" s="22">
        <f>IF(Feuil1!N237="","",VLOOKUP(Feuil1!N237,$A$111:$B$157,2,0))</f>
        <v>0</v>
      </c>
      <c r="O28" s="22">
        <f t="shared" si="0"/>
        <v>26</v>
      </c>
      <c r="P28" s="23"/>
      <c r="Q28" s="22"/>
    </row>
    <row r="29" spans="1:17" x14ac:dyDescent="0.25">
      <c r="A29" s="22">
        <f>Feuil1!A238</f>
        <v>0</v>
      </c>
      <c r="B29" s="22">
        <f>INDEX({0;1;3;5;7;9;12;14;16;18;20;22;24},MATCH(Feuil1!B238,{0;1;2;3;4;5;6;7;8;9;10;11;12},1))</f>
        <v>0</v>
      </c>
      <c r="C29" s="22">
        <f>INDEX({0;1;2;3;4;5;6;7;8;9;10;12;14;16;18;20},MATCH(Feuil1!C238,{0;1;2;3;4;5;6;7;8;9;10;11;12;13;14;15},1))</f>
        <v>0</v>
      </c>
      <c r="D29" s="22">
        <f>INDEX({0;1;2;3;4;5;6;7;8;9;10;12;14;16;18;20},MATCH(Feuil1!D238,{0;1;2;3;4;5;6;7;8;9;10;11;12;13;14;15},1))</f>
        <v>0</v>
      </c>
      <c r="E29" s="22">
        <f>INDEX({0;6;5;4;3;2;1},MATCH(Feuil1!E238,{0;1;2;3;4;5;6},1))</f>
        <v>0</v>
      </c>
      <c r="F29" s="22">
        <f>INDEX({0;1;2;3;1;1;1;1;1;1;1;1;2;3;4;5;6},MATCH(Feuil1!F238,{0;1;2;3;12;13;14;15;16;17;18;19;20;21;22;23;24},1))</f>
        <v>2</v>
      </c>
      <c r="G29" s="22">
        <f>Feuil1!G238*(H29+I29+J29+K29)</f>
        <v>75</v>
      </c>
      <c r="H29" s="22">
        <f>INDEX({0;6;5;4;3;2;1},MATCH(Feuil1!H238,{0;1;2;3;4;5;6},1))</f>
        <v>4</v>
      </c>
      <c r="I29" s="22">
        <f>INDEX({0;6;5;4;3;2;1},MATCH(Feuil1!I238,{0;1;2;3;4;5;6},1))</f>
        <v>4</v>
      </c>
      <c r="J29" s="22">
        <f>INDEX({0;3;5;8;15;25},MATCH(Feuil1!J238,{0;1;2;3;4;5},1))</f>
        <v>3</v>
      </c>
      <c r="K29" s="22">
        <f>INDEX({0;1;4;6;10;12;15;7;8;9;10;12;14;16;18;20},MATCH(Feuil1!K238,{0;1;2;3;4;5;6;7;8;9;10;11;12;13;14;15},1))</f>
        <v>4</v>
      </c>
      <c r="L29" s="22">
        <f>IF(Feuil1!L238="","",VLOOKUP(Feuil1!L238,$A$111:$B$157,2,0))</f>
        <v>0</v>
      </c>
      <c r="M29" s="22">
        <f>IF(Feuil1!M238="","",VLOOKUP(Feuil1!M238,$A$111:$B$157,2,0))</f>
        <v>0</v>
      </c>
      <c r="N29" s="22">
        <f>IF(Feuil1!N238="","",VLOOKUP(Feuil1!N238,$A$111:$B$157,2,0))</f>
        <v>0</v>
      </c>
      <c r="O29" s="22">
        <f t="shared" si="0"/>
        <v>77</v>
      </c>
      <c r="P29" s="23" t="s">
        <v>11</v>
      </c>
      <c r="Q29" s="22">
        <f>SUM(O26:O29)</f>
        <v>214</v>
      </c>
    </row>
    <row r="30" spans="1:17" x14ac:dyDescent="0.25">
      <c r="A30" s="43" t="str">
        <f>Feuil1!A239</f>
        <v>Scar-veteran On Carnosaur With Celestite War-spear</v>
      </c>
      <c r="B30" s="43">
        <f>INDEX({0;1;3;5;7;9;12;14;16;18;20;22;24},MATCH(Feuil1!B239,{0;1;2;3;4;5;6;7;8;9;10;11;12},1))</f>
        <v>24</v>
      </c>
      <c r="C30" s="43">
        <f>INDEX({0;1;2;3;4;5;6;7;8;9;10;12;14;16;18;20},MATCH(Feuil1!C239,{0;1;2;3;4;5;6;7;8;9;10;11;12;13;14;15},1))</f>
        <v>10</v>
      </c>
      <c r="D30" s="43">
        <f>INDEX({0;1;2;3;4;5;6;7;8;9;10;12;14;16;18;20},MATCH(Feuil1!D239,{0;1;2;3;4;5;6;7;8;9;10;11;12;13;14;15},1))</f>
        <v>10</v>
      </c>
      <c r="E30" s="43">
        <f>INDEX({0;6;5;4;3;2;1},MATCH(Feuil1!E239,{0;1;2;3;4;5;6},1))</f>
        <v>3</v>
      </c>
      <c r="F30" s="43">
        <f>INDEX({0;1;2;3;1;1;1;1;1;1;1;1;2;3;4;5;6},MATCH(Feuil1!F239,{0;1;2;3;12;13;14;15;16;17;18;19;20;21;22;23;24},1))</f>
        <v>2</v>
      </c>
      <c r="G30" s="43">
        <f>Feuil1!G239*(H30+I30+J30+K30)</f>
        <v>66</v>
      </c>
      <c r="H30" s="43">
        <f>INDEX({0;6;5;4;3;2;1},MATCH(Feuil1!H239,{0;1;2;3;4;5;6},1))</f>
        <v>3</v>
      </c>
      <c r="I30" s="43">
        <f>INDEX({0;6;5;4;3;2;1},MATCH(Feuil1!I239,{0;1;2;3;4;5;6},1))</f>
        <v>4</v>
      </c>
      <c r="J30" s="43">
        <f>INDEX({0;3;5;8;15;25},MATCH(Feuil1!J239,{0;1;2;3;4;5},1))</f>
        <v>3</v>
      </c>
      <c r="K30" s="43">
        <f>INDEX({0;1;4;6;10;12;15;7;8;9;10;12;14;16;18;20},MATCH(Feuil1!K239,{0;1;2;3;4;5;6;7;8;9;10;11;12;13;14;15},1))</f>
        <v>1</v>
      </c>
      <c r="L30" s="43">
        <f>IF(Feuil1!L239="","",VLOOKUP(Feuil1!L239,$A$111:$B$157,2,0))</f>
        <v>0</v>
      </c>
      <c r="M30" s="43">
        <f>IF(Feuil1!M239="","",VLOOKUP(Feuil1!M239,$A$111:$B$157,2,0))</f>
        <v>0</v>
      </c>
      <c r="N30" s="43">
        <f>IF(Feuil1!N239="","",VLOOKUP(Feuil1!N239,$A$111:$B$157,2,0))</f>
        <v>0</v>
      </c>
      <c r="O30" s="43">
        <f t="shared" si="0"/>
        <v>115</v>
      </c>
      <c r="P30" s="44"/>
      <c r="Q30" s="43"/>
    </row>
    <row r="31" spans="1:17" x14ac:dyDescent="0.25">
      <c r="A31" s="43">
        <f>Feuil1!A240</f>
        <v>0</v>
      </c>
      <c r="B31" s="43">
        <f>INDEX({0;1;3;5;7;9;12;14;16;18;20;22;24},MATCH(Feuil1!B240,{0;1;2;3;4;5;6;7;8;9;10;11;12},1))</f>
        <v>0</v>
      </c>
      <c r="C31" s="43">
        <f>INDEX({0;1;2;3;4;5;6;7;8;9;10;12;14;16;18;20},MATCH(Feuil1!C240,{0;1;2;3;4;5;6;7;8;9;10;11;12;13;14;15},1))</f>
        <v>0</v>
      </c>
      <c r="D31" s="43">
        <f>INDEX({0;1;2;3;4;5;6;7;8;9;10;12;14;16;18;20},MATCH(Feuil1!D240,{0;1;2;3;4;5;6;7;8;9;10;11;12;13;14;15},1))</f>
        <v>0</v>
      </c>
      <c r="E31" s="43">
        <f>INDEX({0;6;5;4;3;2;1},MATCH(Feuil1!E240,{0;1;2;3;4;5;6},1))</f>
        <v>0</v>
      </c>
      <c r="F31" s="43">
        <f>INDEX({0;1;2;3;1;1;1;1;1;1;1;1;2;3;4;5;6},MATCH(Feuil1!F240,{0;1;2;3;12;13;14;15;16;17;18;19;20;21;22;23;24},1))</f>
        <v>1</v>
      </c>
      <c r="G31" s="43">
        <f>Feuil1!G240*(H31+I31+J31+K31)</f>
        <v>8</v>
      </c>
      <c r="H31" s="43">
        <f>INDEX({0;6;5;4;3;2;1},MATCH(Feuil1!H240,{0;1;2;3;4;5;6},1))</f>
        <v>3</v>
      </c>
      <c r="I31" s="43">
        <f>INDEX({0;6;5;4;3;2;1},MATCH(Feuil1!I240,{0;1;2;3;4;5;6},1))</f>
        <v>4</v>
      </c>
      <c r="J31" s="43">
        <f>INDEX({0;3;5;8;15;25},MATCH(Feuil1!J240,{0;1;2;3;4;5},1))</f>
        <v>0</v>
      </c>
      <c r="K31" s="43">
        <f>INDEX({0;1;4;6;10;12;15;7;8;9;10;12;14;16;18;20},MATCH(Feuil1!K240,{0;1;2;3;4;5;6;7;8;9;10;11;12;13;14;15},1))</f>
        <v>1</v>
      </c>
      <c r="L31" s="43">
        <f>IF(Feuil1!L240="","",VLOOKUP(Feuil1!L240,$A$111:$B$157,2,0))</f>
        <v>0</v>
      </c>
      <c r="M31" s="43">
        <f>IF(Feuil1!M240="","",VLOOKUP(Feuil1!M240,$A$111:$B$157,2,0))</f>
        <v>0</v>
      </c>
      <c r="N31" s="43">
        <f>IF(Feuil1!N240="","",VLOOKUP(Feuil1!N240,$A$111:$B$157,2,0))</f>
        <v>0</v>
      </c>
      <c r="O31" s="43">
        <f t="shared" si="0"/>
        <v>9</v>
      </c>
      <c r="P31" s="44"/>
      <c r="Q31" s="43"/>
    </row>
    <row r="32" spans="1:17" x14ac:dyDescent="0.25">
      <c r="A32" s="43">
        <f>Feuil1!A241</f>
        <v>0</v>
      </c>
      <c r="B32" s="43">
        <f>INDEX({0;1;3;5;7;9;12;14;16;18;20;22;24},MATCH(Feuil1!B241,{0;1;2;3;4;5;6;7;8;9;10;11;12},1))</f>
        <v>0</v>
      </c>
      <c r="C32" s="43">
        <f>INDEX({0;1;2;3;4;5;6;7;8;9;10;12;14;16;18;20},MATCH(Feuil1!C241,{0;1;2;3;4;5;6;7;8;9;10;11;12;13;14;15},1))</f>
        <v>0</v>
      </c>
      <c r="D32" s="43">
        <f>INDEX({0;1;2;3;4;5;6;7;8;9;10;12;14;16;18;20},MATCH(Feuil1!D241,{0;1;2;3;4;5;6;7;8;9;10;11;12;13;14;15},1))</f>
        <v>0</v>
      </c>
      <c r="E32" s="43">
        <f>INDEX({0;6;5;4;3;2;1},MATCH(Feuil1!E241,{0;1;2;3;4;5;6},1))</f>
        <v>0</v>
      </c>
      <c r="F32" s="43">
        <f>INDEX({0;1;2;3;1;1;1;1;1;1;1;1;2;3;4;5;6},MATCH(Feuil1!F241,{0;1;2;3;12;13;14;15;16;17;18;19;20;21;22;23;24},1))</f>
        <v>2</v>
      </c>
      <c r="G32" s="43">
        <f>Feuil1!G241*(H32+I32+J32+K32)</f>
        <v>24</v>
      </c>
      <c r="H32" s="43">
        <f>INDEX({0;6;5;4;3;2;1},MATCH(Feuil1!H241,{0;1;2;3;4;5;6},1))</f>
        <v>4</v>
      </c>
      <c r="I32" s="43">
        <f>INDEX({0;6;5;4;3;2;1},MATCH(Feuil1!I241,{0;1;2;3;4;5;6},1))</f>
        <v>4</v>
      </c>
      <c r="J32" s="43">
        <f>INDEX({0;3;5;8;15;25},MATCH(Feuil1!J241,{0;1;2;3;4;5},1))</f>
        <v>0</v>
      </c>
      <c r="K32" s="43">
        <f>INDEX({0;1;4;6;10;12;15;7;8;9;10;12;14;16;18;20},MATCH(Feuil1!K241,{0;1;2;3;4;5;6;7;8;9;10;11;12;13;14;15},1))</f>
        <v>4</v>
      </c>
      <c r="L32" s="43">
        <f>IF(Feuil1!L241="","",VLOOKUP(Feuil1!L241,$A$111:$B$157,2,0))</f>
        <v>0</v>
      </c>
      <c r="M32" s="43">
        <f>IF(Feuil1!M241="","",VLOOKUP(Feuil1!M241,$A$111:$B$157,2,0))</f>
        <v>0</v>
      </c>
      <c r="N32" s="43">
        <f>IF(Feuil1!N241="","",VLOOKUP(Feuil1!N241,$A$111:$B$157,2,0))</f>
        <v>0</v>
      </c>
      <c r="O32" s="43">
        <f t="shared" si="0"/>
        <v>26</v>
      </c>
      <c r="P32" s="44"/>
      <c r="Q32" s="43"/>
    </row>
    <row r="33" spans="1:17" x14ac:dyDescent="0.25">
      <c r="A33" s="43">
        <f>Feuil1!A242</f>
        <v>0</v>
      </c>
      <c r="B33" s="43">
        <f>INDEX({0;1;3;5;7;9;12;14;16;18;20;22;24},MATCH(Feuil1!B242,{0;1;2;3;4;5;6;7;8;9;10;11;12},1))</f>
        <v>0</v>
      </c>
      <c r="C33" s="43">
        <f>INDEX({0;1;2;3;4;5;6;7;8;9;10;12;14;16;18;20},MATCH(Feuil1!C242,{0;1;2;3;4;5;6;7;8;9;10;11;12;13;14;15},1))</f>
        <v>0</v>
      </c>
      <c r="D33" s="43">
        <f>INDEX({0;1;2;3;4;5;6;7;8;9;10;12;14;16;18;20},MATCH(Feuil1!D242,{0;1;2;3;4;5;6;7;8;9;10;11;12;13;14;15},1))</f>
        <v>0</v>
      </c>
      <c r="E33" s="43">
        <f>INDEX({0;6;5;4;3;2;1},MATCH(Feuil1!E242,{0;1;2;3;4;5;6},1))</f>
        <v>0</v>
      </c>
      <c r="F33" s="43">
        <f>INDEX({0;1;2;3;1;1;1;1;1;1;1;1;2;3;4;5;6},MATCH(Feuil1!F242,{0;1;2;3;12;13;14;15;16;17;18;19;20;21;22;23;24},1))</f>
        <v>2</v>
      </c>
      <c r="G33" s="43">
        <f>Feuil1!G242*(H33+I33+J33+K33)</f>
        <v>75</v>
      </c>
      <c r="H33" s="43">
        <f>INDEX({0;6;5;4;3;2;1},MATCH(Feuil1!H242,{0;1;2;3;4;5;6},1))</f>
        <v>4</v>
      </c>
      <c r="I33" s="43">
        <f>INDEX({0;6;5;4;3;2;1},MATCH(Feuil1!I242,{0;1;2;3;4;5;6},1))</f>
        <v>4</v>
      </c>
      <c r="J33" s="43">
        <f>INDEX({0;3;5;8;15;25},MATCH(Feuil1!J242,{0;1;2;3;4;5},1))</f>
        <v>3</v>
      </c>
      <c r="K33" s="43">
        <f>INDEX({0;1;4;6;10;12;15;7;8;9;10;12;14;16;18;20},MATCH(Feuil1!K242,{0;1;2;3;4;5;6;7;8;9;10;11;12;13;14;15},1))</f>
        <v>4</v>
      </c>
      <c r="L33" s="43">
        <f>IF(Feuil1!L242="","",VLOOKUP(Feuil1!L242,$A$111:$B$157,2,0))</f>
        <v>0</v>
      </c>
      <c r="M33" s="43">
        <f>IF(Feuil1!M242="","",VLOOKUP(Feuil1!M242,$A$111:$B$157,2,0))</f>
        <v>0</v>
      </c>
      <c r="N33" s="43">
        <f>IF(Feuil1!N242="","",VLOOKUP(Feuil1!N242,$A$111:$B$157,2,0))</f>
        <v>0</v>
      </c>
      <c r="O33" s="43">
        <f t="shared" si="0"/>
        <v>77</v>
      </c>
      <c r="P33" s="44" t="s">
        <v>11</v>
      </c>
      <c r="Q33" s="43">
        <f>SUM(O30:O33)</f>
        <v>227</v>
      </c>
    </row>
    <row r="34" spans="1:17" x14ac:dyDescent="0.25">
      <c r="A34" s="22" t="str">
        <f>Feuil1!A243</f>
        <v>Scar-veteran On Carnosaur With Celestite Greatblade</v>
      </c>
      <c r="B34" s="22">
        <f>INDEX({0;1;3;5;7;9;12;14;16;18;20;22;24},MATCH(Feuil1!B243,{0;1;2;3;4;5;6;7;8;9;10;11;12},1))</f>
        <v>24</v>
      </c>
      <c r="C34" s="22">
        <f>INDEX({0;1;2;3;4;5;6;7;8;9;10;12;14;16;18;20},MATCH(Feuil1!C243,{0;1;2;3;4;5;6;7;8;9;10;11;12;13;14;15},1))</f>
        <v>10</v>
      </c>
      <c r="D34" s="22">
        <f>INDEX({0;1;2;3;4;5;6;7;8;9;10;12;14;16;18;20},MATCH(Feuil1!D243,{0;1;2;3;4;5;6;7;8;9;10;11;12;13;14;15},1))</f>
        <v>10</v>
      </c>
      <c r="E34" s="22">
        <f>INDEX({0;6;5;4;3;2;1},MATCH(Feuil1!E243,{0;1;2;3;4;5;6},1))</f>
        <v>3</v>
      </c>
      <c r="F34" s="22">
        <f>INDEX({0;1;2;3;1;1;1;1;1;1;1;1;2;3;4;5;6},MATCH(Feuil1!F243,{0;1;2;3;12;13;14;15;16;17;18;19;20;21;22;23;24},1))</f>
        <v>1</v>
      </c>
      <c r="G34" s="22">
        <f>Feuil1!G243*(H34+I34+J34+K34)</f>
        <v>42</v>
      </c>
      <c r="H34" s="22">
        <f>INDEX({0;6;5;4;3;2;1},MATCH(Feuil1!H243,{0;1;2;3;4;5;6},1))</f>
        <v>3</v>
      </c>
      <c r="I34" s="22">
        <f>INDEX({0;6;5;4;3;2;1},MATCH(Feuil1!I243,{0;1;2;3;4;5;6},1))</f>
        <v>4</v>
      </c>
      <c r="J34" s="22">
        <f>INDEX({0;3;5;8;15;25},MATCH(Feuil1!J243,{0;1;2;3;4;5},1))</f>
        <v>3</v>
      </c>
      <c r="K34" s="22">
        <f>INDEX({0;1;4;6;10;12;15;7;8;9;10;12;14;16;18;20},MATCH(Feuil1!K243,{0;1;2;3;4;5;6;7;8;9;10;11;12;13;14;15},1))</f>
        <v>4</v>
      </c>
      <c r="L34" s="22">
        <f>IF(Feuil1!L243="","",VLOOKUP(Feuil1!L243,$A$111:$B$157,2,0))</f>
        <v>0</v>
      </c>
      <c r="M34" s="22">
        <f>IF(Feuil1!M243="","",VLOOKUP(Feuil1!M243,$A$111:$B$157,2,0))</f>
        <v>0</v>
      </c>
      <c r="N34" s="22">
        <f>IF(Feuil1!N243="","",VLOOKUP(Feuil1!N243,$A$111:$B$157,2,0))</f>
        <v>0</v>
      </c>
      <c r="O34" s="22">
        <f t="shared" si="0"/>
        <v>90</v>
      </c>
      <c r="P34" s="23"/>
      <c r="Q34" s="22"/>
    </row>
    <row r="35" spans="1:17" x14ac:dyDescent="0.25">
      <c r="A35" s="22">
        <f>Feuil1!A244</f>
        <v>0</v>
      </c>
      <c r="B35" s="22">
        <f>INDEX({0;1;3;5;7;9;12;14;16;18;20;22;24},MATCH(Feuil1!B244,{0;1;2;3;4;5;6;7;8;9;10;11;12},1))</f>
        <v>0</v>
      </c>
      <c r="C35" s="22">
        <f>INDEX({0;1;2;3;4;5;6;7;8;9;10;12;14;16;18;20},MATCH(Feuil1!C244,{0;1;2;3;4;5;6;7;8;9;10;11;12;13;14;15},1))</f>
        <v>0</v>
      </c>
      <c r="D35" s="22">
        <f>INDEX({0;1;2;3;4;5;6;7;8;9;10;12;14;16;18;20},MATCH(Feuil1!D244,{0;1;2;3;4;5;6;7;8;9;10;11;12;13;14;15},1))</f>
        <v>0</v>
      </c>
      <c r="E35" s="22">
        <f>INDEX({0;6;5;4;3;2;1},MATCH(Feuil1!E244,{0;1;2;3;4;5;6},1))</f>
        <v>0</v>
      </c>
      <c r="F35" s="22">
        <f>INDEX({0;1;2;3;1;1;1;1;1;1;1;1;2;3;4;5;6},MATCH(Feuil1!F244,{0;1;2;3;12;13;14;15;16;17;18;19;20;21;22;23;24},1))</f>
        <v>1</v>
      </c>
      <c r="G35" s="22">
        <f>Feuil1!G244*(H35+I35+J35+K35)</f>
        <v>8</v>
      </c>
      <c r="H35" s="22">
        <f>INDEX({0;6;5;4;3;2;1},MATCH(Feuil1!H244,{0;1;2;3;4;5;6},1))</f>
        <v>3</v>
      </c>
      <c r="I35" s="22">
        <f>INDEX({0;6;5;4;3;2;1},MATCH(Feuil1!I244,{0;1;2;3;4;5;6},1))</f>
        <v>4</v>
      </c>
      <c r="J35" s="22">
        <f>INDEX({0;3;5;8;15;25},MATCH(Feuil1!J244,{0;1;2;3;4;5},1))</f>
        <v>0</v>
      </c>
      <c r="K35" s="22">
        <f>INDEX({0;1;4;6;10;12;15;7;8;9;10;12;14;16;18;20},MATCH(Feuil1!K244,{0;1;2;3;4;5;6;7;8;9;10;11;12;13;14;15},1))</f>
        <v>1</v>
      </c>
      <c r="L35" s="22">
        <f>IF(Feuil1!L244="","",VLOOKUP(Feuil1!L244,$A$111:$B$157,2,0))</f>
        <v>0</v>
      </c>
      <c r="M35" s="22">
        <f>IF(Feuil1!M244="","",VLOOKUP(Feuil1!M244,$A$111:$B$157,2,0))</f>
        <v>0</v>
      </c>
      <c r="N35" s="22">
        <f>IF(Feuil1!N244="","",VLOOKUP(Feuil1!N244,$A$111:$B$157,2,0))</f>
        <v>0</v>
      </c>
      <c r="O35" s="22">
        <f t="shared" si="0"/>
        <v>9</v>
      </c>
      <c r="P35" s="22"/>
      <c r="Q35" s="22"/>
    </row>
    <row r="36" spans="1:17" x14ac:dyDescent="0.25">
      <c r="A36" s="22">
        <f>Feuil1!A245</f>
        <v>0</v>
      </c>
      <c r="B36" s="22">
        <f>INDEX({0;1;3;5;7;9;12;14;16;18;20;22;24},MATCH(Feuil1!B245,{0;1;2;3;4;5;6;7;8;9;10;11;12},1))</f>
        <v>0</v>
      </c>
      <c r="C36" s="22">
        <f>INDEX({0;1;2;3;4;5;6;7;8;9;10;12;14;16;18;20},MATCH(Feuil1!C245,{0;1;2;3;4;5;6;7;8;9;10;11;12;13;14;15},1))</f>
        <v>0</v>
      </c>
      <c r="D36" s="22">
        <f>INDEX({0;1;2;3;4;5;6;7;8;9;10;12;14;16;18;20},MATCH(Feuil1!D245,{0;1;2;3;4;5;6;7;8;9;10;11;12;13;14;15},1))</f>
        <v>0</v>
      </c>
      <c r="E36" s="22">
        <f>INDEX({0;6;5;4;3;2;1},MATCH(Feuil1!E245,{0;1;2;3;4;5;6},1))</f>
        <v>0</v>
      </c>
      <c r="F36" s="22">
        <f>INDEX({0;1;2;3;1;1;1;1;1;1;1;1;2;3;4;5;6},MATCH(Feuil1!F245,{0;1;2;3;12;13;14;15;16;17;18;19;20;21;22;23;24},1))</f>
        <v>2</v>
      </c>
      <c r="G36" s="22">
        <f>Feuil1!G245*(H36+I36+J36+K36)</f>
        <v>24</v>
      </c>
      <c r="H36" s="22">
        <f>INDEX({0;6;5;4;3;2;1},MATCH(Feuil1!H245,{0;1;2;3;4;5;6},1))</f>
        <v>4</v>
      </c>
      <c r="I36" s="22">
        <f>INDEX({0;6;5;4;3;2;1},MATCH(Feuil1!I245,{0;1;2;3;4;5;6},1))</f>
        <v>4</v>
      </c>
      <c r="J36" s="22">
        <f>INDEX({0;3;5;8;15;25},MATCH(Feuil1!J245,{0;1;2;3;4;5},1))</f>
        <v>0</v>
      </c>
      <c r="K36" s="22">
        <f>INDEX({0;1;4;6;10;12;15;7;8;9;10;12;14;16;18;20},MATCH(Feuil1!K245,{0;1;2;3;4;5;6;7;8;9;10;11;12;13;14;15},1))</f>
        <v>4</v>
      </c>
      <c r="L36" s="22">
        <f>IF(Feuil1!L245="","",VLOOKUP(Feuil1!L245,$A$111:$B$157,2,0))</f>
        <v>0</v>
      </c>
      <c r="M36" s="22">
        <f>IF(Feuil1!M245="","",VLOOKUP(Feuil1!M245,$A$111:$B$157,2,0))</f>
        <v>0</v>
      </c>
      <c r="N36" s="22">
        <f>IF(Feuil1!N245="","",VLOOKUP(Feuil1!N245,$A$111:$B$157,2,0))</f>
        <v>0</v>
      </c>
      <c r="O36" s="22">
        <f t="shared" si="0"/>
        <v>26</v>
      </c>
      <c r="P36" s="22"/>
      <c r="Q36" s="22"/>
    </row>
    <row r="37" spans="1:17" x14ac:dyDescent="0.25">
      <c r="A37" s="22">
        <f>Feuil1!A246</f>
        <v>0</v>
      </c>
      <c r="B37" s="22">
        <f>INDEX({0;1;3;5;7;9;12;14;16;18;20;22;24},MATCH(Feuil1!B246,{0;1;2;3;4;5;6;7;8;9;10;11;12},1))</f>
        <v>0</v>
      </c>
      <c r="C37" s="22">
        <f>INDEX({0;1;2;3;4;5;6;7;8;9;10;12;14;16;18;20},MATCH(Feuil1!C246,{0;1;2;3;4;5;6;7;8;9;10;11;12;13;14;15},1))</f>
        <v>0</v>
      </c>
      <c r="D37" s="22">
        <f>INDEX({0;1;2;3;4;5;6;7;8;9;10;12;14;16;18;20},MATCH(Feuil1!D246,{0;1;2;3;4;5;6;7;8;9;10;11;12;13;14;15},1))</f>
        <v>0</v>
      </c>
      <c r="E37" s="22">
        <f>INDEX({0;6;5;4;3;2;1},MATCH(Feuil1!E246,{0;1;2;3;4;5;6},1))</f>
        <v>0</v>
      </c>
      <c r="F37" s="22">
        <f>INDEX({0;1;2;3;1;1;1;1;1;1;1;1;2;3;4;5;6},MATCH(Feuil1!F246,{0;1;2;3;12;13;14;15;16;17;18;19;20;21;22;23;24},1))</f>
        <v>2</v>
      </c>
      <c r="G37" s="22">
        <f>Feuil1!G246*(H37+I37+J37+K37)</f>
        <v>75</v>
      </c>
      <c r="H37" s="22">
        <f>INDEX({0;6;5;4;3;2;1},MATCH(Feuil1!H246,{0;1;2;3;4;5;6},1))</f>
        <v>4</v>
      </c>
      <c r="I37" s="22">
        <f>INDEX({0;6;5;4;3;2;1},MATCH(Feuil1!I246,{0;1;2;3;4;5;6},1))</f>
        <v>4</v>
      </c>
      <c r="J37" s="22">
        <f>INDEX({0;3;5;8;15;25},MATCH(Feuil1!J246,{0;1;2;3;4;5},1))</f>
        <v>3</v>
      </c>
      <c r="K37" s="22">
        <f>INDEX({0;1;4;6;10;12;15;7;8;9;10;12;14;16;18;20},MATCH(Feuil1!K246,{0;1;2;3;4;5;6;7;8;9;10;11;12;13;14;15},1))</f>
        <v>4</v>
      </c>
      <c r="L37" s="22">
        <f>IF(Feuil1!L246="","",VLOOKUP(Feuil1!L246,$A$111:$B$157,2,0))</f>
        <v>0</v>
      </c>
      <c r="M37" s="22">
        <f>IF(Feuil1!M246="","",VLOOKUP(Feuil1!M246,$A$111:$B$157,2,0))</f>
        <v>0</v>
      </c>
      <c r="N37" s="22">
        <f>IF(Feuil1!N246="","",VLOOKUP(Feuil1!N246,$A$111:$B$157,2,0))</f>
        <v>0</v>
      </c>
      <c r="O37" s="22">
        <f t="shared" si="0"/>
        <v>77</v>
      </c>
      <c r="P37" s="23" t="s">
        <v>11</v>
      </c>
      <c r="Q37" s="22">
        <f>SUM(O34:O37)</f>
        <v>202</v>
      </c>
    </row>
    <row r="38" spans="1:17" x14ac:dyDescent="0.25">
      <c r="A38" s="43" t="str">
        <f>Feuil1!A247</f>
        <v>Saurus Warriors With Celestite Club</v>
      </c>
      <c r="B38" s="43">
        <f>INDEX({0;1;3;5;7;9;12;14;16;18;20;22;24},MATCH(Feuil1!B247,{0;1;2;3;4;5;6;7;8;9;10;11;12},1))</f>
        <v>1</v>
      </c>
      <c r="C38" s="43">
        <f>INDEX({0;1;2;3;4;5;6;7;8;9;10;12;14;16;18;20},MATCH(Feuil1!C247,{0;1;2;3;4;5;6;7;8;9;10;11;12;13;14;15},1))</f>
        <v>5</v>
      </c>
      <c r="D38" s="43">
        <f>INDEX({0;1;2;3;4;5;6;7;8;9;10;12;14;16;18;20},MATCH(Feuil1!D247,{0;1;2;3;4;5;6;7;8;9;10;11;12;13;14;15},1))</f>
        <v>10</v>
      </c>
      <c r="E38" s="43">
        <f>INDEX({0;6;5;4;3;2;1},MATCH(Feuil1!E247,{0;1;2;3;4;5;6},1))</f>
        <v>2</v>
      </c>
      <c r="F38" s="43">
        <f>INDEX({0;1;2;3;1;1;1;1;1;1;1;1;2;3;4;5;6},MATCH(Feuil1!F247,{0;1;2;3;12;13;14;15;16;17;18;19;20;21;22;23;24},1))</f>
        <v>1</v>
      </c>
      <c r="G38" s="43">
        <f>Feuil1!G247*(H38+I38+J38+K38)</f>
        <v>8</v>
      </c>
      <c r="H38" s="43">
        <f>INDEX({0;6;5;4;3;2;1},MATCH(Feuil1!H247,{0;1;2;3;4;5;6},1))</f>
        <v>3</v>
      </c>
      <c r="I38" s="43">
        <f>INDEX({0;6;5;4;3;2;1},MATCH(Feuil1!I247,{0;1;2;3;4;5;6},1))</f>
        <v>4</v>
      </c>
      <c r="J38" s="43">
        <f>INDEX({0;3;5;8;15;25},MATCH(Feuil1!J247,{0;1;2;3;4;5},1))</f>
        <v>0</v>
      </c>
      <c r="K38" s="43">
        <f>INDEX({0;1;4;6;10;12;15;7;8;9;10;12;14;16;18;20},MATCH(Feuil1!K247,{0;1;2;3;4;5;6;7;8;9;10;11;12;13;14;15},1))</f>
        <v>1</v>
      </c>
      <c r="L38" s="43">
        <f>IF(Feuil1!L247="","",VLOOKUP(Feuil1!L247,$A$111:$B$157,2,0))</f>
        <v>0</v>
      </c>
      <c r="M38" s="43">
        <f>IF(Feuil1!M247="","",VLOOKUP(Feuil1!M247,$A$111:$B$157,2,0))</f>
        <v>0</v>
      </c>
      <c r="N38" s="43">
        <f>IF(Feuil1!N247="","",VLOOKUP(Feuil1!N247,$A$111:$B$157,2,0))</f>
        <v>0</v>
      </c>
      <c r="O38" s="43">
        <f t="shared" si="0"/>
        <v>27</v>
      </c>
      <c r="P38" s="44"/>
      <c r="Q38" s="43"/>
    </row>
    <row r="39" spans="1:17" x14ac:dyDescent="0.25">
      <c r="A39" s="43">
        <f>Feuil1!A248</f>
        <v>0</v>
      </c>
      <c r="B39" s="43">
        <f>INDEX({0;1;3;5;7;9;12;14;16;18;20;22;24},MATCH(Feuil1!B248,{0;1;2;3;4;5;6;7;8;9;10;11;12},1))</f>
        <v>0</v>
      </c>
      <c r="C39" s="43">
        <f>INDEX({0;1;2;3;4;5;6;7;8;9;10;12;14;16;18;20},MATCH(Feuil1!C248,{0;1;2;3;4;5;6;7;8;9;10;11;12;13;14;15},1))</f>
        <v>0</v>
      </c>
      <c r="D39" s="43">
        <f>INDEX({0;1;2;3;4;5;6;7;8;9;10;12;14;16;18;20},MATCH(Feuil1!D248,{0;1;2;3;4;5;6;7;8;9;10;11;12;13;14;15},1))</f>
        <v>0</v>
      </c>
      <c r="E39" s="43">
        <f>INDEX({0;6;5;4;3;2;1},MATCH(Feuil1!E248,{0;1;2;3;4;5;6},1))</f>
        <v>0</v>
      </c>
      <c r="F39" s="43">
        <f>INDEX({0;1;2;3;1;1;1;1;1;1;1;1;2;3;4;5;6},MATCH(Feuil1!F248,{0;1;2;3;12;13;14;15;16;17;18;19;20;21;22;23;24},1))</f>
        <v>1</v>
      </c>
      <c r="G39" s="43">
        <f>Feuil1!G248*(H39+I39+J39+K39)</f>
        <v>6</v>
      </c>
      <c r="H39" s="43">
        <f>INDEX({0;6;5;4;3;2;1},MATCH(Feuil1!H248,{0;1;2;3;4;5;6},1))</f>
        <v>2</v>
      </c>
      <c r="I39" s="43">
        <f>INDEX({0;6;5;4;3;2;1},MATCH(Feuil1!I248,{0;1;2;3;4;5;6},1))</f>
        <v>3</v>
      </c>
      <c r="J39" s="43">
        <f>INDEX({0;3;5;8;15;25},MATCH(Feuil1!J248,{0;1;2;3;4;5},1))</f>
        <v>0</v>
      </c>
      <c r="K39" s="43">
        <f>INDEX({0;1;4;6;10;12;15;7;8;9;10;12;14;16;18;20},MATCH(Feuil1!K248,{0;1;2;3;4;5;6;7;8;9;10;11;12;13;14;15},1))</f>
        <v>1</v>
      </c>
      <c r="L39" s="43">
        <f>IF(Feuil1!L248="","",VLOOKUP(Feuil1!L248,$A$111:$B$157,2,0))</f>
        <v>0</v>
      </c>
      <c r="M39" s="43">
        <f>IF(Feuil1!M248="","",VLOOKUP(Feuil1!M248,$A$111:$B$157,2,0))</f>
        <v>0</v>
      </c>
      <c r="N39" s="43">
        <f>IF(Feuil1!N248="","",VLOOKUP(Feuil1!N248,$A$111:$B$157,2,0))</f>
        <v>0</v>
      </c>
      <c r="O39" s="43">
        <f t="shared" si="0"/>
        <v>7</v>
      </c>
      <c r="P39" s="44" t="s">
        <v>11</v>
      </c>
      <c r="Q39" s="43">
        <f>SUM(O38:O39)</f>
        <v>34</v>
      </c>
    </row>
    <row r="40" spans="1:17" x14ac:dyDescent="0.25">
      <c r="A40" s="22" t="str">
        <f>Feuil1!A249</f>
        <v>Saurus Warriors With Celestite Spear</v>
      </c>
      <c r="B40" s="22">
        <f>INDEX({0;1;3;5;7;9;12;14;16;18;20;22;24},MATCH(Feuil1!B249,{0;1;2;3;4;5;6;7;8;9;10;11;12},1))</f>
        <v>1</v>
      </c>
      <c r="C40" s="22">
        <f>INDEX({0;1;2;3;4;5;6;7;8;9;10;12;14;16;18;20},MATCH(Feuil1!C249,{0;1;2;3;4;5;6;7;8;9;10;11;12;13;14;15},1))</f>
        <v>5</v>
      </c>
      <c r="D40" s="22">
        <f>INDEX({0;1;2;3;4;5;6;7;8;9;10;12;14;16;18;20},MATCH(Feuil1!D249,{0;1;2;3;4;5;6;7;8;9;10;11;12;13;14;15},1))</f>
        <v>10</v>
      </c>
      <c r="E40" s="22">
        <f>INDEX({0;6;5;4;3;2;1},MATCH(Feuil1!E249,{0;1;2;3;4;5;6},1))</f>
        <v>2</v>
      </c>
      <c r="F40" s="22">
        <f>INDEX({0;1;2;3;1;1;1;1;1;1;1;1;2;3;4;5;6},MATCH(Feuil1!F249,{0;1;2;3;12;13;14;15;16;17;18;19;20;21;22;23;24},1))</f>
        <v>2</v>
      </c>
      <c r="G40" s="22">
        <f>Feuil1!G249*(H40+I40+J40+K40)</f>
        <v>7</v>
      </c>
      <c r="H40" s="22">
        <f>INDEX({0;6;5;4;3;2;1},MATCH(Feuil1!H249,{0;1;2;3;4;5;6},1))</f>
        <v>3</v>
      </c>
      <c r="I40" s="22">
        <f>INDEX({0;6;5;4;3;2;1},MATCH(Feuil1!I249,{0;1;2;3;4;5;6},1))</f>
        <v>3</v>
      </c>
      <c r="J40" s="22">
        <f>INDEX({0;3;5;8;15;25},MATCH(Feuil1!J249,{0;1;2;3;4;5},1))</f>
        <v>0</v>
      </c>
      <c r="K40" s="22">
        <f>INDEX({0;1;4;6;10;12;15;7;8;9;10;12;14;16;18;20},MATCH(Feuil1!K249,{0;1;2;3;4;5;6;7;8;9;10;11;12;13;14;15},1))</f>
        <v>1</v>
      </c>
      <c r="L40" s="22">
        <f>IF(Feuil1!L249="","",VLOOKUP(Feuil1!L249,$A$111:$B$157,2,0))</f>
        <v>0</v>
      </c>
      <c r="M40" s="22">
        <f>IF(Feuil1!M249="","",VLOOKUP(Feuil1!M249,$A$111:$B$157,2,0))</f>
        <v>0</v>
      </c>
      <c r="N40" s="22">
        <f>IF(Feuil1!N249="","",VLOOKUP(Feuil1!N249,$A$111:$B$157,2,0))</f>
        <v>0</v>
      </c>
      <c r="O40" s="22">
        <f t="shared" si="0"/>
        <v>27</v>
      </c>
      <c r="P40" s="23"/>
      <c r="Q40" s="22"/>
    </row>
    <row r="41" spans="1:17" x14ac:dyDescent="0.25">
      <c r="A41" s="22">
        <f>Feuil1!A250</f>
        <v>0</v>
      </c>
      <c r="B41" s="22">
        <f>INDEX({0;1;3;5;7;9;12;14;16;18;20;22;24},MATCH(Feuil1!B250,{0;1;2;3;4;5;6;7;8;9;10;11;12},1))</f>
        <v>0</v>
      </c>
      <c r="C41" s="22">
        <f>INDEX({0;1;2;3;4;5;6;7;8;9;10;12;14;16;18;20},MATCH(Feuil1!C250,{0;1;2;3;4;5;6;7;8;9;10;11;12;13;14;15},1))</f>
        <v>0</v>
      </c>
      <c r="D41" s="22">
        <f>INDEX({0;1;2;3;4;5;6;7;8;9;10;12;14;16;18;20},MATCH(Feuil1!D250,{0;1;2;3;4;5;6;7;8;9;10;11;12;13;14;15},1))</f>
        <v>0</v>
      </c>
      <c r="E41" s="22">
        <f>INDEX({0;6;5;4;3;2;1},MATCH(Feuil1!E250,{0;1;2;3;4;5;6},1))</f>
        <v>0</v>
      </c>
      <c r="F41" s="22">
        <f>INDEX({0;1;2;3;1;1;1;1;1;1;1;1;2;3;4;5;6},MATCH(Feuil1!F250,{0;1;2;3;12;13;14;15;16;17;18;19;20;21;22;23;24},1))</f>
        <v>1</v>
      </c>
      <c r="G41" s="22">
        <f>Feuil1!G250*(H41+I41+J41+K41)</f>
        <v>6</v>
      </c>
      <c r="H41" s="22">
        <f>INDEX({0;6;5;4;3;2;1},MATCH(Feuil1!H250,{0;1;2;3;4;5;6},1))</f>
        <v>2</v>
      </c>
      <c r="I41" s="22">
        <f>INDEX({0;6;5;4;3;2;1},MATCH(Feuil1!I250,{0;1;2;3;4;5;6},1))</f>
        <v>3</v>
      </c>
      <c r="J41" s="22">
        <f>INDEX({0;3;5;8;15;25},MATCH(Feuil1!J250,{0;1;2;3;4;5},1))</f>
        <v>0</v>
      </c>
      <c r="K41" s="22">
        <f>INDEX({0;1;4;6;10;12;15;7;8;9;10;12;14;16;18;20},MATCH(Feuil1!K250,{0;1;2;3;4;5;6;7;8;9;10;11;12;13;14;15},1))</f>
        <v>1</v>
      </c>
      <c r="L41" s="22">
        <f>IF(Feuil1!L250="","",VLOOKUP(Feuil1!L250,$A$111:$B$157,2,0))</f>
        <v>0</v>
      </c>
      <c r="M41" s="22">
        <f>IF(Feuil1!M250="","",VLOOKUP(Feuil1!M250,$A$111:$B$157,2,0))</f>
        <v>0</v>
      </c>
      <c r="N41" s="22">
        <f>IF(Feuil1!N250="","",VLOOKUP(Feuil1!N250,$A$111:$B$157,2,0))</f>
        <v>0</v>
      </c>
      <c r="O41" s="22">
        <f t="shared" si="0"/>
        <v>7</v>
      </c>
      <c r="P41" s="23" t="s">
        <v>11</v>
      </c>
      <c r="Q41" s="22">
        <f>SUM(O40:O41)</f>
        <v>34</v>
      </c>
    </row>
    <row r="42" spans="1:17" x14ac:dyDescent="0.25">
      <c r="A42" s="43" t="str">
        <f>Feuil1!A251</f>
        <v>Temple Guard</v>
      </c>
      <c r="B42" s="43">
        <f>INDEX({0;1;3;5;7;9;12;14;16;18;20;22;24},MATCH(Feuil1!B251,{0;1;2;3;4;5;6;7;8;9;10;11;12},1))</f>
        <v>1</v>
      </c>
      <c r="C42" s="43">
        <f>INDEX({0;1;2;3;4;5;6;7;8;9;10;12;14;16;18;20},MATCH(Feuil1!C251,{0;1;2;3;4;5;6;7;8;9;10;11;12;13;14;15},1))</f>
        <v>5</v>
      </c>
      <c r="D42" s="43">
        <f>INDEX({0;1;2;3;4;5;6;7;8;9;10;12;14;16;18;20},MATCH(Feuil1!D251,{0;1;2;3;4;5;6;7;8;9;10;11;12;13;14;15},1))</f>
        <v>10</v>
      </c>
      <c r="E42" s="43">
        <f>INDEX({0;6;5;4;3;2;1},MATCH(Feuil1!E251,{0;1;2;3;4;5;6},1))</f>
        <v>3</v>
      </c>
      <c r="F42" s="43">
        <f>INDEX({0;1;2;3;1;1;1;1;1;1;1;1;2;3;4;5;6},MATCH(Feuil1!F251,{0;1;2;3;12;13;14;15;16;17;18;19;20;21;22;23;24},1))</f>
        <v>1</v>
      </c>
      <c r="G42" s="43">
        <f>Feuil1!G251*(H42+I42+J42+K42)</f>
        <v>24</v>
      </c>
      <c r="H42" s="43">
        <f>INDEX({0;6;5;4;3;2;1},MATCH(Feuil1!H251,{0;1;2;3;4;5;6},1))</f>
        <v>4</v>
      </c>
      <c r="I42" s="43">
        <f>INDEX({0;6;5;4;3;2;1},MATCH(Feuil1!I251,{0;1;2;3;4;5;6},1))</f>
        <v>4</v>
      </c>
      <c r="J42" s="43">
        <f>INDEX({0;3;5;8;15;25},MATCH(Feuil1!J251,{0;1;2;3;4;5},1))</f>
        <v>3</v>
      </c>
      <c r="K42" s="43">
        <f>INDEX({0;1;4;6;10;12;15;7;8;9;10;12;14;16;18;20},MATCH(Feuil1!K251,{0;1;2;3;4;5;6;7;8;9;10;11;12;13;14;15},1))</f>
        <v>1</v>
      </c>
      <c r="L42" s="43">
        <f>IF(Feuil1!L251="","",VLOOKUP(Feuil1!L251,$A$111:$B$157,2,0))</f>
        <v>0</v>
      </c>
      <c r="M42" s="43">
        <f>IF(Feuil1!M251="","",VLOOKUP(Feuil1!M251,$A$111:$B$157,2,0))</f>
        <v>0</v>
      </c>
      <c r="N42" s="43">
        <f>IF(Feuil1!N251="","",VLOOKUP(Feuil1!N251,$A$111:$B$157,2,0))</f>
        <v>0</v>
      </c>
      <c r="O42" s="43">
        <f t="shared" si="0"/>
        <v>44</v>
      </c>
      <c r="P42" s="43"/>
      <c r="Q42" s="43"/>
    </row>
    <row r="43" spans="1:17" x14ac:dyDescent="0.25">
      <c r="A43" s="43">
        <f>Feuil1!A252</f>
        <v>0</v>
      </c>
      <c r="B43" s="43">
        <f>INDEX({0;1;3;5;7;9;12;14;16;18;20;22;24},MATCH(Feuil1!B252,{0;1;2;3;4;5;6;7;8;9;10;11;12},1))</f>
        <v>0</v>
      </c>
      <c r="C43" s="43">
        <f>INDEX({0;1;2;3;4;5;6;7;8;9;10;12;14;16;18;20},MATCH(Feuil1!C252,{0;1;2;3;4;5;6;7;8;9;10;11;12;13;14;15},1))</f>
        <v>0</v>
      </c>
      <c r="D43" s="43">
        <f>INDEX({0;1;2;3;4;5;6;7;8;9;10;12;14;16;18;20},MATCH(Feuil1!D252,{0;1;2;3;4;5;6;7;8;9;10;11;12;13;14;15},1))</f>
        <v>0</v>
      </c>
      <c r="E43" s="43">
        <f>INDEX({0;6;5;4;3;2;1},MATCH(Feuil1!E252,{0;1;2;3;4;5;6},1))</f>
        <v>0</v>
      </c>
      <c r="F43" s="43">
        <f>INDEX({0;1;2;3;1;1;1;1;1;1;1;1;2;3;4;5;6},MATCH(Feuil1!F252,{0;1;2;3;12;13;14;15;16;17;18;19;20;21;22;23;24},1))</f>
        <v>1</v>
      </c>
      <c r="G43" s="43">
        <f>Feuil1!G252*(H43+I43+J43+K43)</f>
        <v>6</v>
      </c>
      <c r="H43" s="43">
        <f>INDEX({0;6;5;4;3;2;1},MATCH(Feuil1!H252,{0;1;2;3;4;5;6},1))</f>
        <v>2</v>
      </c>
      <c r="I43" s="43">
        <f>INDEX({0;6;5;4;3;2;1},MATCH(Feuil1!I252,{0;1;2;3;4;5;6},1))</f>
        <v>3</v>
      </c>
      <c r="J43" s="43">
        <f>INDEX({0;3;5;8;15;25},MATCH(Feuil1!J252,{0;1;2;3;4;5},1))</f>
        <v>0</v>
      </c>
      <c r="K43" s="43">
        <f>INDEX({0;1;4;6;10;12;15;7;8;9;10;12;14;16;18;20},MATCH(Feuil1!K252,{0;1;2;3;4;5;6;7;8;9;10;11;12;13;14;15},1))</f>
        <v>1</v>
      </c>
      <c r="L43" s="43">
        <f>IF(Feuil1!L252="","",VLOOKUP(Feuil1!L252,$A$111:$B$157,2,0))</f>
        <v>0</v>
      </c>
      <c r="M43" s="43">
        <f>IF(Feuil1!M252="","",VLOOKUP(Feuil1!M252,$A$111:$B$157,2,0))</f>
        <v>0</v>
      </c>
      <c r="N43" s="43">
        <f>IF(Feuil1!N252="","",VLOOKUP(Feuil1!N252,$A$111:$B$157,2,0))</f>
        <v>0</v>
      </c>
      <c r="O43" s="43">
        <f t="shared" si="0"/>
        <v>7</v>
      </c>
      <c r="P43" s="44" t="s">
        <v>11</v>
      </c>
      <c r="Q43" s="43">
        <f t="shared" ref="Q43" si="1">SUM(O42:O43)</f>
        <v>51</v>
      </c>
    </row>
    <row r="44" spans="1:17" x14ac:dyDescent="0.25">
      <c r="A44" s="22" t="str">
        <f>Feuil1!A253</f>
        <v>Saurus Cavalry With Celestite Blade</v>
      </c>
      <c r="B44" s="22">
        <f>INDEX({0;1;3;5;7;9;12;14;16;18;20;22;24},MATCH(Feuil1!B253,{0;1;2;3;4;5;6;7;8;9;10;11;12},1))</f>
        <v>3</v>
      </c>
      <c r="C44" s="22">
        <f>INDEX({0;1;2;3;4;5;6;7;8;9;10;12;14;16;18;20},MATCH(Feuil1!C253,{0;1;2;3;4;5;6;7;8;9;10;11;12;13;14;15},1))</f>
        <v>7</v>
      </c>
      <c r="D44" s="22">
        <f>INDEX({0;1;2;3;4;5;6;7;8;9;10;12;14;16;18;20},MATCH(Feuil1!D253,{0;1;2;3;4;5;6;7;8;9;10;11;12;13;14;15},1))</f>
        <v>10</v>
      </c>
      <c r="E44" s="22">
        <f>INDEX({0;6;5;4;3;2;1},MATCH(Feuil1!E253,{0;1;2;3;4;5;6},1))</f>
        <v>2</v>
      </c>
      <c r="F44" s="22">
        <f>INDEX({0;1;2;3;1;1;1;1;1;1;1;1;2;3;4;5;6},MATCH(Feuil1!F253,{0;1;2;3;12;13;14;15;16;17;18;19;20;21;22;23;24},1))</f>
        <v>1</v>
      </c>
      <c r="G44" s="22">
        <f>Feuil1!G253*(H44+I44+J44+K44)</f>
        <v>9</v>
      </c>
      <c r="H44" s="22">
        <f>INDEX({0;6;5;4;3;2;1},MATCH(Feuil1!H253,{0;1;2;3;4;5;6},1))</f>
        <v>4</v>
      </c>
      <c r="I44" s="22">
        <f>INDEX({0;6;5;4;3;2;1},MATCH(Feuil1!I253,{0;1;2;3;4;5;6},1))</f>
        <v>4</v>
      </c>
      <c r="J44" s="22">
        <f>INDEX({0;3;5;8;15;25},MATCH(Feuil1!J253,{0;1;2;3;4;5},1))</f>
        <v>0</v>
      </c>
      <c r="K44" s="22">
        <f>INDEX({0;1;4;6;10;12;15;7;8;9;10;12;14;16;18;20},MATCH(Feuil1!K253,{0;1;2;3;4;5;6;7;8;9;10;11;12;13;14;15},1))</f>
        <v>1</v>
      </c>
      <c r="L44" s="22">
        <f>IF(Feuil1!L253="","",VLOOKUP(Feuil1!L253,$A$111:$B$157,2,0))</f>
        <v>0</v>
      </c>
      <c r="M44" s="22">
        <f>IF(Feuil1!M253="","",VLOOKUP(Feuil1!M253,$A$111:$B$157,2,0))</f>
        <v>0</v>
      </c>
      <c r="N44" s="22">
        <f>IF(Feuil1!N253="","",VLOOKUP(Feuil1!N253,$A$111:$B$157,2,0))</f>
        <v>0</v>
      </c>
      <c r="O44" s="22">
        <f t="shared" si="0"/>
        <v>32</v>
      </c>
      <c r="P44" s="22"/>
      <c r="Q44" s="22"/>
    </row>
    <row r="45" spans="1:17" x14ac:dyDescent="0.25">
      <c r="A45" s="22">
        <f>Feuil1!A254</f>
        <v>0</v>
      </c>
      <c r="B45" s="22">
        <f>INDEX({0;1;3;5;7;9;12;14;16;18;20;22;24},MATCH(Feuil1!B254,{0;1;2;3;4;5;6;7;8;9;10;11;12},1))</f>
        <v>0</v>
      </c>
      <c r="C45" s="22">
        <f>INDEX({0;1;2;3;4;5;6;7;8;9;10;12;14;16;18;20},MATCH(Feuil1!C254,{0;1;2;3;4;5;6;7;8;9;10;11;12;13;14;15},1))</f>
        <v>0</v>
      </c>
      <c r="D45" s="22">
        <f>INDEX({0;1;2;3;4;5;6;7;8;9;10;12;14;16;18;20},MATCH(Feuil1!D254,{0;1;2;3;4;5;6;7;8;9;10;11;12;13;14;15},1))</f>
        <v>0</v>
      </c>
      <c r="E45" s="22">
        <f>INDEX({0;6;5;4;3;2;1},MATCH(Feuil1!E254,{0;1;2;3;4;5;6},1))</f>
        <v>0</v>
      </c>
      <c r="F45" s="22">
        <f>INDEX({0;1;2;3;1;1;1;1;1;1;1;1;2;3;4;5;6},MATCH(Feuil1!F254,{0;1;2;3;12;13;14;15;16;17;18;19;20;21;22;23;24},1))</f>
        <v>1</v>
      </c>
      <c r="G45" s="22">
        <f>Feuil1!G254*(H45+I45+J45+K45)</f>
        <v>6</v>
      </c>
      <c r="H45" s="22">
        <f>INDEX({0;6;5;4;3;2;1},MATCH(Feuil1!H254,{0;1;2;3;4;5;6},1))</f>
        <v>2</v>
      </c>
      <c r="I45" s="22">
        <f>INDEX({0;6;5;4;3;2;1},MATCH(Feuil1!I254,{0;1;2;3;4;5;6},1))</f>
        <v>3</v>
      </c>
      <c r="J45" s="22">
        <f>INDEX({0;3;5;8;15;25},MATCH(Feuil1!J254,{0;1;2;3;4;5},1))</f>
        <v>0</v>
      </c>
      <c r="K45" s="22">
        <f>INDEX({0;1;4;6;10;12;15;7;8;9;10;12;14;16;18;20},MATCH(Feuil1!K254,{0;1;2;3;4;5;6;7;8;9;10;11;12;13;14;15},1))</f>
        <v>1</v>
      </c>
      <c r="L45" s="22">
        <f>IF(Feuil1!L254="","",VLOOKUP(Feuil1!L254,$A$111:$B$157,2,0))</f>
        <v>0</v>
      </c>
      <c r="M45" s="22">
        <f>IF(Feuil1!M254="","",VLOOKUP(Feuil1!M254,$A$111:$B$157,2,0))</f>
        <v>0</v>
      </c>
      <c r="N45" s="22">
        <f>IF(Feuil1!N254="","",VLOOKUP(Feuil1!N254,$A$111:$B$157,2,0))</f>
        <v>0</v>
      </c>
      <c r="O45" s="22">
        <f t="shared" si="0"/>
        <v>7</v>
      </c>
      <c r="P45" s="22"/>
      <c r="Q45" s="22"/>
    </row>
    <row r="46" spans="1:17" x14ac:dyDescent="0.25">
      <c r="A46" s="22">
        <f>Feuil1!A255</f>
        <v>0</v>
      </c>
      <c r="B46" s="22">
        <f>INDEX({0;1;3;5;7;9;12;14;16;18;20;22;24},MATCH(Feuil1!B255,{0;1;2;3;4;5;6;7;8;9;10;11;12},1))</f>
        <v>0</v>
      </c>
      <c r="C46" s="22">
        <f>INDEX({0;1;2;3;4;5;6;7;8;9;10;12;14;16;18;20},MATCH(Feuil1!C255,{0;1;2;3;4;5;6;7;8;9;10;11;12;13;14;15},1))</f>
        <v>0</v>
      </c>
      <c r="D46" s="22">
        <f>INDEX({0;1;2;3;4;5;6;7;8;9;10;12;14;16;18;20},MATCH(Feuil1!D255,{0;1;2;3;4;5;6;7;8;9;10;11;12;13;14;15},1))</f>
        <v>0</v>
      </c>
      <c r="E46" s="22">
        <f>INDEX({0;6;5;4;3;2;1},MATCH(Feuil1!E255,{0;1;2;3;4;5;6},1))</f>
        <v>0</v>
      </c>
      <c r="F46" s="22">
        <f>INDEX({0;1;2;3;1;1;1;1;1;1;1;1;2;3;4;5;6},MATCH(Feuil1!F255,{0;1;2;3;12;13;14;15;16;17;18;19;20;21;22;23;24},1))</f>
        <v>1</v>
      </c>
      <c r="G46" s="22">
        <f>Feuil1!G255*(H46+I46+J46+K46)</f>
        <v>16</v>
      </c>
      <c r="H46" s="22">
        <f>INDEX({0;6;5;4;3;2;1},MATCH(Feuil1!H255,{0;1;2;3;4;5;6},1))</f>
        <v>4</v>
      </c>
      <c r="I46" s="22">
        <f>INDEX({0;6;5;4;3;2;1},MATCH(Feuil1!I255,{0;1;2;3;4;5;6},1))</f>
        <v>3</v>
      </c>
      <c r="J46" s="22">
        <f>INDEX({0;3;5;8;15;25},MATCH(Feuil1!J255,{0;1;2;3;4;5},1))</f>
        <v>0</v>
      </c>
      <c r="K46" s="22">
        <f>INDEX({0;1;4;6;10;12;15;7;8;9;10;12;14;16;18;20},MATCH(Feuil1!K255,{0;1;2;3;4;5;6;7;8;9;10;11;12;13;14;15},1))</f>
        <v>1</v>
      </c>
      <c r="L46" s="22">
        <f>IF(Feuil1!L255="","",VLOOKUP(Feuil1!L255,$A$111:$B$157,2,0))</f>
        <v>0</v>
      </c>
      <c r="M46" s="22">
        <f>IF(Feuil1!M255="","",VLOOKUP(Feuil1!M255,$A$111:$B$157,2,0))</f>
        <v>0</v>
      </c>
      <c r="N46" s="22">
        <f>IF(Feuil1!N255="","",VLOOKUP(Feuil1!N255,$A$111:$B$157,2,0))</f>
        <v>0</v>
      </c>
      <c r="O46" s="22">
        <f t="shared" si="0"/>
        <v>17</v>
      </c>
      <c r="P46" s="23" t="s">
        <v>11</v>
      </c>
      <c r="Q46" s="22">
        <f>SUM(O44:O46)</f>
        <v>56</v>
      </c>
    </row>
    <row r="47" spans="1:17" x14ac:dyDescent="0.25">
      <c r="A47" s="43" t="str">
        <f>Feuil1!A256</f>
        <v>Saurus Cavalry With Celestite Lance</v>
      </c>
      <c r="B47" s="43">
        <f>INDEX({0;1;3;5;7;9;12;14;16;18;20;22;24},MATCH(Feuil1!B256,{0;1;2;3;4;5;6;7;8;9;10;11;12},1))</f>
        <v>3</v>
      </c>
      <c r="C47" s="43">
        <f>INDEX({0;1;2;3;4;5;6;7;8;9;10;12;14;16;18;20},MATCH(Feuil1!C256,{0;1;2;3;4;5;6;7;8;9;10;11;12;13;14;15},1))</f>
        <v>7</v>
      </c>
      <c r="D47" s="43">
        <f>INDEX({0;1;2;3;4;5;6;7;8;9;10;12;14;16;18;20},MATCH(Feuil1!D256,{0;1;2;3;4;5;6;7;8;9;10;11;12;13;14;15},1))</f>
        <v>10</v>
      </c>
      <c r="E47" s="43">
        <f>INDEX({0;6;5;4;3;2;1},MATCH(Feuil1!E256,{0;1;2;3;4;5;6},1))</f>
        <v>2</v>
      </c>
      <c r="F47" s="43">
        <f>INDEX({0;1;2;3;1;1;1;1;1;1;1;1;2;3;4;5;6},MATCH(Feuil1!F256,{0;1;2;3;12;13;14;15;16;17;18;19;20;21;22;23;24},1))</f>
        <v>1</v>
      </c>
      <c r="G47" s="43">
        <f>Feuil1!G256*(H47+I47+J47+K47)</f>
        <v>8</v>
      </c>
      <c r="H47" s="43">
        <f>INDEX({0;6;5;4;3;2;1},MATCH(Feuil1!H256,{0;1;2;3;4;5;6},1))</f>
        <v>3</v>
      </c>
      <c r="I47" s="43">
        <f>INDEX({0;6;5;4;3;2;1},MATCH(Feuil1!I256,{0;1;2;3;4;5;6},1))</f>
        <v>4</v>
      </c>
      <c r="J47" s="43">
        <f>INDEX({0;3;5;8;15;25},MATCH(Feuil1!J256,{0;1;2;3;4;5},1))</f>
        <v>0</v>
      </c>
      <c r="K47" s="43">
        <f>INDEX({0;1;4;6;10;12;15;7;8;9;10;12;14;16;18;20},MATCH(Feuil1!K256,{0;1;2;3;4;5;6;7;8;9;10;11;12;13;14;15},1))</f>
        <v>1</v>
      </c>
      <c r="L47" s="43">
        <f>IF(Feuil1!L256="","",VLOOKUP(Feuil1!L256,$A$111:$B$157,2,0))</f>
        <v>0</v>
      </c>
      <c r="M47" s="43">
        <f>IF(Feuil1!M256="","",VLOOKUP(Feuil1!M256,$A$111:$B$157,2,0))</f>
        <v>0</v>
      </c>
      <c r="N47" s="43">
        <f>IF(Feuil1!N256="","",VLOOKUP(Feuil1!N256,$A$111:$B$157,2,0))</f>
        <v>0</v>
      </c>
      <c r="O47" s="43">
        <f t="shared" si="0"/>
        <v>31</v>
      </c>
      <c r="P47" s="44"/>
      <c r="Q47" s="43"/>
    </row>
    <row r="48" spans="1:17" x14ac:dyDescent="0.25">
      <c r="A48" s="43">
        <f>Feuil1!A257</f>
        <v>0</v>
      </c>
      <c r="B48" s="43">
        <f>INDEX({0;1;3;5;7;9;12;14;16;18;20;22;24},MATCH(Feuil1!B257,{0;1;2;3;4;5;6;7;8;9;10;11;12},1))</f>
        <v>0</v>
      </c>
      <c r="C48" s="43">
        <f>INDEX({0;1;2;3;4;5;6;7;8;9;10;12;14;16;18;20},MATCH(Feuil1!C257,{0;1;2;3;4;5;6;7;8;9;10;11;12;13;14;15},1))</f>
        <v>0</v>
      </c>
      <c r="D48" s="43">
        <f>INDEX({0;1;2;3;4;5;6;7;8;9;10;12;14;16;18;20},MATCH(Feuil1!D257,{0;1;2;3;4;5;6;7;8;9;10;11;12;13;14;15},1))</f>
        <v>0</v>
      </c>
      <c r="E48" s="43">
        <f>INDEX({0;6;5;4;3;2;1},MATCH(Feuil1!E257,{0;1;2;3;4;5;6},1))</f>
        <v>0</v>
      </c>
      <c r="F48" s="43">
        <f>INDEX({0;1;2;3;1;1;1;1;1;1;1;1;2;3;4;5;6},MATCH(Feuil1!F257,{0;1;2;3;12;13;14;15;16;17;18;19;20;21;22;23;24},1))</f>
        <v>1</v>
      </c>
      <c r="G48" s="43">
        <f>Feuil1!G257*(H48+I48+J48+K48)</f>
        <v>6</v>
      </c>
      <c r="H48" s="43">
        <f>INDEX({0;6;5;4;3;2;1},MATCH(Feuil1!H257,{0;1;2;3;4;5;6},1))</f>
        <v>2</v>
      </c>
      <c r="I48" s="43">
        <f>INDEX({0;6;5;4;3;2;1},MATCH(Feuil1!I257,{0;1;2;3;4;5;6},1))</f>
        <v>3</v>
      </c>
      <c r="J48" s="43">
        <f>INDEX({0;3;5;8;15;25},MATCH(Feuil1!J257,{0;1;2;3;4;5},1))</f>
        <v>0</v>
      </c>
      <c r="K48" s="43">
        <f>INDEX({0;1;4;6;10;12;15;7;8;9;10;12;14;16;18;20},MATCH(Feuil1!K257,{0;1;2;3;4;5;6;7;8;9;10;11;12;13;14;15},1))</f>
        <v>1</v>
      </c>
      <c r="L48" s="43">
        <f>IF(Feuil1!L257="","",VLOOKUP(Feuil1!L257,$A$111:$B$157,2,0))</f>
        <v>0</v>
      </c>
      <c r="M48" s="43">
        <f>IF(Feuil1!M257="","",VLOOKUP(Feuil1!M257,$A$111:$B$157,2,0))</f>
        <v>0</v>
      </c>
      <c r="N48" s="43">
        <f>IF(Feuil1!N257="","",VLOOKUP(Feuil1!N257,$A$111:$B$157,2,0))</f>
        <v>0</v>
      </c>
      <c r="O48" s="43">
        <f t="shared" si="0"/>
        <v>7</v>
      </c>
      <c r="P48" s="44"/>
      <c r="Q48" s="43"/>
    </row>
    <row r="49" spans="1:17" x14ac:dyDescent="0.25">
      <c r="A49" s="43">
        <f>Feuil1!A258</f>
        <v>0</v>
      </c>
      <c r="B49" s="43">
        <f>INDEX({0;1;3;5;7;9;12;14;16;18;20;22;24},MATCH(Feuil1!B258,{0;1;2;3;4;5;6;7;8;9;10;11;12},1))</f>
        <v>0</v>
      </c>
      <c r="C49" s="43">
        <f>INDEX({0;1;2;3;4;5;6;7;8;9;10;12;14;16;18;20},MATCH(Feuil1!C258,{0;1;2;3;4;5;6;7;8;9;10;11;12;13;14;15},1))</f>
        <v>0</v>
      </c>
      <c r="D49" s="43">
        <f>INDEX({0;1;2;3;4;5;6;7;8;9;10;12;14;16;18;20},MATCH(Feuil1!D258,{0;1;2;3;4;5;6;7;8;9;10;11;12;13;14;15},1))</f>
        <v>0</v>
      </c>
      <c r="E49" s="43">
        <f>INDEX({0;6;5;4;3;2;1},MATCH(Feuil1!E258,{0;1;2;3;4;5;6},1))</f>
        <v>0</v>
      </c>
      <c r="F49" s="43">
        <f>INDEX({0;1;2;3;1;1;1;1;1;1;1;1;2;3;4;5;6},MATCH(Feuil1!F258,{0;1;2;3;12;13;14;15;16;17;18;19;20;21;22;23;24},1))</f>
        <v>1</v>
      </c>
      <c r="G49" s="43">
        <f>Feuil1!G258*(H49+I49+J49+K49)</f>
        <v>16</v>
      </c>
      <c r="H49" s="43">
        <f>INDEX({0;6;5;4;3;2;1},MATCH(Feuil1!H258,{0;1;2;3;4;5;6},1))</f>
        <v>4</v>
      </c>
      <c r="I49" s="43">
        <f>INDEX({0;6;5;4;3;2;1},MATCH(Feuil1!I258,{0;1;2;3;4;5;6},1))</f>
        <v>3</v>
      </c>
      <c r="J49" s="43">
        <f>INDEX({0;3;5;8;15;25},MATCH(Feuil1!J258,{0;1;2;3;4;5},1))</f>
        <v>0</v>
      </c>
      <c r="K49" s="43">
        <f>INDEX({0;1;4;6;10;12;15;7;8;9;10;12;14;16;18;20},MATCH(Feuil1!K258,{0;1;2;3;4;5;6;7;8;9;10;11;12;13;14;15},1))</f>
        <v>1</v>
      </c>
      <c r="L49" s="43">
        <f>IF(Feuil1!L258="","",VLOOKUP(Feuil1!L258,$A$111:$B$157,2,0))</f>
        <v>0</v>
      </c>
      <c r="M49" s="43">
        <f>IF(Feuil1!M258="","",VLOOKUP(Feuil1!M258,$A$111:$B$157,2,0))</f>
        <v>0</v>
      </c>
      <c r="N49" s="43">
        <f>IF(Feuil1!N258="","",VLOOKUP(Feuil1!N258,$A$111:$B$157,2,0))</f>
        <v>0</v>
      </c>
      <c r="O49" s="43">
        <f t="shared" si="0"/>
        <v>17</v>
      </c>
      <c r="P49" s="44" t="s">
        <v>11</v>
      </c>
      <c r="Q49" s="43">
        <f>SUM(O47:O49)</f>
        <v>55</v>
      </c>
    </row>
    <row r="50" spans="1:17" x14ac:dyDescent="0.25">
      <c r="A50" s="22" t="str">
        <f>Feuil1!A259</f>
        <v>Tehenhauin</v>
      </c>
      <c r="B50" s="22">
        <f>INDEX({0;1;3;5;7;9;12;14;16;18;20;22;24},MATCH(Feuil1!B259,{0;1;2;3;4;5;6;7;8;9;10;11;12},1))</f>
        <v>9</v>
      </c>
      <c r="C50" s="22">
        <f>INDEX({0;1;2;3;4;5;6;7;8;9;10;12;14;16;18;20},MATCH(Feuil1!C259,{0;1;2;3;4;5;6;7;8;9;10;11;12;13;14;15},1))</f>
        <v>8</v>
      </c>
      <c r="D50" s="22">
        <f>INDEX({0;1;2;3;4;5;6;7;8;9;10;12;14;16;18;20},MATCH(Feuil1!D259,{0;1;2;3;4;5;6;7;8;9;10;11;12;13;14;15},1))</f>
        <v>10</v>
      </c>
      <c r="E50" s="22">
        <f>INDEX({0;6;5;4;3;2;1},MATCH(Feuil1!E259,{0;1;2;3;4;5;6},1))</f>
        <v>2</v>
      </c>
      <c r="F50" s="22">
        <f>INDEX({0;1;2;3;1;1;1;1;1;1;1;1;2;3;4;5;6},MATCH(Feuil1!F259,{0;1;2;3;12;13;14;15;16;17;18;19;20;21;22;23;24},1))</f>
        <v>3</v>
      </c>
      <c r="G50" s="22">
        <f>Feuil1!G259*(H50+I50+J50+K50)</f>
        <v>24</v>
      </c>
      <c r="H50" s="22">
        <f>INDEX({0;6;5;4;3;2;1},MATCH(Feuil1!H259,{0;1;2;3;4;5;6},1))</f>
        <v>2</v>
      </c>
      <c r="I50" s="22">
        <f>INDEX({0;6;5;4;3;2;1},MATCH(Feuil1!I259,{0;1;2;3;4;5;6},1))</f>
        <v>3</v>
      </c>
      <c r="J50" s="22">
        <f>INDEX({0;3;5;8;15;25},MATCH(Feuil1!J259,{0;1;2;3;4;5},1))</f>
        <v>0</v>
      </c>
      <c r="K50" s="22">
        <f>INDEX({0;1;4;6;10;12;15;7;8;9;10;12;14;16;18;20},MATCH(Feuil1!K259,{0;1;2;3;4;5;6;7;8;9;10;11;12;13;14;15},1))</f>
        <v>1</v>
      </c>
      <c r="L50" s="22">
        <f>IF(Feuil1!L259="","",VLOOKUP(Feuil1!L259,$A$111:$B$157,2,0))</f>
        <v>0</v>
      </c>
      <c r="M50" s="22">
        <f>IF(Feuil1!M259="","",VLOOKUP(Feuil1!M259,$A$111:$B$157,2,0))</f>
        <v>0</v>
      </c>
      <c r="N50" s="22">
        <f>IF(Feuil1!N259="","",VLOOKUP(Feuil1!N259,$A$111:$B$157,2,0))</f>
        <v>0</v>
      </c>
      <c r="O50" s="22">
        <f t="shared" si="0"/>
        <v>56</v>
      </c>
      <c r="P50" s="23"/>
      <c r="Q50" s="22"/>
    </row>
    <row r="51" spans="1:17" x14ac:dyDescent="0.25">
      <c r="A51" s="22">
        <f>Feuil1!A260</f>
        <v>0</v>
      </c>
      <c r="B51" s="22">
        <f>INDEX({0;1;3;5;7;9;12;14;16;18;20;22;24},MATCH(Feuil1!B260,{0;1;2;3;4;5;6;7;8;9;10;11;12},1))</f>
        <v>0</v>
      </c>
      <c r="C51" s="22">
        <f>INDEX({0;1;2;3;4;5;6;7;8;9;10;12;14;16;18;20},MATCH(Feuil1!C260,{0;1;2;3;4;5;6;7;8;9;10;11;12;13;14;15},1))</f>
        <v>0</v>
      </c>
      <c r="D51" s="22">
        <f>INDEX({0;1;2;3;4;5;6;7;8;9;10;12;14;16;18;20},MATCH(Feuil1!D260,{0;1;2;3;4;5;6;7;8;9;10;11;12;13;14;15},1))</f>
        <v>0</v>
      </c>
      <c r="E51" s="22">
        <f>INDEX({0;6;5;4;3;2;1},MATCH(Feuil1!E260,{0;1;2;3;4;5;6},1))</f>
        <v>0</v>
      </c>
      <c r="F51" s="22">
        <f>INDEX({0;1;2;3;1;1;1;1;1;1;1;1;2;3;4;5;6},MATCH(Feuil1!F260,{0;1;2;3;12;13;14;15;16;17;18;19;20;21;22;23;24},1))</f>
        <v>2</v>
      </c>
      <c r="G51" s="22">
        <f>Feuil1!G260*(H51+I51+J51+K51)</f>
        <v>44</v>
      </c>
      <c r="H51" s="22">
        <f>INDEX({0;6;5;4;3;2;1},MATCH(Feuil1!H260,{0;1;2;3;4;5;6},1))</f>
        <v>4</v>
      </c>
      <c r="I51" s="22">
        <f>INDEX({0;6;5;4;3;2;1},MATCH(Feuil1!I260,{0;1;2;3;4;5;6},1))</f>
        <v>3</v>
      </c>
      <c r="J51" s="22">
        <f>INDEX({0;3;5;8;15;25},MATCH(Feuil1!J260,{0;1;2;3;4;5},1))</f>
        <v>3</v>
      </c>
      <c r="K51" s="22">
        <f>INDEX({0;1;4;6;10;12;15;7;8;9;10;12;14;16;18;20},MATCH(Feuil1!K260,{0;1;2;3;4;5;6;7;8;9;10;11;12;13;14;15},1))</f>
        <v>1</v>
      </c>
      <c r="L51" s="22">
        <f>IF(Feuil1!L260="","",VLOOKUP(Feuil1!L260,$A$111:$B$157,2,0))</f>
        <v>0</v>
      </c>
      <c r="M51" s="22">
        <f>IF(Feuil1!M260="","",VLOOKUP(Feuil1!M260,$A$111:$B$157,2,0))</f>
        <v>0</v>
      </c>
      <c r="N51" s="22">
        <f>IF(Feuil1!N260="","",VLOOKUP(Feuil1!N260,$A$111:$B$157,2,0))</f>
        <v>0</v>
      </c>
      <c r="O51" s="22">
        <f t="shared" si="0"/>
        <v>46</v>
      </c>
      <c r="P51" s="23" t="s">
        <v>11</v>
      </c>
      <c r="Q51" s="22">
        <f>SUM(O50:O51)</f>
        <v>102</v>
      </c>
    </row>
    <row r="52" spans="1:17" x14ac:dyDescent="0.25">
      <c r="A52" s="43" t="str">
        <f>Feuil1!A261</f>
        <v>Tetto'eko</v>
      </c>
      <c r="B52" s="43">
        <f>INDEX({0;1;3;5;7;9;12;14;16;18;20;22;24},MATCH(Feuil1!B261,{0;1;2;3;4;5;6;7;8;9;10;11;12},1))</f>
        <v>9</v>
      </c>
      <c r="C52" s="43">
        <f>INDEX({0;1;2;3;4;5;6;7;8;9;10;12;14;16;18;20},MATCH(Feuil1!C261,{0;1;2;3;4;5;6;7;8;9;10;11;12;13;14;15},1))</f>
        <v>5</v>
      </c>
      <c r="D52" s="43">
        <f>INDEX({0;1;2;3;4;5;6;7;8;9;10;12;14;16;18;20},MATCH(Feuil1!D261,{0;1;2;3;4;5;6;7;8;9;10;11;12;13;14;15},1))</f>
        <v>10</v>
      </c>
      <c r="E52" s="43">
        <f>INDEX({0;6;5;4;3;2;1},MATCH(Feuil1!E261,{0;1;2;3;4;5;6},1))</f>
        <v>3</v>
      </c>
      <c r="F52" s="43">
        <f>INDEX({0;1;2;3;1;1;1;1;1;1;1;1;2;3;4;5;6},MATCH(Feuil1!F261,{0;1;2;3;12;13;14;15;16;17;18;19;20;21;22;23;24},1))</f>
        <v>2</v>
      </c>
      <c r="G52" s="43">
        <f>Feuil1!G261*(H52+I52+J52+K52)</f>
        <v>13</v>
      </c>
      <c r="H52" s="43">
        <f>INDEX({0;6;5;4;3;2;1},MATCH(Feuil1!H261,{0;1;2;3;4;5;6},1))</f>
        <v>3</v>
      </c>
      <c r="I52" s="43">
        <f>INDEX({0;6;5;4;3;2;1},MATCH(Feuil1!I261,{0;1;2;3;4;5;6},1))</f>
        <v>3</v>
      </c>
      <c r="J52" s="43">
        <f>INDEX({0;3;5;8;15;25},MATCH(Feuil1!J261,{0;1;2;3;4;5},1))</f>
        <v>3</v>
      </c>
      <c r="K52" s="43">
        <f>INDEX({0;1;4;6;10;12;15;7;8;9;10;12;14;16;18;20},MATCH(Feuil1!K261,{0;1;2;3;4;5;6;7;8;9;10;11;12;13;14;15},1))</f>
        <v>4</v>
      </c>
      <c r="L52" s="43">
        <f>IF(Feuil1!L261="","",VLOOKUP(Feuil1!L261,$A$111:$B$157,2,0))</f>
        <v>0</v>
      </c>
      <c r="M52" s="43">
        <f>IF(Feuil1!M261="","",VLOOKUP(Feuil1!M261,$A$111:$B$157,2,0))</f>
        <v>0</v>
      </c>
      <c r="N52" s="43">
        <f>IF(Feuil1!N261="","",VLOOKUP(Feuil1!N261,$A$111:$B$157,2,0))</f>
        <v>0</v>
      </c>
      <c r="O52" s="43">
        <f t="shared" si="0"/>
        <v>42</v>
      </c>
      <c r="P52" s="44" t="s">
        <v>11</v>
      </c>
      <c r="Q52" s="43">
        <f t="shared" ref="Q52" si="2">SUM(O51:O52)</f>
        <v>88</v>
      </c>
    </row>
    <row r="53" spans="1:17" x14ac:dyDescent="0.25">
      <c r="A53" s="22" t="str">
        <f>Feuil1!A262</f>
        <v>Oxyotl</v>
      </c>
      <c r="B53" s="22">
        <f>INDEX({0;1;3;5;7;9;12;14;16;18;20;22;24},MATCH(Feuil1!B262,{0;1;2;3;4;5;6;7;8;9;10;11;12},1))</f>
        <v>7</v>
      </c>
      <c r="C53" s="22">
        <f>INDEX({0;1;2;3;4;5;6;7;8;9;10;12;14;16;18;20},MATCH(Feuil1!C262,{0;1;2;3;4;5;6;7;8;9;10;11;12;13;14;15},1))</f>
        <v>8</v>
      </c>
      <c r="D53" s="22">
        <f>INDEX({0;1;2;3;4;5;6;7;8;9;10;12;14;16;18;20},MATCH(Feuil1!D262,{0;1;2;3;4;5;6;7;8;9;10;11;12;13;14;15},1))</f>
        <v>10</v>
      </c>
      <c r="E53" s="22">
        <f>INDEX({0;6;5;4;3;2;1},MATCH(Feuil1!E262,{0;1;2;3;4;5;6},1))</f>
        <v>1</v>
      </c>
      <c r="F53" s="22">
        <f>INDEX({0;1;2;3;1;1;1;1;1;1;1;1;2;3;4;5;6},MATCH(Feuil1!F262,{0;1;2;3;12;13;14;15;16;17;18;19;20;21;22;23;24},1))</f>
        <v>1</v>
      </c>
      <c r="G53" s="22">
        <f>Feuil1!G262*(H53+I53+J53+K53)</f>
        <v>48</v>
      </c>
      <c r="H53" s="22">
        <f>INDEX({0;6;5;4;3;2;1},MATCH(Feuil1!H262,{0;1;2;3;4;5;6},1))</f>
        <v>4</v>
      </c>
      <c r="I53" s="22">
        <f>INDEX({0;6;5;4;3;2;1},MATCH(Feuil1!I262,{0;1;2;3;4;5;6},1))</f>
        <v>3</v>
      </c>
      <c r="J53" s="22">
        <f>INDEX({0;3;5;8;15;25},MATCH(Feuil1!J262,{0;1;2;3;4;5},1))</f>
        <v>0</v>
      </c>
      <c r="K53" s="22">
        <f>INDEX({0;1;4;6;10;12;15;7;8;9;10;12;14;16;18;20},MATCH(Feuil1!K262,{0;1;2;3;4;5;6;7;8;9;10;11;12;13;14;15},1))</f>
        <v>1</v>
      </c>
      <c r="L53" s="22">
        <f>IF(Feuil1!L262="","",VLOOKUP(Feuil1!L262,$A$111:$B$157,2,0))</f>
        <v>0</v>
      </c>
      <c r="M53" s="22">
        <f>IF(Feuil1!M262="","",VLOOKUP(Feuil1!M262,$A$111:$B$157,2,0))</f>
        <v>0</v>
      </c>
      <c r="N53" s="22">
        <f>IF(Feuil1!N262="","",VLOOKUP(Feuil1!N262,$A$111:$B$157,2,0))</f>
        <v>0</v>
      </c>
      <c r="O53" s="22">
        <f t="shared" si="0"/>
        <v>75</v>
      </c>
      <c r="P53" s="22"/>
      <c r="Q53" s="22"/>
    </row>
    <row r="54" spans="1:17" x14ac:dyDescent="0.25">
      <c r="A54" s="22">
        <f>Feuil1!A263</f>
        <v>0</v>
      </c>
      <c r="B54" s="22">
        <f>INDEX({0;1;3;5;7;9;12;14;16;18;20;22;24},MATCH(Feuil1!B263,{0;1;2;3;4;5;6;7;8;9;10;11;12},1))</f>
        <v>0</v>
      </c>
      <c r="C54" s="22">
        <f>INDEX({0;1;2;3;4;5;6;7;8;9;10;12;14;16;18;20},MATCH(Feuil1!C263,{0;1;2;3;4;5;6;7;8;9;10;11;12;13;14;15},1))</f>
        <v>0</v>
      </c>
      <c r="D54" s="22">
        <f>INDEX({0;1;2;3;4;5;6;7;8;9;10;12;14;16;18;20},MATCH(Feuil1!D263,{0;1;2;3;4;5;6;7;8;9;10;11;12;13;14;15},1))</f>
        <v>0</v>
      </c>
      <c r="E54" s="22">
        <f>INDEX({0;6;5;4;3;2;1},MATCH(Feuil1!E263,{0;1;2;3;4;5;6},1))</f>
        <v>0</v>
      </c>
      <c r="F54" s="22">
        <f>INDEX({0;1;2;3;1;1;1;1;1;1;1;1;2;3;4;5;6},MATCH(Feuil1!F263,{0;1;2;3;12;13;14;15;16;17;18;19;20;21;22;23;24},1))</f>
        <v>1</v>
      </c>
      <c r="G54" s="22">
        <f>Feuil1!G263*(H54+I54+J54+K54)</f>
        <v>10</v>
      </c>
      <c r="H54" s="22">
        <f>INDEX({0;6;5;4;3;2;1},MATCH(Feuil1!H263,{0;1;2;3;4;5;6},1))</f>
        <v>2</v>
      </c>
      <c r="I54" s="22">
        <f>INDEX({0;6;5;4;3;2;1},MATCH(Feuil1!I263,{0;1;2;3;4;5;6},1))</f>
        <v>2</v>
      </c>
      <c r="J54" s="22">
        <f>INDEX({0;3;5;8;15;25},MATCH(Feuil1!J263,{0;1;2;3;4;5},1))</f>
        <v>0</v>
      </c>
      <c r="K54" s="22">
        <f>INDEX({0;1;4;6;10;12;15;7;8;9;10;12;14;16;18;20},MATCH(Feuil1!K263,{0;1;2;3;4;5;6;7;8;9;10;11;12;13;14;15},1))</f>
        <v>1</v>
      </c>
      <c r="L54" s="22">
        <f>IF(Feuil1!L263="","",VLOOKUP(Feuil1!L263,$A$111:$B$157,2,0))</f>
        <v>0</v>
      </c>
      <c r="M54" s="22">
        <f>IF(Feuil1!M263="","",VLOOKUP(Feuil1!M263,$A$111:$B$157,2,0))</f>
        <v>0</v>
      </c>
      <c r="N54" s="22">
        <f>IF(Feuil1!N263="","",VLOOKUP(Feuil1!N263,$A$111:$B$157,2,0))</f>
        <v>0</v>
      </c>
      <c r="O54" s="22">
        <f t="shared" si="0"/>
        <v>11</v>
      </c>
      <c r="P54" s="23" t="s">
        <v>11</v>
      </c>
      <c r="Q54" s="22">
        <f>SUM(O53:O54)</f>
        <v>86</v>
      </c>
    </row>
    <row r="55" spans="1:17" x14ac:dyDescent="0.25">
      <c r="A55" s="43" t="str">
        <f>Feuil1!A264</f>
        <v>Skink Priest With Feather Cloak</v>
      </c>
      <c r="B55" s="43">
        <f>INDEX({0;1;3;5;7;9;12;14;16;18;20;22;24},MATCH(Feuil1!B264,{0;1;2;3;4;5;6;7;8;9;10;11;12},1))</f>
        <v>7</v>
      </c>
      <c r="C55" s="43">
        <f>INDEX({0;1;2;3;4;5;6;7;8;9;10;12;14;16;18;20},MATCH(Feuil1!C264,{0;1;2;3;4;5;6;7;8;9;10;11;12;13;14;15},1))</f>
        <v>8</v>
      </c>
      <c r="D55" s="43">
        <f>INDEX({0;1;2;3;4;5;6;7;8;9;10;12;14;16;18;20},MATCH(Feuil1!D264,{0;1;2;3;4;5;6;7;8;9;10;11;12;13;14;15},1))</f>
        <v>10</v>
      </c>
      <c r="E55" s="43">
        <f>INDEX({0;6;5;4;3;2;1},MATCH(Feuil1!E264,{0;1;2;3;4;5;6},1))</f>
        <v>2</v>
      </c>
      <c r="F55" s="43">
        <f>INDEX({0;1;2;3;1;1;1;1;1;1;1;1;2;3;4;5;6},MATCH(Feuil1!F264,{0;1;2;3;12;13;14;15;16;17;18;19;20;21;22;23;24},1))</f>
        <v>1</v>
      </c>
      <c r="G55" s="43">
        <f>Feuil1!G264*(H55+I55+J55+K55)</f>
        <v>24</v>
      </c>
      <c r="H55" s="43">
        <f>INDEX({0;6;5;4;3;2;1},MATCH(Feuil1!H264,{0;1;2;3;4;5;6},1))</f>
        <v>4</v>
      </c>
      <c r="I55" s="43">
        <f>INDEX({0;6;5;4;3;2;1},MATCH(Feuil1!I264,{0;1;2;3;4;5;6},1))</f>
        <v>4</v>
      </c>
      <c r="J55" s="43">
        <f>INDEX({0;3;5;8;15;25},MATCH(Feuil1!J264,{0;1;2;3;4;5},1))</f>
        <v>3</v>
      </c>
      <c r="K55" s="43">
        <f>INDEX({0;1;4;6;10;12;15;7;8;9;10;12;14;16;18;20},MATCH(Feuil1!K264,{0;1;2;3;4;5;6;7;8;9;10;11;12;13;14;15},1))</f>
        <v>1</v>
      </c>
      <c r="L55" s="43">
        <f>IF(Feuil1!L264="","",VLOOKUP(Feuil1!L264,$A$111:$B$157,2,0))</f>
        <v>0</v>
      </c>
      <c r="M55" s="43">
        <f>IF(Feuil1!M264="","",VLOOKUP(Feuil1!M264,$A$111:$B$157,2,0))</f>
        <v>0</v>
      </c>
      <c r="N55" s="43">
        <f>IF(Feuil1!N264="","",VLOOKUP(Feuil1!N264,$A$111:$B$157,2,0))</f>
        <v>0</v>
      </c>
      <c r="O55" s="43">
        <f t="shared" si="0"/>
        <v>52</v>
      </c>
      <c r="P55" s="44"/>
      <c r="Q55" s="43"/>
    </row>
    <row r="56" spans="1:17" x14ac:dyDescent="0.25">
      <c r="A56" s="43">
        <f>Feuil1!A265</f>
        <v>0</v>
      </c>
      <c r="B56" s="43">
        <f>INDEX({0;1;3;5;7;9;12;14;16;18;20;22;24},MATCH(Feuil1!B265,{0;1;2;3;4;5;6;7;8;9;10;11;12},1))</f>
        <v>0</v>
      </c>
      <c r="C56" s="43">
        <f>INDEX({0;1;2;3;4;5;6;7;8;9;10;12;14;16;18;20},MATCH(Feuil1!C265,{0;1;2;3;4;5;6;7;8;9;10;11;12;13;14;15},1))</f>
        <v>0</v>
      </c>
      <c r="D56" s="43">
        <f>INDEX({0;1;2;3;4;5;6;7;8;9;10;12;14;16;18;20},MATCH(Feuil1!D265,{0;1;2;3;4;5;6;7;8;9;10;11;12;13;14;15},1))</f>
        <v>0</v>
      </c>
      <c r="E56" s="43">
        <f>INDEX({0;6;5;4;3;2;1},MATCH(Feuil1!E265,{0;1;2;3;4;5;6},1))</f>
        <v>0</v>
      </c>
      <c r="F56" s="43">
        <f>INDEX({0;1;2;3;1;1;1;1;1;1;1;1;2;3;4;5;6},MATCH(Feuil1!F265,{0;1;2;3;12;13;14;15;16;17;18;19;20;21;22;23;24},1))</f>
        <v>1</v>
      </c>
      <c r="G56" s="43">
        <f>Feuil1!G265*(H56+I56+J56+K56)</f>
        <v>33</v>
      </c>
      <c r="H56" s="43">
        <f>INDEX({0;6;5;4;3;2;1},MATCH(Feuil1!H265,{0;1;2;3;4;5;6},1))</f>
        <v>3</v>
      </c>
      <c r="I56" s="43">
        <f>INDEX({0;6;5;4;3;2;1},MATCH(Feuil1!I265,{0;1;2;3;4;5;6},1))</f>
        <v>4</v>
      </c>
      <c r="J56" s="43">
        <f>INDEX({0;3;5;8;15;25},MATCH(Feuil1!J265,{0;1;2;3;4;5},1))</f>
        <v>3</v>
      </c>
      <c r="K56" s="43">
        <f>INDEX({0;1;4;6;10;12;15;7;8;9;10;12;14;16;18;20},MATCH(Feuil1!K265,{0;1;2;3;4;5;6;7;8;9;10;11;12;13;14;15},1))</f>
        <v>1</v>
      </c>
      <c r="L56" s="43">
        <f>IF(Feuil1!L265="","",VLOOKUP(Feuil1!L265,$A$111:$B$157,2,0))</f>
        <v>0</v>
      </c>
      <c r="M56" s="43">
        <f>IF(Feuil1!M265="","",VLOOKUP(Feuil1!M265,$A$111:$B$157,2,0))</f>
        <v>0</v>
      </c>
      <c r="N56" s="43">
        <f>IF(Feuil1!N265="","",VLOOKUP(Feuil1!N265,$A$111:$B$157,2,0))</f>
        <v>0</v>
      </c>
      <c r="O56" s="43">
        <f t="shared" si="0"/>
        <v>34</v>
      </c>
      <c r="P56" s="44" t="s">
        <v>11</v>
      </c>
      <c r="Q56" s="43">
        <f>SUM(O55:O56)</f>
        <v>86</v>
      </c>
    </row>
    <row r="57" spans="1:17" x14ac:dyDescent="0.25">
      <c r="A57" s="22" t="str">
        <f>Feuil1!A266</f>
        <v>Skink Priest</v>
      </c>
      <c r="B57" s="22">
        <f>INDEX({0;1;3;5;7;9;12;14;16;18;20;22;24},MATCH(Feuil1!B266,{0;1;2;3;4;5;6;7;8;9;10;11;12},1))</f>
        <v>7</v>
      </c>
      <c r="C57" s="22">
        <f>INDEX({0;1;2;3;4;5;6;7;8;9;10;12;14;16;18;20},MATCH(Feuil1!C266,{0;1;2;3;4;5;6;7;8;9;10;11;12;13;14;15},1))</f>
        <v>8</v>
      </c>
      <c r="D57" s="22">
        <f>INDEX({0;1;2;3;4;5;6;7;8;9;10;12;14;16;18;20},MATCH(Feuil1!D266,{0;1;2;3;4;5;6;7;8;9;10;11;12;13;14;15},1))</f>
        <v>10</v>
      </c>
      <c r="E57" s="22">
        <f>INDEX({0;6;5;4;3;2;1},MATCH(Feuil1!E266,{0;1;2;3;4;5;6},1))</f>
        <v>2</v>
      </c>
      <c r="F57" s="22">
        <f>INDEX({0;1;2;3;1;1;1;1;1;1;1;1;2;3;4;5;6},MATCH(Feuil1!F266,{0;1;2;3;12;13;14;15;16;17;18;19;20;21;22;23;24},1))</f>
        <v>1</v>
      </c>
      <c r="G57" s="22">
        <f>Feuil1!G266*(H57+I57+J57+K57)</f>
        <v>33</v>
      </c>
      <c r="H57" s="22">
        <f>INDEX({0;6;5;4;3;2;1},MATCH(Feuil1!H266,{0;1;2;3;4;5;6},1))</f>
        <v>3</v>
      </c>
      <c r="I57" s="22">
        <f>INDEX({0;6;5;4;3;2;1},MATCH(Feuil1!I266,{0;1;2;3;4;5;6},1))</f>
        <v>4</v>
      </c>
      <c r="J57" s="22">
        <f>INDEX({0;3;5;8;15;25},MATCH(Feuil1!J266,{0;1;2;3;4;5},1))</f>
        <v>3</v>
      </c>
      <c r="K57" s="22">
        <f>INDEX({0;1;4;6;10;12;15;7;8;9;10;12;14;16;18;20},MATCH(Feuil1!K266,{0;1;2;3;4;5;6;7;8;9;10;11;12;13;14;15},1))</f>
        <v>1</v>
      </c>
      <c r="L57" s="22">
        <f>IF(Feuil1!L266="","",VLOOKUP(Feuil1!L266,$A$111:$B$157,2,0))</f>
        <v>0</v>
      </c>
      <c r="M57" s="22">
        <f>IF(Feuil1!M266="","",VLOOKUP(Feuil1!M266,$A$111:$B$157,2,0))</f>
        <v>0</v>
      </c>
      <c r="N57" s="22">
        <f>IF(Feuil1!N266="","",VLOOKUP(Feuil1!N266,$A$111:$B$157,2,0))</f>
        <v>0</v>
      </c>
      <c r="O57" s="22">
        <f t="shared" ref="O57:O99" si="3">SUM(B57:G57,L57:N57)</f>
        <v>61</v>
      </c>
      <c r="P57" s="23" t="s">
        <v>11</v>
      </c>
      <c r="Q57" s="22">
        <f>SUM(O57)</f>
        <v>61</v>
      </c>
    </row>
    <row r="58" spans="1:17" x14ac:dyDescent="0.25">
      <c r="A58" s="43" t="str">
        <f>Feuil1!A267</f>
        <v>Skink Chief With Ornate Club</v>
      </c>
      <c r="B58" s="43">
        <f>INDEX({0;1;3;5;7;9;12;14;16;18;20;22;24},MATCH(Feuil1!B267,{0;1;2;3;4;5;6;7;8;9;10;11;12},1))</f>
        <v>7</v>
      </c>
      <c r="C58" s="43">
        <f>INDEX({0;1;2;3;4;5;6;7;8;9;10;12;14;16;18;20},MATCH(Feuil1!C267,{0;1;2;3;4;5;6;7;8;9;10;11;12;13;14;15},1))</f>
        <v>8</v>
      </c>
      <c r="D58" s="43">
        <f>INDEX({0;1;2;3;4;5;6;7;8;9;10;12;14;16;18;20},MATCH(Feuil1!D267,{0;1;2;3;4;5;6;7;8;9;10;11;12;13;14;15},1))</f>
        <v>10</v>
      </c>
      <c r="E58" s="43">
        <f>INDEX({0;6;5;4;3;2;1},MATCH(Feuil1!E267,{0;1;2;3;4;5;6},1))</f>
        <v>2</v>
      </c>
      <c r="F58" s="43">
        <f>INDEX({0;1;2;3;1;1;1;1;1;1;1;1;2;3;4;5;6},MATCH(Feuil1!F267,{0;1;2;3;12;13;14;15;16;17;18;19;20;21;22;23;24},1))</f>
        <v>1</v>
      </c>
      <c r="G58" s="43">
        <f>Feuil1!G267*(H58+I58+J58+K58)</f>
        <v>7</v>
      </c>
      <c r="H58" s="43">
        <f>INDEX({0;6;5;4;3;2;1},MATCH(Feuil1!H267,{0;1;2;3;4;5;6},1))</f>
        <v>3</v>
      </c>
      <c r="I58" s="43">
        <f>INDEX({0;6;5;4;3;2;1},MATCH(Feuil1!I267,{0;1;2;3;4;5;6},1))</f>
        <v>3</v>
      </c>
      <c r="J58" s="43">
        <f>INDEX({0;3;5;8;15;25},MATCH(Feuil1!J267,{0;1;2;3;4;5},1))</f>
        <v>0</v>
      </c>
      <c r="K58" s="43">
        <f>INDEX({0;1;4;6;10;12;15;7;8;9;10;12;14;16;18;20},MATCH(Feuil1!K267,{0;1;2;3;4;5;6;7;8;9;10;11;12;13;14;15},1))</f>
        <v>1</v>
      </c>
      <c r="L58" s="43">
        <f>IF(Feuil1!L267="","",VLOOKUP(Feuil1!L267,$A$111:$B$157,2,0))</f>
        <v>0</v>
      </c>
      <c r="M58" s="43">
        <f>IF(Feuil1!M267="","",VLOOKUP(Feuil1!M267,$A$111:$B$157,2,0))</f>
        <v>0</v>
      </c>
      <c r="N58" s="43">
        <f>IF(Feuil1!N267="","",VLOOKUP(Feuil1!N267,$A$111:$B$157,2,0))</f>
        <v>0</v>
      </c>
      <c r="O58" s="43">
        <f t="shared" si="3"/>
        <v>35</v>
      </c>
      <c r="P58" s="44"/>
      <c r="Q58" s="43"/>
    </row>
    <row r="59" spans="1:17" x14ac:dyDescent="0.25">
      <c r="A59" s="43">
        <f>Feuil1!A268</f>
        <v>0</v>
      </c>
      <c r="B59" s="43">
        <f>INDEX({0;1;3;5;7;9;12;14;16;18;20;22;24},MATCH(Feuil1!B268,{0;1;2;3;4;5;6;7;8;9;10;11;12},1))</f>
        <v>0</v>
      </c>
      <c r="C59" s="43">
        <f>INDEX({0;1;2;3;4;5;6;7;8;9;10;12;14;16;18;20},MATCH(Feuil1!C268,{0;1;2;3;4;5;6;7;8;9;10;11;12;13;14;15},1))</f>
        <v>0</v>
      </c>
      <c r="D59" s="43">
        <f>INDEX({0;1;2;3;4;5;6;7;8;9;10;12;14;16;18;20},MATCH(Feuil1!D268,{0;1;2;3;4;5;6;7;8;9;10;11;12;13;14;15},1))</f>
        <v>0</v>
      </c>
      <c r="E59" s="43">
        <f>INDEX({0;6;5;4;3;2;1},MATCH(Feuil1!E268,{0;1;2;3;4;5;6},1))</f>
        <v>0</v>
      </c>
      <c r="F59" s="43">
        <f>INDEX({0;1;2;3;1;1;1;1;1;1;1;1;2;3;4;5;6},MATCH(Feuil1!F268,{0;1;2;3;12;13;14;15;16;17;18;19;20;21;22;23;24},1))</f>
        <v>1</v>
      </c>
      <c r="G59" s="43">
        <f>Feuil1!G268*(H59+I59+J59+K59)</f>
        <v>32</v>
      </c>
      <c r="H59" s="43">
        <f>INDEX({0;6;5;4;3;2;1},MATCH(Feuil1!H268,{0;1;2;3;4;5;6},1))</f>
        <v>3</v>
      </c>
      <c r="I59" s="43">
        <f>INDEX({0;6;5;4;3;2;1},MATCH(Feuil1!I268,{0;1;2;3;4;5;6},1))</f>
        <v>4</v>
      </c>
      <c r="J59" s="43">
        <f>INDEX({0;3;5;8;15;25},MATCH(Feuil1!J268,{0;1;2;3;4;5},1))</f>
        <v>0</v>
      </c>
      <c r="K59" s="43">
        <f>INDEX({0;1;4;6;10;12;15;7;8;9;10;12;14;16;18;20},MATCH(Feuil1!K268,{0;1;2;3;4;5;6;7;8;9;10;11;12;13;14;15},1))</f>
        <v>1</v>
      </c>
      <c r="L59" s="43">
        <f>IF(Feuil1!L268="","",VLOOKUP(Feuil1!L268,$A$111:$B$157,2,0))</f>
        <v>0</v>
      </c>
      <c r="M59" s="43">
        <f>IF(Feuil1!M268="","",VLOOKUP(Feuil1!M268,$A$111:$B$157,2,0))</f>
        <v>0</v>
      </c>
      <c r="N59" s="43">
        <f>IF(Feuil1!N268="","",VLOOKUP(Feuil1!N268,$A$111:$B$157,2,0))</f>
        <v>0</v>
      </c>
      <c r="O59" s="43">
        <f t="shared" si="3"/>
        <v>33</v>
      </c>
      <c r="P59" s="44" t="s">
        <v>11</v>
      </c>
      <c r="Q59" s="43">
        <f>SUM(O58:O59)</f>
        <v>68</v>
      </c>
    </row>
    <row r="60" spans="1:17" x14ac:dyDescent="0.25">
      <c r="A60" s="22" t="str">
        <f>Feuil1!A269</f>
        <v>Skink Chief With Golden Sickle</v>
      </c>
      <c r="B60" s="22">
        <f>INDEX({0;1;3;5;7;9;12;14;16;18;20;22;24},MATCH(Feuil1!B269,{0;1;2;3;4;5;6;7;8;9;10;11;12},1))</f>
        <v>7</v>
      </c>
      <c r="C60" s="22">
        <f>INDEX({0;1;2;3;4;5;6;7;8;9;10;12;14;16;18;20},MATCH(Feuil1!C269,{0;1;2;3;4;5;6;7;8;9;10;11;12;13;14;15},1))</f>
        <v>8</v>
      </c>
      <c r="D60" s="22">
        <f>INDEX({0;1;2;3;4;5;6;7;8;9;10;12;14;16;18;20},MATCH(Feuil1!D269,{0;1;2;3;4;5;6;7;8;9;10;11;12;13;14;15},1))</f>
        <v>10</v>
      </c>
      <c r="E60" s="22">
        <f>INDEX({0;6;5;4;3;2;1},MATCH(Feuil1!E269,{0;1;2;3;4;5;6},1))</f>
        <v>2</v>
      </c>
      <c r="F60" s="22">
        <f>INDEX({0;1;2;3;1;1;1;1;1;1;1;1;2;3;4;5;6},MATCH(Feuil1!F269,{0;1;2;3;12;13;14;15;16;17;18;19;20;21;22;23;24},1))</f>
        <v>1</v>
      </c>
      <c r="G60" s="22">
        <f>Feuil1!G269*(H60+I60+J60+K60)</f>
        <v>7</v>
      </c>
      <c r="H60" s="22">
        <f>INDEX({0;6;5;4;3;2;1},MATCH(Feuil1!H269,{0;1;2;3;4;5;6},1))</f>
        <v>3</v>
      </c>
      <c r="I60" s="22">
        <f>INDEX({0;6;5;4;3;2;1},MATCH(Feuil1!I269,{0;1;2;3;4;5;6},1))</f>
        <v>3</v>
      </c>
      <c r="J60" s="22">
        <f>INDEX({0;3;5;8;15;25},MATCH(Feuil1!J269,{0;1;2;3;4;5},1))</f>
        <v>0</v>
      </c>
      <c r="K60" s="22">
        <f>INDEX({0;1;4;6;10;12;15;7;8;9;10;12;14;16;18;20},MATCH(Feuil1!K269,{0;1;2;3;4;5;6;7;8;9;10;11;12;13;14;15},1))</f>
        <v>1</v>
      </c>
      <c r="L60" s="22">
        <f>IF(Feuil1!L269="","",VLOOKUP(Feuil1!L269,$A$111:$B$157,2,0))</f>
        <v>0</v>
      </c>
      <c r="M60" s="22">
        <f>IF(Feuil1!M269="","",VLOOKUP(Feuil1!M269,$A$111:$B$157,2,0))</f>
        <v>0</v>
      </c>
      <c r="N60" s="22">
        <f>IF(Feuil1!N269="","",VLOOKUP(Feuil1!N269,$A$111:$B$157,2,0))</f>
        <v>0</v>
      </c>
      <c r="O60" s="22">
        <f t="shared" si="3"/>
        <v>35</v>
      </c>
      <c r="P60" s="23"/>
      <c r="Q60" s="22"/>
    </row>
    <row r="61" spans="1:17" x14ac:dyDescent="0.25">
      <c r="A61" s="22">
        <f>Feuil1!A270</f>
        <v>0</v>
      </c>
      <c r="B61" s="22">
        <f>INDEX({0;1;3;5;7;9;12;14;16;18;20;22;24},MATCH(Feuil1!B270,{0;1;2;3;4;5;6;7;8;9;10;11;12},1))</f>
        <v>0</v>
      </c>
      <c r="C61" s="22">
        <f>INDEX({0;1;2;3;4;5;6;7;8;9;10;12;14;16;18;20},MATCH(Feuil1!C270,{0;1;2;3;4;5;6;7;8;9;10;11;12;13;14;15},1))</f>
        <v>0</v>
      </c>
      <c r="D61" s="22">
        <f>INDEX({0;1;2;3;4;5;6;7;8;9;10;12;14;16;18;20},MATCH(Feuil1!D270,{0;1;2;3;4;5;6;7;8;9;10;11;12;13;14;15},1))</f>
        <v>0</v>
      </c>
      <c r="E61" s="22">
        <f>INDEX({0;6;5;4;3;2;1},MATCH(Feuil1!E270,{0;1;2;3;4;5;6},1))</f>
        <v>0</v>
      </c>
      <c r="F61" s="22">
        <f>INDEX({0;1;2;3;1;1;1;1;1;1;1;1;2;3;4;5;6},MATCH(Feuil1!F270,{0;1;2;3;12;13;14;15;16;17;18;19;20;21;22;23;24},1))</f>
        <v>1</v>
      </c>
      <c r="G61" s="22">
        <f>Feuil1!G270*(H61+I61+J61+K61)</f>
        <v>40</v>
      </c>
      <c r="H61" s="22">
        <f>INDEX({0;6;5;4;3;2;1},MATCH(Feuil1!H270,{0;1;2;3;4;5;6},1))</f>
        <v>3</v>
      </c>
      <c r="I61" s="22">
        <f>INDEX({0;6;5;4;3;2;1},MATCH(Feuil1!I270,{0;1;2;3;4;5;6},1))</f>
        <v>3</v>
      </c>
      <c r="J61" s="22">
        <f>INDEX({0;3;5;8;15;25},MATCH(Feuil1!J270,{0;1;2;3;4;5},1))</f>
        <v>3</v>
      </c>
      <c r="K61" s="22">
        <f>INDEX({0;1;4;6;10;12;15;7;8;9;10;12;14;16;18;20},MATCH(Feuil1!K270,{0;1;2;3;4;5;6;7;8;9;10;11;12;13;14;15},1))</f>
        <v>1</v>
      </c>
      <c r="L61" s="22">
        <f>IF(Feuil1!L270="","",VLOOKUP(Feuil1!L270,$A$111:$B$157,2,0))</f>
        <v>0</v>
      </c>
      <c r="M61" s="22">
        <f>IF(Feuil1!M270="","",VLOOKUP(Feuil1!M270,$A$111:$B$157,2,0))</f>
        <v>0</v>
      </c>
      <c r="N61" s="22">
        <f>IF(Feuil1!N270="","",VLOOKUP(Feuil1!N270,$A$111:$B$157,2,0))</f>
        <v>0</v>
      </c>
      <c r="O61" s="22">
        <f t="shared" si="3"/>
        <v>41</v>
      </c>
      <c r="P61" s="23" t="s">
        <v>11</v>
      </c>
      <c r="Q61" s="22">
        <f>SUM(O60:O61)</f>
        <v>76</v>
      </c>
    </row>
    <row r="62" spans="1:17" x14ac:dyDescent="0.25">
      <c r="A62" s="43" t="str">
        <f>Feuil1!A271</f>
        <v>Skinks With Meteoric Javelin</v>
      </c>
      <c r="B62" s="43">
        <f>INDEX({0;1;3;5;7;9;12;14;16;18;20;22;24},MATCH(Feuil1!B271,{0;1;2;3;4;5;6;7;8;9;10;11;12},1))</f>
        <v>1</v>
      </c>
      <c r="C62" s="43">
        <f>INDEX({0;1;2;3;4;5;6;7;8;9;10;12;14;16;18;20},MATCH(Feuil1!C271,{0;1;2;3;4;5;6;7;8;9;10;11;12;13;14;15},1))</f>
        <v>8</v>
      </c>
      <c r="D62" s="43">
        <f>INDEX({0;1;2;3;4;5;6;7;8;9;10;12;14;16;18;20},MATCH(Feuil1!D271,{0;1;2;3;4;5;6;7;8;9;10;11;12;13;14;15},1))</f>
        <v>10</v>
      </c>
      <c r="E62" s="43">
        <f>INDEX({0;6;5;4;3;2;1},MATCH(Feuil1!E271,{0;1;2;3;4;5;6},1))</f>
        <v>1</v>
      </c>
      <c r="F62" s="43">
        <f>INDEX({0;1;2;3;1;1;1;1;1;1;1;1;2;3;4;5;6},MATCH(Feuil1!F271,{0;1;2;3;12;13;14;15;16;17;18;19;20;21;22;23;24},1))</f>
        <v>3</v>
      </c>
      <c r="G62" s="43">
        <f>Feuil1!G271*(H62+I62+J62+K62)</f>
        <v>6</v>
      </c>
      <c r="H62" s="43">
        <f>INDEX({0;6;5;4;3;2;1},MATCH(Feuil1!H271,{0;1;2;3;4;5;6},1))</f>
        <v>2</v>
      </c>
      <c r="I62" s="43">
        <f>INDEX({0;6;5;4;3;2;1},MATCH(Feuil1!I271,{0;1;2;3;4;5;6},1))</f>
        <v>3</v>
      </c>
      <c r="J62" s="43">
        <f>INDEX({0;3;5;8;15;25},MATCH(Feuil1!J271,{0;1;2;3;4;5},1))</f>
        <v>0</v>
      </c>
      <c r="K62" s="43">
        <f>INDEX({0;1;4;6;10;12;15;7;8;9;10;12;14;16;18;20},MATCH(Feuil1!K271,{0;1;2;3;4;5;6;7;8;9;10;11;12;13;14;15},1))</f>
        <v>1</v>
      </c>
      <c r="L62" s="43">
        <f>IF(Feuil1!L271="","",VLOOKUP(Feuil1!L271,$A$111:$B$157,2,0))</f>
        <v>0</v>
      </c>
      <c r="M62" s="43">
        <f>IF(Feuil1!M271="","",VLOOKUP(Feuil1!M271,$A$111:$B$157,2,0))</f>
        <v>0</v>
      </c>
      <c r="N62" s="43">
        <f>IF(Feuil1!N271="","",VLOOKUP(Feuil1!N271,$A$111:$B$157,2,0))</f>
        <v>0</v>
      </c>
      <c r="O62" s="43">
        <f t="shared" si="3"/>
        <v>29</v>
      </c>
      <c r="P62" s="44"/>
      <c r="Q62" s="43"/>
    </row>
    <row r="63" spans="1:17" x14ac:dyDescent="0.25">
      <c r="A63" s="43">
        <f>Feuil1!A272</f>
        <v>0</v>
      </c>
      <c r="B63" s="43">
        <f>INDEX({0;1;3;5;7;9;12;14;16;18;20;22;24},MATCH(Feuil1!B272,{0;1;2;3;4;5;6;7;8;9;10;11;12},1))</f>
        <v>0</v>
      </c>
      <c r="C63" s="43">
        <f>INDEX({0;1;2;3;4;5;6;7;8;9;10;12;14;16;18;20},MATCH(Feuil1!C272,{0;1;2;3;4;5;6;7;8;9;10;11;12;13;14;15},1))</f>
        <v>0</v>
      </c>
      <c r="D63" s="43">
        <f>INDEX({0;1;2;3;4;5;6;7;8;9;10;12;14;16;18;20},MATCH(Feuil1!D272,{0;1;2;3;4;5;6;7;8;9;10;11;12;13;14;15},1))</f>
        <v>0</v>
      </c>
      <c r="E63" s="43">
        <f>INDEX({0;6;5;4;3;2;1},MATCH(Feuil1!E272,{0;1;2;3;4;5;6},1))</f>
        <v>0</v>
      </c>
      <c r="F63" s="43">
        <f>INDEX({0;1;2;3;1;1;1;1;1;1;1;1;2;3;4;5;6},MATCH(Feuil1!F272,{0;1;2;3;12;13;14;15;16;17;18;19;20;21;22;23;24},1))</f>
        <v>1</v>
      </c>
      <c r="G63" s="43">
        <f>Feuil1!G272*(H63+I63+J63+K63)</f>
        <v>4</v>
      </c>
      <c r="H63" s="43">
        <f>INDEX({0;6;5;4;3;2;1},MATCH(Feuil1!H272,{0;1;2;3;4;5;6},1))</f>
        <v>1</v>
      </c>
      <c r="I63" s="43">
        <f>INDEX({0;6;5;4;3;2;1},MATCH(Feuil1!I272,{0;1;2;3;4;5;6},1))</f>
        <v>2</v>
      </c>
      <c r="J63" s="43">
        <f>INDEX({0;3;5;8;15;25},MATCH(Feuil1!J272,{0;1;2;3;4;5},1))</f>
        <v>0</v>
      </c>
      <c r="K63" s="43">
        <f>INDEX({0;1;4;6;10;12;15;7;8;9;10;12;14;16;18;20},MATCH(Feuil1!K272,{0;1;2;3;4;5;6;7;8;9;10;11;12;13;14;15},1))</f>
        <v>1</v>
      </c>
      <c r="L63" s="43">
        <f>IF(Feuil1!L272="","",VLOOKUP(Feuil1!L272,$A$111:$B$157,2,0))</f>
        <v>0</v>
      </c>
      <c r="M63" s="43">
        <f>IF(Feuil1!M272="","",VLOOKUP(Feuil1!M272,$A$111:$B$157,2,0))</f>
        <v>0</v>
      </c>
      <c r="N63" s="43">
        <f>IF(Feuil1!N272="","",VLOOKUP(Feuil1!N272,$A$111:$B$157,2,0))</f>
        <v>0</v>
      </c>
      <c r="O63" s="43">
        <f t="shared" si="3"/>
        <v>5</v>
      </c>
      <c r="P63" s="44" t="s">
        <v>11</v>
      </c>
      <c r="Q63" s="43">
        <f>SUM(O62:O63)</f>
        <v>34</v>
      </c>
    </row>
    <row r="64" spans="1:17" x14ac:dyDescent="0.25">
      <c r="A64" s="22" t="str">
        <f>Feuil1!A273</f>
        <v>Skinks With Boltspitter and Moonstone Club</v>
      </c>
      <c r="B64" s="22">
        <f>INDEX({0;1;3;5;7;9;12;14;16;18;20;22;24},MATCH(Feuil1!B273,{0;1;2;3;4;5;6;7;8;9;10;11;12},1))</f>
        <v>1</v>
      </c>
      <c r="C64" s="22">
        <f>INDEX({0;1;2;3;4;5;6;7;8;9;10;12;14;16;18;20},MATCH(Feuil1!C273,{0;1;2;3;4;5;6;7;8;9;10;11;12;13;14;15},1))</f>
        <v>8</v>
      </c>
      <c r="D64" s="22">
        <f>INDEX({0;1;2;3;4;5;6;7;8;9;10;12;14;16;18;20},MATCH(Feuil1!D273,{0;1;2;3;4;5;6;7;8;9;10;11;12;13;14;15},1))</f>
        <v>10</v>
      </c>
      <c r="E64" s="22">
        <f>INDEX({0;6;5;4;3;2;1},MATCH(Feuil1!E273,{0;1;2;3;4;5;6},1))</f>
        <v>1</v>
      </c>
      <c r="F64" s="22">
        <f>INDEX({0;1;2;3;1;1;1;1;1;1;1;1;2;3;4;5;6},MATCH(Feuil1!F273,{0;1;2;3;12;13;14;15;16;17;18;19;20;21;22;23;24},1))</f>
        <v>1</v>
      </c>
      <c r="G64" s="22">
        <f>Feuil1!G273*(H64+I64+J64+K64)</f>
        <v>5</v>
      </c>
      <c r="H64" s="22">
        <f>INDEX({0;6;5;4;3;2;1},MATCH(Feuil1!H273,{0;1;2;3;4;5;6},1))</f>
        <v>2</v>
      </c>
      <c r="I64" s="22">
        <f>INDEX({0;6;5;4;3;2;1},MATCH(Feuil1!I273,{0;1;2;3;4;5;6},1))</f>
        <v>2</v>
      </c>
      <c r="J64" s="22">
        <f>INDEX({0;3;5;8;15;25},MATCH(Feuil1!J273,{0;1;2;3;4;5},1))</f>
        <v>0</v>
      </c>
      <c r="K64" s="22">
        <f>INDEX({0;1;4;6;10;12;15;7;8;9;10;12;14;16;18;20},MATCH(Feuil1!K273,{0;1;2;3;4;5;6;7;8;9;10;11;12;13;14;15},1))</f>
        <v>1</v>
      </c>
      <c r="L64" s="22">
        <f>IF(Feuil1!L273="","",VLOOKUP(Feuil1!L273,$A$111:$B$157,2,0))</f>
        <v>0</v>
      </c>
      <c r="M64" s="22">
        <f>IF(Feuil1!M273="","",VLOOKUP(Feuil1!M273,$A$111:$B$157,2,0))</f>
        <v>0</v>
      </c>
      <c r="N64" s="22">
        <f>IF(Feuil1!N273="","",VLOOKUP(Feuil1!N273,$A$111:$B$157,2,0))</f>
        <v>0</v>
      </c>
      <c r="O64" s="22">
        <f t="shared" si="3"/>
        <v>26</v>
      </c>
      <c r="P64" s="23"/>
      <c r="Q64" s="22"/>
    </row>
    <row r="65" spans="1:17" x14ac:dyDescent="0.25">
      <c r="A65" s="22">
        <f>Feuil1!A274</f>
        <v>0</v>
      </c>
      <c r="B65" s="22">
        <f>INDEX({0;1;3;5;7;9;12;14;16;18;20;22;24},MATCH(Feuil1!B274,{0;1;2;3;4;5;6;7;8;9;10;11;12},1))</f>
        <v>0</v>
      </c>
      <c r="C65" s="22">
        <f>INDEX({0;1;2;3;4;5;6;7;8;9;10;12;14;16;18;20},MATCH(Feuil1!C274,{0;1;2;3;4;5;6;7;8;9;10;11;12;13;14;15},1))</f>
        <v>0</v>
      </c>
      <c r="D65" s="22">
        <f>INDEX({0;1;2;3;4;5;6;7;8;9;10;12;14;16;18;20},MATCH(Feuil1!D274,{0;1;2;3;4;5;6;7;8;9;10;11;12;13;14;15},1))</f>
        <v>0</v>
      </c>
      <c r="E65" s="22">
        <f>INDEX({0;6;5;4;3;2;1},MATCH(Feuil1!E274,{0;1;2;3;4;5;6},1))</f>
        <v>0</v>
      </c>
      <c r="F65" s="22">
        <f>INDEX({0;1;2;3;1;1;1;1;1;1;1;1;2;3;4;5;6},MATCH(Feuil1!F274,{0;1;2;3;12;13;14;15;16;17;18;19;20;21;22;23;24},1))</f>
        <v>1</v>
      </c>
      <c r="G65" s="22">
        <f>Feuil1!G274*(H65+I65+J65+K65)</f>
        <v>4</v>
      </c>
      <c r="H65" s="22">
        <f>INDEX({0;6;5;4;3;2;1},MATCH(Feuil1!H274,{0;1;2;3;4;5;6},1))</f>
        <v>2</v>
      </c>
      <c r="I65" s="22">
        <f>INDEX({0;6;5;4;3;2;1},MATCH(Feuil1!I274,{0;1;2;3;4;5;6},1))</f>
        <v>1</v>
      </c>
      <c r="J65" s="22">
        <f>INDEX({0;3;5;8;15;25},MATCH(Feuil1!J274,{0;1;2;3;4;5},1))</f>
        <v>0</v>
      </c>
      <c r="K65" s="22">
        <f>INDEX({0;1;4;6;10;12;15;7;8;9;10;12;14;16;18;20},MATCH(Feuil1!K274,{0;1;2;3;4;5;6;7;8;9;10;11;12;13;14;15},1))</f>
        <v>1</v>
      </c>
      <c r="L65" s="22">
        <f>IF(Feuil1!L274="","",VLOOKUP(Feuil1!L274,$A$111:$B$157,2,0))</f>
        <v>0</v>
      </c>
      <c r="M65" s="22">
        <f>IF(Feuil1!M274="","",VLOOKUP(Feuil1!M274,$A$111:$B$157,2,0))</f>
        <v>0</v>
      </c>
      <c r="N65" s="22">
        <f>IF(Feuil1!N274="","",VLOOKUP(Feuil1!N274,$A$111:$B$157,2,0))</f>
        <v>0</v>
      </c>
      <c r="O65" s="22">
        <f t="shared" si="3"/>
        <v>5</v>
      </c>
      <c r="P65" s="22"/>
      <c r="Q65" s="22"/>
    </row>
    <row r="66" spans="1:17" x14ac:dyDescent="0.25">
      <c r="A66" s="22">
        <f>Feuil1!A275</f>
        <v>0</v>
      </c>
      <c r="B66" s="22">
        <f>INDEX({0;1;3;5;7;9;12;14;16;18;20;22;24},MATCH(Feuil1!B275,{0;1;2;3;4;5;6;7;8;9;10;11;12},1))</f>
        <v>0</v>
      </c>
      <c r="C66" s="22">
        <f>INDEX({0;1;2;3;4;5;6;7;8;9;10;12;14;16;18;20},MATCH(Feuil1!C275,{0;1;2;3;4;5;6;7;8;9;10;11;12;13;14;15},1))</f>
        <v>0</v>
      </c>
      <c r="D66" s="22">
        <f>INDEX({0;1;2;3;4;5;6;7;8;9;10;12;14;16;18;20},MATCH(Feuil1!D275,{0;1;2;3;4;5;6;7;8;9;10;11;12;13;14;15},1))</f>
        <v>0</v>
      </c>
      <c r="E66" s="22">
        <f>INDEX({0;6;5;4;3;2;1},MATCH(Feuil1!E275,{0;1;2;3;4;5;6},1))</f>
        <v>0</v>
      </c>
      <c r="F66" s="22">
        <f>INDEX({0;1;2;3;1;1;1;1;1;1;1;1;2;3;4;5;6},MATCH(Feuil1!F275,{0;1;2;3;12;13;14;15;16;17;18;19;20;21;22;23;24},1))</f>
        <v>1</v>
      </c>
      <c r="G66" s="22">
        <f>Feuil1!G275*(H66+I66+J66+K66)</f>
        <v>6</v>
      </c>
      <c r="H66" s="22">
        <f>INDEX({0;6;5;4;3;2;1},MATCH(Feuil1!H275,{0;1;2;3;4;5;6},1))</f>
        <v>2</v>
      </c>
      <c r="I66" s="22">
        <f>INDEX({0;6;5;4;3;2;1},MATCH(Feuil1!I275,{0;1;2;3;4;5;6},1))</f>
        <v>3</v>
      </c>
      <c r="J66" s="22">
        <f>INDEX({0;3;5;8;15;25},MATCH(Feuil1!J275,{0;1;2;3;4;5},1))</f>
        <v>0</v>
      </c>
      <c r="K66" s="22">
        <f>INDEX({0;1;4;6;10;12;15;7;8;9;10;12;14;16;18;20},MATCH(Feuil1!K275,{0;1;2;3;4;5;6;7;8;9;10;11;12;13;14;15},1))</f>
        <v>1</v>
      </c>
      <c r="L66" s="22">
        <f>IF(Feuil1!L275="","",VLOOKUP(Feuil1!L275,$A$111:$B$157,2,0))</f>
        <v>0</v>
      </c>
      <c r="M66" s="22">
        <f>IF(Feuil1!M275="","",VLOOKUP(Feuil1!M275,$A$111:$B$157,2,0))</f>
        <v>0</v>
      </c>
      <c r="N66" s="22">
        <f>IF(Feuil1!N275="","",VLOOKUP(Feuil1!N275,$A$111:$B$157,2,0))</f>
        <v>0</v>
      </c>
      <c r="O66" s="22">
        <f t="shared" si="3"/>
        <v>7</v>
      </c>
      <c r="P66" s="23" t="s">
        <v>11</v>
      </c>
      <c r="Q66" s="22">
        <f>SUM(O64:O66)</f>
        <v>38</v>
      </c>
    </row>
    <row r="67" spans="1:17" x14ac:dyDescent="0.25">
      <c r="A67" s="43" t="str">
        <f>Feuil1!A276</f>
        <v>Skinks With Boltspitter</v>
      </c>
      <c r="B67" s="43">
        <f>INDEX({0;1;3;5;7;9;12;14;16;18;20;22;24},MATCH(Feuil1!B276,{0;1;2;3;4;5;6;7;8;9;10;11;12},1))</f>
        <v>1</v>
      </c>
      <c r="C67" s="43">
        <f>INDEX({0;1;2;3;4;5;6;7;8;9;10;12;14;16;18;20},MATCH(Feuil1!C276,{0;1;2;3;4;5;6;7;8;9;10;11;12;13;14;15},1))</f>
        <v>8</v>
      </c>
      <c r="D67" s="43">
        <f>INDEX({0;1;2;3;4;5;6;7;8;9;10;12;14;16;18;20},MATCH(Feuil1!D276,{0;1;2;3;4;5;6;7;8;9;10;11;12;13;14;15},1))</f>
        <v>10</v>
      </c>
      <c r="E67" s="43">
        <f>INDEX({0;6;5;4;3;2;1},MATCH(Feuil1!E276,{0;1;2;3;4;5;6},1))</f>
        <v>1</v>
      </c>
      <c r="F67" s="43">
        <f>INDEX({0;1;2;3;1;1;1;1;1;1;1;1;2;3;4;5;6},MATCH(Feuil1!F276,{0;1;2;3;12;13;14;15;16;17;18;19;20;21;22;23;24},1))</f>
        <v>1</v>
      </c>
      <c r="G67" s="43">
        <f>Feuil1!G276*(H67+I67+J67+K67)</f>
        <v>5</v>
      </c>
      <c r="H67" s="43">
        <f>INDEX({0;6;5;4;3;2;1},MATCH(Feuil1!H276,{0;1;2;3;4;5;6},1))</f>
        <v>2</v>
      </c>
      <c r="I67" s="43">
        <f>INDEX({0;6;5;4;3;2;1},MATCH(Feuil1!I276,{0;1;2;3;4;5;6},1))</f>
        <v>2</v>
      </c>
      <c r="J67" s="43">
        <f>INDEX({0;3;5;8;15;25},MATCH(Feuil1!J276,{0;1;2;3;4;5},1))</f>
        <v>0</v>
      </c>
      <c r="K67" s="43">
        <f>INDEX({0;1;4;6;10;12;15;7;8;9;10;12;14;16;18;20},MATCH(Feuil1!K276,{0;1;2;3;4;5;6;7;8;9;10;11;12;13;14;15},1))</f>
        <v>1</v>
      </c>
      <c r="L67" s="43">
        <f>IF(Feuil1!L276="","",VLOOKUP(Feuil1!L276,$A$111:$B$157,2,0))</f>
        <v>0</v>
      </c>
      <c r="M67" s="43">
        <f>IF(Feuil1!M276="","",VLOOKUP(Feuil1!M276,$A$111:$B$157,2,0))</f>
        <v>0</v>
      </c>
      <c r="N67" s="43">
        <f>IF(Feuil1!N276="","",VLOOKUP(Feuil1!N276,$A$111:$B$157,2,0))</f>
        <v>0</v>
      </c>
      <c r="O67" s="43">
        <f t="shared" si="3"/>
        <v>26</v>
      </c>
      <c r="P67" s="44"/>
      <c r="Q67" s="43"/>
    </row>
    <row r="68" spans="1:17" x14ac:dyDescent="0.25">
      <c r="A68" s="43">
        <f>Feuil1!A277</f>
        <v>0</v>
      </c>
      <c r="B68" s="43">
        <f>INDEX({0;1;3;5;7;9;12;14;16;18;20;22;24},MATCH(Feuil1!B277,{0;1;2;3;4;5;6;7;8;9;10;11;12},1))</f>
        <v>0</v>
      </c>
      <c r="C68" s="43">
        <f>INDEX({0;1;2;3;4;5;6;7;8;9;10;12;14;16;18;20},MATCH(Feuil1!C277,{0;1;2;3;4;5;6;7;8;9;10;11;12;13;14;15},1))</f>
        <v>0</v>
      </c>
      <c r="D68" s="43">
        <f>INDEX({0;1;2;3;4;5;6;7;8;9;10;12;14;16;18;20},MATCH(Feuil1!D277,{0;1;2;3;4;5;6;7;8;9;10;11;12;13;14;15},1))</f>
        <v>0</v>
      </c>
      <c r="E68" s="43">
        <f>INDEX({0;6;5;4;3;2;1},MATCH(Feuil1!E277,{0;1;2;3;4;5;6},1))</f>
        <v>0</v>
      </c>
      <c r="F68" s="43">
        <f>INDEX({0;1;2;3;1;1;1;1;1;1;1;1;2;3;4;5;6},MATCH(Feuil1!F277,{0;1;2;3;12;13;14;15;16;17;18;19;20;21;22;23;24},1))</f>
        <v>1</v>
      </c>
      <c r="G68" s="43">
        <f>Feuil1!G277*(H68+I68+J68+K68)</f>
        <v>4</v>
      </c>
      <c r="H68" s="43">
        <f>INDEX({0;6;5;4;3;2;1},MATCH(Feuil1!H277,{0;1;2;3;4;5;6},1))</f>
        <v>2</v>
      </c>
      <c r="I68" s="43">
        <f>INDEX({0;6;5;4;3;2;1},MATCH(Feuil1!I277,{0;1;2;3;4;5;6},1))</f>
        <v>1</v>
      </c>
      <c r="J68" s="43">
        <f>INDEX({0;3;5;8;15;25},MATCH(Feuil1!J277,{0;1;2;3;4;5},1))</f>
        <v>0</v>
      </c>
      <c r="K68" s="43">
        <f>INDEX({0;1;4;6;10;12;15;7;8;9;10;12;14;16;18;20},MATCH(Feuil1!K277,{0;1;2;3;4;5;6;7;8;9;10;11;12;13;14;15},1))</f>
        <v>1</v>
      </c>
      <c r="L68" s="43">
        <f>IF(Feuil1!L277="","",VLOOKUP(Feuil1!L277,$A$111:$B$157,2,0))</f>
        <v>0</v>
      </c>
      <c r="M68" s="43">
        <f>IF(Feuil1!M277="","",VLOOKUP(Feuil1!M277,$A$111:$B$157,2,0))</f>
        <v>0</v>
      </c>
      <c r="N68" s="43">
        <f>IF(Feuil1!N277="","",VLOOKUP(Feuil1!N277,$A$111:$B$157,2,0))</f>
        <v>0</v>
      </c>
      <c r="O68" s="43">
        <f t="shared" si="3"/>
        <v>5</v>
      </c>
      <c r="P68" s="44" t="s">
        <v>11</v>
      </c>
      <c r="Q68" s="43">
        <f>SUM(O67:O68)</f>
        <v>31</v>
      </c>
    </row>
    <row r="69" spans="1:17" x14ac:dyDescent="0.25">
      <c r="A69" s="22" t="str">
        <f>Feuil1!A278</f>
        <v>Chameleon Skinks</v>
      </c>
      <c r="B69" s="22">
        <f>INDEX({0;1;3;5;7;9;12;14;16;18;20;22;24},MATCH(Feuil1!B278,{0;1;2;3;4;5;6;7;8;9;10;11;12},1))</f>
        <v>1</v>
      </c>
      <c r="C69" s="22">
        <f>INDEX({0;1;2;3;4;5;6;7;8;9;10;12;14;16;18;20},MATCH(Feuil1!C278,{0;1;2;3;4;5;6;7;8;9;10;11;12;13;14;15},1))</f>
        <v>8</v>
      </c>
      <c r="D69" s="22">
        <f>INDEX({0;1;2;3;4;5;6;7;8;9;10;12;14;16;18;20},MATCH(Feuil1!D278,{0;1;2;3;4;5;6;7;8;9;10;11;12;13;14;15},1))</f>
        <v>10</v>
      </c>
      <c r="E69" s="22">
        <f>INDEX({0;6;5;4;3;2;1},MATCH(Feuil1!E278,{0;1;2;3;4;5;6},1))</f>
        <v>1</v>
      </c>
      <c r="F69" s="22">
        <f>INDEX({0;1;2;3;1;1;1;1;1;1;1;1;2;3;4;5;6},MATCH(Feuil1!F278,{0;1;2;3;12;13;14;15;16;17;18;19;20;21;22;23;24},1))</f>
        <v>1</v>
      </c>
      <c r="G69" s="22">
        <f>Feuil1!G278*(H69+I69+J69+K69)</f>
        <v>16</v>
      </c>
      <c r="H69" s="22">
        <f>INDEX({0;6;5;4;3;2;1},MATCH(Feuil1!H278,{0;1;2;3;4;5;6},1))</f>
        <v>4</v>
      </c>
      <c r="I69" s="22">
        <f>INDEX({0;6;5;4;3;2;1},MATCH(Feuil1!I278,{0;1;2;3;4;5;6},1))</f>
        <v>3</v>
      </c>
      <c r="J69" s="22">
        <f>INDEX({0;3;5;8;15;25},MATCH(Feuil1!J278,{0;1;2;3;4;5},1))</f>
        <v>0</v>
      </c>
      <c r="K69" s="22">
        <f>INDEX({0;1;4;6;10;12;15;7;8;9;10;12;14;16;18;20},MATCH(Feuil1!K278,{0;1;2;3;4;5;6;7;8;9;10;11;12;13;14;15},1))</f>
        <v>1</v>
      </c>
      <c r="L69" s="22">
        <f>IF(Feuil1!L278="","",VLOOKUP(Feuil1!L278,$A$111:$B$157,2,0))</f>
        <v>0</v>
      </c>
      <c r="M69" s="22">
        <f>IF(Feuil1!M278="","",VLOOKUP(Feuil1!M278,$A$111:$B$157,2,0))</f>
        <v>0</v>
      </c>
      <c r="N69" s="22">
        <f>IF(Feuil1!N278="","",VLOOKUP(Feuil1!N278,$A$111:$B$157,2,0))</f>
        <v>0</v>
      </c>
      <c r="O69" s="22">
        <f t="shared" si="3"/>
        <v>37</v>
      </c>
      <c r="P69" s="22"/>
      <c r="Q69" s="22"/>
    </row>
    <row r="70" spans="1:17" x14ac:dyDescent="0.25">
      <c r="A70" s="22">
        <f>Feuil1!A279</f>
        <v>0</v>
      </c>
      <c r="B70" s="22">
        <f>INDEX({0;1;3;5;7;9;12;14;16;18;20;22;24},MATCH(Feuil1!B279,{0;1;2;3;4;5;6;7;8;9;10;11;12},1))</f>
        <v>0</v>
      </c>
      <c r="C70" s="22">
        <f>INDEX({0;1;2;3;4;5;6;7;8;9;10;12;14;16;18;20},MATCH(Feuil1!C279,{0;1;2;3;4;5;6;7;8;9;10;11;12;13;14;15},1))</f>
        <v>0</v>
      </c>
      <c r="D70" s="22">
        <f>INDEX({0;1;2;3;4;5;6;7;8;9;10;12;14;16;18;20},MATCH(Feuil1!D279,{0;1;2;3;4;5;6;7;8;9;10;11;12;13;14;15},1))</f>
        <v>0</v>
      </c>
      <c r="E70" s="22">
        <f>INDEX({0;6;5;4;3;2;1},MATCH(Feuil1!E279,{0;1;2;3;4;5;6},1))</f>
        <v>0</v>
      </c>
      <c r="F70" s="22">
        <f>INDEX({0;1;2;3;1;1;1;1;1;1;1;1;2;3;4;5;6},MATCH(Feuil1!F279,{0;1;2;3;12;13;14;15;16;17;18;19;20;21;22;23;24},1))</f>
        <v>1</v>
      </c>
      <c r="G70" s="22">
        <f>Feuil1!G279*(H70+I70+J70+K70)</f>
        <v>5</v>
      </c>
      <c r="H70" s="22">
        <f>INDEX({0;6;5;4;3;2;1},MATCH(Feuil1!H279,{0;1;2;3;4;5;6},1))</f>
        <v>2</v>
      </c>
      <c r="I70" s="22">
        <f>INDEX({0;6;5;4;3;2;1},MATCH(Feuil1!I279,{0;1;2;3;4;5;6},1))</f>
        <v>2</v>
      </c>
      <c r="J70" s="22">
        <f>INDEX({0;3;5;8;15;25},MATCH(Feuil1!J279,{0;1;2;3;4;5},1))</f>
        <v>0</v>
      </c>
      <c r="K70" s="22">
        <f>INDEX({0;1;4;6;10;12;15;7;8;9;10;12;14;16;18;20},MATCH(Feuil1!K279,{0;1;2;3;4;5;6;7;8;9;10;11;12;13;14;15},1))</f>
        <v>1</v>
      </c>
      <c r="L70" s="22">
        <f>IF(Feuil1!L279="","",VLOOKUP(Feuil1!L279,$A$111:$B$157,2,0))</f>
        <v>0</v>
      </c>
      <c r="M70" s="22">
        <f>IF(Feuil1!M279="","",VLOOKUP(Feuil1!M279,$A$111:$B$157,2,0))</f>
        <v>0</v>
      </c>
      <c r="N70" s="22">
        <f>IF(Feuil1!N279="","",VLOOKUP(Feuil1!N279,$A$111:$B$157,2,0))</f>
        <v>0</v>
      </c>
      <c r="O70" s="22">
        <f t="shared" si="3"/>
        <v>6</v>
      </c>
      <c r="P70" s="23" t="s">
        <v>11</v>
      </c>
      <c r="Q70" s="22">
        <f t="shared" ref="Q70" si="4">SUM(O68:O70)</f>
        <v>48</v>
      </c>
    </row>
    <row r="71" spans="1:17" x14ac:dyDescent="0.25">
      <c r="A71" s="43" t="str">
        <f>Feuil1!A280</f>
        <v>Terradon Riders With Starstrike Javelin</v>
      </c>
      <c r="B71" s="43">
        <f>INDEX({0;1;3;5;7;9;12;14;16;18;20;22;24},MATCH(Feuil1!B280,{0;1;2;3;4;5;6;7;8;9;10;11;12},1))</f>
        <v>5</v>
      </c>
      <c r="C71" s="43">
        <f>INDEX({0;1;2;3;4;5;6;7;8;9;10;12;14;16;18;20},MATCH(Feuil1!C280,{0;1;2;3;4;5;6;7;8;9;10;11;12;13;14;15},1))</f>
        <v>18</v>
      </c>
      <c r="D71" s="43">
        <f>INDEX({0;1;2;3;4;5;6;7;8;9;10;12;14;16;18;20},MATCH(Feuil1!D280,{0;1;2;3;4;5;6;7;8;9;10;11;12;13;14;15},1))</f>
        <v>10</v>
      </c>
      <c r="E71" s="43">
        <f>INDEX({0;6;5;4;3;2;1},MATCH(Feuil1!E280,{0;1;2;3;4;5;6},1))</f>
        <v>2</v>
      </c>
      <c r="F71" s="43">
        <f>INDEX({0;1;2;3;1;1;1;1;1;1;1;1;2;3;4;5;6},MATCH(Feuil1!F280,{0;1;2;3;12;13;14;15;16;17;18;19;20;21;22;23;24},1))</f>
        <v>3</v>
      </c>
      <c r="G71" s="43">
        <f>Feuil1!G280*(H71+I71+J71+K71)</f>
        <v>16</v>
      </c>
      <c r="H71" s="43">
        <f>INDEX({0;6;5;4;3;2;1},MATCH(Feuil1!H280,{0;1;2;3;4;5;6},1))</f>
        <v>3</v>
      </c>
      <c r="I71" s="43">
        <f>INDEX({0;6;5;4;3;2;1},MATCH(Feuil1!I280,{0;1;2;3;4;5;6},1))</f>
        <v>4</v>
      </c>
      <c r="J71" s="43">
        <f>INDEX({0;3;5;8;15;25},MATCH(Feuil1!J280,{0;1;2;3;4;5},1))</f>
        <v>0</v>
      </c>
      <c r="K71" s="43">
        <f>INDEX({0;1;4;6;10;12;15;7;8;9;10;12;14;16;18;20},MATCH(Feuil1!K280,{0;1;2;3;4;5;6;7;8;9;10;11;12;13;14;15},1))</f>
        <v>1</v>
      </c>
      <c r="L71" s="43">
        <f>IF(Feuil1!L280="","",VLOOKUP(Feuil1!L280,$A$111:$B$157,2,0))</f>
        <v>0</v>
      </c>
      <c r="M71" s="43">
        <f>IF(Feuil1!M280="","",VLOOKUP(Feuil1!M280,$A$111:$B$157,2,0))</f>
        <v>0</v>
      </c>
      <c r="N71" s="43">
        <f>IF(Feuil1!N280="","",VLOOKUP(Feuil1!N280,$A$111:$B$157,2,0))</f>
        <v>0</v>
      </c>
      <c r="O71" s="43">
        <f t="shared" si="3"/>
        <v>54</v>
      </c>
      <c r="P71" s="44"/>
      <c r="Q71" s="43"/>
    </row>
    <row r="72" spans="1:17" x14ac:dyDescent="0.25">
      <c r="A72" s="43">
        <f>Feuil1!A281</f>
        <v>0</v>
      </c>
      <c r="B72" s="43">
        <f>INDEX({0;1;3;5;7;9;12;14;16;18;20;22;24},MATCH(Feuil1!B281,{0;1;2;3;4;5;6;7;8;9;10;11;12},1))</f>
        <v>0</v>
      </c>
      <c r="C72" s="43">
        <f>INDEX({0;1;2;3;4;5;6;7;8;9;10;12;14;16;18;20},MATCH(Feuil1!C281,{0;1;2;3;4;5;6;7;8;9;10;11;12;13;14;15},1))</f>
        <v>0</v>
      </c>
      <c r="D72" s="43">
        <f>INDEX({0;1;2;3;4;5;6;7;8;9;10;12;14;16;18;20},MATCH(Feuil1!D281,{0;1;2;3;4;5;6;7;8;9;10;11;12;13;14;15},1))</f>
        <v>0</v>
      </c>
      <c r="E72" s="43">
        <f>INDEX({0;6;5;4;3;2;1},MATCH(Feuil1!E281,{0;1;2;3;4;5;6},1))</f>
        <v>0</v>
      </c>
      <c r="F72" s="43">
        <f>INDEX({0;1;2;3;1;1;1;1;1;1;1;1;2;3;4;5;6},MATCH(Feuil1!F281,{0;1;2;3;12;13;14;15;16;17;18;19;20;21;22;23;24},1))</f>
        <v>1</v>
      </c>
      <c r="G72" s="43">
        <f>Feuil1!G281*(H72+I72+J72+K72)</f>
        <v>28</v>
      </c>
      <c r="H72" s="43">
        <f>INDEX({0;6;5;4;3;2;1},MATCH(Feuil1!H281,{0;1;2;3;4;5;6},1))</f>
        <v>3</v>
      </c>
      <c r="I72" s="43">
        <f>INDEX({0;6;5;4;3;2;1},MATCH(Feuil1!I281,{0;1;2;3;4;5;6},1))</f>
        <v>3</v>
      </c>
      <c r="J72" s="43">
        <f>INDEX({0;3;5;8;15;25},MATCH(Feuil1!J281,{0;1;2;3;4;5},1))</f>
        <v>0</v>
      </c>
      <c r="K72" s="43">
        <f>INDEX({0;1;4;6;10;12;15;7;8;9;10;12;14;16;18;20},MATCH(Feuil1!K281,{0;1;2;3;4;5;6;7;8;9;10;11;12;13;14;15},1))</f>
        <v>1</v>
      </c>
      <c r="L72" s="43">
        <f>IF(Feuil1!L281="","",VLOOKUP(Feuil1!L281,$A$111:$B$157,2,0))</f>
        <v>0</v>
      </c>
      <c r="M72" s="43">
        <f>IF(Feuil1!M281="","",VLOOKUP(Feuil1!M281,$A$111:$B$157,2,0))</f>
        <v>0</v>
      </c>
      <c r="N72" s="43">
        <f>IF(Feuil1!N281="","",VLOOKUP(Feuil1!N281,$A$111:$B$157,2,0))</f>
        <v>0</v>
      </c>
      <c r="O72" s="43">
        <f t="shared" si="3"/>
        <v>29</v>
      </c>
      <c r="P72" s="44" t="s">
        <v>11</v>
      </c>
      <c r="Q72" s="43">
        <f>SUM(O71:O72)</f>
        <v>83</v>
      </c>
    </row>
    <row r="73" spans="1:17" x14ac:dyDescent="0.25">
      <c r="A73" s="22" t="str">
        <f>Feuil1!A282</f>
        <v>Terradon Riders With Sunleech Bolas</v>
      </c>
      <c r="B73" s="22">
        <f>INDEX({0;1;3;5;7;9;12;14;16;18;20;22;24},MATCH(Feuil1!B282,{0;1;2;3;4;5;6;7;8;9;10;11;12},1))</f>
        <v>5</v>
      </c>
      <c r="C73" s="22">
        <f>INDEX({0;1;2;3;4;5;6;7;8;9;10;12;14;16;18;20},MATCH(Feuil1!C282,{0;1;2;3;4;5;6;7;8;9;10;11;12;13;14;15},1))</f>
        <v>18</v>
      </c>
      <c r="D73" s="22">
        <f>INDEX({0;1;2;3;4;5;6;7;8;9;10;12;14;16;18;20},MATCH(Feuil1!D282,{0;1;2;3;4;5;6;7;8;9;10;11;12;13;14;15},1))</f>
        <v>10</v>
      </c>
      <c r="E73" s="22">
        <f>INDEX({0;6;5;4;3;2;1},MATCH(Feuil1!E282,{0;1;2;3;4;5;6},1))</f>
        <v>2</v>
      </c>
      <c r="F73" s="22">
        <f>INDEX({0;1;2;3;1;1;1;1;1;1;1;1;2;3;4;5;6},MATCH(Feuil1!F282,{0;1;2;3;12;13;14;15;16;17;18;19;20;21;22;23;24},1))</f>
        <v>3</v>
      </c>
      <c r="G73" s="22">
        <f>Feuil1!G282*(H73+I73+J73+K73)</f>
        <v>7</v>
      </c>
      <c r="H73" s="22">
        <f>INDEX({0;6;5;4;3;2;1},MATCH(Feuil1!H282,{0;1;2;3;4;5;6},1))</f>
        <v>3</v>
      </c>
      <c r="I73" s="22">
        <f>INDEX({0;6;5;4;3;2;1},MATCH(Feuil1!I282,{0;1;2;3;4;5;6},1))</f>
        <v>3</v>
      </c>
      <c r="J73" s="22">
        <f>INDEX({0;3;5;8;15;25},MATCH(Feuil1!J282,{0;1;2;3;4;5},1))</f>
        <v>0</v>
      </c>
      <c r="K73" s="22">
        <f>INDEX({0;1;4;6;10;12;15;7;8;9;10;12;14;16;18;20},MATCH(Feuil1!K282,{0;1;2;3;4;5;6;7;8;9;10;11;12;13;14;15},1))</f>
        <v>1</v>
      </c>
      <c r="L73" s="22">
        <f>IF(Feuil1!L282="","",VLOOKUP(Feuil1!L282,$A$111:$B$157,2,0))</f>
        <v>0</v>
      </c>
      <c r="M73" s="22">
        <f>IF(Feuil1!M282="","",VLOOKUP(Feuil1!M282,$A$111:$B$157,2,0))</f>
        <v>0</v>
      </c>
      <c r="N73" s="22">
        <f>IF(Feuil1!N282="","",VLOOKUP(Feuil1!N282,$A$111:$B$157,2,0))</f>
        <v>0</v>
      </c>
      <c r="O73" s="22">
        <f t="shared" si="3"/>
        <v>45</v>
      </c>
      <c r="P73" s="23"/>
      <c r="Q73" s="22"/>
    </row>
    <row r="74" spans="1:17" x14ac:dyDescent="0.25">
      <c r="A74" s="22">
        <f>Feuil1!A283</f>
        <v>0</v>
      </c>
      <c r="B74" s="22">
        <f>INDEX({0;1;3;5;7;9;12;14;16;18;20;22;24},MATCH(Feuil1!B283,{0;1;2;3;4;5;6;7;8;9;10;11;12},1))</f>
        <v>0</v>
      </c>
      <c r="C74" s="22">
        <f>INDEX({0;1;2;3;4;5;6;7;8;9;10;12;14;16;18;20},MATCH(Feuil1!C283,{0;1;2;3;4;5;6;7;8;9;10;11;12;13;14;15},1))</f>
        <v>0</v>
      </c>
      <c r="D74" s="22">
        <f>INDEX({0;1;2;3;4;5;6;7;8;9;10;12;14;16;18;20},MATCH(Feuil1!D283,{0;1;2;3;4;5;6;7;8;9;10;11;12;13;14;15},1))</f>
        <v>0</v>
      </c>
      <c r="E74" s="22">
        <f>INDEX({0;6;5;4;3;2;1},MATCH(Feuil1!E283,{0;1;2;3;4;5;6},1))</f>
        <v>0</v>
      </c>
      <c r="F74" s="22">
        <f>INDEX({0;1;2;3;1;1;1;1;1;1;1;1;2;3;4;5;6},MATCH(Feuil1!F283,{0;1;2;3;12;13;14;15;16;17;18;19;20;21;22;23;24},1))</f>
        <v>1</v>
      </c>
      <c r="G74" s="22">
        <f>Feuil1!G283*(H74+I74+J74+K74)</f>
        <v>28</v>
      </c>
      <c r="H74" s="22">
        <f>INDEX({0;6;5;4;3;2;1},MATCH(Feuil1!H283,{0;1;2;3;4;5;6},1))</f>
        <v>3</v>
      </c>
      <c r="I74" s="22">
        <f>INDEX({0;6;5;4;3;2;1},MATCH(Feuil1!I283,{0;1;2;3;4;5;6},1))</f>
        <v>3</v>
      </c>
      <c r="J74" s="22">
        <f>INDEX({0;3;5;8;15;25},MATCH(Feuil1!J283,{0;1;2;3;4;5},1))</f>
        <v>0</v>
      </c>
      <c r="K74" s="22">
        <f>INDEX({0;1;4;6;10;12;15;7;8;9;10;12;14;16;18;20},MATCH(Feuil1!K283,{0;1;2;3;4;5;6;7;8;9;10;11;12;13;14;15},1))</f>
        <v>1</v>
      </c>
      <c r="L74" s="22">
        <f>IF(Feuil1!L283="","",VLOOKUP(Feuil1!L283,$A$111:$B$157,2,0))</f>
        <v>0</v>
      </c>
      <c r="M74" s="22">
        <f>IF(Feuil1!M283="","",VLOOKUP(Feuil1!M283,$A$111:$B$157,2,0))</f>
        <v>0</v>
      </c>
      <c r="N74" s="22">
        <f>IF(Feuil1!N283="","",VLOOKUP(Feuil1!N283,$A$111:$B$157,2,0))</f>
        <v>0</v>
      </c>
      <c r="O74" s="22">
        <f t="shared" si="3"/>
        <v>29</v>
      </c>
      <c r="P74" s="23" t="s">
        <v>11</v>
      </c>
      <c r="Q74" s="22">
        <f>SUM(O73:O74)</f>
        <v>74</v>
      </c>
    </row>
    <row r="75" spans="1:17" x14ac:dyDescent="0.25">
      <c r="A75" s="43" t="str">
        <f>Feuil1!A284</f>
        <v>Terradon Riders With Skyblade</v>
      </c>
      <c r="B75" s="43">
        <f>INDEX({0;1;3;5;7;9;12;14;16;18;20;22;24},MATCH(Feuil1!B284,{0;1;2;3;4;5;6;7;8;9;10;11;12},1))</f>
        <v>5</v>
      </c>
      <c r="C75" s="43">
        <f>INDEX({0;1;2;3;4;5;6;7;8;9;10;12;14;16;18;20},MATCH(Feuil1!C284,{0;1;2;3;4;5;6;7;8;9;10;11;12;13;14;15},1))</f>
        <v>18</v>
      </c>
      <c r="D75" s="43">
        <f>INDEX({0;1;2;3;4;5;6;7;8;9;10;12;14;16;18;20},MATCH(Feuil1!D284,{0;1;2;3;4;5;6;7;8;9;10;11;12;13;14;15},1))</f>
        <v>10</v>
      </c>
      <c r="E75" s="43">
        <f>INDEX({0;6;5;4;3;2;1},MATCH(Feuil1!E284,{0;1;2;3;4;5;6},1))</f>
        <v>2</v>
      </c>
      <c r="F75" s="43">
        <f>INDEX({0;1;2;3;1;1;1;1;1;1;1;1;2;3;4;5;6},MATCH(Feuil1!F284,{0;1;2;3;12;13;14;15;16;17;18;19;20;21;22;23;24},1))</f>
        <v>1</v>
      </c>
      <c r="G75" s="43">
        <f>Feuil1!G284*(H75+I75+J75+K75)</f>
        <v>24</v>
      </c>
      <c r="H75" s="43">
        <f>INDEX({0;6;5;4;3;2;1},MATCH(Feuil1!H284,{0;1;2;3;4;5;6},1))</f>
        <v>4</v>
      </c>
      <c r="I75" s="43">
        <f>INDEX({0;6;5;4;3;2;1},MATCH(Feuil1!I284,{0;1;2;3;4;5;6},1))</f>
        <v>3</v>
      </c>
      <c r="J75" s="43">
        <f>INDEX({0;3;5;8;15;25},MATCH(Feuil1!J284,{0;1;2;3;4;5},1))</f>
        <v>0</v>
      </c>
      <c r="K75" s="43">
        <f>INDEX({0;1;4;6;10;12;15;7;8;9;10;12;14;16;18;20},MATCH(Feuil1!K284,{0;1;2;3;4;5;6;7;8;9;10;11;12;13;14;15},1))</f>
        <v>1</v>
      </c>
      <c r="L75" s="43">
        <f>IF(Feuil1!L284="","",VLOOKUP(Feuil1!L284,$A$111:$B$157,2,0))</f>
        <v>0</v>
      </c>
      <c r="M75" s="43">
        <f>IF(Feuil1!M284="","",VLOOKUP(Feuil1!M284,$A$111:$B$157,2,0))</f>
        <v>0</v>
      </c>
      <c r="N75" s="43">
        <f>IF(Feuil1!N284="","",VLOOKUP(Feuil1!N284,$A$111:$B$157,2,0))</f>
        <v>0</v>
      </c>
      <c r="O75" s="43">
        <f t="shared" si="3"/>
        <v>60</v>
      </c>
      <c r="P75" s="43"/>
      <c r="Q75" s="43"/>
    </row>
    <row r="76" spans="1:17" x14ac:dyDescent="0.25">
      <c r="A76" s="43">
        <f>Feuil1!A285</f>
        <v>0</v>
      </c>
      <c r="B76" s="43">
        <f>INDEX({0;1;3;5;7;9;12;14;16;18;20;22;24},MATCH(Feuil1!B285,{0;1;2;3;4;5;6;7;8;9;10;11;12},1))</f>
        <v>0</v>
      </c>
      <c r="C76" s="43">
        <f>INDEX({0;1;2;3;4;5;6;7;8;9;10;12;14;16;18;20},MATCH(Feuil1!C285,{0;1;2;3;4;5;6;7;8;9;10;11;12;13;14;15},1))</f>
        <v>0</v>
      </c>
      <c r="D76" s="43">
        <f>INDEX({0;1;2;3;4;5;6;7;8;9;10;12;14;16;18;20},MATCH(Feuil1!D285,{0;1;2;3;4;5;6;7;8;9;10;11;12;13;14;15},1))</f>
        <v>0</v>
      </c>
      <c r="E76" s="43">
        <f>INDEX({0;6;5;4;3;2;1},MATCH(Feuil1!E285,{0;1;2;3;4;5;6},1))</f>
        <v>0</v>
      </c>
      <c r="F76" s="43">
        <f>INDEX({0;1;2;3;1;1;1;1;1;1;1;1;2;3;4;5;6},MATCH(Feuil1!F285,{0;1;2;3;12;13;14;15;16;17;18;19;20;21;22;23;24},1))</f>
        <v>1</v>
      </c>
      <c r="G76" s="43">
        <f>Feuil1!G285*(H76+I76+J76+K76)</f>
        <v>28</v>
      </c>
      <c r="H76" s="43">
        <f>INDEX({0;6;5;4;3;2;1},MATCH(Feuil1!H285,{0;1;2;3;4;5;6},1))</f>
        <v>3</v>
      </c>
      <c r="I76" s="43">
        <f>INDEX({0;6;5;4;3;2;1},MATCH(Feuil1!I285,{0;1;2;3;4;5;6},1))</f>
        <v>3</v>
      </c>
      <c r="J76" s="43">
        <f>INDEX({0;3;5;8;15;25},MATCH(Feuil1!J285,{0;1;2;3;4;5},1))</f>
        <v>0</v>
      </c>
      <c r="K76" s="43">
        <f>INDEX({0;1;4;6;10;12;15;7;8;9;10;12;14;16;18;20},MATCH(Feuil1!K285,{0;1;2;3;4;5;6;7;8;9;10;11;12;13;14;15},1))</f>
        <v>1</v>
      </c>
      <c r="L76" s="43">
        <f>IF(Feuil1!L285="","",VLOOKUP(Feuil1!L285,$A$111:$B$157,2,0))</f>
        <v>0</v>
      </c>
      <c r="M76" s="43">
        <f>IF(Feuil1!M285="","",VLOOKUP(Feuil1!M285,$A$111:$B$157,2,0))</f>
        <v>0</v>
      </c>
      <c r="N76" s="43">
        <f>IF(Feuil1!N285="","",VLOOKUP(Feuil1!N285,$A$111:$B$157,2,0))</f>
        <v>0</v>
      </c>
      <c r="O76" s="43">
        <f t="shared" si="3"/>
        <v>29</v>
      </c>
      <c r="P76" s="44" t="s">
        <v>11</v>
      </c>
      <c r="Q76" s="43">
        <f>SUM(O75:O76)</f>
        <v>89</v>
      </c>
    </row>
    <row r="77" spans="1:17" x14ac:dyDescent="0.25">
      <c r="A77" s="22" t="str">
        <f>Feuil1!A286</f>
        <v>Ripperdactyl Riders</v>
      </c>
      <c r="B77" s="22">
        <f>INDEX({0;1;3;5;7;9;12;14;16;18;20;22;24},MATCH(Feuil1!B286,{0;1;2;3;4;5;6;7;8;9;10;11;12},1))</f>
        <v>5</v>
      </c>
      <c r="C77" s="22">
        <f>INDEX({0;1;2;3;4;5;6;7;8;9;10;12;14;16;18;20},MATCH(Feuil1!C286,{0;1;2;3;4;5;6;7;8;9;10;11;12;13;14;15},1))</f>
        <v>18</v>
      </c>
      <c r="D77" s="22">
        <f>INDEX({0;1;2;3;4;5;6;7;8;9;10;12;14;16;18;20},MATCH(Feuil1!D286,{0;1;2;3;4;5;6;7;8;9;10;11;12;13;14;15},1))</f>
        <v>10</v>
      </c>
      <c r="E77" s="22">
        <f>INDEX({0;6;5;4;3;2;1},MATCH(Feuil1!E286,{0;1;2;3;4;5;6},1))</f>
        <v>2</v>
      </c>
      <c r="F77" s="22">
        <f>INDEX({0;1;2;3;1;1;1;1;1;1;1;1;2;3;4;5;6},MATCH(Feuil1!F286,{0;1;2;3;12;13;14;15;16;17;18;19;20;21;22;23;24},1))</f>
        <v>2</v>
      </c>
      <c r="G77" s="22">
        <f>Feuil1!G286*(H77+I77+J77+K77)</f>
        <v>7</v>
      </c>
      <c r="H77" s="22">
        <f>INDEX({0;6;5;4;3;2;1},MATCH(Feuil1!H286,{0;1;2;3;4;5;6},1))</f>
        <v>3</v>
      </c>
      <c r="I77" s="22">
        <f>INDEX({0;6;5;4;3;2;1},MATCH(Feuil1!I286,{0;1;2;3;4;5;6},1))</f>
        <v>3</v>
      </c>
      <c r="J77" s="22">
        <f>INDEX({0;3;5;8;15;25},MATCH(Feuil1!J286,{0;1;2;3;4;5},1))</f>
        <v>0</v>
      </c>
      <c r="K77" s="22">
        <f>INDEX({0;1;4;6;10;12;15;7;8;9;10;12;14;16;18;20},MATCH(Feuil1!K286,{0;1;2;3;4;5;6;7;8;9;10;11;12;13;14;15},1))</f>
        <v>1</v>
      </c>
      <c r="L77" s="22">
        <f>IF(Feuil1!L286="","",VLOOKUP(Feuil1!L286,$A$111:$B$157,2,0))</f>
        <v>0</v>
      </c>
      <c r="M77" s="22">
        <f>IF(Feuil1!M286="","",VLOOKUP(Feuil1!M286,$A$111:$B$157,2,0))</f>
        <v>0</v>
      </c>
      <c r="N77" s="22">
        <f>IF(Feuil1!N286="","",VLOOKUP(Feuil1!N286,$A$111:$B$157,2,0))</f>
        <v>0</v>
      </c>
      <c r="O77" s="22">
        <f t="shared" si="3"/>
        <v>44</v>
      </c>
      <c r="P77" s="22"/>
      <c r="Q77" s="22"/>
    </row>
    <row r="78" spans="1:17" x14ac:dyDescent="0.25">
      <c r="A78" s="22">
        <f>Feuil1!A287</f>
        <v>0</v>
      </c>
      <c r="B78" s="22">
        <f>INDEX({0;1;3;5;7;9;12;14;16;18;20;22;24},MATCH(Feuil1!B287,{0;1;2;3;4;5;6;7;8;9;10;11;12},1))</f>
        <v>0</v>
      </c>
      <c r="C78" s="22">
        <f>INDEX({0;1;2;3;4;5;6;7;8;9;10;12;14;16;18;20},MATCH(Feuil1!C287,{0;1;2;3;4;5;6;7;8;9;10;11;12;13;14;15},1))</f>
        <v>0</v>
      </c>
      <c r="D78" s="22">
        <f>INDEX({0;1;2;3;4;5;6;7;8;9;10;12;14;16;18;20},MATCH(Feuil1!D287,{0;1;2;3;4;5;6;7;8;9;10;11;12;13;14;15},1))</f>
        <v>0</v>
      </c>
      <c r="E78" s="22">
        <f>INDEX({0;6;5;4;3;2;1},MATCH(Feuil1!E287,{0;1;2;3;4;5;6},1))</f>
        <v>0</v>
      </c>
      <c r="F78" s="22">
        <f>INDEX({0;1;2;3;1;1;1;1;1;1;1;1;2;3;4;5;6},MATCH(Feuil1!F287,{0;1;2;3;12;13;14;15;16;17;18;19;20;21;22;23;24},1))</f>
        <v>1</v>
      </c>
      <c r="G78" s="22">
        <f>Feuil1!G287*(H78+I78+J78+K78)</f>
        <v>27</v>
      </c>
      <c r="H78" s="22">
        <f>INDEX({0;6;5;4;3;2;1},MATCH(Feuil1!H287,{0;1;2;3;4;5;6},1))</f>
        <v>4</v>
      </c>
      <c r="I78" s="22">
        <f>INDEX({0;6;5;4;3;2;1},MATCH(Feuil1!I287,{0;1;2;3;4;5;6},1))</f>
        <v>4</v>
      </c>
      <c r="J78" s="22">
        <f>INDEX({0;3;5;8;15;25},MATCH(Feuil1!J287,{0;1;2;3;4;5},1))</f>
        <v>0</v>
      </c>
      <c r="K78" s="22">
        <f>INDEX({0;1;4;6;10;12;15;7;8;9;10;12;14;16;18;20},MATCH(Feuil1!K287,{0;1;2;3;4;5;6;7;8;9;10;11;12;13;14;15},1))</f>
        <v>1</v>
      </c>
      <c r="L78" s="22">
        <f>IF(Feuil1!L287="","",VLOOKUP(Feuil1!L287,$A$111:$B$157,2,0))</f>
        <v>0</v>
      </c>
      <c r="M78" s="22">
        <f>IF(Feuil1!M287="","",VLOOKUP(Feuil1!M287,$A$111:$B$157,2,0))</f>
        <v>0</v>
      </c>
      <c r="N78" s="22">
        <f>IF(Feuil1!N287="","",VLOOKUP(Feuil1!N287,$A$111:$B$157,2,0))</f>
        <v>0</v>
      </c>
      <c r="O78" s="22">
        <f t="shared" si="3"/>
        <v>28</v>
      </c>
      <c r="P78" s="22"/>
      <c r="Q78" s="22"/>
    </row>
    <row r="79" spans="1:17" x14ac:dyDescent="0.25">
      <c r="A79" s="22">
        <f>Feuil1!A288</f>
        <v>0</v>
      </c>
      <c r="B79" s="22">
        <f>INDEX({0;1;3;5;7;9;12;14;16;18;20;22;24},MATCH(Feuil1!B288,{0;1;2;3;4;5;6;7;8;9;10;11;12},1))</f>
        <v>0</v>
      </c>
      <c r="C79" s="22">
        <f>INDEX({0;1;2;3;4;5;6;7;8;9;10;12;14;16;18;20},MATCH(Feuil1!C288,{0;1;2;3;4;5;6;7;8;9;10;11;12;13;14;15},1))</f>
        <v>0</v>
      </c>
      <c r="D79" s="22">
        <f>INDEX({0;1;2;3;4;5;6;7;8;9;10;12;14;16;18;20},MATCH(Feuil1!D288,{0;1;2;3;4;5;6;7;8;9;10;11;12;13;14;15},1))</f>
        <v>0</v>
      </c>
      <c r="E79" s="22">
        <f>INDEX({0;6;5;4;3;2;1},MATCH(Feuil1!E288,{0;1;2;3;4;5;6},1))</f>
        <v>0</v>
      </c>
      <c r="F79" s="22">
        <f>INDEX({0;1;2;3;1;1;1;1;1;1;1;1;2;3;4;5;6},MATCH(Feuil1!F288,{0;1;2;3;12;13;14;15;16;17;18;19;20;21;22;23;24},1))</f>
        <v>1</v>
      </c>
      <c r="G79" s="22">
        <f>Feuil1!G288*(H79+I79+J79+K79)</f>
        <v>8</v>
      </c>
      <c r="H79" s="22">
        <f>INDEX({0;6;5;4;3;2;1},MATCH(Feuil1!H288,{0;1;2;3;4;5;6},1))</f>
        <v>3</v>
      </c>
      <c r="I79" s="22">
        <f>INDEX({0;6;5;4;3;2;1},MATCH(Feuil1!I288,{0;1;2;3;4;5;6},1))</f>
        <v>4</v>
      </c>
      <c r="J79" s="22">
        <f>INDEX({0;3;5;8;15;25},MATCH(Feuil1!J288,{0;1;2;3;4;5},1))</f>
        <v>0</v>
      </c>
      <c r="K79" s="22">
        <f>INDEX({0;1;4;6;10;12;15;7;8;9;10;12;14;16;18;20},MATCH(Feuil1!K288,{0;1;2;3;4;5;6;7;8;9;10;11;12;13;14;15},1))</f>
        <v>1</v>
      </c>
      <c r="L79" s="22">
        <f>IF(Feuil1!L288="","",VLOOKUP(Feuil1!L288,$A$111:$B$157,2,0))</f>
        <v>0</v>
      </c>
      <c r="M79" s="22">
        <f>IF(Feuil1!M288="","",VLOOKUP(Feuil1!M288,$A$111:$B$157,2,0))</f>
        <v>0</v>
      </c>
      <c r="N79" s="22">
        <f>IF(Feuil1!N288="","",VLOOKUP(Feuil1!N288,$A$111:$B$157,2,0))</f>
        <v>0</v>
      </c>
      <c r="O79" s="22">
        <f t="shared" si="3"/>
        <v>9</v>
      </c>
      <c r="P79" s="23" t="s">
        <v>11</v>
      </c>
      <c r="Q79" s="22">
        <f>SUM(O77:O79)</f>
        <v>81</v>
      </c>
    </row>
    <row r="80" spans="1:17" x14ac:dyDescent="0.25">
      <c r="A80" s="43" t="str">
        <f>Feuil1!A289</f>
        <v>Skink Handlers</v>
      </c>
      <c r="B80" s="43">
        <f>INDEX({0;1;3;5;7;9;12;14;16;18;20;22;24},MATCH(Feuil1!B289,{0;1;2;3;4;5;6;7;8;9;10;11;12},1))</f>
        <v>1</v>
      </c>
      <c r="C80" s="43">
        <f>INDEX({0;1;2;3;4;5;6;7;8;9;10;12;14;16;18;20},MATCH(Feuil1!C289,{0;1;2;3;4;5;6;7;8;9;10;11;12;13;14;15},1))</f>
        <v>8</v>
      </c>
      <c r="D80" s="43">
        <f>INDEX({0;1;2;3;4;5;6;7;8;9;10;12;14;16;18;20},MATCH(Feuil1!D289,{0;1;2;3;4;5;6;7;8;9;10;11;12;13;14;15},1))</f>
        <v>10</v>
      </c>
      <c r="E80" s="43">
        <f>INDEX({0;6;5;4;3;2;1},MATCH(Feuil1!E289,{0;1;2;3;4;5;6},1))</f>
        <v>1</v>
      </c>
      <c r="F80" s="43">
        <f>INDEX({0;1;2;3;1;1;1;1;1;1;1;1;2;3;4;5;6},MATCH(Feuil1!F289,{0;1;2;3;12;13;14;15;16;17;18;19;20;21;22;23;24},1))</f>
        <v>2</v>
      </c>
      <c r="G80" s="43">
        <f>Feuil1!G289*(H80+I80+J80+K80)</f>
        <v>5</v>
      </c>
      <c r="H80" s="43">
        <f>INDEX({0;6;5;4;3;2;1},MATCH(Feuil1!H289,{0;1;2;3;4;5;6},1))</f>
        <v>2</v>
      </c>
      <c r="I80" s="43">
        <f>INDEX({0;6;5;4;3;2;1},MATCH(Feuil1!I289,{0;1;2;3;4;5;6},1))</f>
        <v>2</v>
      </c>
      <c r="J80" s="43">
        <f>INDEX({0;3;5;8;15;25},MATCH(Feuil1!J289,{0;1;2;3;4;5},1))</f>
        <v>0</v>
      </c>
      <c r="K80" s="43">
        <f>INDEX({0;1;4;6;10;12;15;7;8;9;10;12;14;16;18;20},MATCH(Feuil1!K289,{0;1;2;3;4;5;6;7;8;9;10;11;12;13;14;15},1))</f>
        <v>1</v>
      </c>
      <c r="L80" s="43">
        <f>IF(Feuil1!L289="","",VLOOKUP(Feuil1!L289,$A$111:$B$157,2,0))</f>
        <v>0</v>
      </c>
      <c r="M80" s="43">
        <f>IF(Feuil1!M289="","",VLOOKUP(Feuil1!M289,$A$111:$B$157,2,0))</f>
        <v>0</v>
      </c>
      <c r="N80" s="43">
        <f>IF(Feuil1!N289="","",VLOOKUP(Feuil1!N289,$A$111:$B$157,2,0))</f>
        <v>0</v>
      </c>
      <c r="O80" s="43">
        <f t="shared" si="3"/>
        <v>27</v>
      </c>
      <c r="P80" s="44" t="s">
        <v>11</v>
      </c>
      <c r="Q80" s="43">
        <f t="shared" ref="Q80" si="5">SUM(O80)</f>
        <v>27</v>
      </c>
    </row>
    <row r="81" spans="1:17" x14ac:dyDescent="0.25">
      <c r="A81" s="22" t="str">
        <f>Feuil1!A290</f>
        <v>Salamanders</v>
      </c>
      <c r="B81" s="22">
        <f>INDEX({0;1;3;5;7;9;12;14;16;18;20;22;24},MATCH(Feuil1!B290,{0;1;2;3;4;5;6;7;8;9;10;11;12},1))</f>
        <v>5</v>
      </c>
      <c r="C81" s="22">
        <f>INDEX({0;1;2;3;4;5;6;7;8;9;10;12;14;16;18;20},MATCH(Feuil1!C290,{0;1;2;3;4;5;6;7;8;9;10;11;12;13;14;15},1))</f>
        <v>8</v>
      </c>
      <c r="D81" s="22">
        <f>INDEX({0;1;2;3;4;5;6;7;8;9;10;12;14;16;18;20},MATCH(Feuil1!D290,{0;1;2;3;4;5;6;7;8;9;10;11;12;13;14;15},1))</f>
        <v>10</v>
      </c>
      <c r="E81" s="22">
        <f>INDEX({0;6;5;4;3;2;1},MATCH(Feuil1!E290,{0;1;2;3;4;5;6},1))</f>
        <v>2</v>
      </c>
      <c r="F81" s="22">
        <f>INDEX({0;1;2;3;1;1;1;1;1;1;1;1;2;3;4;5;6},MATCH(Feuil1!F290,{0;1;2;3;12;13;14;15;16;17;18;19;20;21;22;23;24},1))</f>
        <v>3</v>
      </c>
      <c r="G81" s="22">
        <f>Feuil1!G290*(H81+I81+J81+K81)</f>
        <v>19</v>
      </c>
      <c r="H81" s="22">
        <f>INDEX({0;6;5;4;3;2;1},MATCH(Feuil1!H290,{0;1;2;3;4;5;6},1))</f>
        <v>4</v>
      </c>
      <c r="I81" s="22">
        <f>INDEX({0;6;5;4;3;2;1},MATCH(Feuil1!I290,{0;1;2;3;4;5;6},1))</f>
        <v>4</v>
      </c>
      <c r="J81" s="22">
        <f>INDEX({0;3;5;8;15;25},MATCH(Feuil1!J290,{0;1;2;3;4;5},1))</f>
        <v>5</v>
      </c>
      <c r="K81" s="22">
        <f>INDEX({0;1;4;6;10;12;15;7;8;9;10;12;14;16;18;20},MATCH(Feuil1!K290,{0;1;2;3;4;5;6;7;8;9;10;11;12;13;14;15},1))</f>
        <v>6</v>
      </c>
      <c r="L81" s="22">
        <f>IF(Feuil1!L290="","",VLOOKUP(Feuil1!L290,$A$111:$B$157,2,0))</f>
        <v>0</v>
      </c>
      <c r="M81" s="22">
        <f>IF(Feuil1!M290="","",VLOOKUP(Feuil1!M290,$A$111:$B$157,2,0))</f>
        <v>0</v>
      </c>
      <c r="N81" s="22">
        <f>IF(Feuil1!N290="","",VLOOKUP(Feuil1!N290,$A$111:$B$157,2,0))</f>
        <v>0</v>
      </c>
      <c r="O81" s="22">
        <f t="shared" si="3"/>
        <v>47</v>
      </c>
      <c r="P81" s="22"/>
      <c r="Q81" s="22"/>
    </row>
    <row r="82" spans="1:17" x14ac:dyDescent="0.25">
      <c r="A82" s="22">
        <f>Feuil1!A291</f>
        <v>0</v>
      </c>
      <c r="B82" s="22">
        <f>INDEX({0;1;3;5;7;9;12;14;16;18;20;22;24},MATCH(Feuil1!B291,{0;1;2;3;4;5;6;7;8;9;10;11;12},1))</f>
        <v>0</v>
      </c>
      <c r="C82" s="22">
        <f>INDEX({0;1;2;3;4;5;6;7;8;9;10;12;14;16;18;20},MATCH(Feuil1!C291,{0;1;2;3;4;5;6;7;8;9;10;11;12;13;14;15},1))</f>
        <v>0</v>
      </c>
      <c r="D82" s="22">
        <f>INDEX({0;1;2;3;4;5;6;7;8;9;10;12;14;16;18;20},MATCH(Feuil1!D291,{0;1;2;3;4;5;6;7;8;9;10;11;12;13;14;15},1))</f>
        <v>0</v>
      </c>
      <c r="E82" s="22">
        <f>INDEX({0;6;5;4;3;2;1},MATCH(Feuil1!E291,{0;1;2;3;4;5;6},1))</f>
        <v>0</v>
      </c>
      <c r="F82" s="22">
        <f>INDEX({0;1;2;3;1;1;1;1;1;1;1;1;2;3;4;5;6},MATCH(Feuil1!F291,{0;1;2;3;12;13;14;15;16;17;18;19;20;21;22;23;24},1))</f>
        <v>1</v>
      </c>
      <c r="G82" s="22">
        <f>Feuil1!G291*(H82+I82+J82+K82)</f>
        <v>36</v>
      </c>
      <c r="H82" s="22">
        <f>INDEX({0;6;5;4;3;2;1},MATCH(Feuil1!H291,{0;1;2;3;4;5;6},1))</f>
        <v>4</v>
      </c>
      <c r="I82" s="22">
        <f>INDEX({0;6;5;4;3;2;1},MATCH(Feuil1!I291,{0;1;2;3;4;5;6},1))</f>
        <v>4</v>
      </c>
      <c r="J82" s="22">
        <f>INDEX({0;3;5;8;15;25},MATCH(Feuil1!J291,{0;1;2;3;4;5},1))</f>
        <v>3</v>
      </c>
      <c r="K82" s="22">
        <f>INDEX({0;1;4;6;10;12;15;7;8;9;10;12;14;16;18;20},MATCH(Feuil1!K291,{0;1;2;3;4;5;6;7;8;9;10;11;12;13;14;15},1))</f>
        <v>1</v>
      </c>
      <c r="L82" s="22">
        <f>IF(Feuil1!L291="","",VLOOKUP(Feuil1!L291,$A$111:$B$157,2,0))</f>
        <v>0</v>
      </c>
      <c r="M82" s="22">
        <f>IF(Feuil1!M291="","",VLOOKUP(Feuil1!M291,$A$111:$B$157,2,0))</f>
        <v>0</v>
      </c>
      <c r="N82" s="22">
        <f>IF(Feuil1!N291="","",VLOOKUP(Feuil1!N291,$A$111:$B$157,2,0))</f>
        <v>0</v>
      </c>
      <c r="O82" s="22">
        <f t="shared" si="3"/>
        <v>37</v>
      </c>
      <c r="P82" s="23" t="s">
        <v>11</v>
      </c>
      <c r="Q82" s="22">
        <f>SUM(O80:O82)</f>
        <v>111</v>
      </c>
    </row>
    <row r="83" spans="1:17" x14ac:dyDescent="0.25">
      <c r="A83" s="43" t="str">
        <f>Feuil1!A292</f>
        <v>Razordons</v>
      </c>
      <c r="B83" s="43">
        <f>INDEX({0;1;3;5;7;9;12;14;16;18;20;22;24},MATCH(Feuil1!B292,{0;1;2;3;4;5;6;7;8;9;10;11;12},1))</f>
        <v>5</v>
      </c>
      <c r="C83" s="43">
        <f>INDEX({0;1;2;3;4;5;6;7;8;9;10;12;14;16;18;20},MATCH(Feuil1!C292,{0;1;2;3;4;5;6;7;8;9;10;11;12;13;14;15},1))</f>
        <v>8</v>
      </c>
      <c r="D83" s="43">
        <f>INDEX({0;1;2;3;4;5;6;7;8;9;10;12;14;16;18;20},MATCH(Feuil1!D292,{0;1;2;3;4;5;6;7;8;9;10;11;12;13;14;15},1))</f>
        <v>10</v>
      </c>
      <c r="E83" s="43">
        <f>INDEX({0;6;5;4;3;2;1},MATCH(Feuil1!E292,{0;1;2;3;4;5;6},1))</f>
        <v>3</v>
      </c>
      <c r="F83" s="43">
        <f>INDEX({0;1;2;3;1;1;1;1;1;1;1;1;2;3;4;5;6},MATCH(Feuil1!F292,{0;1;2;3;12;13;14;15;16;17;18;19;20;21;22;23;24},1))</f>
        <v>1</v>
      </c>
      <c r="G83" s="43">
        <f>Feuil1!G292*(H83+I83+J83+K83)</f>
        <v>48</v>
      </c>
      <c r="H83" s="43">
        <f>INDEX({0;6;5;4;3;2;1},MATCH(Feuil1!H292,{0;1;2;3;4;5;6},1))</f>
        <v>4</v>
      </c>
      <c r="I83" s="43">
        <f>INDEX({0;6;5;4;3;2;1},MATCH(Feuil1!I292,{0;1;2;3;4;5;6},1))</f>
        <v>3</v>
      </c>
      <c r="J83" s="43">
        <f>INDEX({0;3;5;8;15;25},MATCH(Feuil1!J292,{0;1;2;3;4;5},1))</f>
        <v>0</v>
      </c>
      <c r="K83" s="43">
        <f>INDEX({0;1;4;6;10;12;15;7;8;9;10;12;14;16;18;20},MATCH(Feuil1!K292,{0;1;2;3;4;5;6;7;8;9;10;11;12;13;14;15},1))</f>
        <v>1</v>
      </c>
      <c r="L83" s="43">
        <f>IF(Feuil1!L292="","",VLOOKUP(Feuil1!L292,$A$111:$B$157,2,0))</f>
        <v>0</v>
      </c>
      <c r="M83" s="43">
        <f>IF(Feuil1!M292="","",VLOOKUP(Feuil1!M292,$A$111:$B$157,2,0))</f>
        <v>0</v>
      </c>
      <c r="N83" s="43">
        <f>IF(Feuil1!N292="","",VLOOKUP(Feuil1!N292,$A$111:$B$157,2,0))</f>
        <v>0</v>
      </c>
      <c r="O83" s="43">
        <f t="shared" si="3"/>
        <v>75</v>
      </c>
      <c r="P83" s="44"/>
      <c r="Q83" s="43"/>
    </row>
    <row r="84" spans="1:17" x14ac:dyDescent="0.25">
      <c r="A84" s="43">
        <f>Feuil1!A293</f>
        <v>0</v>
      </c>
      <c r="B84" s="43">
        <f>INDEX({0;1;3;5;7;9;12;14;16;18;20;22;24},MATCH(Feuil1!B293,{0;1;2;3;4;5;6;7;8;9;10;11;12},1))</f>
        <v>0</v>
      </c>
      <c r="C84" s="43">
        <f>INDEX({0;1;2;3;4;5;6;7;8;9;10;12;14;16;18;20},MATCH(Feuil1!C293,{0;1;2;3;4;5;6;7;8;9;10;11;12;13;14;15},1))</f>
        <v>0</v>
      </c>
      <c r="D84" s="43">
        <f>INDEX({0;1;2;3;4;5;6;7;8;9;10;12;14;16;18;20},MATCH(Feuil1!D293,{0;1;2;3;4;5;6;7;8;9;10;11;12;13;14;15},1))</f>
        <v>0</v>
      </c>
      <c r="E84" s="43">
        <f>INDEX({0;6;5;4;3;2;1},MATCH(Feuil1!E293,{0;1;2;3;4;5;6},1))</f>
        <v>0</v>
      </c>
      <c r="F84" s="43">
        <f>INDEX({0;1;2;3;1;1;1;1;1;1;1;1;2;3;4;5;6},MATCH(Feuil1!F293,{0;1;2;3;12;13;14;15;16;17;18;19;20;21;22;23;24},1))</f>
        <v>1</v>
      </c>
      <c r="G84" s="43">
        <f>Feuil1!G293*(H84+I84+J84+K84)</f>
        <v>24</v>
      </c>
      <c r="H84" s="43">
        <f>INDEX({0;6;5;4;3;2;1},MATCH(Feuil1!H293,{0;1;2;3;4;5;6},1))</f>
        <v>3</v>
      </c>
      <c r="I84" s="43">
        <f>INDEX({0;6;5;4;3;2;1},MATCH(Feuil1!I293,{0;1;2;3;4;5;6},1))</f>
        <v>4</v>
      </c>
      <c r="J84" s="43">
        <f>INDEX({0;3;5;8;15;25},MATCH(Feuil1!J293,{0;1;2;3;4;5},1))</f>
        <v>0</v>
      </c>
      <c r="K84" s="43">
        <f>INDEX({0;1;4;6;10;12;15;7;8;9;10;12;14;16;18;20},MATCH(Feuil1!K293,{0;1;2;3;4;5;6;7;8;9;10;11;12;13;14;15},1))</f>
        <v>1</v>
      </c>
      <c r="L84" s="43">
        <f>IF(Feuil1!L293="","",VLOOKUP(Feuil1!L293,$A$111:$B$157,2,0))</f>
        <v>0</v>
      </c>
      <c r="M84" s="43">
        <f>IF(Feuil1!M293="","",VLOOKUP(Feuil1!M293,$A$111:$B$157,2,0))</f>
        <v>0</v>
      </c>
      <c r="N84" s="43">
        <f>IF(Feuil1!N293="","",VLOOKUP(Feuil1!N293,$A$111:$B$157,2,0))</f>
        <v>0</v>
      </c>
      <c r="O84" s="43">
        <f t="shared" si="3"/>
        <v>25</v>
      </c>
      <c r="P84" s="44" t="s">
        <v>11</v>
      </c>
      <c r="Q84" s="43">
        <f>SUM(O83:O84)</f>
        <v>100</v>
      </c>
    </row>
    <row r="85" spans="1:17" x14ac:dyDescent="0.25">
      <c r="A85" s="22" t="str">
        <f>Feuil1!A294</f>
        <v>Kroxigors With Drakebite Maul</v>
      </c>
      <c r="B85" s="22">
        <f>INDEX({0;1;3;5;7;9;12;14;16;18;20;22;24},MATCH(Feuil1!B294,{0;1;2;3;4;5;6;7;8;9;10;11;12},1))</f>
        <v>7</v>
      </c>
      <c r="C85" s="22">
        <f>INDEX({0;1;2;3;4;5;6;7;8;9;10;12;14;16;18;20},MATCH(Feuil1!C294,{0;1;2;3;4;5;6;7;8;9;10;11;12;13;14;15},1))</f>
        <v>8</v>
      </c>
      <c r="D85" s="22">
        <f>INDEX({0;1;2;3;4;5;6;7;8;9;10;12;14;16;18;20},MATCH(Feuil1!D294,{0;1;2;3;4;5;6;7;8;9;10;11;12;13;14;15},1))</f>
        <v>10</v>
      </c>
      <c r="E85" s="22">
        <f>INDEX({0;6;5;4;3;2;1},MATCH(Feuil1!E294,{0;1;2;3;4;5;6},1))</f>
        <v>3</v>
      </c>
      <c r="F85" s="22">
        <f>INDEX({0;1;2;3;1;1;1;1;1;1;1;1;2;3;4;5;6},MATCH(Feuil1!F294,{0;1;2;3;12;13;14;15;16;17;18;19;20;21;22;23;24},1))</f>
        <v>2</v>
      </c>
      <c r="G85" s="22">
        <f>Feuil1!G294*(H85+I85+J85+K85)</f>
        <v>44</v>
      </c>
      <c r="H85" s="22">
        <f>INDEX({0;6;5;4;3;2;1},MATCH(Feuil1!H294,{0;1;2;3;4;5;6},1))</f>
        <v>3</v>
      </c>
      <c r="I85" s="22">
        <f>INDEX({0;6;5;4;3;2;1},MATCH(Feuil1!I294,{0;1;2;3;4;5;6},1))</f>
        <v>4</v>
      </c>
      <c r="J85" s="22">
        <f>INDEX({0;3;5;8;15;25},MATCH(Feuil1!J294,{0;1;2;3;4;5},1))</f>
        <v>0</v>
      </c>
      <c r="K85" s="22">
        <f>INDEX({0;1;4;6;10;12;15;7;8;9;10;12;14;16;18;20},MATCH(Feuil1!K294,{0;1;2;3;4;5;6;7;8;9;10;11;12;13;14;15},1))</f>
        <v>4</v>
      </c>
      <c r="L85" s="22">
        <f>IF(Feuil1!L294="","",VLOOKUP(Feuil1!L294,$A$111:$B$157,2,0))</f>
        <v>0</v>
      </c>
      <c r="M85" s="22">
        <f>IF(Feuil1!M294="","",VLOOKUP(Feuil1!M294,$A$111:$B$157,2,0))</f>
        <v>0</v>
      </c>
      <c r="N85" s="22">
        <f>IF(Feuil1!N294="","",VLOOKUP(Feuil1!N294,$A$111:$B$157,2,0))</f>
        <v>0</v>
      </c>
      <c r="O85" s="22">
        <f t="shared" si="3"/>
        <v>74</v>
      </c>
      <c r="P85" s="23"/>
      <c r="Q85" s="22"/>
    </row>
    <row r="86" spans="1:17" x14ac:dyDescent="0.25">
      <c r="A86" s="22">
        <f>Feuil1!A295</f>
        <v>0</v>
      </c>
      <c r="B86" s="22">
        <f>INDEX({0;1;3;5;7;9;12;14;16;18;20;22;24},MATCH(Feuil1!B295,{0;1;2;3;4;5;6;7;8;9;10;11;12},1))</f>
        <v>0</v>
      </c>
      <c r="C86" s="22">
        <f>INDEX({0;1;2;3;4;5;6;7;8;9;10;12;14;16;18;20},MATCH(Feuil1!C295,{0;1;2;3;4;5;6;7;8;9;10;11;12;13;14;15},1))</f>
        <v>0</v>
      </c>
      <c r="D86" s="22">
        <f>INDEX({0;1;2;3;4;5;6;7;8;9;10;12;14;16;18;20},MATCH(Feuil1!D295,{0;1;2;3;4;5;6;7;8;9;10;11;12;13;14;15},1))</f>
        <v>0</v>
      </c>
      <c r="E86" s="22">
        <f>INDEX({0;6;5;4;3;2;1},MATCH(Feuil1!E295,{0;1;2;3;4;5;6},1))</f>
        <v>0</v>
      </c>
      <c r="F86" s="22">
        <f>INDEX({0;1;2;3;1;1;1;1;1;1;1;1;2;3;4;5;6},MATCH(Feuil1!F295,{0;1;2;3;12;13;14;15;16;17;18;19;20;21;22;23;24},1))</f>
        <v>1</v>
      </c>
      <c r="G86" s="22">
        <f>Feuil1!G295*(H86+I86+J86+K86)</f>
        <v>11</v>
      </c>
      <c r="H86" s="22">
        <f>INDEX({0;6;5;4;3;2;1},MATCH(Feuil1!H295,{0;1;2;3;4;5;6},1))</f>
        <v>3</v>
      </c>
      <c r="I86" s="22">
        <f>INDEX({0;6;5;4;3;2;1},MATCH(Feuil1!I295,{0;1;2;3;4;5;6},1))</f>
        <v>4</v>
      </c>
      <c r="J86" s="22">
        <f>INDEX({0;3;5;8;15;25},MATCH(Feuil1!J295,{0;1;2;3;4;5},1))</f>
        <v>3</v>
      </c>
      <c r="K86" s="22">
        <f>INDEX({0;1;4;6;10;12;15;7;8;9;10;12;14;16;18;20},MATCH(Feuil1!K295,{0;1;2;3;4;5;6;7;8;9;10;11;12;13;14;15},1))</f>
        <v>1</v>
      </c>
      <c r="L86" s="22">
        <f>IF(Feuil1!L295="","",VLOOKUP(Feuil1!L295,$A$111:$B$157,2,0))</f>
        <v>0</v>
      </c>
      <c r="M86" s="22">
        <f>IF(Feuil1!M295="","",VLOOKUP(Feuil1!M295,$A$111:$B$157,2,0))</f>
        <v>0</v>
      </c>
      <c r="N86" s="22">
        <f>IF(Feuil1!N295="","",VLOOKUP(Feuil1!N295,$A$111:$B$157,2,0))</f>
        <v>0</v>
      </c>
      <c r="O86" s="22">
        <f t="shared" si="3"/>
        <v>12</v>
      </c>
      <c r="P86" s="23" t="s">
        <v>11</v>
      </c>
      <c r="Q86" s="22">
        <f>SUM(O85:O86)</f>
        <v>86</v>
      </c>
    </row>
    <row r="87" spans="1:17" x14ac:dyDescent="0.25">
      <c r="A87" s="43" t="str">
        <f>Feuil1!A296</f>
        <v>Kroxigors With Moon Hammer</v>
      </c>
      <c r="B87" s="43">
        <f>INDEX({0;1;3;5;7;9;12;14;16;18;20;22;24},MATCH(Feuil1!B296,{0;1;2;3;4;5;6;7;8;9;10;11;12},1))</f>
        <v>7</v>
      </c>
      <c r="C87" s="43">
        <f>INDEX({0;1;2;3;4;5;6;7;8;9;10;12;14;16;18;20},MATCH(Feuil1!C296,{0;1;2;3;4;5;6;7;8;9;10;11;12;13;14;15},1))</f>
        <v>8</v>
      </c>
      <c r="D87" s="43">
        <f>INDEX({0;1;2;3;4;5;6;7;8;9;10;12;14;16;18;20},MATCH(Feuil1!D296,{0;1;2;3;4;5;6;7;8;9;10;11;12;13;14;15},1))</f>
        <v>10</v>
      </c>
      <c r="E87" s="43">
        <f>INDEX({0;6;5;4;3;2;1},MATCH(Feuil1!E296,{0;1;2;3;4;5;6},1))</f>
        <v>3</v>
      </c>
      <c r="F87" s="43">
        <f>INDEX({0;1;2;3;1;1;1;1;1;1;1;1;2;3;4;5;6},MATCH(Feuil1!F296,{0;1;2;3;12;13;14;15;16;17;18;19;20;21;22;23;24},1))</f>
        <v>2</v>
      </c>
      <c r="G87" s="43">
        <f>Feuil1!G296*(H87+I87+J87+K87)</f>
        <v>84</v>
      </c>
      <c r="H87" s="43">
        <f>INDEX({0;6;5;4;3;2;1},MATCH(Feuil1!H296,{0;1;2;3;4;5;6},1))</f>
        <v>3</v>
      </c>
      <c r="I87" s="43">
        <f>INDEX({0;6;5;4;3;2;1},MATCH(Feuil1!I296,{0;1;2;3;4;5;6},1))</f>
        <v>4</v>
      </c>
      <c r="J87" s="43">
        <f>INDEX({0;3;5;8;15;25},MATCH(Feuil1!J296,{0;1;2;3;4;5},1))</f>
        <v>3</v>
      </c>
      <c r="K87" s="43">
        <f>INDEX({0;1;4;6;10;12;15;7;8;9;10;12;14;16;18;20},MATCH(Feuil1!K296,{0;1;2;3;4;5;6;7;8;9;10;11;12;13;14;15},1))</f>
        <v>4</v>
      </c>
      <c r="L87" s="43">
        <f>IF(Feuil1!L296="","",VLOOKUP(Feuil1!L296,$A$111:$B$157,2,0))</f>
        <v>0</v>
      </c>
      <c r="M87" s="43">
        <f>IF(Feuil1!M296="","",VLOOKUP(Feuil1!M296,$A$111:$B$157,2,0))</f>
        <v>0</v>
      </c>
      <c r="N87" s="43">
        <f>IF(Feuil1!N296="","",VLOOKUP(Feuil1!N296,$A$111:$B$157,2,0))</f>
        <v>0</v>
      </c>
      <c r="O87" s="43">
        <f t="shared" si="3"/>
        <v>114</v>
      </c>
      <c r="P87" s="43"/>
      <c r="Q87" s="43"/>
    </row>
    <row r="88" spans="1:17" x14ac:dyDescent="0.25">
      <c r="A88" s="43">
        <f>Feuil1!A297</f>
        <v>0</v>
      </c>
      <c r="B88" s="43">
        <f>INDEX({0;1;3;5;7;9;12;14;16;18;20;22;24},MATCH(Feuil1!B297,{0;1;2;3;4;5;6;7;8;9;10;11;12},1))</f>
        <v>0</v>
      </c>
      <c r="C88" s="43">
        <f>INDEX({0;1;2;3;4;5;6;7;8;9;10;12;14;16;18;20},MATCH(Feuil1!C297,{0;1;2;3;4;5;6;7;8;9;10;11;12;13;14;15},1))</f>
        <v>0</v>
      </c>
      <c r="D88" s="43">
        <f>INDEX({0;1;2;3;4;5;6;7;8;9;10;12;14;16;18;20},MATCH(Feuil1!D297,{0;1;2;3;4;5;6;7;8;9;10;11;12;13;14;15},1))</f>
        <v>0</v>
      </c>
      <c r="E88" s="43">
        <f>INDEX({0;6;5;4;3;2;1},MATCH(Feuil1!E297,{0;1;2;3;4;5;6},1))</f>
        <v>0</v>
      </c>
      <c r="F88" s="43">
        <f>INDEX({0;1;2;3;1;1;1;1;1;1;1;1;2;3;4;5;6},MATCH(Feuil1!F297,{0;1;2;3;12;13;14;15;16;17;18;19;20;21;22;23;24},1))</f>
        <v>1</v>
      </c>
      <c r="G88" s="43">
        <f>Feuil1!G297*(H88+I88+J88+K88)</f>
        <v>11</v>
      </c>
      <c r="H88" s="43">
        <f>INDEX({0;6;5;4;3;2;1},MATCH(Feuil1!H297,{0;1;2;3;4;5;6},1))</f>
        <v>3</v>
      </c>
      <c r="I88" s="43">
        <f>INDEX({0;6;5;4;3;2;1},MATCH(Feuil1!I297,{0;1;2;3;4;5;6},1))</f>
        <v>4</v>
      </c>
      <c r="J88" s="43">
        <f>INDEX({0;3;5;8;15;25},MATCH(Feuil1!J297,{0;1;2;3;4;5},1))</f>
        <v>3</v>
      </c>
      <c r="K88" s="43">
        <f>INDEX({0;1;4;6;10;12;15;7;8;9;10;12;14;16;18;20},MATCH(Feuil1!K297,{0;1;2;3;4;5;6;7;8;9;10;11;12;13;14;15},1))</f>
        <v>1</v>
      </c>
      <c r="L88" s="43">
        <f>IF(Feuil1!L297="","",VLOOKUP(Feuil1!L297,$A$111:$B$157,2,0))</f>
        <v>0</v>
      </c>
      <c r="M88" s="43">
        <f>IF(Feuil1!M297="","",VLOOKUP(Feuil1!M297,$A$111:$B$157,2,0))</f>
        <v>0</v>
      </c>
      <c r="N88" s="43">
        <f>IF(Feuil1!N297="","",VLOOKUP(Feuil1!N297,$A$111:$B$157,2,0))</f>
        <v>0</v>
      </c>
      <c r="O88" s="43">
        <f t="shared" si="3"/>
        <v>12</v>
      </c>
      <c r="P88" s="44" t="s">
        <v>11</v>
      </c>
      <c r="Q88" s="43">
        <f t="shared" ref="Q88" si="6">SUM(O87:O88)</f>
        <v>126</v>
      </c>
    </row>
    <row r="89" spans="1:17" x14ac:dyDescent="0.25">
      <c r="A89" s="22" t="str">
        <f>Feuil1!A298</f>
        <v>Stegadon With Skystreak Bow</v>
      </c>
      <c r="B89" s="22">
        <f>INDEX({0;1;3;5;7;9;12;14;16;18;20;22;24},MATCH(Feuil1!B298,{0;1;2;3;4;5;6;7;8;9;10;11;12},1))</f>
        <v>20</v>
      </c>
      <c r="C89" s="22">
        <f>INDEX({0;1;2;3;4;5;6;7;8;9;10;12;14;16;18;20},MATCH(Feuil1!C298,{0;1;2;3;4;5;6;7;8;9;10;11;12;13;14;15},1))</f>
        <v>8</v>
      </c>
      <c r="D89" s="22">
        <f>INDEX({0;1;2;3;4;5;6;7;8;9;10;12;14;16;18;20},MATCH(Feuil1!D298,{0;1;2;3;4;5;6;7;8;9;10;11;12;13;14;15},1))</f>
        <v>10</v>
      </c>
      <c r="E89" s="22">
        <f>INDEX({0;6;5;4;3;2;1},MATCH(Feuil1!E298,{0;1;2;3;4;5;6},1))</f>
        <v>3</v>
      </c>
      <c r="F89" s="22">
        <f>INDEX({0;1;2;3;1;1;1;1;1;1;1;1;2;3;4;5;6},MATCH(Feuil1!F298,{0;1;2;3;12;13;14;15;16;17;18;19;20;21;22;23;24},1))</f>
        <v>3</v>
      </c>
      <c r="G89" s="22">
        <f>Feuil1!G298*(H89+I89+J89+K89)</f>
        <v>24</v>
      </c>
      <c r="H89" s="22">
        <f>INDEX({0;6;5;4;3;2;1},MATCH(Feuil1!H298,{0;1;2;3;4;5;6},1))</f>
        <v>2</v>
      </c>
      <c r="I89" s="22">
        <f>INDEX({0;6;5;4;3;2;1},MATCH(Feuil1!I298,{0;1;2;3;4;5;6},1))</f>
        <v>3</v>
      </c>
      <c r="J89" s="22">
        <f>INDEX({0;3;5;8;15;25},MATCH(Feuil1!J298,{0;1;2;3;4;5},1))</f>
        <v>0</v>
      </c>
      <c r="K89" s="22">
        <f>INDEX({0;1;4;6;10;12;15;7;8;9;10;12;14;16;18;20},MATCH(Feuil1!K298,{0;1;2;3;4;5;6;7;8;9;10;11;12;13;14;15},1))</f>
        <v>1</v>
      </c>
      <c r="L89" s="22">
        <f>IF(Feuil1!L298="","",VLOOKUP(Feuil1!L298,$A$111:$B$157,2,0))</f>
        <v>0</v>
      </c>
      <c r="M89" s="22">
        <f>IF(Feuil1!M298="","",VLOOKUP(Feuil1!M298,$A$111:$B$157,2,0))</f>
        <v>0</v>
      </c>
      <c r="N89" s="22">
        <f>IF(Feuil1!N298="","",VLOOKUP(Feuil1!N298,$A$111:$B$157,2,0))</f>
        <v>0</v>
      </c>
      <c r="O89" s="22">
        <f t="shared" si="3"/>
        <v>68</v>
      </c>
      <c r="P89" s="22"/>
      <c r="Q89" s="22"/>
    </row>
    <row r="90" spans="1:17" x14ac:dyDescent="0.25">
      <c r="A90" s="22">
        <f>Feuil1!A299</f>
        <v>0</v>
      </c>
      <c r="B90" s="22">
        <f>INDEX({0;1;3;5;7;9;12;14;16;18;20;22;24},MATCH(Feuil1!B299,{0;1;2;3;4;5;6;7;8;9;10;11;12},1))</f>
        <v>0</v>
      </c>
      <c r="C90" s="22">
        <f>INDEX({0;1;2;3;4;5;6;7;8;9;10;12;14;16;18;20},MATCH(Feuil1!C299,{0;1;2;3;4;5;6;7;8;9;10;11;12;13;14;15},1))</f>
        <v>0</v>
      </c>
      <c r="D90" s="22">
        <f>INDEX({0;1;2;3;4;5;6;7;8;9;10;12;14;16;18;20},MATCH(Feuil1!D299,{0;1;2;3;4;5;6;7;8;9;10;11;12;13;14;15},1))</f>
        <v>0</v>
      </c>
      <c r="E90" s="22">
        <f>INDEX({0;6;5;4;3;2;1},MATCH(Feuil1!E299,{0;1;2;3;4;5;6},1))</f>
        <v>0</v>
      </c>
      <c r="F90" s="22">
        <f>INDEX({0;1;2;3;1;1;1;1;1;1;1;1;2;3;4;5;6},MATCH(Feuil1!F299,{0;1;2;3;12;13;14;15;16;17;18;19;20;21;22;23;24},1))</f>
        <v>6</v>
      </c>
      <c r="G90" s="22">
        <f>Feuil1!G299*(H90+I90+J90+K90)</f>
        <v>42</v>
      </c>
      <c r="H90" s="22">
        <f>INDEX({0;6;5;4;3;2;1},MATCH(Feuil1!H299,{0;1;2;3;4;5;6},1))</f>
        <v>3</v>
      </c>
      <c r="I90" s="22">
        <f>INDEX({0;6;5;4;3;2;1},MATCH(Feuil1!I299,{0;1;2;3;4;5;6},1))</f>
        <v>4</v>
      </c>
      <c r="J90" s="22">
        <f>INDEX({0;3;5;8;15;25},MATCH(Feuil1!J299,{0;1;2;3;4;5},1))</f>
        <v>3</v>
      </c>
      <c r="K90" s="22">
        <f>INDEX({0;1;4;6;10;12;15;7;8;9;10;12;14;16;18;20},MATCH(Feuil1!K299,{0;1;2;3;4;5;6;7;8;9;10;11;12;13;14;15},1))</f>
        <v>4</v>
      </c>
      <c r="L90" s="22">
        <f>IF(Feuil1!L299="","",VLOOKUP(Feuil1!L299,$A$111:$B$157,2,0))</f>
        <v>0</v>
      </c>
      <c r="M90" s="22">
        <f>IF(Feuil1!M299="","",VLOOKUP(Feuil1!M299,$A$111:$B$157,2,0))</f>
        <v>0</v>
      </c>
      <c r="N90" s="22">
        <f>IF(Feuil1!N299="","",VLOOKUP(Feuil1!N299,$A$111:$B$157,2,0))</f>
        <v>0</v>
      </c>
      <c r="O90" s="22">
        <f t="shared" si="3"/>
        <v>48</v>
      </c>
      <c r="P90" s="22"/>
      <c r="Q90" s="22"/>
    </row>
    <row r="91" spans="1:17" x14ac:dyDescent="0.25">
      <c r="A91" s="22">
        <f>Feuil1!A300</f>
        <v>0</v>
      </c>
      <c r="B91" s="22">
        <f>INDEX({0;1;3;5;7;9;12;14;16;18;20;22;24},MATCH(Feuil1!B300,{0;1;2;3;4;5;6;7;8;9;10;11;12},1))</f>
        <v>0</v>
      </c>
      <c r="C91" s="22">
        <f>INDEX({0;1;2;3;4;5;6;7;8;9;10;12;14;16;18;20},MATCH(Feuil1!C300,{0;1;2;3;4;5;6;7;8;9;10;11;12;13;14;15},1))</f>
        <v>0</v>
      </c>
      <c r="D91" s="22">
        <f>INDEX({0;1;2;3;4;5;6;7;8;9;10;12;14;16;18;20},MATCH(Feuil1!D300,{0;1;2;3;4;5;6;7;8;9;10;11;12;13;14;15},1))</f>
        <v>0</v>
      </c>
      <c r="E91" s="22">
        <f>INDEX({0;6;5;4;3;2;1},MATCH(Feuil1!E300,{0;1;2;3;4;5;6},1))</f>
        <v>0</v>
      </c>
      <c r="F91" s="22">
        <f>INDEX({0;1;2;3;1;1;1;1;1;1;1;1;2;3;4;5;6},MATCH(Feuil1!F300,{0;1;2;3;12;13;14;15;16;17;18;19;20;21;22;23;24},1))</f>
        <v>2</v>
      </c>
      <c r="G91" s="22">
        <f>Feuil1!G300*(H91+I91+J91+K91)</f>
        <v>60</v>
      </c>
      <c r="H91" s="22">
        <f>INDEX({0;6;5;4;3;2;1},MATCH(Feuil1!H300,{0;1;2;3;4;5;6},1))</f>
        <v>4</v>
      </c>
      <c r="I91" s="22">
        <f>INDEX({0;6;5;4;3;2;1},MATCH(Feuil1!I300,{0;1;2;3;4;5;6},1))</f>
        <v>4</v>
      </c>
      <c r="J91" s="22">
        <f>INDEX({0;3;5;8;15;25},MATCH(Feuil1!J300,{0;1;2;3;4;5},1))</f>
        <v>8</v>
      </c>
      <c r="K91" s="22">
        <f>INDEX({0;1;4;6;10;12;15;7;8;9;10;12;14;16;18;20},MATCH(Feuil1!K300,{0;1;2;3;4;5;6;7;8;9;10;11;12;13;14;15},1))</f>
        <v>4</v>
      </c>
      <c r="L91" s="22">
        <f>IF(Feuil1!L300="","",VLOOKUP(Feuil1!L300,$A$111:$B$157,2,0))</f>
        <v>0</v>
      </c>
      <c r="M91" s="22">
        <f>IF(Feuil1!M300="","",VLOOKUP(Feuil1!M300,$A$111:$B$157,2,0))</f>
        <v>0</v>
      </c>
      <c r="N91" s="22">
        <f>IF(Feuil1!N300="","",VLOOKUP(Feuil1!N300,$A$111:$B$157,2,0))</f>
        <v>0</v>
      </c>
      <c r="O91" s="22">
        <f>SUM(B91:G91,L91:N91)</f>
        <v>62</v>
      </c>
      <c r="P91" s="23"/>
      <c r="Q91" s="22"/>
    </row>
    <row r="92" spans="1:17" x14ac:dyDescent="0.25">
      <c r="A92" s="22">
        <f>Feuil1!A301</f>
        <v>0</v>
      </c>
      <c r="B92" s="22">
        <f>INDEX({0;1;3;5;7;9;12;14;16;18;20;22;24},MATCH(Feuil1!B301,{0;1;2;3;4;5;6;7;8;9;10;11;12},1))</f>
        <v>0</v>
      </c>
      <c r="C92" s="22">
        <f>INDEX({0;1;2;3;4;5;6;7;8;9;10;12;14;16;18;20},MATCH(Feuil1!C301,{0;1;2;3;4;5;6;7;8;9;10;11;12;13;14;15},1))</f>
        <v>0</v>
      </c>
      <c r="D92" s="22">
        <f>INDEX({0;1;2;3;4;5;6;7;8;9;10;12;14;16;18;20},MATCH(Feuil1!D301,{0;1;2;3;4;5;6;7;8;9;10;11;12;13;14;15},1))</f>
        <v>0</v>
      </c>
      <c r="E92" s="22">
        <f>INDEX({0;6;5;4;3;2;1},MATCH(Feuil1!E301,{0;1;2;3;4;5;6},1))</f>
        <v>0</v>
      </c>
      <c r="F92" s="22">
        <f>INDEX({0;1;2;3;1;1;1;1;1;1;1;1;2;3;4;5;6},MATCH(Feuil1!F301,{0;1;2;3;12;13;14;15;16;17;18;19;20;21;22;23;24},1))</f>
        <v>1</v>
      </c>
      <c r="G92" s="22">
        <f>Feuil1!G301*(H92+I92+J92+K92)</f>
        <v>72</v>
      </c>
      <c r="H92" s="22">
        <f>INDEX({0;6;5;4;3;2;1},MATCH(Feuil1!H301,{0;1;2;3;4;5;6},1))</f>
        <v>3</v>
      </c>
      <c r="I92" s="22">
        <f>INDEX({0;6;5;4;3;2;1},MATCH(Feuil1!I301,{0;1;2;3;4;5;6},1))</f>
        <v>4</v>
      </c>
      <c r="J92" s="22">
        <f>INDEX({0;3;5;8;15;25},MATCH(Feuil1!J301,{0;1;2;3;4;5},1))</f>
        <v>0</v>
      </c>
      <c r="K92" s="22">
        <f>INDEX({0;1;4;6;10;12;15;7;8;9;10;12;14;16;18;20},MATCH(Feuil1!K301,{0;1;2;3;4;5;6;7;8;9;10;11;12;13;14;15},1))</f>
        <v>1</v>
      </c>
      <c r="L92" s="22">
        <f>IF(Feuil1!L301="","",VLOOKUP(Feuil1!L301,$A$111:$B$157,2,0))</f>
        <v>0</v>
      </c>
      <c r="M92" s="22">
        <f>IF(Feuil1!M301="","",VLOOKUP(Feuil1!M301,$A$111:$B$157,2,0))</f>
        <v>0</v>
      </c>
      <c r="N92" s="22">
        <f>IF(Feuil1!N301="","",VLOOKUP(Feuil1!N301,$A$111:$B$157,2,0))</f>
        <v>0</v>
      </c>
      <c r="O92" s="22">
        <f>SUM(B92:G92,L92:N92)</f>
        <v>73</v>
      </c>
      <c r="P92" s="23" t="s">
        <v>11</v>
      </c>
      <c r="Q92" s="22">
        <f>SUM(O89:O92)</f>
        <v>251</v>
      </c>
    </row>
    <row r="93" spans="1:17" x14ac:dyDescent="0.25">
      <c r="A93" s="43" t="str">
        <f>Feuil1!A302</f>
        <v>Stegadon With Sunfire Thrower</v>
      </c>
      <c r="B93" s="43">
        <f>INDEX({0;1;3;5;7;9;12;14;16;18;20;22;24},MATCH(Feuil1!B302,{0;1;2;3;4;5;6;7;8;9;10;11;12},1))</f>
        <v>20</v>
      </c>
      <c r="C93" s="43">
        <f>INDEX({0;1;2;3;4;5;6;7;8;9;10;12;14;16;18;20},MATCH(Feuil1!C302,{0;1;2;3;4;5;6;7;8;9;10;11;12;13;14;15},1))</f>
        <v>8</v>
      </c>
      <c r="D93" s="43">
        <f>INDEX({0;1;2;3;4;5;6;7;8;9;10;12;14;16;18;20},MATCH(Feuil1!D302,{0;1;2;3;4;5;6;7;8;9;10;11;12;13;14;15},1))</f>
        <v>10</v>
      </c>
      <c r="E93" s="43">
        <f>INDEX({0;6;5;4;3;2;1},MATCH(Feuil1!E302,{0;1;2;3;4;5;6},1))</f>
        <v>3</v>
      </c>
      <c r="F93" s="43">
        <f>INDEX({0;1;2;3;1;1;1;1;1;1;1;1;2;3;4;5;6},MATCH(Feuil1!F302,{0;1;2;3;12;13;14;15;16;17;18;19;20;21;22;23;24},1))</f>
        <v>3</v>
      </c>
      <c r="G93" s="43">
        <f>Feuil1!G302*(H93+I93+J93+K93)</f>
        <v>24</v>
      </c>
      <c r="H93" s="43">
        <f>INDEX({0;6;5;4;3;2;1},MATCH(Feuil1!H302,{0;1;2;3;4;5;6},1))</f>
        <v>2</v>
      </c>
      <c r="I93" s="43">
        <f>INDEX({0;6;5;4;3;2;1},MATCH(Feuil1!I302,{0;1;2;3;4;5;6},1))</f>
        <v>3</v>
      </c>
      <c r="J93" s="43">
        <f>INDEX({0;3;5;8;15;25},MATCH(Feuil1!J302,{0;1;2;3;4;5},1))</f>
        <v>0</v>
      </c>
      <c r="K93" s="43">
        <f>INDEX({0;1;4;6;10;12;15;7;8;9;10;12;14;16;18;20},MATCH(Feuil1!K302,{0;1;2;3;4;5;6;7;8;9;10;11;12;13;14;15},1))</f>
        <v>1</v>
      </c>
      <c r="L93" s="43">
        <f>IF(Feuil1!L302="","",VLOOKUP(Feuil1!L302,$A$111:$B$157,2,0))</f>
        <v>0</v>
      </c>
      <c r="M93" s="43">
        <f>IF(Feuil1!M302="","",VLOOKUP(Feuil1!M302,$A$111:$B$157,2,0))</f>
        <v>0</v>
      </c>
      <c r="N93" s="43">
        <f>IF(Feuil1!N302="","",VLOOKUP(Feuil1!N302,$A$111:$B$157,2,0))</f>
        <v>0</v>
      </c>
      <c r="O93" s="43">
        <f>SUM(B93:G93,L93:N93)</f>
        <v>68</v>
      </c>
      <c r="P93" s="43"/>
      <c r="Q93" s="43"/>
    </row>
    <row r="94" spans="1:17" x14ac:dyDescent="0.25">
      <c r="A94" s="43">
        <f>Feuil1!A303</f>
        <v>0</v>
      </c>
      <c r="B94" s="43">
        <f>INDEX({0;1;3;5;7;9;12;14;16;18;20;22;24},MATCH(Feuil1!B303,{0;1;2;3;4;5;6;7;8;9;10;11;12},1))</f>
        <v>0</v>
      </c>
      <c r="C94" s="43">
        <f>INDEX({0;1;2;3;4;5;6;7;8;9;10;12;14;16;18;20},MATCH(Feuil1!C303,{0;1;2;3;4;5;6;7;8;9;10;11;12;13;14;15},1))</f>
        <v>0</v>
      </c>
      <c r="D94" s="43">
        <f>INDEX({0;1;2;3;4;5;6;7;8;9;10;12;14;16;18;20},MATCH(Feuil1!D303,{0;1;2;3;4;5;6;7;8;9;10;11;12;13;14;15},1))</f>
        <v>0</v>
      </c>
      <c r="E94" s="43">
        <f>INDEX({0;6;5;4;3;2;1},MATCH(Feuil1!E303,{0;1;2;3;4;5;6},1))</f>
        <v>0</v>
      </c>
      <c r="F94" s="43">
        <f>INDEX({0;1;2;3;1;1;1;1;1;1;1;1;2;3;4;5;6},MATCH(Feuil1!F303,{0;1;2;3;12;13;14;15;16;17;18;19;20;21;22;23;24},1))</f>
        <v>3</v>
      </c>
      <c r="G94" s="43">
        <f>Feuil1!G303*(H94+I94+J94+K94)</f>
        <v>90</v>
      </c>
      <c r="H94" s="43">
        <f>INDEX({0;6;5;4;3;2;1},MATCH(Feuil1!H303,{0;1;2;3;4;5;6},1))</f>
        <v>4</v>
      </c>
      <c r="I94" s="43">
        <f>INDEX({0;6;5;4;3;2;1},MATCH(Feuil1!I303,{0;1;2;3;4;5;6},1))</f>
        <v>4</v>
      </c>
      <c r="J94" s="43">
        <f>INDEX({0;3;5;8;15;25},MATCH(Feuil1!J303,{0;1;2;3;4;5},1))</f>
        <v>0</v>
      </c>
      <c r="K94" s="43">
        <f>INDEX({0;1;4;6;10;12;15;7;8;9;10;12;14;16;18;20},MATCH(Feuil1!K303,{0;1;2;3;4;5;6;7;8;9;10;11;12;13;14;15},1))</f>
        <v>1</v>
      </c>
      <c r="L94" s="43">
        <f>IF(Feuil1!L303="","",VLOOKUP(Feuil1!L303,$A$111:$B$157,2,0))</f>
        <v>0</v>
      </c>
      <c r="M94" s="43">
        <f>IF(Feuil1!M303="","",VLOOKUP(Feuil1!M303,$A$111:$B$157,2,0))</f>
        <v>0</v>
      </c>
      <c r="N94" s="43">
        <f>IF(Feuil1!N303="","",VLOOKUP(Feuil1!N303,$A$111:$B$157,2,0))</f>
        <v>0</v>
      </c>
      <c r="O94" s="43">
        <f>SUM(B94:G94,L94:N94)</f>
        <v>93</v>
      </c>
      <c r="P94" s="44"/>
      <c r="Q94" s="43"/>
    </row>
    <row r="95" spans="1:17" x14ac:dyDescent="0.25">
      <c r="A95" s="43">
        <f>Feuil1!A304</f>
        <v>0</v>
      </c>
      <c r="B95" s="43">
        <f>INDEX({0;1;3;5;7;9;12;14;16;18;20;22;24},MATCH(Feuil1!B304,{0;1;2;3;4;5;6;7;8;9;10;11;12},1))</f>
        <v>0</v>
      </c>
      <c r="C95" s="43">
        <f>INDEX({0;1;2;3;4;5;6;7;8;9;10;12;14;16;18;20},MATCH(Feuil1!C304,{0;1;2;3;4;5;6;7;8;9;10;11;12;13;14;15},1))</f>
        <v>0</v>
      </c>
      <c r="D95" s="43">
        <f>INDEX({0;1;2;3;4;5;6;7;8;9;10;12;14;16;18;20},MATCH(Feuil1!D304,{0;1;2;3;4;5;6;7;8;9;10;11;12;13;14;15},1))</f>
        <v>0</v>
      </c>
      <c r="E95" s="43">
        <f>INDEX({0;6;5;4;3;2;1},MATCH(Feuil1!E304,{0;1;2;3;4;5;6},1))</f>
        <v>0</v>
      </c>
      <c r="F95" s="43">
        <f>INDEX({0;1;2;3;1;1;1;1;1;1;1;1;2;3;4;5;6},MATCH(Feuil1!F304,{0;1;2;3;12;13;14;15;16;17;18;19;20;21;22;23;24},1))</f>
        <v>2</v>
      </c>
      <c r="G95" s="43">
        <f>Feuil1!G304*(H95+I95+J95+K95)</f>
        <v>60</v>
      </c>
      <c r="H95" s="43">
        <f>INDEX({0;6;5;4;3;2;1},MATCH(Feuil1!H304,{0;1;2;3;4;5;6},1))</f>
        <v>4</v>
      </c>
      <c r="I95" s="43">
        <f>INDEX({0;6;5;4;3;2;1},MATCH(Feuil1!I304,{0;1;2;3;4;5;6},1))</f>
        <v>4</v>
      </c>
      <c r="J95" s="43">
        <f>INDEX({0;3;5;8;15;25},MATCH(Feuil1!J304,{0;1;2;3;4;5},1))</f>
        <v>8</v>
      </c>
      <c r="K95" s="43">
        <f>INDEX({0;1;4;6;10;12;15;7;8;9;10;12;14;16;18;20},MATCH(Feuil1!K304,{0;1;2;3;4;5;6;7;8;9;10;11;12;13;14;15},1))</f>
        <v>4</v>
      </c>
      <c r="L95" s="43">
        <f>IF(Feuil1!L304="","",VLOOKUP(Feuil1!L304,$A$111:$B$157,2,0))</f>
        <v>0</v>
      </c>
      <c r="M95" s="43">
        <f>IF(Feuil1!M304="","",VLOOKUP(Feuil1!M304,$A$111:$B$157,2,0))</f>
        <v>0</v>
      </c>
      <c r="N95" s="43">
        <f>IF(Feuil1!N304="","",VLOOKUP(Feuil1!N304,$A$111:$B$157,2,0))</f>
        <v>0</v>
      </c>
      <c r="O95" s="43">
        <f t="shared" si="3"/>
        <v>62</v>
      </c>
      <c r="P95" s="44"/>
      <c r="Q95" s="43"/>
    </row>
    <row r="96" spans="1:17" x14ac:dyDescent="0.25">
      <c r="A96" s="43">
        <f>Feuil1!A305</f>
        <v>0</v>
      </c>
      <c r="B96" s="43">
        <f>INDEX({0;1;3;5;7;9;12;14;16;18;20;22;24},MATCH(Feuil1!B305,{0;1;2;3;4;5;6;7;8;9;10;11;12},1))</f>
        <v>0</v>
      </c>
      <c r="C96" s="43">
        <f>INDEX({0;1;2;3;4;5;6;7;8;9;10;12;14;16;18;20},MATCH(Feuil1!C305,{0;1;2;3;4;5;6;7;8;9;10;11;12;13;14;15},1))</f>
        <v>0</v>
      </c>
      <c r="D96" s="43">
        <f>INDEX({0;1;2;3;4;5;6;7;8;9;10;12;14;16;18;20},MATCH(Feuil1!D305,{0;1;2;3;4;5;6;7;8;9;10;11;12;13;14;15},1))</f>
        <v>0</v>
      </c>
      <c r="E96" s="43">
        <f>INDEX({0;6;5;4;3;2;1},MATCH(Feuil1!E305,{0;1;2;3;4;5;6},1))</f>
        <v>0</v>
      </c>
      <c r="F96" s="43">
        <f>INDEX({0;1;2;3;1;1;1;1;1;1;1;1;2;3;4;5;6},MATCH(Feuil1!F305,{0;1;2;3;12;13;14;15;16;17;18;19;20;21;22;23;24},1))</f>
        <v>1</v>
      </c>
      <c r="G96" s="43">
        <f>Feuil1!G305*(H96+I96+J96+K96)</f>
        <v>72</v>
      </c>
      <c r="H96" s="43">
        <f>INDEX({0;6;5;4;3;2;1},MATCH(Feuil1!H305,{0;1;2;3;4;5;6},1))</f>
        <v>3</v>
      </c>
      <c r="I96" s="43">
        <f>INDEX({0;6;5;4;3;2;1},MATCH(Feuil1!I305,{0;1;2;3;4;5;6},1))</f>
        <v>4</v>
      </c>
      <c r="J96" s="43">
        <f>INDEX({0;3;5;8;15;25},MATCH(Feuil1!J305,{0;1;2;3;4;5},1))</f>
        <v>0</v>
      </c>
      <c r="K96" s="43">
        <f>INDEX({0;1;4;6;10;12;15;7;8;9;10;12;14;16;18;20},MATCH(Feuil1!K305,{0;1;2;3;4;5;6;7;8;9;10;11;12;13;14;15},1))</f>
        <v>1</v>
      </c>
      <c r="L96" s="43">
        <f>IF(Feuil1!L305="","",VLOOKUP(Feuil1!L305,$A$111:$B$157,2,0))</f>
        <v>0</v>
      </c>
      <c r="M96" s="43">
        <f>IF(Feuil1!M305="","",VLOOKUP(Feuil1!M305,$A$111:$B$157,2,0))</f>
        <v>0</v>
      </c>
      <c r="N96" s="43">
        <f>IF(Feuil1!N305="","",VLOOKUP(Feuil1!N305,$A$111:$B$157,2,0))</f>
        <v>0</v>
      </c>
      <c r="O96" s="43">
        <f t="shared" si="3"/>
        <v>73</v>
      </c>
      <c r="P96" s="44" t="s">
        <v>11</v>
      </c>
      <c r="Q96" s="43">
        <f>SUM(O93:O96)</f>
        <v>296</v>
      </c>
    </row>
    <row r="97" spans="1:17" x14ac:dyDescent="0.25">
      <c r="A97" s="22" t="str">
        <f>Feuil1!A306</f>
        <v>Engine Of The Gods</v>
      </c>
      <c r="B97" s="22">
        <f>INDEX({0;1;3;5;7;9;12;14;16;18;20;22;24},MATCH(Feuil1!B306,{0;1;2;3;4;5;6;7;8;9;10;11;12},1))</f>
        <v>20</v>
      </c>
      <c r="C97" s="22">
        <f>INDEX({0;1;2;3;4;5;6;7;8;9;10;12;14;16;18;20},MATCH(Feuil1!C306,{0;1;2;3;4;5;6;7;8;9;10;11;12;13;14;15},1))</f>
        <v>8</v>
      </c>
      <c r="D97" s="22">
        <f>INDEX({0;1;2;3;4;5;6;7;8;9;10;12;14;16;18;20},MATCH(Feuil1!D306,{0;1;2;3;4;5;6;7;8;9;10;11;12;13;14;15},1))</f>
        <v>10</v>
      </c>
      <c r="E97" s="22">
        <f>INDEX({0;6;5;4;3;2;1},MATCH(Feuil1!E306,{0;1;2;3;4;5;6},1))</f>
        <v>3</v>
      </c>
      <c r="F97" s="22">
        <f>INDEX({0;1;2;3;1;1;1;1;1;1;1;1;2;3;4;5;6},MATCH(Feuil1!F306,{0;1;2;3;12;13;14;15;16;17;18;19;20;21;22;23;24},1))</f>
        <v>3</v>
      </c>
      <c r="G97" s="22">
        <f>Feuil1!G306*(H97+I97+J97+K97)</f>
        <v>24</v>
      </c>
      <c r="H97" s="22">
        <f>INDEX({0;6;5;4;3;2;1},MATCH(Feuil1!H306,{0;1;2;3;4;5;6},1))</f>
        <v>2</v>
      </c>
      <c r="I97" s="22">
        <f>INDEX({0;6;5;4;3;2;1},MATCH(Feuil1!I306,{0;1;2;3;4;5;6},1))</f>
        <v>3</v>
      </c>
      <c r="J97" s="22">
        <f>INDEX({0;3;5;8;15;25},MATCH(Feuil1!J306,{0;1;2;3;4;5},1))</f>
        <v>0</v>
      </c>
      <c r="K97" s="22">
        <f>INDEX({0;1;4;6;10;12;15;7;8;9;10;12;14;16;18;20},MATCH(Feuil1!K306,{0;1;2;3;4;5;6;7;8;9;10;11;12;13;14;15},1))</f>
        <v>1</v>
      </c>
      <c r="L97" s="22">
        <f>IF(Feuil1!L306="","",VLOOKUP(Feuil1!L306,$A$111:$B$157,2,0))</f>
        <v>0</v>
      </c>
      <c r="M97" s="22">
        <f>IF(Feuil1!M306="","",VLOOKUP(Feuil1!M306,$A$111:$B$157,2,0))</f>
        <v>0</v>
      </c>
      <c r="N97" s="22">
        <f>IF(Feuil1!N306="","",VLOOKUP(Feuil1!N306,$A$111:$B$157,2,0))</f>
        <v>0</v>
      </c>
      <c r="O97" s="22">
        <f t="shared" si="3"/>
        <v>68</v>
      </c>
      <c r="P97" s="23"/>
      <c r="Q97" s="22"/>
    </row>
    <row r="98" spans="1:17" x14ac:dyDescent="0.25">
      <c r="A98" s="22">
        <f>Feuil1!A307</f>
        <v>0</v>
      </c>
      <c r="B98" s="22">
        <f>INDEX({0;1;3;5;7;9;12;14;16;18;20;22;24},MATCH(Feuil1!B307,{0;1;2;3;4;5;6;7;8;9;10;11;12},1))</f>
        <v>0</v>
      </c>
      <c r="C98" s="22">
        <f>INDEX({0;1;2;3;4;5;6;7;8;9;10;12;14;16;18;20},MATCH(Feuil1!C307,{0;1;2;3;4;5;6;7;8;9;10;11;12;13;14;15},1))</f>
        <v>0</v>
      </c>
      <c r="D98" s="22">
        <f>INDEX({0;1;2;3;4;5;6;7;8;9;10;12;14;16;18;20},MATCH(Feuil1!D307,{0;1;2;3;4;5;6;7;8;9;10;11;12;13;14;15},1))</f>
        <v>0</v>
      </c>
      <c r="E98" s="22">
        <f>INDEX({0;6;5;4;3;2;1},MATCH(Feuil1!E307,{0;1;2;3;4;5;6},1))</f>
        <v>0</v>
      </c>
      <c r="F98" s="22">
        <f>INDEX({0;1;2;3;1;1;1;1;1;1;1;1;2;3;4;5;6},MATCH(Feuil1!F307,{0;1;2;3;12;13;14;15;16;17;18;19;20;21;22;23;24},1))</f>
        <v>2</v>
      </c>
      <c r="G98" s="22">
        <f>Feuil1!G307*(H98+I98+J98+K98)</f>
        <v>60</v>
      </c>
      <c r="H98" s="22">
        <f>INDEX({0;6;5;4;3;2;1},MATCH(Feuil1!H307,{0;1;2;3;4;5;6},1))</f>
        <v>4</v>
      </c>
      <c r="I98" s="22">
        <f>INDEX({0;6;5;4;3;2;1},MATCH(Feuil1!I307,{0;1;2;3;4;5;6},1))</f>
        <v>4</v>
      </c>
      <c r="J98" s="22">
        <f>INDEX({0;3;5;8;15;25},MATCH(Feuil1!J307,{0;1;2;3;4;5},1))</f>
        <v>3</v>
      </c>
      <c r="K98" s="22">
        <f>INDEX({0;1;4;6;10;12;15;7;8;9;10;12;14;16;18;20},MATCH(Feuil1!K307,{0;1;2;3;4;5;6;7;8;9;10;11;12;13;14;15},1))</f>
        <v>4</v>
      </c>
      <c r="L98" s="22">
        <f>IF(Feuil1!L307="","",VLOOKUP(Feuil1!L307,$A$111:$B$157,2,0))</f>
        <v>0</v>
      </c>
      <c r="M98" s="22">
        <f>IF(Feuil1!M307="","",VLOOKUP(Feuil1!M307,$A$111:$B$157,2,0))</f>
        <v>0</v>
      </c>
      <c r="N98" s="22">
        <f>IF(Feuil1!N307="","",VLOOKUP(Feuil1!N307,$A$111:$B$157,2,0))</f>
        <v>0</v>
      </c>
      <c r="O98" s="22">
        <f t="shared" si="3"/>
        <v>62</v>
      </c>
      <c r="P98" s="23"/>
      <c r="Q98" s="22"/>
    </row>
    <row r="99" spans="1:17" x14ac:dyDescent="0.25">
      <c r="A99" s="22">
        <f>Feuil1!A308</f>
        <v>0</v>
      </c>
      <c r="B99" s="22">
        <f>INDEX({0;1;3;5;7;9;12;14;16;18;20;22;24},MATCH(Feuil1!B308,{0;1;2;3;4;5;6;7;8;9;10;11;12},1))</f>
        <v>0</v>
      </c>
      <c r="C99" s="22">
        <f>INDEX({0;1;2;3;4;5;6;7;8;9;10;12;14;16;18;20},MATCH(Feuil1!C308,{0;1;2;3;4;5;6;7;8;9;10;11;12;13;14;15},1))</f>
        <v>0</v>
      </c>
      <c r="D99" s="22">
        <f>INDEX({0;1;2;3;4;5;6;7;8;9;10;12;14;16;18;20},MATCH(Feuil1!D308,{0;1;2;3;4;5;6;7;8;9;10;11;12;13;14;15},1))</f>
        <v>0</v>
      </c>
      <c r="E99" s="22">
        <f>INDEX({0;6;5;4;3;2;1},MATCH(Feuil1!E308,{0;1;2;3;4;5;6},1))</f>
        <v>0</v>
      </c>
      <c r="F99" s="22">
        <f>INDEX({0;1;2;3;1;1;1;1;1;1;1;1;2;3;4;5;6},MATCH(Feuil1!F308,{0;1;2;3;12;13;14;15;16;17;18;19;20;21;22;23;24},1))</f>
        <v>1</v>
      </c>
      <c r="G99" s="22">
        <f>Feuil1!G308*(H99+I99+J99+K99)</f>
        <v>63</v>
      </c>
      <c r="H99" s="22">
        <f>INDEX({0;6;5;4;3;2;1},MATCH(Feuil1!H308,{0;1;2;3;4;5;6},1))</f>
        <v>3</v>
      </c>
      <c r="I99" s="22">
        <f>INDEX({0;6;5;4;3;2;1},MATCH(Feuil1!I308,{0;1;2;3;4;5;6},1))</f>
        <v>3</v>
      </c>
      <c r="J99" s="22">
        <f>INDEX({0;3;5;8;15;25},MATCH(Feuil1!J308,{0;1;2;3;4;5},1))</f>
        <v>0</v>
      </c>
      <c r="K99" s="22">
        <f>INDEX({0;1;4;6;10;12;15;7;8;9;10;12;14;16;18;20},MATCH(Feuil1!K308,{0;1;2;3;4;5;6;7;8;9;10;11;12;13;14;15},1))</f>
        <v>1</v>
      </c>
      <c r="L99" s="22">
        <f>IF(Feuil1!L308="","",VLOOKUP(Feuil1!L308,$A$111:$B$157,2,0))</f>
        <v>0</v>
      </c>
      <c r="M99" s="22">
        <f>IF(Feuil1!M308="","",VLOOKUP(Feuil1!M308,$A$111:$B$157,2,0))</f>
        <v>0</v>
      </c>
      <c r="N99" s="22">
        <f>IF(Feuil1!N308="","",VLOOKUP(Feuil1!N308,$A$111:$B$157,2,0))</f>
        <v>0</v>
      </c>
      <c r="O99" s="22">
        <f t="shared" si="3"/>
        <v>64</v>
      </c>
      <c r="P99" s="23" t="s">
        <v>11</v>
      </c>
      <c r="Q99" s="22">
        <f>SUM(O97:O99)</f>
        <v>194</v>
      </c>
    </row>
    <row r="100" spans="1:17" x14ac:dyDescent="0.25">
      <c r="A100" s="43" t="str">
        <f>Feuil1!A309</f>
        <v>Bastiladon With Searing Beam</v>
      </c>
      <c r="B100" s="43">
        <f>INDEX({0;1;3;5;7;9;12;14;16;18;20;22;24},MATCH(Feuil1!B309,{0;1;2;3;4;5;6;7;8;9;10;11;12},1))</f>
        <v>16</v>
      </c>
      <c r="C100" s="43">
        <f>INDEX({0;1;2;3;4;5;6;7;8;9;10;12;14;16;18;20},MATCH(Feuil1!C309,{0;1;2;3;4;5;6;7;8;9;10;11;12;13;14;15},1))</f>
        <v>5</v>
      </c>
      <c r="D100" s="43">
        <f>INDEX({0;1;2;3;4;5;6;7;8;9;10;12;14;16;18;20},MATCH(Feuil1!D309,{0;1;2;3;4;5;6;7;8;9;10;11;12;13;14;15},1))</f>
        <v>10</v>
      </c>
      <c r="E100" s="43">
        <f>INDEX({0;6;5;4;3;2;1},MATCH(Feuil1!E309,{0;1;2;3;4;5;6},1))</f>
        <v>4</v>
      </c>
      <c r="F100" s="43">
        <f>INDEX({0;1;2;3;1;1;1;1;1;1;1;1;2;3;4;5;6},MATCH(Feuil1!F309,{0;1;2;3;12;13;14;15;16;17;18;19;20;21;22;23;24},1))</f>
        <v>2</v>
      </c>
      <c r="G100" s="43">
        <f>Feuil1!G309*(H100+I100+J100+K100)</f>
        <v>84</v>
      </c>
      <c r="H100" s="43">
        <f>INDEX({0;6;5;4;3;2;1},MATCH(Feuil1!H309,{0;1;2;3;4;5;6},1))</f>
        <v>3</v>
      </c>
      <c r="I100" s="43">
        <f>INDEX({0;6;5;4;3;2;1},MATCH(Feuil1!I309,{0;1;2;3;4;5;6},1))</f>
        <v>4</v>
      </c>
      <c r="J100" s="43">
        <f>INDEX({0;3;5;8;15;25},MATCH(Feuil1!J309,{0;1;2;3;4;5},1))</f>
        <v>3</v>
      </c>
      <c r="K100" s="43">
        <f>INDEX({0;1;4;6;10;12;15;7;8;9;10;12;14;16;18;20},MATCH(Feuil1!K309,{0;1;2;3;4;5;6;7;8;9;10;11;12;13;14;15},1))</f>
        <v>4</v>
      </c>
      <c r="L100" s="43">
        <f>IF(Feuil1!L309="","",VLOOKUP(Feuil1!L309,$A$111:$B$157,2,0))</f>
        <v>0</v>
      </c>
      <c r="M100" s="43">
        <f>IF(Feuil1!M309="","",VLOOKUP(Feuil1!M309,$A$111:$B$157,2,0))</f>
        <v>0</v>
      </c>
      <c r="N100" s="43">
        <f>IF(Feuil1!N309="","",VLOOKUP(Feuil1!N309,$A$111:$B$157,2,0))</f>
        <v>0</v>
      </c>
      <c r="O100" s="43">
        <f>SUM(B100:G100,L100:N100)</f>
        <v>121</v>
      </c>
      <c r="P100" s="43"/>
      <c r="Q100" s="43"/>
    </row>
    <row r="101" spans="1:17" x14ac:dyDescent="0.25">
      <c r="A101" s="43">
        <f>Feuil1!A310</f>
        <v>0</v>
      </c>
      <c r="B101" s="43">
        <f>INDEX({0;1;3;5;7;9;12;14;16;18;20;22;24},MATCH(Feuil1!B310,{0;1;2;3;4;5;6;7;8;9;10;11;12},1))</f>
        <v>0</v>
      </c>
      <c r="C101" s="43">
        <f>INDEX({0;1;2;3;4;5;6;7;8;9;10;12;14;16;18;20},MATCH(Feuil1!C310,{0;1;2;3;4;5;6;7;8;9;10;11;12;13;14;15},1))</f>
        <v>0</v>
      </c>
      <c r="D101" s="43">
        <f>INDEX({0;1;2;3;4;5;6;7;8;9;10;12;14;16;18;20},MATCH(Feuil1!D310,{0;1;2;3;4;5;6;7;8;9;10;11;12;13;14;15},1))</f>
        <v>0</v>
      </c>
      <c r="E101" s="43">
        <f>INDEX({0;6;5;4;3;2;1},MATCH(Feuil1!E310,{0;1;2;3;4;5;6},1))</f>
        <v>0</v>
      </c>
      <c r="F101" s="43">
        <f>INDEX({0;1;2;3;1;1;1;1;1;1;1;1;2;3;4;5;6},MATCH(Feuil1!F310,{0;1;2;3;12;13;14;15;16;17;18;19;20;21;22;23;24},1))</f>
        <v>3</v>
      </c>
      <c r="G101" s="43">
        <f>Feuil1!G310*(H101+I101+J101+K101)</f>
        <v>24</v>
      </c>
      <c r="H101" s="43">
        <f>INDEX({0;6;5;4;3;2;1},MATCH(Feuil1!H310,{0;1;2;3;4;5;6},1))</f>
        <v>2</v>
      </c>
      <c r="I101" s="43">
        <f>INDEX({0;6;5;4;3;2;1},MATCH(Feuil1!I310,{0;1;2;3;4;5;6},1))</f>
        <v>3</v>
      </c>
      <c r="J101" s="43">
        <f>INDEX({0;3;5;8;15;25},MATCH(Feuil1!J310,{0;1;2;3;4;5},1))</f>
        <v>0</v>
      </c>
      <c r="K101" s="43">
        <f>INDEX({0;1;4;6;10;12;15;7;8;9;10;12;14;16;18;20},MATCH(Feuil1!K310,{0;1;2;3;4;5;6;7;8;9;10;11;12;13;14;15},1))</f>
        <v>1</v>
      </c>
      <c r="L101" s="43">
        <f>IF(Feuil1!L310="","",VLOOKUP(Feuil1!L310,$A$111:$B$157,2,0))</f>
        <v>0</v>
      </c>
      <c r="M101" s="43">
        <f>IF(Feuil1!M310="","",VLOOKUP(Feuil1!M310,$A$111:$B$157,2,0))</f>
        <v>0</v>
      </c>
      <c r="N101" s="43">
        <f>IF(Feuil1!N310="","",VLOOKUP(Feuil1!N310,$A$111:$B$157,2,0))</f>
        <v>0</v>
      </c>
      <c r="O101" s="43">
        <f t="shared" ref="O101:O108" si="7">SUM(B101:G101,L101:N101)</f>
        <v>27</v>
      </c>
      <c r="P101" s="44"/>
      <c r="Q101" s="43"/>
    </row>
    <row r="102" spans="1:17" x14ac:dyDescent="0.25">
      <c r="A102" s="43">
        <f>Feuil1!A311</f>
        <v>0</v>
      </c>
      <c r="B102" s="43">
        <f>INDEX({0;1;3;5;7;9;12;14;16;18;20;22;24},MATCH(Feuil1!B311,{0;1;2;3;4;5;6;7;8;9;10;11;12},1))</f>
        <v>0</v>
      </c>
      <c r="C102" s="43">
        <f>INDEX({0;1;2;3;4;5;6;7;8;9;10;12;14;16;18;20},MATCH(Feuil1!C311,{0;1;2;3;4;5;6;7;8;9;10;11;12;13;14;15},1))</f>
        <v>0</v>
      </c>
      <c r="D102" s="43">
        <f>INDEX({0;1;2;3;4;5;6;7;8;9;10;12;14;16;18;20},MATCH(Feuil1!D311,{0;1;2;3;4;5;6;7;8;9;10;11;12;13;14;15},1))</f>
        <v>0</v>
      </c>
      <c r="E102" s="43">
        <f>INDEX({0;6;5;4;3;2;1},MATCH(Feuil1!E311,{0;1;2;3;4;5;6},1))</f>
        <v>0</v>
      </c>
      <c r="F102" s="43">
        <f>INDEX({0;1;2;3;1;1;1;1;1;1;1;1;2;3;4;5;6},MATCH(Feuil1!F311,{0;1;2;3;12;13;14;15;16;17;18;19;20;21;22;23;24},1))</f>
        <v>2</v>
      </c>
      <c r="G102" s="43">
        <f>Feuil1!G311*(H102+I102+J102+K102)</f>
        <v>45</v>
      </c>
      <c r="H102" s="43">
        <f>INDEX({0;6;5;4;3;2;1},MATCH(Feuil1!H311,{0;1;2;3;4;5;6},1))</f>
        <v>4</v>
      </c>
      <c r="I102" s="43">
        <f>INDEX({0;6;5;4;3;2;1},MATCH(Feuil1!I311,{0;1;2;3;4;5;6},1))</f>
        <v>4</v>
      </c>
      <c r="J102" s="43">
        <f>INDEX({0;3;5;8;15;25},MATCH(Feuil1!J311,{0;1;2;3;4;5},1))</f>
        <v>3</v>
      </c>
      <c r="K102" s="43">
        <f>INDEX({0;1;4;6;10;12;15;7;8;9;10;12;14;16;18;20},MATCH(Feuil1!K311,{0;1;2;3;4;5;6;7;8;9;10;11;12;13;14;15},1))</f>
        <v>4</v>
      </c>
      <c r="L102" s="43">
        <f>IF(Feuil1!L311="","",VLOOKUP(Feuil1!L311,$A$111:$B$157,2,0))</f>
        <v>0</v>
      </c>
      <c r="M102" s="43">
        <f>IF(Feuil1!M311="","",VLOOKUP(Feuil1!M311,$A$111:$B$157,2,0))</f>
        <v>0</v>
      </c>
      <c r="N102" s="43">
        <f>IF(Feuil1!N311="","",VLOOKUP(Feuil1!N311,$A$111:$B$157,2,0))</f>
        <v>0</v>
      </c>
      <c r="O102" s="43">
        <f t="shared" si="7"/>
        <v>47</v>
      </c>
      <c r="P102" s="44" t="s">
        <v>11</v>
      </c>
      <c r="Q102" s="43">
        <f>SUM(O100:O102)</f>
        <v>195</v>
      </c>
    </row>
    <row r="103" spans="1:17" x14ac:dyDescent="0.25">
      <c r="A103" s="22" t="str">
        <f>Feuil1!A312</f>
        <v>Bastiladon</v>
      </c>
      <c r="B103" s="22">
        <f>INDEX({0;1;3;5;7;9;12;14;16;18;20;22;24},MATCH(Feuil1!B312,{0;1;2;3;4;5;6;7;8;9;10;11;12},1))</f>
        <v>16</v>
      </c>
      <c r="C103" s="22">
        <f>INDEX({0;1;2;3;4;5;6;7;8;9;10;12;14;16;18;20},MATCH(Feuil1!C312,{0;1;2;3;4;5;6;7;8;9;10;11;12;13;14;15},1))</f>
        <v>5</v>
      </c>
      <c r="D103" s="22">
        <f>INDEX({0;1;2;3;4;5;6;7;8;9;10;12;14;16;18;20},MATCH(Feuil1!D312,{0;1;2;3;4;5;6;7;8;9;10;11;12;13;14;15},1))</f>
        <v>10</v>
      </c>
      <c r="E103" s="22">
        <f>INDEX({0;6;5;4;3;2;1},MATCH(Feuil1!E312,{0;1;2;3;4;5;6},1))</f>
        <v>4</v>
      </c>
      <c r="F103" s="22">
        <f>INDEX({0;1;2;3;1;1;1;1;1;1;1;1;2;3;4;5;6},MATCH(Feuil1!F312,{0;1;2;3;12;13;14;15;16;17;18;19;20;21;22;23;24},1))</f>
        <v>3</v>
      </c>
      <c r="G103" s="22">
        <f>Feuil1!G312*(H103+I103+J103+K103)</f>
        <v>24</v>
      </c>
      <c r="H103" s="22">
        <f>INDEX({0;6;5;4;3;2;1},MATCH(Feuil1!H312,{0;1;2;3;4;5;6},1))</f>
        <v>2</v>
      </c>
      <c r="I103" s="22">
        <f>INDEX({0;6;5;4;3;2;1},MATCH(Feuil1!I312,{0;1;2;3;4;5;6},1))</f>
        <v>3</v>
      </c>
      <c r="J103" s="22">
        <f>INDEX({0;3;5;8;15;25},MATCH(Feuil1!J312,{0;1;2;3;4;5},1))</f>
        <v>0</v>
      </c>
      <c r="K103" s="22">
        <f>INDEX({0;1;4;6;10;12;15;7;8;9;10;12;14;16;18;20},MATCH(Feuil1!K312,{0;1;2;3;4;5;6;7;8;9;10;11;12;13;14;15},1))</f>
        <v>1</v>
      </c>
      <c r="L103" s="22">
        <f>IF(Feuil1!L312="","",VLOOKUP(Feuil1!L312,$A$111:$B$157,2,0))</f>
        <v>0</v>
      </c>
      <c r="M103" s="22">
        <f>IF(Feuil1!M312="","",VLOOKUP(Feuil1!M312,$A$111:$B$157,2,0))</f>
        <v>0</v>
      </c>
      <c r="N103" s="22">
        <f>IF(Feuil1!N312="","",VLOOKUP(Feuil1!N312,$A$111:$B$157,2,0))</f>
        <v>0</v>
      </c>
      <c r="O103" s="22">
        <f t="shared" si="7"/>
        <v>62</v>
      </c>
      <c r="P103" s="23"/>
      <c r="Q103" s="22"/>
    </row>
    <row r="104" spans="1:17" x14ac:dyDescent="0.25">
      <c r="A104" s="22">
        <f>Feuil1!A313</f>
        <v>0</v>
      </c>
      <c r="B104" s="22">
        <f>INDEX({0;1;3;5;7;9;12;14;16;18;20;22;24},MATCH(Feuil1!B313,{0;1;2;3;4;5;6;7;8;9;10;11;12},1))</f>
        <v>0</v>
      </c>
      <c r="C104" s="22">
        <f>INDEX({0;1;2;3;4;5;6;7;8;9;10;12;14;16;18;20},MATCH(Feuil1!C313,{0;1;2;3;4;5;6;7;8;9;10;11;12;13;14;15},1))</f>
        <v>0</v>
      </c>
      <c r="D104" s="22">
        <f>INDEX({0;1;2;3;4;5;6;7;8;9;10;12;14;16;18;20},MATCH(Feuil1!D313,{0;1;2;3;4;5;6;7;8;9;10;11;12;13;14;15},1))</f>
        <v>0</v>
      </c>
      <c r="E104" s="22">
        <f>INDEX({0;6;5;4;3;2;1},MATCH(Feuil1!E313,{0;1;2;3;4;5;6},1))</f>
        <v>0</v>
      </c>
      <c r="F104" s="22">
        <f>INDEX({0;1;2;3;1;1;1;1;1;1;1;1;2;3;4;5;6},MATCH(Feuil1!F313,{0;1;2;3;12;13;14;15;16;17;18;19;20;21;22;23;24},1))</f>
        <v>2</v>
      </c>
      <c r="G104" s="22">
        <f>Feuil1!G313*(H104+I104+J104+K104)</f>
        <v>45</v>
      </c>
      <c r="H104" s="22">
        <f>INDEX({0;6;5;4;3;2;1},MATCH(Feuil1!H313,{0;1;2;3;4;5;6},1))</f>
        <v>4</v>
      </c>
      <c r="I104" s="22">
        <f>INDEX({0;6;5;4;3;2;1},MATCH(Feuil1!I313,{0;1;2;3;4;5;6},1))</f>
        <v>4</v>
      </c>
      <c r="J104" s="22">
        <f>INDEX({0;3;5;8;15;25},MATCH(Feuil1!J313,{0;1;2;3;4;5},1))</f>
        <v>3</v>
      </c>
      <c r="K104" s="22">
        <f>INDEX({0;1;4;6;10;12;15;7;8;9;10;12;14;16;18;20},MATCH(Feuil1!K313,{0;1;2;3;4;5;6;7;8;9;10;11;12;13;14;15},1))</f>
        <v>4</v>
      </c>
      <c r="L104" s="22">
        <f>IF(Feuil1!L313="","",VLOOKUP(Feuil1!L313,$A$111:$B$157,2,0))</f>
        <v>0</v>
      </c>
      <c r="M104" s="22">
        <f>IF(Feuil1!M313="","",VLOOKUP(Feuil1!M313,$A$111:$B$157,2,0))</f>
        <v>0</v>
      </c>
      <c r="N104" s="22">
        <f>IF(Feuil1!N313="","",VLOOKUP(Feuil1!N313,$A$111:$B$157,2,0))</f>
        <v>0</v>
      </c>
      <c r="O104" s="22">
        <f t="shared" si="7"/>
        <v>47</v>
      </c>
      <c r="P104" s="23" t="s">
        <v>11</v>
      </c>
      <c r="Q104" s="22">
        <f>SUM(O103:O104)</f>
        <v>109</v>
      </c>
    </row>
    <row r="105" spans="1:17" x14ac:dyDescent="0.25">
      <c r="A105" s="43" t="str">
        <f>Feuil1!A314</f>
        <v>Troglodon</v>
      </c>
      <c r="B105" s="43">
        <f>INDEX({0;1;3;5;7;9;12;14;16;18;20;22;24},MATCH(Feuil1!B314,{0;1;2;3;4;5;6;7;8;9;10;11;12},1))</f>
        <v>24</v>
      </c>
      <c r="C105" s="43">
        <f>INDEX({0;1;2;3;4;5;6;7;8;9;10;12;14;16;18;20},MATCH(Feuil1!C314,{0;1;2;3;4;5;6;7;8;9;10;11;12;13;14;15},1))</f>
        <v>10</v>
      </c>
      <c r="D105" s="43">
        <f>INDEX({0;1;2;3;4;5;6;7;8;9;10;12;14;16;18;20},MATCH(Feuil1!D314,{0;1;2;3;4;5;6;7;8;9;10;11;12;13;14;15},1))</f>
        <v>10</v>
      </c>
      <c r="E105" s="43">
        <f>INDEX({0;6;5;4;3;2;1},MATCH(Feuil1!E314,{0;1;2;3;4;5;6},1))</f>
        <v>3</v>
      </c>
      <c r="F105" s="43">
        <f>INDEX({0;1;2;3;1;1;1;1;1;1;1;1;2;3;4;5;6},MATCH(Feuil1!F314,{0;1;2;3;12;13;14;15;16;17;18;19;20;21;22;23;24},1))</f>
        <v>1</v>
      </c>
      <c r="G105" s="43">
        <f>Feuil1!G314*(H105+I105+J105+K105)</f>
        <v>24</v>
      </c>
      <c r="H105" s="43">
        <f>INDEX({0;6;5;4;3;2;1},MATCH(Feuil1!H314,{0;1;2;3;4;5;6},1))</f>
        <v>4</v>
      </c>
      <c r="I105" s="43">
        <f>INDEX({0;6;5;4;3;2;1},MATCH(Feuil1!I314,{0;1;2;3;4;5;6},1))</f>
        <v>4</v>
      </c>
      <c r="J105" s="43">
        <f>INDEX({0;3;5;8;15;25},MATCH(Feuil1!J314,{0;1;2;3;4;5},1))</f>
        <v>0</v>
      </c>
      <c r="K105" s="43">
        <f>INDEX({0;1;4;6;10;12;15;7;8;9;10;12;14;16;18;20},MATCH(Feuil1!K314,{0;1;2;3;4;5;6;7;8;9;10;11;12;13;14;15},1))</f>
        <v>4</v>
      </c>
      <c r="L105" s="43">
        <f>IF(Feuil1!L314="","",VLOOKUP(Feuil1!L314,$A$111:$B$157,2,0))</f>
        <v>0</v>
      </c>
      <c r="M105" s="43">
        <f>IF(Feuil1!M314="","",VLOOKUP(Feuil1!M314,$A$111:$B$157,2,0))</f>
        <v>0</v>
      </c>
      <c r="N105" s="43">
        <f>IF(Feuil1!N314="","",VLOOKUP(Feuil1!N314,$A$111:$B$157,2,0))</f>
        <v>0</v>
      </c>
      <c r="O105" s="43">
        <f t="shared" si="7"/>
        <v>72</v>
      </c>
      <c r="P105" s="43"/>
      <c r="Q105" s="43"/>
    </row>
    <row r="106" spans="1:17" x14ac:dyDescent="0.25">
      <c r="A106" s="43">
        <f>Feuil1!A315</f>
        <v>0</v>
      </c>
      <c r="B106" s="43">
        <f>INDEX({0;1;3;5;7;9;12;14;16;18;20;22;24},MATCH(Feuil1!B315,{0;1;2;3;4;5;6;7;8;9;10;11;12},1))</f>
        <v>0</v>
      </c>
      <c r="C106" s="43">
        <f>INDEX({0;1;2;3;4;5;6;7;8;9;10;12;14;16;18;20},MATCH(Feuil1!C315,{0;1;2;3;4;5;6;7;8;9;10;11;12;13;14;15},1))</f>
        <v>0</v>
      </c>
      <c r="D106" s="43">
        <f>INDEX({0;1;2;3;4;5;6;7;8;9;10;12;14;16;18;20},MATCH(Feuil1!D315,{0;1;2;3;4;5;6;7;8;9;10;11;12;13;14;15},1))</f>
        <v>0</v>
      </c>
      <c r="E106" s="43">
        <f>INDEX({0;6;5;4;3;2;1},MATCH(Feuil1!E315,{0;1;2;3;4;5;6},1))</f>
        <v>0</v>
      </c>
      <c r="F106" s="43">
        <f>INDEX({0;1;2;3;1;1;1;1;1;1;1;1;2;3;4;5;6},MATCH(Feuil1!F315,{0;1;2;3;12;13;14;15;16;17;18;19;20;21;22;23;24},1))</f>
        <v>2</v>
      </c>
      <c r="G106" s="43">
        <f>Feuil1!G315*(H106+I106+J106+K106)</f>
        <v>72</v>
      </c>
      <c r="H106" s="43">
        <f>INDEX({0;6;5;4;3;2;1},MATCH(Feuil1!H315,{0;1;2;3;4;5;6},1))</f>
        <v>3</v>
      </c>
      <c r="I106" s="43">
        <f>INDEX({0;6;5;4;3;2;1},MATCH(Feuil1!I315,{0;1;2;3;4;5;6},1))</f>
        <v>5</v>
      </c>
      <c r="J106" s="43">
        <f>INDEX({0;3;5;8;15;25},MATCH(Feuil1!J315,{0;1;2;3;4;5},1))</f>
        <v>0</v>
      </c>
      <c r="K106" s="43">
        <f>INDEX({0;1;4;6;10;12;15;7;8;9;10;12;14;16;18;20},MATCH(Feuil1!K315,{0;1;2;3;4;5;6;7;8;9;10;11;12;13;14;15},1))</f>
        <v>4</v>
      </c>
      <c r="L106" s="43">
        <f>IF(Feuil1!L315="","",VLOOKUP(Feuil1!L315,$A$111:$B$157,2,0))</f>
        <v>0</v>
      </c>
      <c r="M106" s="43">
        <f>IF(Feuil1!M315="","",VLOOKUP(Feuil1!M315,$A$111:$B$157,2,0))</f>
        <v>0</v>
      </c>
      <c r="N106" s="43">
        <f>IF(Feuil1!N315="","",VLOOKUP(Feuil1!N315,$A$111:$B$157,2,0))</f>
        <v>0</v>
      </c>
      <c r="O106" s="43">
        <f t="shared" si="7"/>
        <v>74</v>
      </c>
      <c r="P106" s="44"/>
      <c r="Q106" s="43"/>
    </row>
    <row r="107" spans="1:17" x14ac:dyDescent="0.25">
      <c r="A107" s="43">
        <f>Feuil1!A316</f>
        <v>0</v>
      </c>
      <c r="B107" s="43">
        <f>INDEX({0;1;3;5;7;9;12;14;16;18;20;22;24},MATCH(Feuil1!B316,{0;1;2;3;4;5;6;7;8;9;10;11;12},1))</f>
        <v>0</v>
      </c>
      <c r="C107" s="43">
        <f>INDEX({0;1;2;3;4;5;6;7;8;9;10;12;14;16;18;20},MATCH(Feuil1!C316,{0;1;2;3;4;5;6;7;8;9;10;11;12;13;14;15},1))</f>
        <v>0</v>
      </c>
      <c r="D107" s="43">
        <f>INDEX({0;1;2;3;4;5;6;7;8;9;10;12;14;16;18;20},MATCH(Feuil1!D316,{0;1;2;3;4;5;6;7;8;9;10;11;12;13;14;15},1))</f>
        <v>0</v>
      </c>
      <c r="E107" s="43">
        <f>INDEX({0;6;5;4;3;2;1},MATCH(Feuil1!E316,{0;1;2;3;4;5;6},1))</f>
        <v>0</v>
      </c>
      <c r="F107" s="43">
        <f>INDEX({0;1;2;3;1;1;1;1;1;1;1;1;2;3;4;5;6},MATCH(Feuil1!F316,{0;1;2;3;12;13;14;15;16;17;18;19;20;21;22;23;24},1))</f>
        <v>2</v>
      </c>
      <c r="G107" s="43">
        <f>Feuil1!G316*(H107+I107+J107+K107)</f>
        <v>22</v>
      </c>
      <c r="H107" s="43">
        <f>INDEX({0;6;5;4;3;2;1},MATCH(Feuil1!H316,{0;1;2;3;4;5;6},1))</f>
        <v>3</v>
      </c>
      <c r="I107" s="43">
        <f>INDEX({0;6;5;4;3;2;1},MATCH(Feuil1!I316,{0;1;2;3;4;5;6},1))</f>
        <v>4</v>
      </c>
      <c r="J107" s="43">
        <f>INDEX({0;3;5;8;15;25},MATCH(Feuil1!J316,{0;1;2;3;4;5},1))</f>
        <v>0</v>
      </c>
      <c r="K107" s="43">
        <f>INDEX({0;1;4;6;10;12;15;7;8;9;10;12;14;16;18;20},MATCH(Feuil1!K316,{0;1;2;3;4;5;6;7;8;9;10;11;12;13;14;15},1))</f>
        <v>4</v>
      </c>
      <c r="L107" s="43">
        <f>IF(Feuil1!L316="","",VLOOKUP(Feuil1!L316,$A$111:$B$157,2,0))</f>
        <v>0</v>
      </c>
      <c r="M107" s="43">
        <f>IF(Feuil1!M316="","",VLOOKUP(Feuil1!M316,$A$111:$B$157,2,0))</f>
        <v>0</v>
      </c>
      <c r="N107" s="43">
        <f>IF(Feuil1!N316="","",VLOOKUP(Feuil1!N316,$A$111:$B$157,2,0))</f>
        <v>0</v>
      </c>
      <c r="O107" s="43">
        <f t="shared" si="7"/>
        <v>24</v>
      </c>
      <c r="P107" s="43"/>
      <c r="Q107" s="43"/>
    </row>
    <row r="108" spans="1:17" x14ac:dyDescent="0.25">
      <c r="A108" s="43">
        <f>Feuil1!A317</f>
        <v>0</v>
      </c>
      <c r="B108" s="43">
        <f>INDEX({0;1;3;5;7;9;12;14;16;18;20;22;24},MATCH(Feuil1!B317,{0;1;2;3;4;5;6;7;8;9;10;11;12},1))</f>
        <v>0</v>
      </c>
      <c r="C108" s="43">
        <f>INDEX({0;1;2;3;4;5;6;7;8;9;10;12;14;16;18;20},MATCH(Feuil1!C317,{0;1;2;3;4;5;6;7;8;9;10;11;12;13;14;15},1))</f>
        <v>0</v>
      </c>
      <c r="D108" s="43">
        <f>INDEX({0;1;2;3;4;5;6;7;8;9;10;12;14;16;18;20},MATCH(Feuil1!D317,{0;1;2;3;4;5;6;7;8;9;10;11;12;13;14;15},1))</f>
        <v>0</v>
      </c>
      <c r="E108" s="43">
        <f>INDEX({0;6;5;4;3;2;1},MATCH(Feuil1!E317,{0;1;2;3;4;5;6},1))</f>
        <v>0</v>
      </c>
      <c r="F108" s="43">
        <f>INDEX({0;1;2;3;1;1;1;1;1;1;1;1;2;3;4;5;6},MATCH(Feuil1!F317,{0;1;2;3;12;13;14;15;16;17;18;19;20;21;22;23;24},1))</f>
        <v>1</v>
      </c>
      <c r="G108" s="43">
        <f>Feuil1!G317*(H108+I108+J108+K108)</f>
        <v>6</v>
      </c>
      <c r="H108" s="43">
        <f>INDEX({0;6;5;4;3;2;1},MATCH(Feuil1!H317,{0;1;2;3;4;5;6},1))</f>
        <v>3</v>
      </c>
      <c r="I108" s="43">
        <f>INDEX({0;6;5;4;3;2;1},MATCH(Feuil1!I317,{0;1;2;3;4;5;6},1))</f>
        <v>2</v>
      </c>
      <c r="J108" s="43">
        <f>INDEX({0;3;5;8;15;25},MATCH(Feuil1!J317,{0;1;2;3;4;5},1))</f>
        <v>0</v>
      </c>
      <c r="K108" s="43">
        <f>INDEX({0;1;4;6;10;12;15;7;8;9;10;12;14;16;18;20},MATCH(Feuil1!K317,{0;1;2;3;4;5;6;7;8;9;10;11;12;13;14;15},1))</f>
        <v>1</v>
      </c>
      <c r="L108" s="43">
        <f>IF(Feuil1!L317="","",VLOOKUP(Feuil1!L317,$A$111:$B$157,2,0))</f>
        <v>0</v>
      </c>
      <c r="M108" s="43">
        <f>IF(Feuil1!M317="","",VLOOKUP(Feuil1!M317,$A$111:$B$157,2,0))</f>
        <v>0</v>
      </c>
      <c r="N108" s="43">
        <f>IF(Feuil1!N317="","",VLOOKUP(Feuil1!N317,$A$111:$B$157,2,0))</f>
        <v>0</v>
      </c>
      <c r="O108" s="43">
        <f t="shared" si="7"/>
        <v>7</v>
      </c>
      <c r="P108" s="44" t="s">
        <v>11</v>
      </c>
      <c r="Q108" s="43">
        <f>SUM(O105:O108)</f>
        <v>177</v>
      </c>
    </row>
    <row r="109" spans="1:17" x14ac:dyDescent="0.25">
      <c r="A109" s="22" t="str">
        <f>Feuil1!A318</f>
        <v>Jungle Swarms</v>
      </c>
      <c r="B109" s="22">
        <f>INDEX({0;1;3;5;7;9;12;14;16;18;20;22;24},MATCH(Feuil1!B318,{0;1;2;3;4;5;6;7;8;9;10;11;12},1))</f>
        <v>9</v>
      </c>
      <c r="C109" s="22">
        <f>INDEX({0;1;2;3;4;5;6;7;8;9;10;12;14;16;18;20},MATCH(Feuil1!C318,{0;1;2;3;4;5;6;7;8;9;10;11;12;13;14;15},1))</f>
        <v>6</v>
      </c>
      <c r="D109" s="22">
        <f>INDEX({0;1;2;3;4;5;6;7;8;9;10;12;14;16;18;20},MATCH(Feuil1!D318,{0;1;2;3;4;5;6;7;8;9;10;11;12;13;14;15},1))</f>
        <v>10</v>
      </c>
      <c r="E109" s="22">
        <f>INDEX({0;6;5;4;3;2;1},MATCH(Feuil1!E318,{0;1;2;3;4;5;6},1))</f>
        <v>0</v>
      </c>
      <c r="F109" s="22">
        <f>INDEX({0;1;2;3;1;1;1;1;1;1;1;1;2;3;4;5;6},MATCH(Feuil1!F318,{0;1;2;3;12;13;14;15;16;17;18;19;20;21;22;23;24},1))</f>
        <v>1</v>
      </c>
      <c r="G109" s="22">
        <f>Feuil1!G318*(H109+I109+J109+K109)</f>
        <v>25</v>
      </c>
      <c r="H109" s="22">
        <f>INDEX({0;6;5;4;3;2;1},MATCH(Feuil1!H318,{0;1;2;3;4;5;6},1))</f>
        <v>2</v>
      </c>
      <c r="I109" s="22">
        <f>INDEX({0;6;5;4;3;2;1},MATCH(Feuil1!I318,{0;1;2;3;4;5;6},1))</f>
        <v>2</v>
      </c>
      <c r="J109" s="22">
        <f>INDEX({0;3;5;8;15;25},MATCH(Feuil1!J318,{0;1;2;3;4;5},1))</f>
        <v>0</v>
      </c>
      <c r="K109" s="22">
        <f>INDEX({0;1;4;6;10;12;15;7;8;9;10;12;14;16;18;20},MATCH(Feuil1!K318,{0;1;2;3;4;5;6;7;8;9;10;11;12;13;14;15},1))</f>
        <v>1</v>
      </c>
      <c r="L109" s="22">
        <f>IF(Feuil1!L318="","",VLOOKUP(Feuil1!L318,$A$111:$B$157,2,0))</f>
        <v>0</v>
      </c>
      <c r="M109" s="22">
        <f>IF(Feuil1!M318="","",VLOOKUP(Feuil1!M318,$A$111:$B$157,2,0))</f>
        <v>0</v>
      </c>
      <c r="N109" s="22">
        <f>IF(Feuil1!N318="","",VLOOKUP(Feuil1!N318,$A$111:$B$157,2,0))</f>
        <v>0</v>
      </c>
      <c r="O109" s="22"/>
      <c r="P109" s="23" t="s">
        <v>11</v>
      </c>
      <c r="Q109" s="22">
        <f t="shared" ref="Q109" si="8">SUM(O107:O109)</f>
        <v>31</v>
      </c>
    </row>
    <row r="110" spans="1:17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x14ac:dyDescent="0.25">
      <c r="A111" s="8" t="s">
        <v>12</v>
      </c>
      <c r="B111" s="8">
        <v>0</v>
      </c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x14ac:dyDescent="0.25">
      <c r="A112" s="8" t="s">
        <v>203</v>
      </c>
      <c r="B112" s="8">
        <v>0</v>
      </c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7" x14ac:dyDescent="0.25">
      <c r="A113" s="8" t="s">
        <v>204</v>
      </c>
      <c r="B113" s="8">
        <v>15</v>
      </c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7" x14ac:dyDescent="0.25">
      <c r="A114" s="8" t="s">
        <v>205</v>
      </c>
      <c r="B114" s="8">
        <v>0</v>
      </c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</row>
    <row r="115" spans="1:17" x14ac:dyDescent="0.25">
      <c r="A115" s="8" t="s">
        <v>206</v>
      </c>
      <c r="B115" s="8">
        <v>0</v>
      </c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x14ac:dyDescent="0.25">
      <c r="A116" s="8" t="s">
        <v>207</v>
      </c>
      <c r="B116" s="8">
        <v>0</v>
      </c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</row>
    <row r="117" spans="1:17" x14ac:dyDescent="0.25">
      <c r="A117" s="8" t="s">
        <v>208</v>
      </c>
      <c r="B117" s="8">
        <v>0</v>
      </c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 x14ac:dyDescent="0.25">
      <c r="A118" s="8" t="s">
        <v>209</v>
      </c>
      <c r="B118" s="8">
        <v>0</v>
      </c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x14ac:dyDescent="0.25">
      <c r="A119" s="8" t="s">
        <v>17</v>
      </c>
      <c r="B119" s="8">
        <v>0</v>
      </c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</row>
    <row r="120" spans="1:17" x14ac:dyDescent="0.25">
      <c r="A120" s="8" t="s">
        <v>210</v>
      </c>
      <c r="B120" s="8">
        <v>0</v>
      </c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</row>
    <row r="121" spans="1:17" x14ac:dyDescent="0.25">
      <c r="A121" s="8" t="s">
        <v>211</v>
      </c>
      <c r="B121" s="8">
        <v>0</v>
      </c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x14ac:dyDescent="0.25">
      <c r="A122" s="8" t="s">
        <v>212</v>
      </c>
      <c r="B122" s="8">
        <v>0</v>
      </c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x14ac:dyDescent="0.25">
      <c r="A123" s="8" t="s">
        <v>213</v>
      </c>
      <c r="B123" s="8">
        <v>0</v>
      </c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</row>
    <row r="124" spans="1:17" x14ac:dyDescent="0.25">
      <c r="A124" s="8" t="s">
        <v>23</v>
      </c>
      <c r="B124" s="8">
        <v>0</v>
      </c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</row>
    <row r="125" spans="1:17" x14ac:dyDescent="0.25">
      <c r="A125" s="8" t="s">
        <v>214</v>
      </c>
      <c r="B125" s="8">
        <v>0</v>
      </c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x14ac:dyDescent="0.25">
      <c r="A126" s="8" t="s">
        <v>188</v>
      </c>
      <c r="B126" s="8">
        <v>0</v>
      </c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x14ac:dyDescent="0.25">
      <c r="A127" s="8" t="s">
        <v>215</v>
      </c>
      <c r="B127" s="8">
        <v>0</v>
      </c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</row>
    <row r="128" spans="1:17" x14ac:dyDescent="0.25">
      <c r="A128" s="8" t="s">
        <v>216</v>
      </c>
      <c r="B128" s="8">
        <v>0</v>
      </c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x14ac:dyDescent="0.25">
      <c r="A129" s="8" t="s">
        <v>217</v>
      </c>
      <c r="B129" s="8">
        <v>0</v>
      </c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</row>
    <row r="130" spans="1:17" x14ac:dyDescent="0.25">
      <c r="A130" s="8" t="s">
        <v>218</v>
      </c>
      <c r="B130" s="8">
        <v>4</v>
      </c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 x14ac:dyDescent="0.25">
      <c r="A131" s="8" t="s">
        <v>219</v>
      </c>
      <c r="B131" s="8">
        <v>0</v>
      </c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 x14ac:dyDescent="0.25">
      <c r="A132" s="8" t="s">
        <v>220</v>
      </c>
      <c r="B132" s="8">
        <v>0</v>
      </c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x14ac:dyDescent="0.25">
      <c r="A133" s="8" t="s">
        <v>221</v>
      </c>
      <c r="B133" s="8">
        <v>0</v>
      </c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7" x14ac:dyDescent="0.25">
      <c r="A134" s="8" t="s">
        <v>222</v>
      </c>
      <c r="B134" s="8">
        <v>0</v>
      </c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7" x14ac:dyDescent="0.25">
      <c r="A135" s="8" t="s">
        <v>223</v>
      </c>
      <c r="B135" s="8">
        <v>0</v>
      </c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  <row r="136" spans="1:17" x14ac:dyDescent="0.25">
      <c r="A136" s="8" t="s">
        <v>224</v>
      </c>
      <c r="B136" s="8">
        <v>0</v>
      </c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x14ac:dyDescent="0.25">
      <c r="A137" s="8" t="s">
        <v>225</v>
      </c>
      <c r="B137" s="8">
        <v>0</v>
      </c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1:17" x14ac:dyDescent="0.25">
      <c r="A138" s="8" t="s">
        <v>226</v>
      </c>
      <c r="B138" s="8">
        <v>40</v>
      </c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 x14ac:dyDescent="0.25">
      <c r="A139" s="8" t="s">
        <v>227</v>
      </c>
      <c r="B139" s="8">
        <v>0</v>
      </c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x14ac:dyDescent="0.25">
      <c r="A140" s="8" t="s">
        <v>228</v>
      </c>
      <c r="B140" s="8">
        <v>0</v>
      </c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 x14ac:dyDescent="0.25">
      <c r="A141" s="8" t="s">
        <v>229</v>
      </c>
      <c r="B141" s="8">
        <v>0</v>
      </c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 x14ac:dyDescent="0.25">
      <c r="A142" s="8" t="s">
        <v>230</v>
      </c>
      <c r="B142" s="8">
        <v>0</v>
      </c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 x14ac:dyDescent="0.25">
      <c r="A143" s="8" t="s">
        <v>231</v>
      </c>
      <c r="B143" s="8">
        <v>0</v>
      </c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 x14ac:dyDescent="0.25">
      <c r="A144" t="s">
        <v>232</v>
      </c>
      <c r="B144">
        <v>0</v>
      </c>
    </row>
    <row r="145" spans="1:2" x14ac:dyDescent="0.25">
      <c r="A145" t="s">
        <v>233</v>
      </c>
      <c r="B145">
        <v>0</v>
      </c>
    </row>
    <row r="146" spans="1:2" x14ac:dyDescent="0.25">
      <c r="A146" t="s">
        <v>234</v>
      </c>
      <c r="B146">
        <v>0</v>
      </c>
    </row>
    <row r="147" spans="1:2" x14ac:dyDescent="0.25">
      <c r="A147" t="s">
        <v>13</v>
      </c>
      <c r="B147">
        <v>0</v>
      </c>
    </row>
    <row r="148" spans="1:2" x14ac:dyDescent="0.25">
      <c r="A148" t="s">
        <v>235</v>
      </c>
      <c r="B148">
        <v>0</v>
      </c>
    </row>
    <row r="149" spans="1:2" x14ac:dyDescent="0.25">
      <c r="A149" t="s">
        <v>20</v>
      </c>
      <c r="B149">
        <v>0</v>
      </c>
    </row>
    <row r="152" spans="1:2" x14ac:dyDescent="0.25">
      <c r="A152" t="str">
        <f t="shared" ref="A152:A154" si="9">A3</f>
        <v>Lord Kroak</v>
      </c>
      <c r="B152">
        <f t="shared" ref="B152:B153" si="10">Q3</f>
        <v>113</v>
      </c>
    </row>
    <row r="153" spans="1:2" x14ac:dyDescent="0.25">
      <c r="A153" t="str">
        <f t="shared" si="9"/>
        <v>Slann Mage-Priest</v>
      </c>
      <c r="B153">
        <f t="shared" si="10"/>
        <v>101</v>
      </c>
    </row>
    <row r="154" spans="1:2" x14ac:dyDescent="0.25">
      <c r="A154" t="str">
        <f t="shared" si="9"/>
        <v>Kroq-Gar On Carnosaur</v>
      </c>
      <c r="B154">
        <f>Q8</f>
        <v>236</v>
      </c>
    </row>
    <row r="155" spans="1:2" x14ac:dyDescent="0.25">
      <c r="A155" t="str">
        <f>A9</f>
        <v>Saurus Oldblood With Suntooth Maul</v>
      </c>
      <c r="B155">
        <f>Q10</f>
        <v>70</v>
      </c>
    </row>
    <row r="156" spans="1:2" x14ac:dyDescent="0.25">
      <c r="A156" t="str">
        <f>A11</f>
        <v>Saurus Oldblood With Celestite Warblade</v>
      </c>
      <c r="B156">
        <f>Q12</f>
        <v>78</v>
      </c>
    </row>
    <row r="157" spans="1:2" x14ac:dyDescent="0.25">
      <c r="A157" t="str">
        <f>A13</f>
        <v>Saurus Oldblood With Celestite War-spear</v>
      </c>
      <c r="B157">
        <f>Q14</f>
        <v>87</v>
      </c>
    </row>
    <row r="158" spans="1:2" x14ac:dyDescent="0.25">
      <c r="A158" t="str">
        <f>A15</f>
        <v>Saurus Oldblood With Celestite Greatblade</v>
      </c>
      <c r="B158">
        <f>Q16</f>
        <v>70</v>
      </c>
    </row>
    <row r="159" spans="1:2" x14ac:dyDescent="0.25">
      <c r="A159" t="str">
        <f>A17</f>
        <v>Saurus Oldblood On Cold One</v>
      </c>
      <c r="B159">
        <f>Q19</f>
        <v>100</v>
      </c>
    </row>
    <row r="160" spans="1:2" x14ac:dyDescent="0.25">
      <c r="A160" t="str">
        <f>A20</f>
        <v>Chakax</v>
      </c>
      <c r="B160">
        <f>Q21</f>
        <v>86</v>
      </c>
    </row>
    <row r="161" spans="1:2" x14ac:dyDescent="0.25">
      <c r="A161" t="str">
        <f>A22</f>
        <v>Gor-rok</v>
      </c>
      <c r="B161">
        <f t="shared" ref="B161" si="11">Q23</f>
        <v>110</v>
      </c>
    </row>
    <row r="163" spans="1:2" x14ac:dyDescent="0.25">
      <c r="A163" t="str">
        <f t="shared" ref="A163" si="12">A24</f>
        <v>Scar-veteran With Battle Standard</v>
      </c>
      <c r="B163">
        <f>Q25</f>
        <v>75</v>
      </c>
    </row>
    <row r="164" spans="1:2" x14ac:dyDescent="0.25">
      <c r="A164" t="str">
        <f>A26</f>
        <v>Scar-veteran On Carnosaur With Celestite Warblade</v>
      </c>
      <c r="B164">
        <f>Q29</f>
        <v>214</v>
      </c>
    </row>
    <row r="165" spans="1:2" x14ac:dyDescent="0.25">
      <c r="A165" t="str">
        <f>A30</f>
        <v>Scar-veteran On Carnosaur With Celestite War-spear</v>
      </c>
      <c r="B165">
        <f>Q33</f>
        <v>227</v>
      </c>
    </row>
    <row r="166" spans="1:2" x14ac:dyDescent="0.25">
      <c r="A166" t="str">
        <f>A34</f>
        <v>Scar-veteran On Carnosaur With Celestite Greatblade</v>
      </c>
      <c r="B166">
        <f>Q37</f>
        <v>202</v>
      </c>
    </row>
    <row r="167" spans="1:2" x14ac:dyDescent="0.25">
      <c r="A167" t="str">
        <f>A38</f>
        <v>Saurus Warriors With Celestite Club</v>
      </c>
      <c r="B167">
        <f>Q39</f>
        <v>34</v>
      </c>
    </row>
    <row r="168" spans="1:2" x14ac:dyDescent="0.25">
      <c r="A168" t="str">
        <f>A40</f>
        <v>Saurus Warriors With Celestite Spear</v>
      </c>
      <c r="B168">
        <f>Q41</f>
        <v>34</v>
      </c>
    </row>
    <row r="169" spans="1:2" x14ac:dyDescent="0.25">
      <c r="A169" t="str">
        <f>A42</f>
        <v>Temple Guard</v>
      </c>
      <c r="B169">
        <f>Q43</f>
        <v>51</v>
      </c>
    </row>
    <row r="170" spans="1:2" x14ac:dyDescent="0.25">
      <c r="A170" t="str">
        <f>A44</f>
        <v>Saurus Cavalry With Celestite Blade</v>
      </c>
      <c r="B170">
        <f>Q46</f>
        <v>56</v>
      </c>
    </row>
    <row r="171" spans="1:2" x14ac:dyDescent="0.25">
      <c r="A171" t="str">
        <f>A47</f>
        <v>Saurus Cavalry With Celestite Lance</v>
      </c>
      <c r="B171">
        <f>Q49</f>
        <v>55</v>
      </c>
    </row>
    <row r="172" spans="1:2" x14ac:dyDescent="0.25">
      <c r="A172" t="str">
        <f>A50</f>
        <v>Tehenhauin</v>
      </c>
      <c r="B172">
        <f>Q51</f>
        <v>102</v>
      </c>
    </row>
    <row r="173" spans="1:2" x14ac:dyDescent="0.25">
      <c r="A173" t="str">
        <f>A52</f>
        <v>Tetto'eko</v>
      </c>
      <c r="B173">
        <f>Q52</f>
        <v>88</v>
      </c>
    </row>
    <row r="174" spans="1:2" x14ac:dyDescent="0.25">
      <c r="A174" t="str">
        <f>A53</f>
        <v>Oxyotl</v>
      </c>
      <c r="B174">
        <f>Q54</f>
        <v>86</v>
      </c>
    </row>
    <row r="175" spans="1:2" x14ac:dyDescent="0.25">
      <c r="A175" t="str">
        <f>A55</f>
        <v>Skink Priest With Feather Cloak</v>
      </c>
      <c r="B175">
        <f>Q56</f>
        <v>86</v>
      </c>
    </row>
    <row r="176" spans="1:2" x14ac:dyDescent="0.25">
      <c r="A176" t="str">
        <f>A57</f>
        <v>Skink Priest</v>
      </c>
      <c r="B176">
        <f>Q57</f>
        <v>61</v>
      </c>
    </row>
    <row r="177" spans="1:2" x14ac:dyDescent="0.25">
      <c r="A177" t="str">
        <f>A58</f>
        <v>Skink Chief With Ornate Club</v>
      </c>
      <c r="B177">
        <f>Q59</f>
        <v>68</v>
      </c>
    </row>
    <row r="178" spans="1:2" x14ac:dyDescent="0.25">
      <c r="A178" t="str">
        <f>A60</f>
        <v>Skink Chief With Golden Sickle</v>
      </c>
      <c r="B178">
        <f>Q61</f>
        <v>76</v>
      </c>
    </row>
    <row r="179" spans="1:2" x14ac:dyDescent="0.25">
      <c r="A179" t="str">
        <f>A62</f>
        <v>Skinks With Meteoric Javelin</v>
      </c>
      <c r="B179">
        <f>Q63</f>
        <v>34</v>
      </c>
    </row>
    <row r="180" spans="1:2" x14ac:dyDescent="0.25">
      <c r="A180" t="str">
        <f>A64</f>
        <v>Skinks With Boltspitter and Moonstone Club</v>
      </c>
      <c r="B180">
        <f>Q66</f>
        <v>38</v>
      </c>
    </row>
    <row r="181" spans="1:2" x14ac:dyDescent="0.25">
      <c r="A181" t="str">
        <f>A67</f>
        <v>Skinks With Boltspitter</v>
      </c>
      <c r="B181">
        <f>Q68</f>
        <v>31</v>
      </c>
    </row>
    <row r="182" spans="1:2" x14ac:dyDescent="0.25">
      <c r="A182" t="str">
        <f>A69</f>
        <v>Chameleon Skinks</v>
      </c>
      <c r="B182">
        <f>Q70</f>
        <v>48</v>
      </c>
    </row>
    <row r="183" spans="1:2" x14ac:dyDescent="0.25">
      <c r="A183" t="str">
        <f>A71</f>
        <v>Terradon Riders With Starstrike Javelin</v>
      </c>
      <c r="B183">
        <f>Q72</f>
        <v>83</v>
      </c>
    </row>
    <row r="184" spans="1:2" x14ac:dyDescent="0.25">
      <c r="A184" t="str">
        <f>A73</f>
        <v>Terradon Riders With Sunleech Bolas</v>
      </c>
      <c r="B184">
        <f>Q74</f>
        <v>74</v>
      </c>
    </row>
    <row r="185" spans="1:2" x14ac:dyDescent="0.25">
      <c r="A185" t="str">
        <f>A75</f>
        <v>Terradon Riders With Skyblade</v>
      </c>
      <c r="B185">
        <f>Q76</f>
        <v>89</v>
      </c>
    </row>
    <row r="186" spans="1:2" x14ac:dyDescent="0.25">
      <c r="A186" t="str">
        <f>A77</f>
        <v>Ripperdactyl Riders</v>
      </c>
      <c r="B186">
        <f>Q79</f>
        <v>81</v>
      </c>
    </row>
    <row r="187" spans="1:2" x14ac:dyDescent="0.25">
      <c r="A187" t="str">
        <f>A80</f>
        <v>Skink Handlers</v>
      </c>
      <c r="B187">
        <f>Q80</f>
        <v>27</v>
      </c>
    </row>
    <row r="188" spans="1:2" x14ac:dyDescent="0.25">
      <c r="A188" t="str">
        <f>A81</f>
        <v>Salamanders</v>
      </c>
      <c r="B188">
        <f>Q82</f>
        <v>111</v>
      </c>
    </row>
    <row r="189" spans="1:2" x14ac:dyDescent="0.25">
      <c r="A189" t="str">
        <f>A83</f>
        <v>Razordons</v>
      </c>
      <c r="B189">
        <f>Q84</f>
        <v>100</v>
      </c>
    </row>
    <row r="190" spans="1:2" x14ac:dyDescent="0.25">
      <c r="A190" t="str">
        <f>A85</f>
        <v>Kroxigors With Drakebite Maul</v>
      </c>
      <c r="B190">
        <f>Q86</f>
        <v>86</v>
      </c>
    </row>
    <row r="191" spans="1:2" x14ac:dyDescent="0.25">
      <c r="A191" t="str">
        <f>A87</f>
        <v>Kroxigors With Moon Hammer</v>
      </c>
      <c r="B191">
        <f>Q88</f>
        <v>126</v>
      </c>
    </row>
    <row r="192" spans="1:2" x14ac:dyDescent="0.25">
      <c r="A192" t="str">
        <f>A89</f>
        <v>Stegadon With Skystreak Bow</v>
      </c>
      <c r="B192">
        <f>Q92</f>
        <v>251</v>
      </c>
    </row>
    <row r="193" spans="1:2" x14ac:dyDescent="0.25">
      <c r="A193" t="str">
        <f>A93</f>
        <v>Stegadon With Sunfire Thrower</v>
      </c>
      <c r="B193">
        <f>Q96</f>
        <v>296</v>
      </c>
    </row>
    <row r="194" spans="1:2" x14ac:dyDescent="0.25">
      <c r="A194" t="str">
        <f>A97</f>
        <v>Engine Of The Gods</v>
      </c>
      <c r="B194">
        <f>Q99</f>
        <v>194</v>
      </c>
    </row>
    <row r="195" spans="1:2" x14ac:dyDescent="0.25">
      <c r="A195" t="str">
        <f>A100</f>
        <v>Bastiladon With Searing Beam</v>
      </c>
      <c r="B195">
        <f>Q102</f>
        <v>195</v>
      </c>
    </row>
    <row r="196" spans="1:2" x14ac:dyDescent="0.25">
      <c r="A196" t="str">
        <f>A103</f>
        <v>Bastiladon</v>
      </c>
      <c r="B196">
        <f>Q104</f>
        <v>109</v>
      </c>
    </row>
    <row r="197" spans="1:2" x14ac:dyDescent="0.25">
      <c r="A197" t="str">
        <f>A105</f>
        <v>Troglodon</v>
      </c>
      <c r="B197">
        <f>Q108</f>
        <v>177</v>
      </c>
    </row>
    <row r="198" spans="1:2" x14ac:dyDescent="0.25">
      <c r="A198" t="str">
        <f>A109</f>
        <v>Jungle Swarms</v>
      </c>
      <c r="B198">
        <f>Q109</f>
        <v>31</v>
      </c>
    </row>
    <row r="210" spans="2:3" x14ac:dyDescent="0.25">
      <c r="B210" t="s">
        <v>213</v>
      </c>
      <c r="C210">
        <f>IF(B210="","",VLOOKUP(B210,A152:B159,2,0))</f>
        <v>113</v>
      </c>
    </row>
    <row r="212" spans="2:3" x14ac:dyDescent="0.25">
      <c r="B212" t="s">
        <v>238</v>
      </c>
      <c r="C212">
        <f>IF(B212="","",VLOOKUP(B212,A152:B159,2,0))</f>
        <v>70</v>
      </c>
    </row>
    <row r="214" spans="2:3" x14ac:dyDescent="0.25">
      <c r="B214" t="s">
        <v>238</v>
      </c>
      <c r="C214">
        <f>IF(B214="","",VLOOKUP(B214,A152:B159,2,0))</f>
        <v>70</v>
      </c>
    </row>
    <row r="216" spans="2:3" x14ac:dyDescent="0.25">
      <c r="B216" t="s">
        <v>238</v>
      </c>
      <c r="C216">
        <f>IF(B216="","",VLOOKUP(B216,A152:B159,2,0))</f>
        <v>70</v>
      </c>
    </row>
  </sheetData>
  <dataValidations count="2">
    <dataValidation type="list" allowBlank="1" showInputMessage="1" showErrorMessage="1" sqref="S45">
      <formula1>$A$3:$A$109</formula1>
    </dataValidation>
    <dataValidation type="list" allowBlank="1" showInputMessage="1" showErrorMessage="1" sqref="B210 B212 B214 B216">
      <formula1>$A$152:$A$159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N67"/>
  <sheetViews>
    <sheetView tabSelected="1" workbookViewId="0">
      <selection activeCell="J5" sqref="J5"/>
    </sheetView>
  </sheetViews>
  <sheetFormatPr baseColWidth="10" defaultRowHeight="15" x14ac:dyDescent="0.25"/>
  <cols>
    <col min="1" max="1" width="26.28515625" customWidth="1"/>
    <col min="2" max="7" width="13.7109375" customWidth="1"/>
  </cols>
  <sheetData>
    <row r="1" spans="1:14" ht="33" customHeight="1" x14ac:dyDescent="0.5">
      <c r="A1" s="95" t="s">
        <v>278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3" spans="1:14" x14ac:dyDescent="0.25">
      <c r="B3" t="e">
        <f>IF(A15="","",VLOOKUP(A15,Beastman!I87:J89,2,0))</f>
        <v>#N/A</v>
      </c>
    </row>
    <row r="7" spans="1:14" ht="27.75" customHeight="1" x14ac:dyDescent="0.25">
      <c r="K7" s="96" t="s">
        <v>417</v>
      </c>
    </row>
    <row r="10" spans="1:14" x14ac:dyDescent="0.25">
      <c r="A10" s="92" t="s">
        <v>281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</row>
    <row r="11" spans="1:14" x14ac:dyDescent="0.25">
      <c r="A11" s="92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</row>
    <row r="12" spans="1:14" ht="30" customHeight="1" x14ac:dyDescent="0.25"/>
    <row r="13" spans="1:14" ht="39.950000000000003" customHeight="1" x14ac:dyDescent="0.5">
      <c r="A13" s="93" t="s">
        <v>274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</row>
    <row r="14" spans="1:14" s="76" customFormat="1" x14ac:dyDescent="0.25">
      <c r="A14" s="77" t="s">
        <v>17</v>
      </c>
      <c r="B14" s="77" t="s">
        <v>269</v>
      </c>
      <c r="C14" s="77" t="s">
        <v>270</v>
      </c>
      <c r="D14" s="77" t="s">
        <v>271</v>
      </c>
      <c r="E14" s="77" t="s">
        <v>63</v>
      </c>
      <c r="F14" s="77" t="s">
        <v>273</v>
      </c>
      <c r="G14" s="77"/>
      <c r="H14" s="77"/>
      <c r="I14" s="77"/>
      <c r="J14" s="77" t="s">
        <v>279</v>
      </c>
      <c r="K14" s="77"/>
      <c r="L14" s="77"/>
    </row>
    <row r="15" spans="1:14" ht="39.950000000000003" customHeight="1" x14ac:dyDescent="0.25">
      <c r="A15" s="64" t="s">
        <v>53</v>
      </c>
      <c r="B15" s="62">
        <f>IF(A15="","",VLOOKUP(A15,Beastman!A$87:B$98,2,0))</f>
        <v>97</v>
      </c>
      <c r="C15" s="69"/>
      <c r="D15" s="66"/>
      <c r="E15" s="62">
        <f>B15*C15*D15</f>
        <v>0</v>
      </c>
      <c r="F15" s="8"/>
      <c r="K15">
        <v>2</v>
      </c>
    </row>
    <row r="16" spans="1:14" ht="39.950000000000003" customHeight="1" x14ac:dyDescent="0.25">
      <c r="A16" s="64" t="s">
        <v>280</v>
      </c>
      <c r="B16" s="62">
        <f>IF(A16="","",VLOOKUP(A16,Beastman!A$87:B$98,2,0))</f>
        <v>0</v>
      </c>
      <c r="C16" s="70">
        <v>2</v>
      </c>
      <c r="D16" s="67"/>
      <c r="E16" s="62">
        <f t="shared" ref="E16:E20" si="0">B16*C16*D16</f>
        <v>0</v>
      </c>
      <c r="F16" s="8"/>
    </row>
    <row r="17" spans="1:14" ht="39.950000000000003" hidden="1" customHeight="1" x14ac:dyDescent="0.25">
      <c r="A17" s="64" t="s">
        <v>280</v>
      </c>
      <c r="B17" s="62">
        <f>IF(A17="","",VLOOKUP(A17,Beastman!A$87:B$98,2,0))</f>
        <v>0</v>
      </c>
      <c r="C17" s="68">
        <v>3</v>
      </c>
      <c r="D17" s="67"/>
      <c r="E17" s="62">
        <f t="shared" si="0"/>
        <v>0</v>
      </c>
      <c r="F17" s="8"/>
    </row>
    <row r="18" spans="1:14" ht="39.950000000000003" hidden="1" customHeight="1" x14ac:dyDescent="0.25">
      <c r="A18" s="64" t="s">
        <v>280</v>
      </c>
      <c r="B18" s="62">
        <f>IF(A18="","",VLOOKUP(A18,Beastman!A$87:B$98,2,0))</f>
        <v>0</v>
      </c>
      <c r="C18" s="68">
        <v>4</v>
      </c>
      <c r="D18" s="65"/>
      <c r="E18" s="62">
        <f t="shared" si="0"/>
        <v>0</v>
      </c>
      <c r="F18" s="8"/>
    </row>
    <row r="19" spans="1:14" ht="39.950000000000003" hidden="1" customHeight="1" x14ac:dyDescent="0.25">
      <c r="A19" s="64" t="s">
        <v>280</v>
      </c>
      <c r="B19" s="62">
        <f>IF(A19="","",VLOOKUP(A19,Beastman!A$87:B$98,2,0))</f>
        <v>0</v>
      </c>
      <c r="C19" s="68">
        <v>5</v>
      </c>
      <c r="D19" s="55"/>
      <c r="E19" s="62">
        <f t="shared" ref="E19" si="1">B19*C19*D19</f>
        <v>0</v>
      </c>
      <c r="F19" s="8"/>
    </row>
    <row r="20" spans="1:14" ht="39.950000000000003" hidden="1" customHeight="1" x14ac:dyDescent="0.25">
      <c r="A20" s="64" t="s">
        <v>280</v>
      </c>
      <c r="B20" s="62">
        <f>IF(A20="","",VLOOKUP(A20,Beastman!A$87:B$98,2,0))</f>
        <v>0</v>
      </c>
      <c r="C20" s="68"/>
      <c r="D20" s="67"/>
      <c r="E20" s="62">
        <f t="shared" si="0"/>
        <v>0</v>
      </c>
      <c r="F20" s="8"/>
    </row>
    <row r="21" spans="1:14" ht="39.950000000000003" customHeight="1" x14ac:dyDescent="0.5">
      <c r="A21" s="88" t="s">
        <v>282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</row>
    <row r="22" spans="1:14" s="76" customFormat="1" x14ac:dyDescent="0.25">
      <c r="A22" s="75" t="s">
        <v>283</v>
      </c>
      <c r="B22" s="75" t="s">
        <v>269</v>
      </c>
      <c r="C22" s="75" t="s">
        <v>270</v>
      </c>
      <c r="D22" s="75" t="s">
        <v>271</v>
      </c>
      <c r="E22" s="75" t="s">
        <v>63</v>
      </c>
      <c r="F22" s="75" t="s">
        <v>273</v>
      </c>
      <c r="G22" s="75"/>
      <c r="H22" s="75"/>
      <c r="I22" s="75"/>
      <c r="J22" s="75" t="s">
        <v>279</v>
      </c>
      <c r="K22" s="75"/>
      <c r="L22" s="75"/>
    </row>
    <row r="23" spans="1:14" ht="39.950000000000003" customHeight="1" x14ac:dyDescent="0.25">
      <c r="A23" s="72" t="s">
        <v>283</v>
      </c>
      <c r="B23" s="62">
        <f>IF(A23="","",VLOOKUP(A23,Beastman!A$100:B$113,2,0))</f>
        <v>0</v>
      </c>
      <c r="C23" s="69"/>
      <c r="D23" s="66"/>
      <c r="E23" s="62">
        <f>B23*C23*D23</f>
        <v>0</v>
      </c>
    </row>
    <row r="24" spans="1:14" ht="39.950000000000003" hidden="1" customHeight="1" x14ac:dyDescent="0.25">
      <c r="A24" s="72" t="s">
        <v>283</v>
      </c>
      <c r="B24" s="62">
        <f>IF(A24="","",VLOOKUP(A24,Beastman!A$100:B$113,2,0))</f>
        <v>0</v>
      </c>
      <c r="C24" s="70"/>
      <c r="D24" s="67"/>
      <c r="E24" s="62">
        <f t="shared" ref="E24" si="2">B24*C24*D24</f>
        <v>0</v>
      </c>
    </row>
    <row r="25" spans="1:14" ht="39.950000000000003" hidden="1" customHeight="1" x14ac:dyDescent="0.25">
      <c r="A25" s="72" t="s">
        <v>283</v>
      </c>
      <c r="B25" s="62">
        <f>IF(A25="","",VLOOKUP(A25,Beastman!A$100:B$113,2,0))</f>
        <v>0</v>
      </c>
      <c r="C25" s="68"/>
      <c r="D25" s="67"/>
      <c r="E25" s="62">
        <f t="shared" ref="E25:E30" si="3">B25*C25*D25</f>
        <v>0</v>
      </c>
    </row>
    <row r="26" spans="1:14" ht="39.950000000000003" hidden="1" customHeight="1" x14ac:dyDescent="0.25">
      <c r="A26" s="72" t="s">
        <v>283</v>
      </c>
      <c r="B26" s="62">
        <f>IF(A26="","",VLOOKUP(A26,Beastman!A$100:B$113,2,0))</f>
        <v>0</v>
      </c>
      <c r="C26" s="68"/>
      <c r="D26" s="65"/>
      <c r="E26" s="62">
        <f t="shared" si="3"/>
        <v>0</v>
      </c>
    </row>
    <row r="27" spans="1:14" ht="39.950000000000003" hidden="1" customHeight="1" x14ac:dyDescent="0.25">
      <c r="A27" s="72" t="s">
        <v>283</v>
      </c>
      <c r="B27" s="62">
        <f>IF(A27="","",VLOOKUP(A27,Beastman!A$100:B$113,2,0))</f>
        <v>0</v>
      </c>
      <c r="C27" s="68"/>
      <c r="D27" s="55"/>
      <c r="E27" s="62">
        <f t="shared" si="3"/>
        <v>0</v>
      </c>
    </row>
    <row r="28" spans="1:14" ht="39.950000000000003" hidden="1" customHeight="1" x14ac:dyDescent="0.25">
      <c r="A28" s="72" t="s">
        <v>283</v>
      </c>
      <c r="B28" s="62">
        <f>IF(A28="","",VLOOKUP(A28,Beastman!A$100:B$113,2,0))</f>
        <v>0</v>
      </c>
      <c r="C28" s="68"/>
      <c r="D28" s="67"/>
      <c r="E28" s="62">
        <f t="shared" si="3"/>
        <v>0</v>
      </c>
    </row>
    <row r="29" spans="1:14" ht="39.950000000000003" hidden="1" customHeight="1" x14ac:dyDescent="0.25">
      <c r="A29" s="72" t="s">
        <v>283</v>
      </c>
      <c r="B29" s="62">
        <f>IF(A29="","",VLOOKUP(A29,Beastman!A$100:B$113,2,0))</f>
        <v>0</v>
      </c>
      <c r="C29" s="69"/>
      <c r="D29" s="66"/>
      <c r="E29" s="62">
        <f t="shared" si="3"/>
        <v>0</v>
      </c>
    </row>
    <row r="30" spans="1:14" ht="39.950000000000003" hidden="1" customHeight="1" x14ac:dyDescent="0.25">
      <c r="A30" s="72" t="s">
        <v>283</v>
      </c>
      <c r="B30" s="62">
        <f>IF(A30="","",VLOOKUP(A30,Beastman!A$100:B$113,2,0))</f>
        <v>0</v>
      </c>
      <c r="C30" s="70"/>
      <c r="D30" s="67"/>
      <c r="E30" s="62">
        <f t="shared" si="3"/>
        <v>0</v>
      </c>
    </row>
    <row r="31" spans="1:14" ht="39.950000000000003" customHeight="1" x14ac:dyDescent="0.55000000000000004">
      <c r="A31" s="90" t="s">
        <v>285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</row>
    <row r="32" spans="1:14" x14ac:dyDescent="0.25">
      <c r="A32" s="74" t="s">
        <v>283</v>
      </c>
      <c r="B32" s="74" t="s">
        <v>269</v>
      </c>
      <c r="C32" s="74" t="s">
        <v>270</v>
      </c>
      <c r="D32" s="74" t="s">
        <v>271</v>
      </c>
      <c r="E32" s="74" t="s">
        <v>63</v>
      </c>
      <c r="F32" s="74" t="s">
        <v>273</v>
      </c>
      <c r="G32" s="74"/>
      <c r="H32" s="74"/>
      <c r="I32" s="74"/>
      <c r="J32" s="74" t="s">
        <v>279</v>
      </c>
      <c r="K32" s="74"/>
      <c r="L32" s="71"/>
    </row>
    <row r="33" spans="1:14" ht="39.950000000000003" customHeight="1" x14ac:dyDescent="0.25">
      <c r="A33" s="73" t="s">
        <v>284</v>
      </c>
      <c r="B33" s="62">
        <f>IF(A33="","",VLOOKUP(A33,Beastman!A$115:B$119,2,0))</f>
        <v>0</v>
      </c>
      <c r="E33" s="62">
        <f>B33*C33*D33</f>
        <v>0</v>
      </c>
      <c r="G33">
        <v>1</v>
      </c>
    </row>
    <row r="34" spans="1:14" ht="39.950000000000003" hidden="1" customHeight="1" x14ac:dyDescent="0.25">
      <c r="A34" s="73" t="s">
        <v>284</v>
      </c>
      <c r="B34" s="62">
        <f>IF(A34="","",VLOOKUP(A34,Beastman!A$115:B$119,2,0))</f>
        <v>0</v>
      </c>
      <c r="E34" s="62">
        <f t="shared" ref="E34:E36" si="4">B34*C34*D34</f>
        <v>0</v>
      </c>
      <c r="G34">
        <v>2</v>
      </c>
    </row>
    <row r="35" spans="1:14" ht="39.950000000000003" hidden="1" customHeight="1" x14ac:dyDescent="0.25">
      <c r="A35" s="73" t="s">
        <v>284</v>
      </c>
      <c r="B35" s="62">
        <f>IF(A35="","",VLOOKUP(A35,Beastman!A$115:B$119,2,0))</f>
        <v>0</v>
      </c>
      <c r="E35" s="62">
        <f t="shared" si="4"/>
        <v>0</v>
      </c>
      <c r="G35">
        <v>3</v>
      </c>
    </row>
    <row r="36" spans="1:14" ht="39.950000000000003" hidden="1" customHeight="1" x14ac:dyDescent="0.25">
      <c r="A36" s="73" t="s">
        <v>284</v>
      </c>
      <c r="B36" s="62">
        <f>IF(A36="","",VLOOKUP(A36,Beastman!A$115:B$119,2,0))</f>
        <v>0</v>
      </c>
      <c r="E36" s="62">
        <f t="shared" si="4"/>
        <v>0</v>
      </c>
      <c r="G36">
        <v>4</v>
      </c>
    </row>
    <row r="37" spans="1:14" ht="39.950000000000003" hidden="1" customHeight="1" x14ac:dyDescent="0.25">
      <c r="A37" s="73" t="s">
        <v>284</v>
      </c>
      <c r="B37" s="62">
        <f>IF(A37="","",VLOOKUP(A37,Beastman!A$115:B$119,2,0))</f>
        <v>0</v>
      </c>
      <c r="E37" s="62">
        <f t="shared" ref="E37" si="5">B37*C37*D37</f>
        <v>0</v>
      </c>
      <c r="G37">
        <v>5</v>
      </c>
    </row>
    <row r="40" spans="1:14" x14ac:dyDescent="0.25">
      <c r="A40" s="92" t="s">
        <v>321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</row>
    <row r="41" spans="1:14" x14ac:dyDescent="0.25">
      <c r="A41" s="92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</row>
    <row r="42" spans="1:14" ht="30" customHeight="1" x14ac:dyDescent="0.25"/>
    <row r="43" spans="1:14" ht="39.950000000000003" customHeight="1" x14ac:dyDescent="0.5">
      <c r="A43" s="93" t="s">
        <v>274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</row>
    <row r="44" spans="1:14" s="76" customFormat="1" x14ac:dyDescent="0.25">
      <c r="A44" s="77" t="s">
        <v>17</v>
      </c>
      <c r="B44" s="77" t="s">
        <v>269</v>
      </c>
      <c r="C44" s="77" t="s">
        <v>270</v>
      </c>
      <c r="D44" s="77" t="s">
        <v>271</v>
      </c>
      <c r="E44" s="77" t="s">
        <v>63</v>
      </c>
      <c r="F44" s="77" t="s">
        <v>273</v>
      </c>
      <c r="G44" s="77"/>
      <c r="H44" s="77"/>
      <c r="I44" s="77"/>
      <c r="J44" s="77" t="s">
        <v>279</v>
      </c>
      <c r="K44" s="77"/>
      <c r="L44" s="77"/>
    </row>
    <row r="45" spans="1:14" ht="39.950000000000003" customHeight="1" x14ac:dyDescent="0.25">
      <c r="A45" s="64" t="s">
        <v>53</v>
      </c>
      <c r="B45" s="62">
        <f>IF(A45="","",VLOOKUP(A45,Beastman!A$87:B$98,2,0))</f>
        <v>97</v>
      </c>
      <c r="C45" s="69"/>
      <c r="D45" s="66"/>
      <c r="E45" s="62">
        <f>B45*C45*D45</f>
        <v>0</v>
      </c>
      <c r="F45" s="8"/>
    </row>
    <row r="46" spans="1:14" ht="39.950000000000003" hidden="1" customHeight="1" x14ac:dyDescent="0.25">
      <c r="A46" s="64" t="s">
        <v>280</v>
      </c>
      <c r="B46" s="62">
        <f>IF(A46="","",VLOOKUP(A46,Beastman!A$87:B$98,2,0))</f>
        <v>0</v>
      </c>
      <c r="C46" s="70"/>
      <c r="D46" s="67"/>
      <c r="E46" s="62">
        <f t="shared" ref="E46:E50" si="6">B46*C46*D46</f>
        <v>0</v>
      </c>
      <c r="F46" s="8"/>
    </row>
    <row r="47" spans="1:14" ht="39.950000000000003" hidden="1" customHeight="1" x14ac:dyDescent="0.25">
      <c r="A47" s="64" t="s">
        <v>280</v>
      </c>
      <c r="B47" s="62">
        <f>IF(A47="","",VLOOKUP(A47,Beastman!A$87:B$98,2,0))</f>
        <v>0</v>
      </c>
      <c r="C47" s="68"/>
      <c r="D47" s="67"/>
      <c r="E47" s="62">
        <f t="shared" si="6"/>
        <v>0</v>
      </c>
      <c r="F47" s="8"/>
    </row>
    <row r="48" spans="1:14" ht="39.950000000000003" hidden="1" customHeight="1" x14ac:dyDescent="0.25">
      <c r="A48" s="64" t="s">
        <v>280</v>
      </c>
      <c r="B48" s="62">
        <f>IF(A48="","",VLOOKUP(A48,Beastman!A$87:B$98,2,0))</f>
        <v>0</v>
      </c>
      <c r="C48" s="68"/>
      <c r="D48" s="65"/>
      <c r="E48" s="62">
        <f t="shared" si="6"/>
        <v>0</v>
      </c>
      <c r="F48" s="8"/>
    </row>
    <row r="49" spans="1:14" ht="39.950000000000003" hidden="1" customHeight="1" x14ac:dyDescent="0.25">
      <c r="A49" s="64" t="s">
        <v>280</v>
      </c>
      <c r="B49" s="62">
        <f>IF(A49="","",VLOOKUP(A49,Beastman!A$87:B$98,2,0))</f>
        <v>0</v>
      </c>
      <c r="C49" s="68"/>
      <c r="D49" s="55"/>
      <c r="E49" s="62">
        <f t="shared" si="6"/>
        <v>0</v>
      </c>
      <c r="F49" s="8"/>
    </row>
    <row r="50" spans="1:14" ht="39.950000000000003" hidden="1" customHeight="1" x14ac:dyDescent="0.25">
      <c r="A50" s="64" t="s">
        <v>280</v>
      </c>
      <c r="B50" s="62">
        <f>IF(A50="","",VLOOKUP(A50,Beastman!A$87:B$98,2,0))</f>
        <v>0</v>
      </c>
      <c r="C50" s="68"/>
      <c r="D50" s="67"/>
      <c r="E50" s="62">
        <f t="shared" si="6"/>
        <v>0</v>
      </c>
      <c r="F50" s="8"/>
    </row>
    <row r="51" spans="1:14" ht="39.950000000000003" customHeight="1" x14ac:dyDescent="0.5">
      <c r="A51" s="88" t="s">
        <v>282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</row>
    <row r="52" spans="1:14" s="76" customFormat="1" x14ac:dyDescent="0.25">
      <c r="A52" s="75" t="s">
        <v>283</v>
      </c>
      <c r="B52" s="75" t="s">
        <v>269</v>
      </c>
      <c r="C52" s="75" t="s">
        <v>270</v>
      </c>
      <c r="D52" s="75" t="s">
        <v>271</v>
      </c>
      <c r="E52" s="75" t="s">
        <v>63</v>
      </c>
      <c r="F52" s="75" t="s">
        <v>273</v>
      </c>
      <c r="G52" s="75"/>
      <c r="H52" s="75"/>
      <c r="I52" s="75"/>
      <c r="J52" s="75" t="s">
        <v>279</v>
      </c>
      <c r="K52" s="75"/>
      <c r="L52" s="75"/>
    </row>
    <row r="53" spans="1:14" ht="39.950000000000003" customHeight="1" x14ac:dyDescent="0.25">
      <c r="A53" s="72" t="s">
        <v>283</v>
      </c>
      <c r="B53" s="62">
        <f>IF(A53="","",VLOOKUP(A53,Beastman!A$100:B$113,2,0))</f>
        <v>0</v>
      </c>
      <c r="C53" s="69"/>
      <c r="D53" s="66"/>
      <c r="E53" s="62">
        <f>B53*C53*D53</f>
        <v>0</v>
      </c>
    </row>
    <row r="54" spans="1:14" ht="39.950000000000003" hidden="1" customHeight="1" x14ac:dyDescent="0.25">
      <c r="A54" s="72" t="s">
        <v>283</v>
      </c>
      <c r="B54" s="62">
        <f>IF(A54="","",VLOOKUP(A54,Beastman!A$100:B$113,2,0))</f>
        <v>0</v>
      </c>
      <c r="C54" s="70"/>
      <c r="D54" s="67"/>
      <c r="E54" s="62">
        <f t="shared" ref="E54:E60" si="7">B54*C54*D54</f>
        <v>0</v>
      </c>
    </row>
    <row r="55" spans="1:14" ht="39.950000000000003" hidden="1" customHeight="1" x14ac:dyDescent="0.25">
      <c r="A55" s="72" t="s">
        <v>283</v>
      </c>
      <c r="B55" s="62">
        <f>IF(A55="","",VLOOKUP(A55,Beastman!A$100:B$113,2,0))</f>
        <v>0</v>
      </c>
      <c r="C55" s="68"/>
      <c r="D55" s="67"/>
      <c r="E55" s="62">
        <f t="shared" si="7"/>
        <v>0</v>
      </c>
    </row>
    <row r="56" spans="1:14" ht="39.950000000000003" hidden="1" customHeight="1" x14ac:dyDescent="0.25">
      <c r="A56" s="72" t="s">
        <v>283</v>
      </c>
      <c r="B56" s="62">
        <f>IF(A56="","",VLOOKUP(A56,Beastman!A$100:B$113,2,0))</f>
        <v>0</v>
      </c>
      <c r="C56" s="68"/>
      <c r="D56" s="65"/>
      <c r="E56" s="62">
        <f t="shared" si="7"/>
        <v>0</v>
      </c>
    </row>
    <row r="57" spans="1:14" ht="39.950000000000003" hidden="1" customHeight="1" x14ac:dyDescent="0.25">
      <c r="A57" s="72" t="s">
        <v>283</v>
      </c>
      <c r="B57" s="62">
        <f>IF(A57="","",VLOOKUP(A57,Beastman!A$100:B$113,2,0))</f>
        <v>0</v>
      </c>
      <c r="C57" s="68"/>
      <c r="D57" s="55"/>
      <c r="E57" s="62">
        <f t="shared" si="7"/>
        <v>0</v>
      </c>
    </row>
    <row r="58" spans="1:14" ht="39.950000000000003" hidden="1" customHeight="1" x14ac:dyDescent="0.25">
      <c r="A58" s="72" t="s">
        <v>283</v>
      </c>
      <c r="B58" s="62">
        <f>IF(A58="","",VLOOKUP(A58,Beastman!A$100:B$113,2,0))</f>
        <v>0</v>
      </c>
      <c r="C58" s="68"/>
      <c r="D58" s="67"/>
      <c r="E58" s="62">
        <f t="shared" si="7"/>
        <v>0</v>
      </c>
    </row>
    <row r="59" spans="1:14" ht="39.950000000000003" hidden="1" customHeight="1" x14ac:dyDescent="0.25">
      <c r="A59" s="72" t="s">
        <v>283</v>
      </c>
      <c r="B59" s="62">
        <f>IF(A59="","",VLOOKUP(A59,Beastman!A$100:B$113,2,0))</f>
        <v>0</v>
      </c>
      <c r="C59" s="69"/>
      <c r="D59" s="66"/>
      <c r="E59" s="62">
        <f t="shared" si="7"/>
        <v>0</v>
      </c>
    </row>
    <row r="60" spans="1:14" ht="39.950000000000003" hidden="1" customHeight="1" x14ac:dyDescent="0.25">
      <c r="A60" s="72" t="s">
        <v>283</v>
      </c>
      <c r="B60" s="62">
        <f>IF(A60="","",VLOOKUP(A60,Beastman!A$100:B$113,2,0))</f>
        <v>0</v>
      </c>
      <c r="C60" s="70"/>
      <c r="D60" s="67"/>
      <c r="E60" s="62">
        <f t="shared" si="7"/>
        <v>0</v>
      </c>
    </row>
    <row r="61" spans="1:14" ht="39.950000000000003" customHeight="1" x14ac:dyDescent="0.55000000000000004">
      <c r="A61" s="90" t="s">
        <v>285</v>
      </c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</row>
    <row r="62" spans="1:14" x14ac:dyDescent="0.25">
      <c r="A62" s="74" t="s">
        <v>283</v>
      </c>
      <c r="B62" s="74" t="s">
        <v>269</v>
      </c>
      <c r="C62" s="74" t="s">
        <v>270</v>
      </c>
      <c r="D62" s="74" t="s">
        <v>271</v>
      </c>
      <c r="E62" s="74" t="s">
        <v>63</v>
      </c>
      <c r="F62" s="74" t="s">
        <v>273</v>
      </c>
      <c r="G62" s="74"/>
      <c r="H62" s="74"/>
      <c r="I62" s="74"/>
      <c r="J62" s="74" t="s">
        <v>279</v>
      </c>
      <c r="K62" s="74"/>
      <c r="L62" s="71"/>
    </row>
    <row r="63" spans="1:14" ht="39.950000000000003" customHeight="1" x14ac:dyDescent="0.25">
      <c r="A63" s="73" t="s">
        <v>284</v>
      </c>
      <c r="B63" s="62">
        <f>IF(A63="","",VLOOKUP(A63,Beastman!A$115:B$119,2,0))</f>
        <v>0</v>
      </c>
      <c r="E63" s="62">
        <f>B63*C63*D63</f>
        <v>0</v>
      </c>
      <c r="G63">
        <v>1</v>
      </c>
    </row>
    <row r="64" spans="1:14" ht="39.950000000000003" hidden="1" customHeight="1" x14ac:dyDescent="0.25">
      <c r="A64" s="73" t="s">
        <v>284</v>
      </c>
      <c r="B64" s="62">
        <f>IF(A64="","",VLOOKUP(A64,Beastman!A$115:B$119,2,0))</f>
        <v>0</v>
      </c>
      <c r="E64" s="62">
        <f t="shared" ref="E64:E67" si="8">B64*C64*D64</f>
        <v>0</v>
      </c>
      <c r="G64">
        <v>2</v>
      </c>
    </row>
    <row r="65" spans="1:7" ht="39.950000000000003" hidden="1" customHeight="1" x14ac:dyDescent="0.25">
      <c r="A65" s="73" t="s">
        <v>284</v>
      </c>
      <c r="B65" s="62">
        <f>IF(A65="","",VLOOKUP(A65,Beastman!A$115:B$119,2,0))</f>
        <v>0</v>
      </c>
      <c r="E65" s="62">
        <f t="shared" si="8"/>
        <v>0</v>
      </c>
      <c r="G65">
        <v>3</v>
      </c>
    </row>
    <row r="66" spans="1:7" ht="39.950000000000003" hidden="1" customHeight="1" x14ac:dyDescent="0.25">
      <c r="A66" s="73" t="s">
        <v>284</v>
      </c>
      <c r="B66" s="62">
        <f>IF(A66="","",VLOOKUP(A66,Beastman!A$115:B$119,2,0))</f>
        <v>0</v>
      </c>
      <c r="E66" s="62">
        <f t="shared" si="8"/>
        <v>0</v>
      </c>
      <c r="G66">
        <v>4</v>
      </c>
    </row>
    <row r="67" spans="1:7" ht="39.950000000000003" hidden="1" customHeight="1" x14ac:dyDescent="0.25">
      <c r="A67" s="73" t="s">
        <v>284</v>
      </c>
      <c r="B67" s="62">
        <f>IF(A67="","",VLOOKUP(A67,Beastman!A$115:B$119,2,0))</f>
        <v>0</v>
      </c>
      <c r="E67" s="62">
        <f t="shared" si="8"/>
        <v>0</v>
      </c>
      <c r="G67">
        <v>5</v>
      </c>
    </row>
  </sheetData>
  <mergeCells count="9">
    <mergeCell ref="A51:N51"/>
    <mergeCell ref="A61:N61"/>
    <mergeCell ref="A10:N11"/>
    <mergeCell ref="A13:N13"/>
    <mergeCell ref="A1:N1"/>
    <mergeCell ref="A21:N21"/>
    <mergeCell ref="A31:N31"/>
    <mergeCell ref="A40:N41"/>
    <mergeCell ref="A43:N4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9509" r:id="rId3" name="CheckBox1222">
          <controlPr defaultSize="0" autoLine="0" r:id="rId4">
            <anchor moveWithCells="1">
              <from>
                <xdr:col>4</xdr:col>
                <xdr:colOff>85725</xdr:colOff>
                <xdr:row>6</xdr:row>
                <xdr:rowOff>76200</xdr:rowOff>
              </from>
              <to>
                <xdr:col>4</xdr:col>
                <xdr:colOff>819150</xdr:colOff>
                <xdr:row>6</xdr:row>
                <xdr:rowOff>304800</xdr:rowOff>
              </to>
            </anchor>
          </controlPr>
        </control>
      </mc:Choice>
      <mc:Fallback>
        <control shapeId="19509" r:id="rId3" name="CheckBox1222"/>
      </mc:Fallback>
    </mc:AlternateContent>
    <mc:AlternateContent xmlns:mc="http://schemas.openxmlformats.org/markup-compatibility/2006">
      <mc:Choice Requires="x14">
        <control shapeId="19504" r:id="rId5" name="ToggleButton25">
          <controlPr defaultSize="0" autoLine="0" autoPict="0" r:id="rId6">
            <anchor moveWithCells="1" sizeWithCells="1">
              <from>
                <xdr:col>11</xdr:col>
                <xdr:colOff>66675</xdr:colOff>
                <xdr:row>33</xdr:row>
                <xdr:rowOff>0</xdr:rowOff>
              </from>
              <to>
                <xdr:col>11</xdr:col>
                <xdr:colOff>695325</xdr:colOff>
                <xdr:row>33</xdr:row>
                <xdr:rowOff>0</xdr:rowOff>
              </to>
            </anchor>
          </controlPr>
        </control>
      </mc:Choice>
      <mc:Fallback>
        <control shapeId="19504" r:id="rId5" name="ToggleButton25"/>
      </mc:Fallback>
    </mc:AlternateContent>
    <mc:AlternateContent xmlns:mc="http://schemas.openxmlformats.org/markup-compatibility/2006">
      <mc:Choice Requires="x14">
        <control shapeId="19503" r:id="rId7" name="ToggleButton24">
          <controlPr defaultSize="0" autoLine="0" autoPict="0" r:id="rId8">
            <anchor moveWithCells="1" sizeWithCells="1">
              <from>
                <xdr:col>11</xdr:col>
                <xdr:colOff>66675</xdr:colOff>
                <xdr:row>33</xdr:row>
                <xdr:rowOff>0</xdr:rowOff>
              </from>
              <to>
                <xdr:col>11</xdr:col>
                <xdr:colOff>695325</xdr:colOff>
                <xdr:row>33</xdr:row>
                <xdr:rowOff>0</xdr:rowOff>
              </to>
            </anchor>
          </controlPr>
        </control>
      </mc:Choice>
      <mc:Fallback>
        <control shapeId="19503" r:id="rId7" name="ToggleButton24"/>
      </mc:Fallback>
    </mc:AlternateContent>
    <mc:AlternateContent xmlns:mc="http://schemas.openxmlformats.org/markup-compatibility/2006">
      <mc:Choice Requires="x14">
        <control shapeId="19502" r:id="rId9" name="ToggleButton23">
          <controlPr defaultSize="0" autoLine="0" autoPict="0" r:id="rId10">
            <anchor moveWithCells="1" sizeWithCells="1">
              <from>
                <xdr:col>11</xdr:col>
                <xdr:colOff>66675</xdr:colOff>
                <xdr:row>33</xdr:row>
                <xdr:rowOff>0</xdr:rowOff>
              </from>
              <to>
                <xdr:col>11</xdr:col>
                <xdr:colOff>695325</xdr:colOff>
                <xdr:row>33</xdr:row>
                <xdr:rowOff>0</xdr:rowOff>
              </to>
            </anchor>
          </controlPr>
        </control>
      </mc:Choice>
      <mc:Fallback>
        <control shapeId="19502" r:id="rId9" name="ToggleButton23"/>
      </mc:Fallback>
    </mc:AlternateContent>
    <mc:AlternateContent xmlns:mc="http://schemas.openxmlformats.org/markup-compatibility/2006">
      <mc:Choice Requires="x14">
        <control shapeId="19499" r:id="rId11" name="CheckBox7">
          <controlPr defaultSize="0" autoLine="0" r:id="rId12">
            <anchor moveWithCells="1" sizeWithCells="1">
              <from>
                <xdr:col>1</xdr:col>
                <xdr:colOff>857250</xdr:colOff>
                <xdr:row>11</xdr:row>
                <xdr:rowOff>47625</xdr:rowOff>
              </from>
              <to>
                <xdr:col>2</xdr:col>
                <xdr:colOff>771525</xdr:colOff>
                <xdr:row>11</xdr:row>
                <xdr:rowOff>342900</xdr:rowOff>
              </to>
            </anchor>
          </controlPr>
        </control>
      </mc:Choice>
      <mc:Fallback>
        <control shapeId="19499" r:id="rId11" name="CheckBox7"/>
      </mc:Fallback>
    </mc:AlternateContent>
    <mc:AlternateContent xmlns:mc="http://schemas.openxmlformats.org/markup-compatibility/2006">
      <mc:Choice Requires="x14">
        <control shapeId="19476" r:id="rId13" name="CheckBox3">
          <controlPr defaultSize="0" print="0" autoLine="0" autoPict="0" r:id="rId14">
            <anchor moveWithCells="1" sizeWithCells="1">
              <from>
                <xdr:col>0</xdr:col>
                <xdr:colOff>1085850</xdr:colOff>
                <xdr:row>9</xdr:row>
                <xdr:rowOff>0</xdr:rowOff>
              </from>
              <to>
                <xdr:col>1</xdr:col>
                <xdr:colOff>285750</xdr:colOff>
                <xdr:row>9</xdr:row>
                <xdr:rowOff>0</xdr:rowOff>
              </to>
            </anchor>
          </controlPr>
        </control>
      </mc:Choice>
      <mc:Fallback>
        <control shapeId="19476" r:id="rId13" name="CheckBox3"/>
      </mc:Fallback>
    </mc:AlternateContent>
    <mc:AlternateContent xmlns:mc="http://schemas.openxmlformats.org/markup-compatibility/2006">
      <mc:Choice Requires="x14">
        <control shapeId="19468" r:id="rId15" name="ToggleButton5">
          <controlPr defaultSize="0" print="0" autoLine="0" r:id="rId16">
            <anchor moveWithCells="1" sizeWithCells="1">
              <from>
                <xdr:col>11</xdr:col>
                <xdr:colOff>57150</xdr:colOff>
                <xdr:row>9</xdr:row>
                <xdr:rowOff>0</xdr:rowOff>
              </from>
              <to>
                <xdr:col>11</xdr:col>
                <xdr:colOff>742950</xdr:colOff>
                <xdr:row>9</xdr:row>
                <xdr:rowOff>0</xdr:rowOff>
              </to>
            </anchor>
          </controlPr>
        </control>
      </mc:Choice>
      <mc:Fallback>
        <control shapeId="19468" r:id="rId15" name="ToggleButton5"/>
      </mc:Fallback>
    </mc:AlternateContent>
    <mc:AlternateContent xmlns:mc="http://schemas.openxmlformats.org/markup-compatibility/2006">
      <mc:Choice Requires="x14">
        <control shapeId="19467" r:id="rId17" name="ToggleButton4">
          <controlPr defaultSize="0" print="0" autoLine="0" r:id="rId18">
            <anchor moveWithCells="1" sizeWithCells="1">
              <from>
                <xdr:col>11</xdr:col>
                <xdr:colOff>28575</xdr:colOff>
                <xdr:row>9</xdr:row>
                <xdr:rowOff>0</xdr:rowOff>
              </from>
              <to>
                <xdr:col>11</xdr:col>
                <xdr:colOff>714375</xdr:colOff>
                <xdr:row>9</xdr:row>
                <xdr:rowOff>0</xdr:rowOff>
              </to>
            </anchor>
          </controlPr>
        </control>
      </mc:Choice>
      <mc:Fallback>
        <control shapeId="19467" r:id="rId17" name="ToggleButton4"/>
      </mc:Fallback>
    </mc:AlternateContent>
    <mc:AlternateContent xmlns:mc="http://schemas.openxmlformats.org/markup-compatibility/2006">
      <mc:Choice Requires="x14">
        <control shapeId="19466" r:id="rId19" name="ToggleButton3">
          <controlPr defaultSize="0" print="0" autoLine="0" r:id="rId20">
            <anchor moveWithCells="1" sizeWithCells="1">
              <from>
                <xdr:col>11</xdr:col>
                <xdr:colOff>57150</xdr:colOff>
                <xdr:row>9</xdr:row>
                <xdr:rowOff>0</xdr:rowOff>
              </from>
              <to>
                <xdr:col>11</xdr:col>
                <xdr:colOff>742950</xdr:colOff>
                <xdr:row>9</xdr:row>
                <xdr:rowOff>0</xdr:rowOff>
              </to>
            </anchor>
          </controlPr>
        </control>
      </mc:Choice>
      <mc:Fallback>
        <control shapeId="19466" r:id="rId19" name="ToggleButton3"/>
      </mc:Fallback>
    </mc:AlternateContent>
    <mc:AlternateContent xmlns:mc="http://schemas.openxmlformats.org/markup-compatibility/2006">
      <mc:Choice Requires="x14">
        <control shapeId="19465" r:id="rId21" name="ToggleButton2">
          <controlPr defaultSize="0" print="0" autoLine="0" r:id="rId22">
            <anchor moveWithCells="1" sizeWithCells="1">
              <from>
                <xdr:col>11</xdr:col>
                <xdr:colOff>47625</xdr:colOff>
                <xdr:row>9</xdr:row>
                <xdr:rowOff>0</xdr:rowOff>
              </from>
              <to>
                <xdr:col>11</xdr:col>
                <xdr:colOff>733425</xdr:colOff>
                <xdr:row>9</xdr:row>
                <xdr:rowOff>0</xdr:rowOff>
              </to>
            </anchor>
          </controlPr>
        </control>
      </mc:Choice>
      <mc:Fallback>
        <control shapeId="19465" r:id="rId21" name="ToggleButton2"/>
      </mc:Fallback>
    </mc:AlternateContent>
    <mc:AlternateContent xmlns:mc="http://schemas.openxmlformats.org/markup-compatibility/2006">
      <mc:Choice Requires="x14">
        <control shapeId="19458" r:id="rId23" name="CheckBox1">
          <controlPr defaultSize="0" autoFill="0" autoLine="0" r:id="rId24">
            <anchor moveWithCells="1">
              <from>
                <xdr:col>0</xdr:col>
                <xdr:colOff>47625</xdr:colOff>
                <xdr:row>6</xdr:row>
                <xdr:rowOff>28575</xdr:rowOff>
              </from>
              <to>
                <xdr:col>0</xdr:col>
                <xdr:colOff>1390650</xdr:colOff>
                <xdr:row>6</xdr:row>
                <xdr:rowOff>304800</xdr:rowOff>
              </to>
            </anchor>
          </controlPr>
        </control>
      </mc:Choice>
      <mc:Fallback>
        <control shapeId="19458" r:id="rId23" name="CheckBox1"/>
      </mc:Fallback>
    </mc:AlternateContent>
    <mc:AlternateContent xmlns:mc="http://schemas.openxmlformats.org/markup-compatibility/2006">
      <mc:Choice Requires="x14">
        <control shapeId="19459" r:id="rId25" name="CheckBox2">
          <controlPr defaultSize="0" print="0" autoLine="0" autoPict="0" r:id="rId26">
            <anchor moveWithCells="1" sizeWithCells="1">
              <from>
                <xdr:col>0</xdr:col>
                <xdr:colOff>57150</xdr:colOff>
                <xdr:row>9</xdr:row>
                <xdr:rowOff>0</xdr:rowOff>
              </from>
              <to>
                <xdr:col>0</xdr:col>
                <xdr:colOff>1009650</xdr:colOff>
                <xdr:row>9</xdr:row>
                <xdr:rowOff>0</xdr:rowOff>
              </to>
            </anchor>
          </controlPr>
        </control>
      </mc:Choice>
      <mc:Fallback>
        <control shapeId="19459" r:id="rId25" name="CheckBox2"/>
      </mc:Fallback>
    </mc:AlternateContent>
    <mc:AlternateContent xmlns:mc="http://schemas.openxmlformats.org/markup-compatibility/2006">
      <mc:Choice Requires="x14">
        <control shapeId="19478" r:id="rId27" name="ToggleButton6">
          <controlPr locked="0" defaultSize="0" print="0" autoLine="0" r:id="rId28">
            <anchor moveWithCells="1" sizeWithCells="1">
              <from>
                <xdr:col>11</xdr:col>
                <xdr:colOff>47625</xdr:colOff>
                <xdr:row>9</xdr:row>
                <xdr:rowOff>0</xdr:rowOff>
              </from>
              <to>
                <xdr:col>11</xdr:col>
                <xdr:colOff>733425</xdr:colOff>
                <xdr:row>9</xdr:row>
                <xdr:rowOff>0</xdr:rowOff>
              </to>
            </anchor>
          </controlPr>
        </control>
      </mc:Choice>
      <mc:Fallback>
        <control shapeId="19478" r:id="rId27" name="ToggleButton6"/>
      </mc:Fallback>
    </mc:AlternateContent>
    <mc:AlternateContent xmlns:mc="http://schemas.openxmlformats.org/markup-compatibility/2006">
      <mc:Choice Requires="x14">
        <control shapeId="19479" r:id="rId29" name="ToggleButton7">
          <controlPr defaultSize="0" print="0" autoLine="0" r:id="rId30">
            <anchor moveWithCells="1" sizeWithCells="1">
              <from>
                <xdr:col>11</xdr:col>
                <xdr:colOff>47625</xdr:colOff>
                <xdr:row>9</xdr:row>
                <xdr:rowOff>0</xdr:rowOff>
              </from>
              <to>
                <xdr:col>11</xdr:col>
                <xdr:colOff>733425</xdr:colOff>
                <xdr:row>9</xdr:row>
                <xdr:rowOff>0</xdr:rowOff>
              </to>
            </anchor>
          </controlPr>
        </control>
      </mc:Choice>
      <mc:Fallback>
        <control shapeId="19479" r:id="rId29" name="ToggleButton7"/>
      </mc:Fallback>
    </mc:AlternateContent>
    <mc:AlternateContent xmlns:mc="http://schemas.openxmlformats.org/markup-compatibility/2006">
      <mc:Choice Requires="x14">
        <control shapeId="19480" r:id="rId31" name="ToggleButton8">
          <controlPr defaultSize="0" print="0" autoLine="0" r:id="rId32">
            <anchor moveWithCells="1" sizeWithCells="1">
              <from>
                <xdr:col>11</xdr:col>
                <xdr:colOff>38100</xdr:colOff>
                <xdr:row>9</xdr:row>
                <xdr:rowOff>0</xdr:rowOff>
              </from>
              <to>
                <xdr:col>11</xdr:col>
                <xdr:colOff>723900</xdr:colOff>
                <xdr:row>9</xdr:row>
                <xdr:rowOff>0</xdr:rowOff>
              </to>
            </anchor>
          </controlPr>
        </control>
      </mc:Choice>
      <mc:Fallback>
        <control shapeId="19480" r:id="rId31" name="ToggleButton8"/>
      </mc:Fallback>
    </mc:AlternateContent>
    <mc:AlternateContent xmlns:mc="http://schemas.openxmlformats.org/markup-compatibility/2006">
      <mc:Choice Requires="x14">
        <control shapeId="19481" r:id="rId33" name="ToggleButton9">
          <controlPr defaultSize="0" print="0" autoLine="0" r:id="rId34">
            <anchor moveWithCells="1" sizeWithCells="1">
              <from>
                <xdr:col>11</xdr:col>
                <xdr:colOff>47625</xdr:colOff>
                <xdr:row>9</xdr:row>
                <xdr:rowOff>0</xdr:rowOff>
              </from>
              <to>
                <xdr:col>11</xdr:col>
                <xdr:colOff>733425</xdr:colOff>
                <xdr:row>9</xdr:row>
                <xdr:rowOff>0</xdr:rowOff>
              </to>
            </anchor>
          </controlPr>
        </control>
      </mc:Choice>
      <mc:Fallback>
        <control shapeId="19481" r:id="rId33" name="ToggleButton9"/>
      </mc:Fallback>
    </mc:AlternateContent>
    <mc:AlternateContent xmlns:mc="http://schemas.openxmlformats.org/markup-compatibility/2006">
      <mc:Choice Requires="x14">
        <control shapeId="19482" r:id="rId35" name="ToggleButton10">
          <controlPr defaultSize="0" print="0" autoLine="0" r:id="rId36">
            <anchor moveWithCells="1" sizeWithCells="1">
              <from>
                <xdr:col>11</xdr:col>
                <xdr:colOff>28575</xdr:colOff>
                <xdr:row>9</xdr:row>
                <xdr:rowOff>0</xdr:rowOff>
              </from>
              <to>
                <xdr:col>11</xdr:col>
                <xdr:colOff>714375</xdr:colOff>
                <xdr:row>9</xdr:row>
                <xdr:rowOff>0</xdr:rowOff>
              </to>
            </anchor>
          </controlPr>
        </control>
      </mc:Choice>
      <mc:Fallback>
        <control shapeId="19482" r:id="rId35" name="ToggleButton10"/>
      </mc:Fallback>
    </mc:AlternateContent>
    <mc:AlternateContent xmlns:mc="http://schemas.openxmlformats.org/markup-compatibility/2006">
      <mc:Choice Requires="x14">
        <control shapeId="19483" r:id="rId37" name="CheckBox4">
          <controlPr defaultSize="0" autoLine="0" autoPict="0" r:id="rId38">
            <anchor moveWithCells="1" sizeWithCells="1">
              <from>
                <xdr:col>0</xdr:col>
                <xdr:colOff>266700</xdr:colOff>
                <xdr:row>9</xdr:row>
                <xdr:rowOff>0</xdr:rowOff>
              </from>
              <to>
                <xdr:col>0</xdr:col>
                <xdr:colOff>1590675</xdr:colOff>
                <xdr:row>9</xdr:row>
                <xdr:rowOff>0</xdr:rowOff>
              </to>
            </anchor>
          </controlPr>
        </control>
      </mc:Choice>
      <mc:Fallback>
        <control shapeId="19483" r:id="rId37" name="CheckBox4"/>
      </mc:Fallback>
    </mc:AlternateContent>
    <mc:AlternateContent xmlns:mc="http://schemas.openxmlformats.org/markup-compatibility/2006">
      <mc:Choice Requires="x14">
        <control shapeId="19484" r:id="rId39" name="CheckBox5">
          <controlPr defaultSize="0" autoLine="0" r:id="rId40">
            <anchor moveWithCells="1" sizeWithCells="1">
              <from>
                <xdr:col>0</xdr:col>
                <xdr:colOff>285750</xdr:colOff>
                <xdr:row>11</xdr:row>
                <xdr:rowOff>66675</xdr:rowOff>
              </from>
              <to>
                <xdr:col>0</xdr:col>
                <xdr:colOff>1114425</xdr:colOff>
                <xdr:row>11</xdr:row>
                <xdr:rowOff>361950</xdr:rowOff>
              </to>
            </anchor>
          </controlPr>
        </control>
      </mc:Choice>
      <mc:Fallback>
        <control shapeId="19484" r:id="rId39" name="CheckBox5"/>
      </mc:Fallback>
    </mc:AlternateContent>
    <mc:AlternateContent xmlns:mc="http://schemas.openxmlformats.org/markup-compatibility/2006">
      <mc:Choice Requires="x14">
        <control shapeId="19486" r:id="rId41" name="ToggleButton11">
          <controlPr defaultSize="0" autoLine="0" autoPict="0" r:id="rId42">
            <anchor moveWithCells="1" sizeWithCells="1">
              <from>
                <xdr:col>11</xdr:col>
                <xdr:colOff>66675</xdr:colOff>
                <xdr:row>15</xdr:row>
                <xdr:rowOff>0</xdr:rowOff>
              </from>
              <to>
                <xdr:col>11</xdr:col>
                <xdr:colOff>695325</xdr:colOff>
                <xdr:row>15</xdr:row>
                <xdr:rowOff>0</xdr:rowOff>
              </to>
            </anchor>
          </controlPr>
        </control>
      </mc:Choice>
      <mc:Fallback>
        <control shapeId="19486" r:id="rId41" name="ToggleButton11"/>
      </mc:Fallback>
    </mc:AlternateContent>
    <mc:AlternateContent xmlns:mc="http://schemas.openxmlformats.org/markup-compatibility/2006">
      <mc:Choice Requires="x14">
        <control shapeId="19487" r:id="rId43" name="ToggleButton12">
          <controlPr defaultSize="0" autoLine="0" autoPict="0" r:id="rId44">
            <anchor moveWithCells="1" sizeWithCells="1">
              <from>
                <xdr:col>11</xdr:col>
                <xdr:colOff>66675</xdr:colOff>
                <xdr:row>15</xdr:row>
                <xdr:rowOff>0</xdr:rowOff>
              </from>
              <to>
                <xdr:col>11</xdr:col>
                <xdr:colOff>695325</xdr:colOff>
                <xdr:row>15</xdr:row>
                <xdr:rowOff>0</xdr:rowOff>
              </to>
            </anchor>
          </controlPr>
        </control>
      </mc:Choice>
      <mc:Fallback>
        <control shapeId="19487" r:id="rId43" name="ToggleButton12"/>
      </mc:Fallback>
    </mc:AlternateContent>
    <mc:AlternateContent xmlns:mc="http://schemas.openxmlformats.org/markup-compatibility/2006">
      <mc:Choice Requires="x14">
        <control shapeId="19488" r:id="rId45" name="ToggleButton13">
          <controlPr defaultSize="0" autoLine="0" autoPict="0" r:id="rId46">
            <anchor moveWithCells="1" sizeWithCells="1">
              <from>
                <xdr:col>11</xdr:col>
                <xdr:colOff>66675</xdr:colOff>
                <xdr:row>15</xdr:row>
                <xdr:rowOff>0</xdr:rowOff>
              </from>
              <to>
                <xdr:col>11</xdr:col>
                <xdr:colOff>695325</xdr:colOff>
                <xdr:row>15</xdr:row>
                <xdr:rowOff>0</xdr:rowOff>
              </to>
            </anchor>
          </controlPr>
        </control>
      </mc:Choice>
      <mc:Fallback>
        <control shapeId="19488" r:id="rId45" name="ToggleButton13"/>
      </mc:Fallback>
    </mc:AlternateContent>
    <mc:AlternateContent xmlns:mc="http://schemas.openxmlformats.org/markup-compatibility/2006">
      <mc:Choice Requires="x14">
        <control shapeId="19489" r:id="rId47" name="ToggleButton14">
          <controlPr defaultSize="0" autoLine="0" autoPict="0" r:id="rId48">
            <anchor moveWithCells="1" sizeWithCells="1">
              <from>
                <xdr:col>11</xdr:col>
                <xdr:colOff>47625</xdr:colOff>
                <xdr:row>15</xdr:row>
                <xdr:rowOff>0</xdr:rowOff>
              </from>
              <to>
                <xdr:col>11</xdr:col>
                <xdr:colOff>676275</xdr:colOff>
                <xdr:row>15</xdr:row>
                <xdr:rowOff>0</xdr:rowOff>
              </to>
            </anchor>
          </controlPr>
        </control>
      </mc:Choice>
      <mc:Fallback>
        <control shapeId="19489" r:id="rId47" name="ToggleButton14"/>
      </mc:Fallback>
    </mc:AlternateContent>
    <mc:AlternateContent xmlns:mc="http://schemas.openxmlformats.org/markup-compatibility/2006">
      <mc:Choice Requires="x14">
        <control shapeId="19490" r:id="rId49" name="CheckBox6">
          <controlPr defaultSize="0" autoLine="0" r:id="rId50">
            <anchor moveWithCells="1" sizeWithCells="1">
              <from>
                <xdr:col>0</xdr:col>
                <xdr:colOff>1504950</xdr:colOff>
                <xdr:row>11</xdr:row>
                <xdr:rowOff>47625</xdr:rowOff>
              </from>
              <to>
                <xdr:col>1</xdr:col>
                <xdr:colOff>581025</xdr:colOff>
                <xdr:row>11</xdr:row>
                <xdr:rowOff>342900</xdr:rowOff>
              </to>
            </anchor>
          </controlPr>
        </control>
      </mc:Choice>
      <mc:Fallback>
        <control shapeId="19490" r:id="rId49" name="CheckBox6"/>
      </mc:Fallback>
    </mc:AlternateContent>
    <mc:AlternateContent xmlns:mc="http://schemas.openxmlformats.org/markup-compatibility/2006">
      <mc:Choice Requires="x14">
        <control shapeId="19492" r:id="rId51" name="ToggleButton16">
          <controlPr defaultSize="0" autoLine="0" autoPict="0" r:id="rId52">
            <anchor moveWithCells="1" sizeWithCells="1">
              <from>
                <xdr:col>11</xdr:col>
                <xdr:colOff>47625</xdr:colOff>
                <xdr:row>23</xdr:row>
                <xdr:rowOff>0</xdr:rowOff>
              </from>
              <to>
                <xdr:col>11</xdr:col>
                <xdr:colOff>676275</xdr:colOff>
                <xdr:row>23</xdr:row>
                <xdr:rowOff>0</xdr:rowOff>
              </to>
            </anchor>
          </controlPr>
        </control>
      </mc:Choice>
      <mc:Fallback>
        <control shapeId="19492" r:id="rId51" name="ToggleButton16"/>
      </mc:Fallback>
    </mc:AlternateContent>
    <mc:AlternateContent xmlns:mc="http://schemas.openxmlformats.org/markup-compatibility/2006">
      <mc:Choice Requires="x14">
        <control shapeId="19493" r:id="rId53" name="ToggleButton17">
          <controlPr defaultSize="0" autoLine="0" autoPict="0" r:id="rId54">
            <anchor moveWithCells="1" sizeWithCells="1">
              <from>
                <xdr:col>11</xdr:col>
                <xdr:colOff>66675</xdr:colOff>
                <xdr:row>23</xdr:row>
                <xdr:rowOff>0</xdr:rowOff>
              </from>
              <to>
                <xdr:col>11</xdr:col>
                <xdr:colOff>695325</xdr:colOff>
                <xdr:row>23</xdr:row>
                <xdr:rowOff>0</xdr:rowOff>
              </to>
            </anchor>
          </controlPr>
        </control>
      </mc:Choice>
      <mc:Fallback>
        <control shapeId="19493" r:id="rId53" name="ToggleButton17"/>
      </mc:Fallback>
    </mc:AlternateContent>
    <mc:AlternateContent xmlns:mc="http://schemas.openxmlformats.org/markup-compatibility/2006">
      <mc:Choice Requires="x14">
        <control shapeId="19494" r:id="rId55" name="ToggleButton18">
          <controlPr defaultSize="0" autoLine="0" autoPict="0" r:id="rId56">
            <anchor moveWithCells="1" sizeWithCells="1">
              <from>
                <xdr:col>11</xdr:col>
                <xdr:colOff>66675</xdr:colOff>
                <xdr:row>23</xdr:row>
                <xdr:rowOff>0</xdr:rowOff>
              </from>
              <to>
                <xdr:col>11</xdr:col>
                <xdr:colOff>695325</xdr:colOff>
                <xdr:row>23</xdr:row>
                <xdr:rowOff>0</xdr:rowOff>
              </to>
            </anchor>
          </controlPr>
        </control>
      </mc:Choice>
      <mc:Fallback>
        <control shapeId="19494" r:id="rId55" name="ToggleButton18"/>
      </mc:Fallback>
    </mc:AlternateContent>
    <mc:AlternateContent xmlns:mc="http://schemas.openxmlformats.org/markup-compatibility/2006">
      <mc:Choice Requires="x14">
        <control shapeId="19495" r:id="rId57" name="ToggleButton19">
          <controlPr defaultSize="0" autoLine="0" autoPict="0" r:id="rId58">
            <anchor moveWithCells="1" sizeWithCells="1">
              <from>
                <xdr:col>11</xdr:col>
                <xdr:colOff>66675</xdr:colOff>
                <xdr:row>23</xdr:row>
                <xdr:rowOff>0</xdr:rowOff>
              </from>
              <to>
                <xdr:col>11</xdr:col>
                <xdr:colOff>695325</xdr:colOff>
                <xdr:row>23</xdr:row>
                <xdr:rowOff>0</xdr:rowOff>
              </to>
            </anchor>
          </controlPr>
        </control>
      </mc:Choice>
      <mc:Fallback>
        <control shapeId="19495" r:id="rId57" name="ToggleButton19"/>
      </mc:Fallback>
    </mc:AlternateContent>
    <mc:AlternateContent xmlns:mc="http://schemas.openxmlformats.org/markup-compatibility/2006">
      <mc:Choice Requires="x14">
        <control shapeId="19496" r:id="rId59" name="ToggleButton20">
          <controlPr defaultSize="0" autoLine="0" autoPict="0" r:id="rId60">
            <anchor moveWithCells="1" sizeWithCells="1">
              <from>
                <xdr:col>11</xdr:col>
                <xdr:colOff>66675</xdr:colOff>
                <xdr:row>23</xdr:row>
                <xdr:rowOff>0</xdr:rowOff>
              </from>
              <to>
                <xdr:col>11</xdr:col>
                <xdr:colOff>695325</xdr:colOff>
                <xdr:row>23</xdr:row>
                <xdr:rowOff>0</xdr:rowOff>
              </to>
            </anchor>
          </controlPr>
        </control>
      </mc:Choice>
      <mc:Fallback>
        <control shapeId="19496" r:id="rId59" name="ToggleButton20"/>
      </mc:Fallback>
    </mc:AlternateContent>
    <mc:AlternateContent xmlns:mc="http://schemas.openxmlformats.org/markup-compatibility/2006">
      <mc:Choice Requires="x14">
        <control shapeId="19497" r:id="rId61" name="ToggleButton21">
          <controlPr defaultSize="0" autoLine="0" autoPict="0" r:id="rId62">
            <anchor moveWithCells="1" sizeWithCells="1">
              <from>
                <xdr:col>11</xdr:col>
                <xdr:colOff>66675</xdr:colOff>
                <xdr:row>23</xdr:row>
                <xdr:rowOff>0</xdr:rowOff>
              </from>
              <to>
                <xdr:col>11</xdr:col>
                <xdr:colOff>695325</xdr:colOff>
                <xdr:row>23</xdr:row>
                <xdr:rowOff>0</xdr:rowOff>
              </to>
            </anchor>
          </controlPr>
        </control>
      </mc:Choice>
      <mc:Fallback>
        <control shapeId="19497" r:id="rId61" name="ToggleButton21"/>
      </mc:Fallback>
    </mc:AlternateContent>
    <mc:AlternateContent xmlns:mc="http://schemas.openxmlformats.org/markup-compatibility/2006">
      <mc:Choice Requires="x14">
        <control shapeId="19510" r:id="rId63" name="SpinButton1">
          <controlPr defaultSize="0" autoLine="0" r:id="rId64">
            <anchor moveWithCells="1">
              <from>
                <xdr:col>11</xdr:col>
                <xdr:colOff>171450</xdr:colOff>
                <xdr:row>5</xdr:row>
                <xdr:rowOff>104775</xdr:rowOff>
              </from>
              <to>
                <xdr:col>11</xdr:col>
                <xdr:colOff>466725</xdr:colOff>
                <xdr:row>6</xdr:row>
                <xdr:rowOff>323850</xdr:rowOff>
              </to>
            </anchor>
          </controlPr>
        </control>
      </mc:Choice>
      <mc:Fallback>
        <control shapeId="19510" r:id="rId63" name="Spi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Beastman!$A$87:$A$98</xm:f>
          </x14:formula1>
          <xm:sqref>A15:A20</xm:sqref>
        </x14:dataValidation>
        <x14:dataValidation type="list" allowBlank="1" showInputMessage="1" showErrorMessage="1">
          <x14:formula1>
            <xm:f>Beastman!$A$100:$A$113</xm:f>
          </x14:formula1>
          <xm:sqref>A23:A30</xm:sqref>
        </x14:dataValidation>
        <x14:dataValidation type="list" allowBlank="1" showInputMessage="1" showErrorMessage="1">
          <x14:formula1>
            <xm:f>Beastman!$A$115:$A$119</xm:f>
          </x14:formula1>
          <xm:sqref>A33:A37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7:N37"/>
  <sheetViews>
    <sheetView workbookViewId="0">
      <selection activeCell="C9" sqref="C9"/>
    </sheetView>
  </sheetViews>
  <sheetFormatPr baseColWidth="10" defaultRowHeight="15" x14ac:dyDescent="0.25"/>
  <cols>
    <col min="1" max="1" width="34.28515625" bestFit="1" customWidth="1"/>
    <col min="4" max="4" width="12.140625" bestFit="1" customWidth="1"/>
  </cols>
  <sheetData>
    <row r="7" spans="1:14" x14ac:dyDescent="0.25">
      <c r="A7" s="92" t="s">
        <v>264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</row>
    <row r="8" spans="1:14" x14ac:dyDescent="0.25">
      <c r="A8" s="92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</row>
    <row r="9" spans="1:14" ht="30" customHeight="1" x14ac:dyDescent="0.25"/>
    <row r="10" spans="1:14" ht="35.1" customHeight="1" x14ac:dyDescent="0.5">
      <c r="A10" s="93" t="s">
        <v>274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</row>
    <row r="11" spans="1:14" hidden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4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5" spans="1:14" x14ac:dyDescent="0.25">
      <c r="A15" t="s">
        <v>17</v>
      </c>
      <c r="B15" t="s">
        <v>269</v>
      </c>
      <c r="C15" t="s">
        <v>270</v>
      </c>
      <c r="D15" t="s">
        <v>271</v>
      </c>
      <c r="E15" t="s">
        <v>63</v>
      </c>
      <c r="F15" t="s">
        <v>273</v>
      </c>
      <c r="G15" t="s">
        <v>63</v>
      </c>
    </row>
    <row r="16" spans="1:14" ht="35.25" customHeight="1" x14ac:dyDescent="0.45">
      <c r="A16" t="s">
        <v>239</v>
      </c>
      <c r="C16" t="s">
        <v>275</v>
      </c>
      <c r="D16" t="s">
        <v>276</v>
      </c>
      <c r="E16" t="s">
        <v>277</v>
      </c>
      <c r="G16">
        <f t="shared" ref="G16:G22" si="0">IF(M16,5,0)+IF(M16,5,0)</f>
        <v>0</v>
      </c>
      <c r="H16" s="58" t="s">
        <v>272</v>
      </c>
      <c r="M16" t="b">
        <v>0</v>
      </c>
    </row>
    <row r="17" spans="1:13" ht="35.25" hidden="1" customHeight="1" x14ac:dyDescent="0.45">
      <c r="A17" t="s">
        <v>239</v>
      </c>
      <c r="C17" t="s">
        <v>275</v>
      </c>
      <c r="D17" t="s">
        <v>276</v>
      </c>
      <c r="E17" t="s">
        <v>277</v>
      </c>
      <c r="G17">
        <f t="shared" ref="G17" si="1">IF(M17,5,0)+IF(M17,5,0)</f>
        <v>0</v>
      </c>
      <c r="H17" s="58" t="s">
        <v>272</v>
      </c>
      <c r="M17" t="b">
        <v>0</v>
      </c>
    </row>
    <row r="18" spans="1:13" ht="35.25" hidden="1" customHeight="1" x14ac:dyDescent="0.45">
      <c r="A18" t="s">
        <v>239</v>
      </c>
      <c r="C18" t="s">
        <v>275</v>
      </c>
      <c r="D18" t="s">
        <v>276</v>
      </c>
      <c r="E18" t="s">
        <v>277</v>
      </c>
      <c r="G18">
        <f t="shared" ref="G18" si="2">IF(M18,5,0)+IF(M18,5,0)</f>
        <v>0</v>
      </c>
      <c r="H18" s="58" t="s">
        <v>272</v>
      </c>
      <c r="M18" t="b">
        <v>0</v>
      </c>
    </row>
    <row r="19" spans="1:13" ht="35.25" hidden="1" customHeight="1" x14ac:dyDescent="0.45">
      <c r="A19" t="s">
        <v>239</v>
      </c>
      <c r="C19" t="s">
        <v>275</v>
      </c>
      <c r="D19" t="s">
        <v>276</v>
      </c>
      <c r="E19" t="s">
        <v>277</v>
      </c>
      <c r="G19">
        <f t="shared" si="0"/>
        <v>0</v>
      </c>
      <c r="H19" s="58" t="s">
        <v>272</v>
      </c>
      <c r="M19" t="b">
        <v>0</v>
      </c>
    </row>
    <row r="20" spans="1:13" ht="35.25" hidden="1" customHeight="1" x14ac:dyDescent="0.45">
      <c r="A20" t="s">
        <v>239</v>
      </c>
      <c r="C20" t="s">
        <v>275</v>
      </c>
      <c r="D20" t="s">
        <v>276</v>
      </c>
      <c r="E20" t="s">
        <v>277</v>
      </c>
      <c r="G20">
        <f t="shared" si="0"/>
        <v>0</v>
      </c>
      <c r="H20" s="58" t="s">
        <v>272</v>
      </c>
      <c r="M20" t="b">
        <v>0</v>
      </c>
    </row>
    <row r="21" spans="1:13" ht="35.25" hidden="1" customHeight="1" x14ac:dyDescent="0.45">
      <c r="A21" t="s">
        <v>239</v>
      </c>
      <c r="C21" t="s">
        <v>275</v>
      </c>
      <c r="D21" t="s">
        <v>276</v>
      </c>
      <c r="E21" t="s">
        <v>277</v>
      </c>
      <c r="G21">
        <f t="shared" si="0"/>
        <v>0</v>
      </c>
      <c r="H21" s="58" t="s">
        <v>272</v>
      </c>
      <c r="M21" t="b">
        <v>0</v>
      </c>
    </row>
    <row r="22" spans="1:13" ht="35.25" hidden="1" customHeight="1" x14ac:dyDescent="0.45">
      <c r="A22" t="s">
        <v>239</v>
      </c>
      <c r="C22" t="s">
        <v>275</v>
      </c>
      <c r="D22" t="s">
        <v>276</v>
      </c>
      <c r="E22" t="s">
        <v>277</v>
      </c>
      <c r="G22">
        <f t="shared" si="0"/>
        <v>0</v>
      </c>
      <c r="H22" s="58" t="s">
        <v>272</v>
      </c>
      <c r="M22" t="b">
        <v>0</v>
      </c>
    </row>
    <row r="23" spans="1:13" ht="35.25" customHeight="1" x14ac:dyDescent="0.45">
      <c r="H23" s="59"/>
    </row>
    <row r="24" spans="1:13" ht="35.25" customHeight="1" x14ac:dyDescent="0.45">
      <c r="H24" s="59"/>
    </row>
    <row r="25" spans="1:13" ht="35.25" customHeight="1" x14ac:dyDescent="0.45">
      <c r="H25" s="59"/>
    </row>
    <row r="26" spans="1:13" ht="35.25" customHeight="1" x14ac:dyDescent="0.45">
      <c r="H26" s="59"/>
    </row>
    <row r="27" spans="1:13" ht="35.25" customHeight="1" x14ac:dyDescent="0.45">
      <c r="H27" s="59"/>
    </row>
    <row r="28" spans="1:13" ht="35.25" customHeight="1" x14ac:dyDescent="0.25"/>
    <row r="29" spans="1:13" x14ac:dyDescent="0.25">
      <c r="D29" t="s">
        <v>265</v>
      </c>
      <c r="E29" t="e">
        <f>SUM(#REF!)</f>
        <v>#REF!</v>
      </c>
    </row>
    <row r="30" spans="1:13" ht="30" x14ac:dyDescent="0.25">
      <c r="D30" t="s">
        <v>266</v>
      </c>
      <c r="E30" t="e">
        <f>SUM(#REF!)</f>
        <v>#REF!</v>
      </c>
      <c r="G30" s="57" t="s">
        <v>267</v>
      </c>
      <c r="H30" t="e">
        <f>SUM(#REF!)</f>
        <v>#REF!</v>
      </c>
    </row>
    <row r="31" spans="1:13" ht="30" x14ac:dyDescent="0.25">
      <c r="D31" s="57" t="s">
        <v>268</v>
      </c>
      <c r="E31" t="e">
        <f>SUM(#REF!)</f>
        <v>#REF!</v>
      </c>
    </row>
    <row r="34" ht="48" customHeight="1" x14ac:dyDescent="0.25"/>
    <row r="35" hidden="1" x14ac:dyDescent="0.25"/>
    <row r="36" hidden="1" x14ac:dyDescent="0.25"/>
    <row r="37" hidden="1" x14ac:dyDescent="0.25"/>
  </sheetData>
  <sortState ref="A2:B40">
    <sortCondition ref="A2:A40"/>
  </sortState>
  <mergeCells count="2">
    <mergeCell ref="A7:N8"/>
    <mergeCell ref="A10:N10"/>
  </mergeCell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9276" r:id="rId4" name="CheckBox1">
          <controlPr defaultSize="0" print="0" autoLine="0" r:id="rId5">
            <anchor moveWithCells="1">
              <from>
                <xdr:col>5</xdr:col>
                <xdr:colOff>66675</xdr:colOff>
                <xdr:row>15</xdr:row>
                <xdr:rowOff>0</xdr:rowOff>
              </from>
              <to>
                <xdr:col>5</xdr:col>
                <xdr:colOff>714375</xdr:colOff>
                <xdr:row>15</xdr:row>
                <xdr:rowOff>219075</xdr:rowOff>
              </to>
            </anchor>
          </controlPr>
        </control>
      </mc:Choice>
      <mc:Fallback>
        <control shapeId="9276" r:id="rId4" name="CheckBox1"/>
      </mc:Fallback>
    </mc:AlternateContent>
    <mc:AlternateContent xmlns:mc="http://schemas.openxmlformats.org/markup-compatibility/2006">
      <mc:Choice Requires="x14">
        <control shapeId="9220" r:id="rId6" name="HL2">
          <controlPr defaultSize="0" print="0" autoLine="0" autoPict="0" r:id="rId7">
            <anchor moveWithCells="1" sizeWithCells="1">
              <from>
                <xdr:col>4</xdr:col>
                <xdr:colOff>38100</xdr:colOff>
                <xdr:row>9</xdr:row>
                <xdr:rowOff>0</xdr:rowOff>
              </from>
              <to>
                <xdr:col>5</xdr:col>
                <xdr:colOff>133350</xdr:colOff>
                <xdr:row>9</xdr:row>
                <xdr:rowOff>0</xdr:rowOff>
              </to>
            </anchor>
          </controlPr>
        </control>
      </mc:Choice>
      <mc:Fallback>
        <control shapeId="9220" r:id="rId6" name="HL2"/>
      </mc:Fallback>
    </mc:AlternateContent>
    <mc:AlternateContent xmlns:mc="http://schemas.openxmlformats.org/markup-compatibility/2006">
      <mc:Choice Requires="x14">
        <control shapeId="9223" r:id="rId8" name="Button 7">
          <controlPr defaultSize="0" print="0" autoFill="0" autoPict="0" macro="[0]!Bouton7_Cliquer">
            <anchor moveWithCells="1" sizeWithCells="1">
              <from>
                <xdr:col>0</xdr:col>
                <xdr:colOff>57150</xdr:colOff>
                <xdr:row>10</xdr:row>
                <xdr:rowOff>0</xdr:rowOff>
              </from>
              <to>
                <xdr:col>0</xdr:col>
                <xdr:colOff>1095375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85" r:id="rId9" name="Button 69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15</xdr:row>
                <xdr:rowOff>0</xdr:rowOff>
              </from>
              <to>
                <xdr:col>8</xdr:col>
                <xdr:colOff>733425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92" r:id="rId10" name="Check Box 76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15</xdr:row>
                <xdr:rowOff>0</xdr:rowOff>
              </from>
              <to>
                <xdr:col>6</xdr:col>
                <xdr:colOff>685800</xdr:colOff>
                <xdr:row>15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93" r:id="rId11" name="Button 77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15</xdr:row>
                <xdr:rowOff>104775</xdr:rowOff>
              </from>
              <to>
                <xdr:col>8</xdr:col>
                <xdr:colOff>733425</xdr:colOff>
                <xdr:row>15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94" r:id="rId12" name="Check Box 78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15</xdr:row>
                <xdr:rowOff>76200</xdr:rowOff>
              </from>
              <to>
                <xdr:col>6</xdr:col>
                <xdr:colOff>685800</xdr:colOff>
                <xdr:row>15</xdr:row>
                <xdr:rowOff>390525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95" r:id="rId13" name="Button 79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96" r:id="rId14" name="Check Box 80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17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97" r:id="rId15" name="Button 81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98" r:id="rId16" name="Check Box 82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17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99" r:id="rId17" name="Button 83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01" r:id="rId18" name="Button 85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04" r:id="rId19" name="Button 88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06" r:id="rId20" name="Button 90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08" r:id="rId21" name="Button 92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10" r:id="rId22" name="Button 94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12" r:id="rId23" name="Button 96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17</xdr:row>
                <xdr:rowOff>0</xdr:rowOff>
              </from>
              <to>
                <xdr:col>8</xdr:col>
                <xdr:colOff>733425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14" r:id="rId24" name="Button 98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15" r:id="rId25" name="Check Box 99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19" r:id="rId26" name="Button 103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0" r:id="rId27" name="Check Box 104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1" r:id="rId28" name="Button 105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2" r:id="rId29" name="Check Box 106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3" r:id="rId30" name="Button 107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4" r:id="rId31" name="Check Box 108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5" r:id="rId32" name="Button 109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6" r:id="rId33" name="Check Box 110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7" r:id="rId34" name="Button 111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8" r:id="rId35" name="Check Box 112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29" r:id="rId36" name="Button 113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0" r:id="rId37" name="Check Box 114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1" r:id="rId38" name="Button 115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2" r:id="rId39" name="Check Box 116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3" r:id="rId40" name="Button 117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4" r:id="rId41" name="Check Box 118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5" r:id="rId42" name="Button 119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6" r:id="rId43" name="Check Box 120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7" r:id="rId44" name="Button 121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8" r:id="rId45" name="Check Box 122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39" r:id="rId46" name="Button 123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0" r:id="rId47" name="Check Box 124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1" r:id="rId48" name="Button 125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2" r:id="rId49" name="Check Box 126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3" r:id="rId50" name="Button 127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4" r:id="rId51" name="Check Box 128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5" r:id="rId52" name="Button 129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104775</xdr:rowOff>
              </from>
              <to>
                <xdr:col>8</xdr:col>
                <xdr:colOff>733425</xdr:colOff>
                <xdr:row>16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6" r:id="rId53" name="Check Box 130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76200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7" r:id="rId54" name="Check Box 131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8" r:id="rId55" name="Button 132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0</xdr:rowOff>
              </from>
              <to>
                <xdr:col>8</xdr:col>
                <xdr:colOff>733425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49" r:id="rId56" name="Check Box 133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0" r:id="rId57" name="Check Box 134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1" r:id="rId58" name="Button 135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0</xdr:rowOff>
              </from>
              <to>
                <xdr:col>8</xdr:col>
                <xdr:colOff>733425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2" r:id="rId59" name="Check Box 136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3" r:id="rId60" name="Check Box 137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4" r:id="rId61" name="Button 138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0</xdr:rowOff>
              </from>
              <to>
                <xdr:col>8</xdr:col>
                <xdr:colOff>733425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5" r:id="rId62" name="Check Box 139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6" r:id="rId63" name="Check Box 140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7" r:id="rId64" name="Button 141">
          <controlPr defaultSize="0" print="0" autoFill="0" autoPict="0" macro="[0]!Bouton69_Cliquer">
            <anchor moveWithCells="1" sizeWithCells="1">
              <from>
                <xdr:col>8</xdr:col>
                <xdr:colOff>219075</xdr:colOff>
                <xdr:row>16</xdr:row>
                <xdr:rowOff>0</xdr:rowOff>
              </from>
              <to>
                <xdr:col>8</xdr:col>
                <xdr:colOff>733425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58" r:id="rId65" name="Check Box 142">
          <controlPr locked="0" defaultSize="0" print="0" autoFill="0" autoLine="0" autoPict="0" macro="[0]!Caseàcocher76_Cliquer">
            <anchor moveWithCells="1">
              <from>
                <xdr:col>6</xdr:col>
                <xdr:colOff>104775</xdr:colOff>
                <xdr:row>16</xdr:row>
                <xdr:rowOff>0</xdr:rowOff>
              </from>
              <to>
                <xdr:col>6</xdr:col>
                <xdr:colOff>685800</xdr:colOff>
                <xdr:row>22</xdr:row>
                <xdr:rowOff>314325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Lezardmen!$A$152:$A$198</xm:f>
          </x14:formula1>
          <xm:sqref>A16:A28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Beastman</vt:lpstr>
      <vt:lpstr>Bretonien</vt:lpstr>
      <vt:lpstr>Daemons</vt:lpstr>
      <vt:lpstr>Tomb Kings</vt:lpstr>
      <vt:lpstr>Lezardmen (2)</vt:lpstr>
      <vt:lpstr>Lezardmen</vt:lpstr>
      <vt:lpstr>AB</vt:lpstr>
      <vt:lpstr>Army Builder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yucass</dc:creator>
  <cp:lastModifiedBy>yucass</cp:lastModifiedBy>
  <dcterms:created xsi:type="dcterms:W3CDTF">2015-07-28T21:39:44Z</dcterms:created>
  <dcterms:modified xsi:type="dcterms:W3CDTF">2015-08-09T22:50:49Z</dcterms:modified>
</cp:coreProperties>
</file>