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chelly\Desktop\"/>
    </mc:Choice>
  </mc:AlternateContent>
  <bookViews>
    <workbookView xWindow="0" yWindow="42144" windowWidth="19200" windowHeight="2616" tabRatio="720"/>
  </bookViews>
  <sheets>
    <sheet name="PO's Marketing France" sheetId="5" r:id="rId1"/>
    <sheet name="Budget Marketing France" sheetId="10" state="hidden" r:id="rId2"/>
    <sheet name="Mois Fiscaux Config" sheetId="4" state="hidden" r:id="rId3"/>
    <sheet name="Marketing Activities" sheetId="14" state="hidden" r:id="rId4"/>
  </sheets>
  <definedNames>
    <definedName name="_xlnm._FilterDatabase" localSheetId="0" hidden="1">'PO''s Marketing France'!$A$6:$P$10</definedName>
    <definedName name="Marketing_Activities">'Marketing Activities'!$A$2:$A$110</definedName>
    <definedName name="Spend_Type">'Mois Fiscaux Config'!$F$2:$F$13</definedName>
    <definedName name="Taux_FY16">'Budget Marketing France'!$B$3</definedName>
  </definedNames>
  <calcPr calcId="15251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5" l="1"/>
  <c r="F13" i="5"/>
  <c r="J13" i="5"/>
  <c r="F7" i="5"/>
  <c r="N7" i="5"/>
  <c r="M7" i="5"/>
  <c r="M19" i="5" l="1"/>
  <c r="N19" i="5"/>
  <c r="M20" i="5"/>
  <c r="N20" i="5"/>
  <c r="M21" i="5"/>
  <c r="N21" i="5"/>
  <c r="M22" i="5"/>
  <c r="N22" i="5"/>
  <c r="M23" i="5"/>
  <c r="N23" i="5"/>
  <c r="M24" i="5"/>
  <c r="N24" i="5"/>
  <c r="M25" i="5"/>
  <c r="N25" i="5"/>
  <c r="M26" i="5"/>
  <c r="N26" i="5"/>
  <c r="M27" i="5"/>
  <c r="N27" i="5"/>
  <c r="M28" i="5"/>
  <c r="N28" i="5"/>
  <c r="M29" i="5"/>
  <c r="N29" i="5"/>
  <c r="M30" i="5"/>
  <c r="N30" i="5"/>
  <c r="M31" i="5"/>
  <c r="N31" i="5"/>
  <c r="M32" i="5"/>
  <c r="N32" i="5"/>
  <c r="M33" i="5"/>
  <c r="N33" i="5"/>
  <c r="M34" i="5"/>
  <c r="N34" i="5"/>
  <c r="M35" i="5"/>
  <c r="N35" i="5"/>
  <c r="M36" i="5"/>
  <c r="N36" i="5"/>
  <c r="M37" i="5"/>
  <c r="N37" i="5"/>
  <c r="M38" i="5"/>
  <c r="N38" i="5"/>
  <c r="M39" i="5"/>
  <c r="N39" i="5"/>
  <c r="M40" i="5"/>
  <c r="N40" i="5"/>
  <c r="M41" i="5"/>
  <c r="N41" i="5"/>
  <c r="M42" i="5"/>
  <c r="N42" i="5"/>
  <c r="M43" i="5"/>
  <c r="N43" i="5"/>
  <c r="M44" i="5"/>
  <c r="N44" i="5"/>
  <c r="M45" i="5"/>
  <c r="N45" i="5"/>
  <c r="M46" i="5"/>
  <c r="N46" i="5"/>
  <c r="M47" i="5"/>
  <c r="N47" i="5"/>
  <c r="M48" i="5"/>
  <c r="N48" i="5"/>
  <c r="M49" i="5"/>
  <c r="N49" i="5"/>
  <c r="M50" i="5"/>
  <c r="N50" i="5"/>
  <c r="M51" i="5"/>
  <c r="N51" i="5"/>
  <c r="M52" i="5"/>
  <c r="N52" i="5"/>
  <c r="M53" i="5"/>
  <c r="N53" i="5"/>
  <c r="M54" i="5"/>
  <c r="N54" i="5"/>
  <c r="M55" i="5"/>
  <c r="N55" i="5"/>
  <c r="M56" i="5"/>
  <c r="N56" i="5"/>
  <c r="M57" i="5"/>
  <c r="N57" i="5"/>
  <c r="M58" i="5"/>
  <c r="N58" i="5"/>
  <c r="M59" i="5"/>
  <c r="N59" i="5"/>
  <c r="M60" i="5"/>
  <c r="N60" i="5"/>
  <c r="M61" i="5"/>
  <c r="N61" i="5"/>
  <c r="M62" i="5"/>
  <c r="N62" i="5"/>
  <c r="M63" i="5"/>
  <c r="N63" i="5"/>
  <c r="M64" i="5"/>
  <c r="N64" i="5"/>
  <c r="M65" i="5"/>
  <c r="N65" i="5"/>
  <c r="M66" i="5"/>
  <c r="N66" i="5"/>
  <c r="M67" i="5"/>
  <c r="N67" i="5"/>
  <c r="M68" i="5"/>
  <c r="N68" i="5"/>
  <c r="M69" i="5"/>
  <c r="N69" i="5"/>
  <c r="M70" i="5"/>
  <c r="N70" i="5"/>
  <c r="M71" i="5"/>
  <c r="N71" i="5"/>
  <c r="M72" i="5"/>
  <c r="N72" i="5"/>
  <c r="M73" i="5"/>
  <c r="N73" i="5"/>
  <c r="M74" i="5"/>
  <c r="N74" i="5"/>
  <c r="M75" i="5"/>
  <c r="N75" i="5"/>
  <c r="M76" i="5"/>
  <c r="N76" i="5"/>
  <c r="M77" i="5"/>
  <c r="N77" i="5"/>
  <c r="M78" i="5"/>
  <c r="N78" i="5"/>
  <c r="M79" i="5"/>
  <c r="N79" i="5"/>
  <c r="M80" i="5"/>
  <c r="N80" i="5"/>
  <c r="M81" i="5"/>
  <c r="N81" i="5"/>
  <c r="M82" i="5"/>
  <c r="N82" i="5"/>
  <c r="M83" i="5"/>
  <c r="N83" i="5"/>
  <c r="M84" i="5"/>
  <c r="N84" i="5"/>
  <c r="M85" i="5"/>
  <c r="N85" i="5"/>
  <c r="M86" i="5"/>
  <c r="N86" i="5"/>
  <c r="M87" i="5"/>
  <c r="N87" i="5"/>
  <c r="M88" i="5"/>
  <c r="N88" i="5"/>
  <c r="M89" i="5"/>
  <c r="N89" i="5"/>
  <c r="M90" i="5"/>
  <c r="N90" i="5"/>
  <c r="M91" i="5"/>
  <c r="N91" i="5"/>
  <c r="M92" i="5"/>
  <c r="N92" i="5"/>
  <c r="M93" i="5"/>
  <c r="N93" i="5"/>
  <c r="M94" i="5"/>
  <c r="N94" i="5"/>
  <c r="M95" i="5"/>
  <c r="N95" i="5"/>
  <c r="M96" i="5"/>
  <c r="N96" i="5"/>
  <c r="M97" i="5"/>
  <c r="N97" i="5"/>
  <c r="M98" i="5"/>
  <c r="N98" i="5"/>
  <c r="M99" i="5"/>
  <c r="N99" i="5"/>
  <c r="M100" i="5"/>
  <c r="N100" i="5"/>
  <c r="M101" i="5"/>
  <c r="N101" i="5"/>
  <c r="M102" i="5"/>
  <c r="N102" i="5"/>
  <c r="M103" i="5"/>
  <c r="N103" i="5"/>
  <c r="M104" i="5"/>
  <c r="N104" i="5"/>
  <c r="M105" i="5"/>
  <c r="N105" i="5"/>
  <c r="M106" i="5"/>
  <c r="N106" i="5"/>
  <c r="M107" i="5"/>
  <c r="N107" i="5"/>
  <c r="M108" i="5"/>
  <c r="N108" i="5"/>
  <c r="M109" i="5"/>
  <c r="N109" i="5"/>
  <c r="M110" i="5"/>
  <c r="N110" i="5"/>
  <c r="M111" i="5"/>
  <c r="N111" i="5"/>
  <c r="M112" i="5"/>
  <c r="N112" i="5"/>
  <c r="M113" i="5"/>
  <c r="N113" i="5"/>
  <c r="M114" i="5"/>
  <c r="N114" i="5"/>
  <c r="M115" i="5"/>
  <c r="N115" i="5"/>
  <c r="M116" i="5"/>
  <c r="N116" i="5"/>
  <c r="M117" i="5"/>
  <c r="N117" i="5"/>
  <c r="M118" i="5"/>
  <c r="N118" i="5"/>
  <c r="M119" i="5"/>
  <c r="N119" i="5"/>
  <c r="M120" i="5"/>
  <c r="N120" i="5"/>
  <c r="M121" i="5"/>
  <c r="N121" i="5"/>
  <c r="M122" i="5"/>
  <c r="N122" i="5"/>
  <c r="M123" i="5"/>
  <c r="N123" i="5"/>
  <c r="M124" i="5"/>
  <c r="N124" i="5"/>
  <c r="M125" i="5"/>
  <c r="N125" i="5"/>
  <c r="M126" i="5"/>
  <c r="N126" i="5"/>
  <c r="M127" i="5"/>
  <c r="N127" i="5"/>
  <c r="M128" i="5"/>
  <c r="N128" i="5"/>
  <c r="M129" i="5"/>
  <c r="N129" i="5"/>
  <c r="M130" i="5"/>
  <c r="N130" i="5"/>
  <c r="M131" i="5"/>
  <c r="N131" i="5"/>
  <c r="M132" i="5"/>
  <c r="N132" i="5"/>
  <c r="M133" i="5"/>
  <c r="N133" i="5"/>
  <c r="M134" i="5"/>
  <c r="N134" i="5"/>
  <c r="M135" i="5"/>
  <c r="N135" i="5"/>
  <c r="M136" i="5"/>
  <c r="N136" i="5"/>
  <c r="R17" i="10"/>
  <c r="P17" i="10"/>
  <c r="N17" i="10"/>
  <c r="L17" i="10"/>
  <c r="J17" i="10"/>
  <c r="G17" i="10"/>
  <c r="F17" i="10"/>
  <c r="E17" i="10"/>
  <c r="D17" i="10"/>
  <c r="R18" i="10"/>
  <c r="P18" i="10"/>
  <c r="N18" i="10"/>
  <c r="L18" i="10"/>
  <c r="J18" i="10"/>
  <c r="G18" i="10"/>
  <c r="F18" i="10"/>
  <c r="E18" i="10"/>
  <c r="D18" i="10"/>
  <c r="R13" i="10"/>
  <c r="P13" i="10"/>
  <c r="N13" i="10"/>
  <c r="L13" i="10"/>
  <c r="J13" i="10"/>
  <c r="G13" i="10"/>
  <c r="F13" i="10"/>
  <c r="E13" i="10"/>
  <c r="D13" i="10"/>
  <c r="R12" i="10"/>
  <c r="P12" i="10"/>
  <c r="N12" i="10"/>
  <c r="L12" i="10"/>
  <c r="J12" i="10"/>
  <c r="G12" i="10"/>
  <c r="F12" i="10"/>
  <c r="E12" i="10"/>
  <c r="D12" i="10"/>
  <c r="R11" i="10"/>
  <c r="P11" i="10"/>
  <c r="N11" i="10"/>
  <c r="L11" i="10"/>
  <c r="J11" i="10"/>
  <c r="G11" i="10"/>
  <c r="F11" i="10"/>
  <c r="E11" i="10"/>
  <c r="D11" i="10"/>
  <c r="R16" i="10"/>
  <c r="P16" i="10"/>
  <c r="N16" i="10"/>
  <c r="L16" i="10"/>
  <c r="J16" i="10"/>
  <c r="G16" i="10"/>
  <c r="F16" i="10"/>
  <c r="E16" i="10"/>
  <c r="D16" i="10"/>
  <c r="R15" i="10"/>
  <c r="P15" i="10"/>
  <c r="N15" i="10"/>
  <c r="L15" i="10"/>
  <c r="J15" i="10"/>
  <c r="G15" i="10"/>
  <c r="F15" i="10"/>
  <c r="E15" i="10"/>
  <c r="D15" i="10"/>
  <c r="H15" i="10" l="1"/>
  <c r="H13" i="10"/>
  <c r="H18" i="10"/>
  <c r="H11" i="10"/>
  <c r="H17" i="10"/>
  <c r="H12" i="10"/>
  <c r="H16" i="10"/>
  <c r="P134" i="5"/>
  <c r="P19" i="5" l="1"/>
  <c r="J14" i="10" l="1"/>
  <c r="C134" i="5" l="1"/>
  <c r="F134" i="5"/>
  <c r="J134" i="5"/>
  <c r="C19" i="5"/>
  <c r="F19" i="5"/>
  <c r="J19" i="5"/>
  <c r="P8" i="10" l="1"/>
  <c r="P9" i="10"/>
  <c r="P10" i="10"/>
  <c r="P14" i="10"/>
  <c r="P19" i="10"/>
  <c r="P7" i="10"/>
  <c r="N8" i="10"/>
  <c r="N9" i="10"/>
  <c r="N10" i="10"/>
  <c r="N14" i="10"/>
  <c r="N19" i="10"/>
  <c r="N7" i="10"/>
  <c r="L8" i="10"/>
  <c r="L9" i="10"/>
  <c r="L10" i="10"/>
  <c r="L14" i="10"/>
  <c r="L19" i="10"/>
  <c r="L7" i="10"/>
  <c r="J8" i="10"/>
  <c r="J9" i="10"/>
  <c r="J10" i="10"/>
  <c r="J19" i="10"/>
  <c r="J7" i="10"/>
  <c r="P20" i="5" l="1"/>
  <c r="P21" i="5"/>
  <c r="P22" i="5"/>
  <c r="P23" i="5"/>
  <c r="P24" i="5"/>
  <c r="P25" i="5"/>
  <c r="C23" i="5" l="1"/>
  <c r="F23" i="5"/>
  <c r="J23" i="5"/>
  <c r="C22" i="5"/>
  <c r="F22" i="5"/>
  <c r="J22" i="5"/>
  <c r="C20" i="5"/>
  <c r="F20" i="5"/>
  <c r="J20" i="5"/>
  <c r="C21" i="5"/>
  <c r="F21" i="5"/>
  <c r="J21" i="5"/>
  <c r="C24" i="5"/>
  <c r="F24" i="5"/>
  <c r="J24" i="5"/>
  <c r="B3" i="5"/>
  <c r="D3" i="5"/>
  <c r="D2" i="5"/>
  <c r="B2" i="5"/>
  <c r="R8" i="10" l="1"/>
  <c r="R9" i="10"/>
  <c r="R10" i="10"/>
  <c r="R14" i="10"/>
  <c r="R19" i="10"/>
  <c r="Q20" i="10" l="1"/>
  <c r="R20" i="10" s="1"/>
  <c r="R7" i="10"/>
  <c r="C136" i="5" l="1"/>
  <c r="C135" i="5"/>
  <c r="C133" i="5"/>
  <c r="C132" i="5"/>
  <c r="C131" i="5"/>
  <c r="C130" i="5"/>
  <c r="C129" i="5"/>
  <c r="C128" i="5"/>
  <c r="C127" i="5"/>
  <c r="C126" i="5"/>
  <c r="C125" i="5"/>
  <c r="C124" i="5"/>
  <c r="C123" i="5"/>
  <c r="C122" i="5"/>
  <c r="C121" i="5"/>
  <c r="C120" i="5"/>
  <c r="C119" i="5"/>
  <c r="C118" i="5"/>
  <c r="C117" i="5"/>
  <c r="C116" i="5"/>
  <c r="C115" i="5"/>
  <c r="C114" i="5"/>
  <c r="C113" i="5"/>
  <c r="C112" i="5"/>
  <c r="C111" i="5"/>
  <c r="C110" i="5"/>
  <c r="C109" i="5"/>
  <c r="C108" i="5"/>
  <c r="C107" i="5"/>
  <c r="C106" i="5"/>
  <c r="C105" i="5"/>
  <c r="C104" i="5"/>
  <c r="C103" i="5"/>
  <c r="C102" i="5"/>
  <c r="C101" i="5"/>
  <c r="C100" i="5"/>
  <c r="C99" i="5"/>
  <c r="C98" i="5"/>
  <c r="C97" i="5"/>
  <c r="C96" i="5"/>
  <c r="C95" i="5"/>
  <c r="C94" i="5"/>
  <c r="C93" i="5"/>
  <c r="C92" i="5"/>
  <c r="C91" i="5"/>
  <c r="C90" i="5"/>
  <c r="C89" i="5"/>
  <c r="C88" i="5"/>
  <c r="C87" i="5"/>
  <c r="C86" i="5"/>
  <c r="C85" i="5"/>
  <c r="C84" i="5"/>
  <c r="C83" i="5"/>
  <c r="C82" i="5"/>
  <c r="C81" i="5"/>
  <c r="C80" i="5"/>
  <c r="C79" i="5"/>
  <c r="C78" i="5"/>
  <c r="C77" i="5"/>
  <c r="C76" i="5"/>
  <c r="C75" i="5"/>
  <c r="C74" i="5"/>
  <c r="C73" i="5"/>
  <c r="C72" i="5"/>
  <c r="C71" i="5"/>
  <c r="C70" i="5"/>
  <c r="C69" i="5"/>
  <c r="C68" i="5"/>
  <c r="C67" i="5"/>
  <c r="C66" i="5"/>
  <c r="C65" i="5"/>
  <c r="C64" i="5"/>
  <c r="C63" i="5"/>
  <c r="C62" i="5"/>
  <c r="C61" i="5"/>
  <c r="C60" i="5"/>
  <c r="C59" i="5"/>
  <c r="C58" i="5"/>
  <c r="C57" i="5"/>
  <c r="C56" i="5"/>
  <c r="C55" i="5"/>
  <c r="C54" i="5"/>
  <c r="C53" i="5"/>
  <c r="C52" i="5"/>
  <c r="C51" i="5"/>
  <c r="C50" i="5"/>
  <c r="C49" i="5"/>
  <c r="C48" i="5"/>
  <c r="C47" i="5"/>
  <c r="C46" i="5"/>
  <c r="C45" i="5"/>
  <c r="C44" i="5"/>
  <c r="C43" i="5"/>
  <c r="C42" i="5"/>
  <c r="C41" i="5"/>
  <c r="C40" i="5"/>
  <c r="C39" i="5"/>
  <c r="C38" i="5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F11" i="5" l="1"/>
  <c r="P18" i="5" l="1"/>
  <c r="C18" i="5" s="1"/>
  <c r="N18" i="5"/>
  <c r="M18" i="5"/>
  <c r="J18" i="5"/>
  <c r="F18" i="5"/>
  <c r="P17" i="5"/>
  <c r="C17" i="5" s="1"/>
  <c r="N17" i="5"/>
  <c r="M17" i="5"/>
  <c r="J17" i="5"/>
  <c r="F17" i="5"/>
  <c r="P16" i="5"/>
  <c r="C16" i="5" s="1"/>
  <c r="N16" i="5"/>
  <c r="M16" i="5"/>
  <c r="J16" i="5"/>
  <c r="F16" i="5"/>
  <c r="P15" i="5"/>
  <c r="C15" i="5" s="1"/>
  <c r="N15" i="5"/>
  <c r="M15" i="5"/>
  <c r="J15" i="5"/>
  <c r="F15" i="5"/>
  <c r="P14" i="5"/>
  <c r="C14" i="5" s="1"/>
  <c r="N14" i="5"/>
  <c r="M14" i="5"/>
  <c r="J14" i="5"/>
  <c r="F14" i="5"/>
  <c r="P12" i="5"/>
  <c r="C12" i="5" s="1"/>
  <c r="N12" i="5"/>
  <c r="M12" i="5"/>
  <c r="J12" i="5"/>
  <c r="F12" i="5"/>
  <c r="P11" i="5"/>
  <c r="C11" i="5" s="1"/>
  <c r="N11" i="5"/>
  <c r="M11" i="5"/>
  <c r="J11" i="5"/>
  <c r="M20" i="10" l="1"/>
  <c r="N20" i="10" s="1"/>
  <c r="O20" i="10"/>
  <c r="P20" i="10" s="1"/>
  <c r="K20" i="10"/>
  <c r="L20" i="10" s="1"/>
  <c r="O21" i="10" l="1"/>
  <c r="M21" i="10"/>
  <c r="K21" i="10"/>
  <c r="M9" i="5" l="1"/>
  <c r="N9" i="5"/>
  <c r="M10" i="5"/>
  <c r="N10" i="5"/>
  <c r="F8" i="5" l="1"/>
  <c r="F9" i="5"/>
  <c r="F10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5" i="5"/>
  <c r="F136" i="5"/>
  <c r="J7" i="5"/>
  <c r="J8" i="5"/>
  <c r="J9" i="5"/>
  <c r="J10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5" i="5"/>
  <c r="J136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114" i="5"/>
  <c r="P115" i="5"/>
  <c r="P116" i="5"/>
  <c r="P117" i="5"/>
  <c r="P118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5" i="5"/>
  <c r="P136" i="5"/>
  <c r="D8" i="10"/>
  <c r="E8" i="10"/>
  <c r="F8" i="10"/>
  <c r="G8" i="10"/>
  <c r="D9" i="10"/>
  <c r="E9" i="10"/>
  <c r="F9" i="10"/>
  <c r="G9" i="10"/>
  <c r="D10" i="10"/>
  <c r="E10" i="10"/>
  <c r="F10" i="10"/>
  <c r="G10" i="10"/>
  <c r="D14" i="10"/>
  <c r="E14" i="10"/>
  <c r="F14" i="10"/>
  <c r="G14" i="10"/>
  <c r="D19" i="10"/>
  <c r="E19" i="10"/>
  <c r="F19" i="10"/>
  <c r="G19" i="10"/>
  <c r="E7" i="10"/>
  <c r="F7" i="10"/>
  <c r="G7" i="10"/>
  <c r="D7" i="10"/>
  <c r="M8" i="5"/>
  <c r="N8" i="5"/>
  <c r="P8" i="5"/>
  <c r="C8" i="5" s="1"/>
  <c r="P9" i="5"/>
  <c r="C9" i="5" s="1"/>
  <c r="P10" i="5"/>
  <c r="C10" i="5" s="1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7" i="5"/>
  <c r="C7" i="5" s="1"/>
  <c r="I20" i="10"/>
  <c r="J20" i="10" s="1"/>
  <c r="C3" i="5" l="1"/>
  <c r="C2" i="5"/>
  <c r="I21" i="10"/>
  <c r="Q21" i="10"/>
  <c r="E20" i="10"/>
  <c r="F20" i="10"/>
  <c r="D20" i="10"/>
  <c r="G20" i="10"/>
  <c r="H19" i="10"/>
  <c r="H10" i="10"/>
  <c r="H9" i="10"/>
  <c r="H8" i="10"/>
  <c r="H14" i="10"/>
  <c r="H7" i="10"/>
  <c r="H20" i="10" l="1"/>
</calcChain>
</file>

<file path=xl/sharedStrings.xml><?xml version="1.0" encoding="utf-8"?>
<sst xmlns="http://schemas.openxmlformats.org/spreadsheetml/2006/main" count="871" uniqueCount="127">
  <si>
    <t>Vendor</t>
  </si>
  <si>
    <t>PO</t>
  </si>
  <si>
    <t xml:space="preserve">Description </t>
  </si>
  <si>
    <t>Delivery Date</t>
  </si>
  <si>
    <t>Quarter</t>
  </si>
  <si>
    <t>$ Montant du PO</t>
  </si>
  <si>
    <t>IO #</t>
  </si>
  <si>
    <t>IO Name</t>
  </si>
  <si>
    <t>Spend Type</t>
  </si>
  <si>
    <t>Prevision</t>
  </si>
  <si>
    <t>xcharge</t>
  </si>
  <si>
    <t>Partner Paiement</t>
  </si>
  <si>
    <t>Credit</t>
  </si>
  <si>
    <t>PO Requestor Alias</t>
  </si>
  <si>
    <t>Q1</t>
  </si>
  <si>
    <t>Q2</t>
  </si>
  <si>
    <t>Q3</t>
  </si>
  <si>
    <t>Q4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</si>
  <si>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</si>
  <si>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</si>
  <si>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</si>
  <si>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</si>
  <si>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</si>
  <si>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</si>
  <si>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</si>
  <si>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</si>
  <si>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</si>
  <si>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</si>
  <si>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</si>
  <si>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</si>
  <si>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Date</t>
  </si>
  <si>
    <t>Month</t>
  </si>
  <si>
    <t>Fiscal month</t>
  </si>
  <si>
    <t>PO #</t>
  </si>
  <si>
    <t>€ Balance due</t>
  </si>
  <si>
    <t>€ Invoiced amount</t>
  </si>
  <si>
    <t>€  Amount</t>
  </si>
  <si>
    <t>Samples</t>
  </si>
  <si>
    <t>€ Amount</t>
  </si>
  <si>
    <t>K$ Amount</t>
  </si>
  <si>
    <t>€ Facturé</t>
  </si>
  <si>
    <t>Total Bucket</t>
  </si>
  <si>
    <t>Total Selection</t>
  </si>
  <si>
    <t>FCST BY IO (K$)</t>
  </si>
  <si>
    <t xml:space="preserve"> </t>
  </si>
  <si>
    <t>Internal Order</t>
  </si>
  <si>
    <t>Marketing IO Name</t>
  </si>
  <si>
    <t>Q1 (K€)</t>
  </si>
  <si>
    <t>Q2 (K€)</t>
  </si>
  <si>
    <t>Q3 (K€)</t>
  </si>
  <si>
    <t>Q4 (K€)</t>
  </si>
  <si>
    <t>FY15 (K€)</t>
  </si>
  <si>
    <t>Engagé</t>
  </si>
  <si>
    <t>Available</t>
  </si>
  <si>
    <t>Statut</t>
  </si>
  <si>
    <t>Taux FY16</t>
  </si>
  <si>
    <t>Q1 K$</t>
  </si>
  <si>
    <t>Q2 K$</t>
  </si>
  <si>
    <t>Q3 K$</t>
  </si>
  <si>
    <t>Q4 K$</t>
  </si>
  <si>
    <t>Forescast</t>
  </si>
  <si>
    <t>FY16 K$</t>
  </si>
  <si>
    <t>LANDING MARKETING (ACT/CMT/PREVISION) (K$)</t>
  </si>
  <si>
    <t>Invoice Status</t>
  </si>
  <si>
    <t>Owner</t>
  </si>
  <si>
    <t>(Tous)</t>
  </si>
  <si>
    <t xml:space="preserve">  </t>
  </si>
  <si>
    <t>GPRP (OneTimeVendor)</t>
  </si>
  <si>
    <t>NDF</t>
  </si>
  <si>
    <t>Publidispatch</t>
  </si>
  <si>
    <t>Idem</t>
  </si>
  <si>
    <t>Marketing Activities</t>
  </si>
  <si>
    <t>ENT : NL ITDM</t>
  </si>
  <si>
    <t>ENT : CONTENT</t>
  </si>
  <si>
    <t>ENT : IDEAS</t>
  </si>
  <si>
    <t>ENT : CDU</t>
  </si>
  <si>
    <t>ENT : CUBE</t>
  </si>
  <si>
    <t>ENT : CIE</t>
  </si>
  <si>
    <t>SMB : TELE</t>
  </si>
  <si>
    <t>DX : NL MSDN</t>
  </si>
  <si>
    <t>DX : NL TECHNET</t>
  </si>
  <si>
    <t>DX : FLASH MSDN</t>
  </si>
  <si>
    <t>DX : FLASH TECHNET</t>
  </si>
  <si>
    <t>DX : CAMPAGNE D'ETE</t>
  </si>
  <si>
    <t>DX : VISUAL STUDIO CAMPAIGN</t>
  </si>
  <si>
    <t>DX : VISUAL STUDIO EVERGREEN</t>
  </si>
  <si>
    <t>DX : ONLINE LEARNING CAMPAIGN</t>
  </si>
  <si>
    <t>DX : ONLINE LEARNING EVERGREEN</t>
  </si>
  <si>
    <t>DX : NL ETUDIANTS</t>
  </si>
  <si>
    <t>DX : NL BIZSPARK</t>
  </si>
  <si>
    <t>OSS : OPENNESS</t>
  </si>
  <si>
    <t>OSS :  INFOQ PARTNERSHIP</t>
  </si>
  <si>
    <t>MBS : NL DYNAMICS</t>
  </si>
  <si>
    <t>To Partner Recruitment</t>
  </si>
  <si>
    <t>To Partner  Renewals</t>
  </si>
  <si>
    <t>To Partner Activation</t>
  </si>
  <si>
    <t>To Partner change management</t>
  </si>
  <si>
    <t>To Partner Sales and Marketing readiness</t>
  </si>
  <si>
    <t>To Partner WPC</t>
  </si>
  <si>
    <t>To Partner Pinpoint</t>
  </si>
  <si>
    <t>To Partner Incentives</t>
  </si>
  <si>
    <t xml:space="preserve">Sales Enablement : Content </t>
  </si>
  <si>
    <t>Sales Enablement : Samples</t>
  </si>
  <si>
    <t>Sales Enablement : MTC</t>
  </si>
  <si>
    <t>Sales Enablement : Social Selling</t>
  </si>
  <si>
    <t>Cross Corp : Anti-Piracy</t>
  </si>
  <si>
    <t>Cross Corp : Licensing</t>
  </si>
  <si>
    <t>Cross Corp : Security &amp; Privacy</t>
  </si>
  <si>
    <t>Cross Corp : CPE</t>
  </si>
  <si>
    <t>Engines : Tele</t>
  </si>
  <si>
    <t>Engines : PR</t>
  </si>
  <si>
    <t>Engines : Social</t>
  </si>
  <si>
    <t>Engines : Events</t>
  </si>
  <si>
    <t>Engines : Immersion Experience</t>
  </si>
  <si>
    <t>Engines : Digital Destinations</t>
  </si>
  <si>
    <t>Engines : Digital Demand Gen</t>
  </si>
  <si>
    <t>Engines : Relationship Marketing</t>
  </si>
  <si>
    <t>Shared Services : Agency retainer</t>
  </si>
  <si>
    <t>Shared Services : Localization</t>
  </si>
  <si>
    <t>Shared Services : MSC</t>
  </si>
  <si>
    <t>Shared Services : Customer Evidence</t>
  </si>
  <si>
    <t>Shared Service : Research/MI</t>
  </si>
  <si>
    <t>Shared Services : Data Analytics</t>
  </si>
  <si>
    <t>Test 1</t>
  </si>
  <si>
    <t>Test 2</t>
  </si>
  <si>
    <t>Test 3</t>
  </si>
  <si>
    <t>Test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</si>
</sst>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(&quot;$&quot;* #,##0.00_);_(&quot;$&quot;* \(#,##0.00\);_(&quot;$&quot;* &quot;-&quot;??_);_(@_)"/>
    <numFmt numFmtId="167" formatCode="_-* #,##0\ [$€-40C]_-;\-* #,##0\ [$€-40C]_-;_-* &quot;-&quot;??\ [$€-40C]_-;_-@_-"/>
    <numFmt numFmtId="168" formatCode="_(&quot;$&quot;* #,##0_);_(&quot;$&quot;* \(#,##0\);_(&quot;$&quot;* &quot;-&quot;??_);_(@_)"/>
    <numFmt numFmtId="169" formatCode="&quot;K$ &quot;#,##0,;[Red]&quot;K$ &quot;\-#,##0,"/>
    <numFmt numFmtId="170" formatCode="#,##0,;[Red]\-#,##0,"/>
    <numFmt numFmtId="171" formatCode="_-* #,##0\ _€_-;\-* #,##0\ _€_-;_-* &quot;-&quot;??\ _€_-;_-@_-"/>
    <numFmt numFmtId="172" formatCode="m/d/yyyy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Helv"/>
    </font>
    <font>
      <sz val="10"/>
      <name val="Arial"/>
      <family val="2"/>
    </font>
    <font>
      <b/>
      <sz val="8"/>
      <color theme="0"/>
      <name val="Segoe UI"/>
      <family val="2"/>
    </font>
    <font>
      <sz val="10"/>
      <name val="Arial"/>
      <family val="2"/>
    </font>
    <font>
      <sz val="10"/>
      <color theme="1"/>
      <name val="Arial"/>
      <family val="2"/>
    </font>
    <font>
      <sz val="8"/>
      <color theme="1"/>
      <name val="Segoe UI"/>
      <family val="2"/>
    </font>
    <font>
      <b/>
      <sz val="8"/>
      <color theme="1"/>
      <name val="Segoe UI"/>
      <family val="2"/>
    </font>
    <font>
      <sz val="8"/>
      <color rgb="FFFF0000"/>
      <name val="Segoe UI"/>
      <family val="2"/>
    </font>
    <font>
      <sz val="8"/>
      <color rgb="FF0000FF"/>
      <name val="Segoe UI"/>
      <family val="2"/>
    </font>
    <font>
      <b/>
      <sz val="8"/>
      <color rgb="FF0000FF"/>
      <name val="Segoe UI"/>
      <family val="2"/>
    </font>
    <font>
      <b/>
      <sz val="8"/>
      <name val="Segoe UI"/>
      <family val="2"/>
    </font>
    <font>
      <sz val="8"/>
      <name val="Segoe UI"/>
      <family val="2"/>
    </font>
    <font>
      <b/>
      <sz val="11"/>
      <color theme="1"/>
      <name val="Calibri"/>
      <family val="2"/>
      <scheme val="minor"/>
    </font>
    <font>
      <sz val="8"/>
      <color theme="1"/>
      <name val="Segoe UI"/>
      <family val="2"/>
    </font>
    <font>
      <sz val="10"/>
      <name val="Arial"/>
      <family val="2"/>
    </font>
    <font>
      <sz val="8"/>
      <name val="Segoe UI"/>
      <family val="2"/>
    </font>
    <font>
      <sz val="8"/>
      <color rgb="FF00B050"/>
      <name val="Segoe UI"/>
      <family val="2"/>
    </font>
    <font>
      <sz val="8"/>
      <color theme="1"/>
      <name val="Segoe UI"/>
    </font>
    <font>
      <sz val="7"/>
      <color rgb="FFFFFFFF"/>
      <name val="Calibri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theme="5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4">
    <xf numFmtId="0" fontId="0" fillId="0" borderId="0"/>
    <xf numFmtId="166" fontId="1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  <xf numFmtId="0" fontId="5" fillId="0" borderId="0"/>
    <xf numFmtId="164" fontId="1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3" fillId="0" borderId="0"/>
    <xf numFmtId="0" fontId="16" fillId="0" borderId="0"/>
  </cellStyleXfs>
  <cellXfs count="136">
    <xf numFmtId="0" fontId="0" fillId="0" borderId="0" xfId="0"/>
    <xf numFmtId="0" fontId="5" fillId="0" borderId="0" xfId="4"/>
    <xf numFmtId="0" fontId="3" fillId="0" borderId="0" xfId="4" applyFont="1" applyAlignment="1">
      <alignment horizontal="center"/>
    </xf>
    <xf numFmtId="0" fontId="5" fillId="0" borderId="0" xfId="4" applyAlignment="1">
      <alignment horizontal="center"/>
    </xf>
    <xf numFmtId="14" fontId="5" fillId="2" borderId="2" xfId="4" applyNumberFormat="1" applyFill="1" applyBorder="1" applyAlignment="1">
      <alignment horizontal="center"/>
    </xf>
    <xf numFmtId="17" fontId="3" fillId="2" borderId="3" xfId="4" applyNumberFormat="1" applyFont="1" applyFill="1" applyBorder="1" applyAlignment="1">
      <alignment horizontal="center"/>
    </xf>
    <xf numFmtId="14" fontId="5" fillId="2" borderId="4" xfId="4" applyNumberFormat="1" applyFill="1" applyBorder="1" applyAlignment="1">
      <alignment horizontal="center"/>
    </xf>
    <xf numFmtId="17" fontId="3" fillId="2" borderId="5" xfId="4" applyNumberFormat="1" applyFont="1" applyFill="1" applyBorder="1" applyAlignment="1">
      <alignment horizontal="center"/>
    </xf>
    <xf numFmtId="14" fontId="5" fillId="2" borderId="6" xfId="4" applyNumberFormat="1" applyFill="1" applyBorder="1" applyAlignment="1">
      <alignment horizontal="center"/>
    </xf>
    <xf numFmtId="17" fontId="3" fillId="2" borderId="7" xfId="4" applyNumberFormat="1" applyFont="1" applyFill="1" applyBorder="1" applyAlignment="1">
      <alignment horizontal="center"/>
    </xf>
    <xf numFmtId="14" fontId="5" fillId="3" borderId="2" xfId="4" applyNumberFormat="1" applyFill="1" applyBorder="1" applyAlignment="1">
      <alignment horizontal="center"/>
    </xf>
    <xf numFmtId="17" fontId="3" fillId="3" borderId="3" xfId="4" applyNumberFormat="1" applyFont="1" applyFill="1" applyBorder="1" applyAlignment="1">
      <alignment horizontal="center"/>
    </xf>
    <xf numFmtId="14" fontId="5" fillId="3" borderId="4" xfId="4" applyNumberFormat="1" applyFill="1" applyBorder="1" applyAlignment="1">
      <alignment horizontal="center"/>
    </xf>
    <xf numFmtId="17" fontId="3" fillId="3" borderId="5" xfId="4" applyNumberFormat="1" applyFont="1" applyFill="1" applyBorder="1" applyAlignment="1">
      <alignment horizontal="center"/>
    </xf>
    <xf numFmtId="14" fontId="5" fillId="3" borderId="6" xfId="4" applyNumberFormat="1" applyFill="1" applyBorder="1" applyAlignment="1">
      <alignment horizontal="center"/>
    </xf>
    <xf numFmtId="17" fontId="3" fillId="3" borderId="7" xfId="4" applyNumberFormat="1" applyFont="1" applyFill="1" applyBorder="1" applyAlignment="1">
      <alignment horizontal="center"/>
    </xf>
    <xf numFmtId="14" fontId="5" fillId="4" borderId="2" xfId="4" applyNumberFormat="1" applyFill="1" applyBorder="1" applyAlignment="1">
      <alignment horizontal="center"/>
    </xf>
    <xf numFmtId="17" fontId="3" fillId="4" borderId="3" xfId="4" applyNumberFormat="1" applyFont="1" applyFill="1" applyBorder="1" applyAlignment="1">
      <alignment horizontal="center"/>
    </xf>
    <xf numFmtId="14" fontId="5" fillId="4" borderId="4" xfId="4" applyNumberFormat="1" applyFill="1" applyBorder="1" applyAlignment="1">
      <alignment horizontal="center"/>
    </xf>
    <xf numFmtId="17" fontId="3" fillId="4" borderId="5" xfId="4" applyNumberFormat="1" applyFont="1" applyFill="1" applyBorder="1" applyAlignment="1">
      <alignment horizontal="center"/>
    </xf>
    <xf numFmtId="14" fontId="5" fillId="4" borderId="6" xfId="4" applyNumberFormat="1" applyFill="1" applyBorder="1" applyAlignment="1">
      <alignment horizontal="center"/>
    </xf>
    <xf numFmtId="17" fontId="3" fillId="4" borderId="7" xfId="4" applyNumberFormat="1" applyFont="1" applyFill="1" applyBorder="1" applyAlignment="1">
      <alignment horizontal="center"/>
    </xf>
    <xf numFmtId="17" fontId="3" fillId="2" borderId="8" xfId="4" applyNumberFormat="1" applyFont="1" applyFill="1" applyBorder="1" applyAlignment="1">
      <alignment horizontal="center"/>
    </xf>
    <xf numFmtId="17" fontId="3" fillId="2" borderId="0" xfId="4" applyNumberFormat="1" applyFont="1" applyFill="1" applyBorder="1" applyAlignment="1">
      <alignment horizontal="center"/>
    </xf>
    <xf numFmtId="17" fontId="3" fillId="2" borderId="9" xfId="4" applyNumberFormat="1" applyFont="1" applyFill="1" applyBorder="1" applyAlignment="1">
      <alignment horizontal="center"/>
    </xf>
    <xf numFmtId="17" fontId="3" fillId="3" borderId="8" xfId="4" applyNumberFormat="1" applyFont="1" applyFill="1" applyBorder="1" applyAlignment="1">
      <alignment horizontal="center"/>
    </xf>
    <xf numFmtId="17" fontId="3" fillId="3" borderId="0" xfId="4" applyNumberFormat="1" applyFont="1" applyFill="1" applyBorder="1" applyAlignment="1">
      <alignment horizontal="center"/>
    </xf>
    <xf numFmtId="17" fontId="3" fillId="3" borderId="9" xfId="4" applyNumberFormat="1" applyFont="1" applyFill="1" applyBorder="1" applyAlignment="1">
      <alignment horizontal="center"/>
    </xf>
    <xf numFmtId="17" fontId="3" fillId="4" borderId="8" xfId="4" applyNumberFormat="1" applyFont="1" applyFill="1" applyBorder="1" applyAlignment="1">
      <alignment horizontal="center"/>
    </xf>
    <xf numFmtId="17" fontId="3" fillId="4" borderId="0" xfId="4" applyNumberFormat="1" applyFont="1" applyFill="1" applyBorder="1" applyAlignment="1">
      <alignment horizontal="center"/>
    </xf>
    <xf numFmtId="17" fontId="3" fillId="4" borderId="9" xfId="4" applyNumberFormat="1" applyFont="1" applyFill="1" applyBorder="1" applyAlignment="1">
      <alignment horizontal="center"/>
    </xf>
    <xf numFmtId="0" fontId="0" fillId="0" borderId="1" xfId="0" applyFill="1" applyBorder="1"/>
    <xf numFmtId="0" fontId="0" fillId="5" borderId="1" xfId="0" applyFill="1" applyBorder="1"/>
    <xf numFmtId="0" fontId="0" fillId="0" borderId="10" xfId="0" applyFill="1" applyBorder="1"/>
    <xf numFmtId="0" fontId="7" fillId="0" borderId="0" xfId="0" applyNumberFormat="1" applyFont="1" applyFill="1" applyProtection="1">
      <protection hidden="1"/>
    </xf>
    <xf numFmtId="0" fontId="9" fillId="0" borderId="11" xfId="0" applyFont="1" applyFill="1" applyBorder="1" applyAlignment="1" applyProtection="1">
      <alignment horizontal="left"/>
      <protection hidden="1"/>
    </xf>
    <xf numFmtId="0" fontId="10" fillId="0" borderId="14" xfId="0" applyFont="1" applyFill="1" applyBorder="1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11" fillId="0" borderId="0" xfId="0" applyFont="1" applyFill="1" applyAlignment="1" applyProtection="1">
      <alignment horizontal="right"/>
      <protection locked="0"/>
    </xf>
    <xf numFmtId="0" fontId="11" fillId="0" borderId="0" xfId="0" applyFont="1" applyFill="1" applyAlignment="1" applyProtection="1">
      <alignment horizontal="left"/>
      <protection locked="0"/>
    </xf>
    <xf numFmtId="167" fontId="7" fillId="0" borderId="0" xfId="0" applyNumberFormat="1" applyFont="1" applyAlignment="1" applyProtection="1">
      <alignment horizontal="center"/>
      <protection locked="0"/>
    </xf>
    <xf numFmtId="0" fontId="10" fillId="0" borderId="10" xfId="0" applyFont="1" applyBorder="1" applyAlignment="1" applyProtection="1">
      <alignment horizontal="center"/>
      <protection hidden="1"/>
    </xf>
    <xf numFmtId="0" fontId="9" fillId="0" borderId="10" xfId="0" applyFont="1" applyBorder="1" applyProtection="1">
      <protection hidden="1"/>
    </xf>
    <xf numFmtId="170" fontId="7" fillId="0" borderId="10" xfId="1" applyNumberFormat="1" applyFont="1" applyBorder="1" applyAlignment="1" applyProtection="1">
      <alignment horizontal="center"/>
      <protection hidden="1"/>
    </xf>
    <xf numFmtId="171" fontId="7" fillId="0" borderId="0" xfId="10" applyNumberFormat="1" applyFont="1" applyProtection="1">
      <protection locked="0"/>
    </xf>
    <xf numFmtId="0" fontId="10" fillId="0" borderId="14" xfId="0" applyFont="1" applyBorder="1" applyAlignment="1" applyProtection="1">
      <alignment horizontal="center"/>
      <protection hidden="1"/>
    </xf>
    <xf numFmtId="0" fontId="9" fillId="0" borderId="14" xfId="0" applyFont="1" applyBorder="1" applyProtection="1">
      <protection hidden="1"/>
    </xf>
    <xf numFmtId="0" fontId="7" fillId="0" borderId="0" xfId="0" applyFont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170" fontId="13" fillId="8" borderId="1" xfId="0" applyNumberFormat="1" applyFont="1" applyFill="1" applyBorder="1" applyAlignment="1" applyProtection="1">
      <alignment horizontal="center"/>
      <protection hidden="1"/>
    </xf>
    <xf numFmtId="167" fontId="7" fillId="0" borderId="0" xfId="0" applyNumberFormat="1" applyFont="1" applyProtection="1">
      <protection locked="0"/>
    </xf>
    <xf numFmtId="0" fontId="8" fillId="7" borderId="1" xfId="0" applyFont="1" applyFill="1" applyBorder="1" applyAlignment="1" applyProtection="1">
      <alignment horizontal="center"/>
      <protection hidden="1"/>
    </xf>
    <xf numFmtId="0" fontId="12" fillId="9" borderId="1" xfId="0" applyFont="1" applyFill="1" applyBorder="1" applyAlignment="1" applyProtection="1">
      <alignment horizontal="center"/>
      <protection locked="0"/>
    </xf>
    <xf numFmtId="0" fontId="12" fillId="9" borderId="16" xfId="0" applyFont="1" applyFill="1" applyBorder="1" applyAlignment="1" applyProtection="1">
      <alignment horizontal="center"/>
      <protection locked="0"/>
    </xf>
    <xf numFmtId="0" fontId="7" fillId="0" borderId="18" xfId="0" applyFont="1" applyBorder="1" applyAlignment="1" applyProtection="1">
      <alignment horizontal="center"/>
      <protection locked="0"/>
    </xf>
    <xf numFmtId="0" fontId="7" fillId="0" borderId="19" xfId="0" applyFont="1" applyBorder="1" applyAlignment="1" applyProtection="1">
      <alignment horizontal="center"/>
      <protection locked="0"/>
    </xf>
    <xf numFmtId="0" fontId="8" fillId="0" borderId="11" xfId="0" applyFont="1" applyFill="1" applyBorder="1" applyAlignment="1" applyProtection="1">
      <alignment horizontal="center"/>
      <protection hidden="1"/>
    </xf>
    <xf numFmtId="0" fontId="8" fillId="0" borderId="12" xfId="0" applyFont="1" applyFill="1" applyBorder="1" applyAlignment="1" applyProtection="1">
      <alignment horizontal="center"/>
      <protection hidden="1"/>
    </xf>
    <xf numFmtId="14" fontId="7" fillId="0" borderId="0" xfId="0" applyNumberFormat="1" applyFont="1" applyAlignment="1" applyProtection="1">
      <alignment horizontal="center"/>
      <protection hidden="1"/>
    </xf>
    <xf numFmtId="167" fontId="9" fillId="0" borderId="13" xfId="0" applyNumberFormat="1" applyFont="1" applyFill="1" applyBorder="1" applyAlignment="1" applyProtection="1">
      <protection hidden="1"/>
    </xf>
    <xf numFmtId="169" fontId="9" fillId="0" borderId="11" xfId="0" applyNumberFormat="1" applyFont="1" applyFill="1" applyBorder="1" applyAlignment="1" applyProtection="1">
      <protection hidden="1"/>
    </xf>
    <xf numFmtId="167" fontId="10" fillId="0" borderId="15" xfId="0" applyNumberFormat="1" applyFont="1" applyFill="1" applyBorder="1" applyAlignment="1" applyProtection="1">
      <protection hidden="1"/>
    </xf>
    <xf numFmtId="169" fontId="10" fillId="0" borderId="14" xfId="0" applyNumberFormat="1" applyFont="1" applyFill="1" applyBorder="1" applyAlignment="1" applyProtection="1">
      <protection hidden="1"/>
    </xf>
    <xf numFmtId="0" fontId="7" fillId="0" borderId="0" xfId="0" applyFont="1" applyAlignment="1" applyProtection="1">
      <alignment vertical="center"/>
      <protection hidden="1"/>
    </xf>
    <xf numFmtId="0" fontId="12" fillId="3" borderId="1" xfId="0" applyFont="1" applyFill="1" applyBorder="1" applyAlignment="1" applyProtection="1">
      <alignment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7" fillId="0" borderId="0" xfId="0" applyFont="1" applyAlignment="1" applyProtection="1">
      <alignment horizontal="center" vertical="center"/>
      <protection locked="0"/>
    </xf>
    <xf numFmtId="0" fontId="4" fillId="6" borderId="0" xfId="0" applyFont="1" applyFill="1" applyBorder="1" applyAlignment="1" applyProtection="1">
      <alignment horizontal="center" vertical="center"/>
      <protection locked="0"/>
    </xf>
    <xf numFmtId="3" fontId="7" fillId="0" borderId="0" xfId="0" applyNumberFormat="1" applyFont="1" applyProtection="1">
      <protection hidden="1"/>
    </xf>
    <xf numFmtId="170" fontId="12" fillId="11" borderId="1" xfId="0" applyNumberFormat="1" applyFont="1" applyFill="1" applyBorder="1" applyAlignment="1" applyProtection="1">
      <alignment horizontal="center"/>
      <protection hidden="1"/>
    </xf>
    <xf numFmtId="170" fontId="12" fillId="9" borderId="1" xfId="0" applyNumberFormat="1" applyFont="1" applyFill="1" applyBorder="1" applyAlignment="1" applyProtection="1">
      <alignment horizontal="center"/>
      <protection hidden="1"/>
    </xf>
    <xf numFmtId="170" fontId="12" fillId="9" borderId="16" xfId="0" applyNumberFormat="1" applyFont="1" applyFill="1" applyBorder="1" applyAlignment="1" applyProtection="1">
      <alignment horizontal="center"/>
      <protection hidden="1"/>
    </xf>
    <xf numFmtId="3" fontId="15" fillId="0" borderId="0" xfId="0" applyNumberFormat="1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3" fontId="13" fillId="0" borderId="0" xfId="0" applyNumberFormat="1" applyFont="1" applyFill="1" applyBorder="1" applyProtection="1">
      <protection hidden="1"/>
    </xf>
    <xf numFmtId="0" fontId="13" fillId="0" borderId="0" xfId="0" applyFont="1" applyFill="1" applyBorder="1" applyAlignment="1" applyProtection="1">
      <alignment horizontal="center"/>
      <protection hidden="1"/>
    </xf>
    <xf numFmtId="0" fontId="17" fillId="0" borderId="0" xfId="0" applyNumberFormat="1" applyFont="1" applyFill="1" applyBorder="1" applyProtection="1">
      <protection hidden="1"/>
    </xf>
    <xf numFmtId="0" fontId="4" fillId="0" borderId="0" xfId="2" applyNumberFormat="1" applyFont="1" applyFill="1" applyBorder="1" applyAlignment="1" applyProtection="1">
      <alignment horizontal="center" vertical="center" wrapText="1"/>
      <protection locked="0" hidden="1"/>
    </xf>
    <xf numFmtId="0" fontId="4" fillId="0" borderId="0" xfId="2" applyNumberFormat="1" applyFont="1" applyFill="1" applyBorder="1" applyAlignment="1" applyProtection="1">
      <alignment horizontal="center" vertical="center" wrapText="1"/>
      <protection hidden="1"/>
    </xf>
    <xf numFmtId="167" fontId="4" fillId="0" borderId="0" xfId="2" applyNumberFormat="1" applyFont="1" applyFill="1" applyBorder="1" applyAlignment="1" applyProtection="1">
      <alignment horizontal="center" vertical="center" wrapText="1"/>
      <protection hidden="1"/>
    </xf>
    <xf numFmtId="3" fontId="4" fillId="0" borderId="0" xfId="1" applyNumberFormat="1" applyFont="1" applyFill="1" applyBorder="1" applyAlignment="1" applyProtection="1">
      <alignment horizontal="center" vertical="center" wrapText="1"/>
      <protection hidden="1"/>
    </xf>
    <xf numFmtId="14" fontId="4" fillId="0" borderId="0" xfId="2" applyNumberFormat="1" applyFont="1" applyFill="1" applyBorder="1" applyAlignment="1" applyProtection="1">
      <alignment horizontal="center" vertical="center" wrapText="1"/>
      <protection hidden="1"/>
    </xf>
    <xf numFmtId="167" fontId="4" fillId="0" borderId="0" xfId="3" applyNumberFormat="1" applyFont="1" applyFill="1" applyBorder="1" applyAlignment="1" applyProtection="1">
      <alignment horizontal="center" vertical="center" wrapText="1"/>
      <protection hidden="1"/>
    </xf>
    <xf numFmtId="167" fontId="12" fillId="10" borderId="0" xfId="2" applyNumberFormat="1" applyFont="1" applyFill="1" applyBorder="1" applyAlignment="1" applyProtection="1">
      <alignment horizontal="center" vertical="center" wrapText="1"/>
      <protection hidden="1"/>
    </xf>
    <xf numFmtId="0" fontId="12" fillId="10" borderId="0" xfId="2" applyNumberFormat="1" applyFont="1" applyFill="1" applyBorder="1" applyAlignment="1" applyProtection="1">
      <alignment horizontal="center" vertical="center" wrapText="1"/>
      <protection hidden="1"/>
    </xf>
    <xf numFmtId="3" fontId="12" fillId="10" borderId="0" xfId="3" applyNumberFormat="1" applyFont="1" applyFill="1" applyBorder="1" applyAlignment="1" applyProtection="1">
      <alignment horizontal="center" vertical="center" wrapText="1"/>
      <protection hidden="1"/>
    </xf>
    <xf numFmtId="167" fontId="12" fillId="10" borderId="0" xfId="3" applyNumberFormat="1" applyFont="1" applyFill="1" applyBorder="1" applyAlignment="1" applyProtection="1">
      <alignment horizontal="center" vertical="center" wrapText="1"/>
      <protection hidden="1"/>
    </xf>
    <xf numFmtId="167" fontId="9" fillId="0" borderId="11" xfId="0" applyNumberFormat="1" applyFont="1" applyFill="1" applyBorder="1" applyAlignment="1" applyProtection="1">
      <protection hidden="1"/>
    </xf>
    <xf numFmtId="167" fontId="10" fillId="0" borderId="14" xfId="0" applyNumberFormat="1" applyFont="1" applyFill="1" applyBorder="1" applyAlignment="1" applyProtection="1">
      <protection hidden="1"/>
    </xf>
    <xf numFmtId="0" fontId="0" fillId="0" borderId="1" xfId="0" applyBorder="1"/>
    <xf numFmtId="0" fontId="14" fillId="7" borderId="1" xfId="0" applyFont="1" applyFill="1" applyBorder="1" applyAlignment="1">
      <alignment horizontal="center"/>
    </xf>
    <xf numFmtId="0" fontId="15" fillId="0" borderId="0" xfId="0" applyNumberFormat="1" applyFont="1" applyFill="1" applyBorder="1" applyAlignment="1" applyProtection="1">
      <alignment horizontal="center"/>
      <protection hidden="1"/>
    </xf>
    <xf numFmtId="0" fontId="17" fillId="0" borderId="0" xfId="0" applyNumberFormat="1" applyFont="1" applyFill="1" applyBorder="1" applyAlignment="1" applyProtection="1">
      <alignment horizontal="center"/>
      <protection hidden="1"/>
    </xf>
    <xf numFmtId="3" fontId="17" fillId="0" borderId="0" xfId="0" applyNumberFormat="1" applyFont="1" applyFill="1" applyBorder="1" applyProtection="1">
      <protection hidden="1"/>
    </xf>
    <xf numFmtId="0" fontId="18" fillId="0" borderId="10" xfId="0" applyFont="1" applyBorder="1" applyAlignment="1" applyProtection="1">
      <alignment horizontal="center"/>
      <protection hidden="1"/>
    </xf>
    <xf numFmtId="0" fontId="18" fillId="0" borderId="14" xfId="0" applyFont="1" applyBorder="1" applyAlignment="1" applyProtection="1">
      <alignment horizontal="center"/>
      <protection hidden="1"/>
    </xf>
    <xf numFmtId="170" fontId="7" fillId="9" borderId="10" xfId="1" applyNumberFormat="1" applyFont="1" applyFill="1" applyBorder="1" applyAlignment="1" applyProtection="1">
      <alignment horizontal="center"/>
      <protection hidden="1"/>
    </xf>
    <xf numFmtId="0" fontId="19" fillId="0" borderId="0" xfId="0" pivotButton="1" applyFont="1" applyProtection="1">
      <protection locked="0"/>
    </xf>
    <xf numFmtId="0" fontId="19" fillId="0" borderId="0" xfId="0" applyFont="1" applyProtection="1">
      <protection locked="0"/>
    </xf>
    <xf numFmtId="170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8" fontId="19" fillId="0" borderId="0" xfId="0" applyNumberFormat="1" applyFont="1" applyAlignment="1" applyProtection="1">
      <alignment horizontal="center"/>
      <protection locked="0"/>
    </xf>
    <xf numFmtId="0" fontId="20" fillId="12" borderId="1" xfId="0" applyFont="1" applyFill="1" applyBorder="1" applyAlignment="1">
      <alignment horizontal="left" vertical="center" wrapText="1" readingOrder="1"/>
    </xf>
    <xf numFmtId="0" fontId="20" fillId="13" borderId="1" xfId="0" applyFont="1" applyFill="1" applyBorder="1" applyAlignment="1">
      <alignment horizontal="left" vertical="center" wrapText="1" readingOrder="1"/>
    </xf>
    <xf numFmtId="170" fontId="7" fillId="0" borderId="10" xfId="1" applyNumberFormat="1" applyFont="1" applyFill="1" applyBorder="1" applyAlignment="1" applyProtection="1">
      <alignment horizontal="center"/>
      <protection hidden="1"/>
    </xf>
    <xf numFmtId="0" fontId="7" fillId="0" borderId="0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7" fillId="0" borderId="0" xfId="0" applyFont="1" applyFill="1" applyBorder="1" applyProtection="1">
      <protection locked="0"/>
    </xf>
    <xf numFmtId="3" fontId="7" fillId="0" borderId="0" xfId="0" applyNumberFormat="1" applyFont="1" applyFill="1" applyBorder="1" applyProtection="1">
      <protection locked="0"/>
    </xf>
    <xf numFmtId="14" fontId="7" fillId="0" borderId="0" xfId="0" applyNumberFormat="1" applyFont="1" applyFill="1" applyBorder="1" applyAlignment="1" applyProtection="1">
      <alignment horizontal="center"/>
      <protection locked="0"/>
    </xf>
    <xf numFmtId="3" fontId="15" fillId="0" borderId="0" xfId="0" applyNumberFormat="1" applyFont="1" applyFill="1" applyBorder="1" applyProtection="1">
      <protection locked="0"/>
    </xf>
    <xf numFmtId="172" fontId="15" fillId="0" borderId="0" xfId="0" applyNumberFormat="1" applyFont="1" applyFill="1" applyBorder="1" applyAlignment="1" applyProtection="1">
      <alignment horizontal="center"/>
      <protection locked="0"/>
    </xf>
    <xf numFmtId="0" fontId="13" fillId="14" borderId="0" xfId="0" applyFont="1" applyFill="1" applyBorder="1" applyAlignment="1" applyProtection="1">
      <alignment horizontal="center"/>
      <protection hidden="1"/>
    </xf>
    <xf numFmtId="0" fontId="7" fillId="3" borderId="0" xfId="0" applyFont="1" applyFill="1" applyBorder="1" applyProtection="1">
      <protection locked="0"/>
    </xf>
    <xf numFmtId="0" fontId="13" fillId="3" borderId="0" xfId="0" applyFont="1" applyFill="1" applyBorder="1" applyProtection="1">
      <protection hidden="1"/>
    </xf>
    <xf numFmtId="0" fontId="13" fillId="3" borderId="0" xfId="0" applyFont="1" applyFill="1" applyBorder="1" applyAlignment="1" applyProtection="1">
      <alignment horizontal="center"/>
      <protection hidden="1"/>
    </xf>
    <xf numFmtId="3" fontId="13" fillId="3" borderId="0" xfId="0" applyNumberFormat="1" applyFont="1" applyFill="1" applyBorder="1" applyProtection="1">
      <protection hidden="1"/>
    </xf>
    <xf numFmtId="3" fontId="7" fillId="3" borderId="0" xfId="0" applyNumberFormat="1" applyFont="1" applyFill="1" applyBorder="1" applyProtection="1">
      <protection locked="0"/>
    </xf>
    <xf numFmtId="14" fontId="7" fillId="3" borderId="0" xfId="0" applyNumberFormat="1" applyFont="1" applyFill="1" applyBorder="1" applyAlignment="1" applyProtection="1">
      <alignment horizontal="center"/>
      <protection locked="0"/>
    </xf>
    <xf numFmtId="0" fontId="7" fillId="3" borderId="0" xfId="0" applyFont="1" applyFill="1" applyProtection="1">
      <protection hidden="1"/>
    </xf>
    <xf numFmtId="0" fontId="7" fillId="8" borderId="0" xfId="0" applyFont="1" applyFill="1" applyBorder="1" applyProtection="1">
      <protection locked="0"/>
    </xf>
    <xf numFmtId="0" fontId="13" fillId="8" borderId="0" xfId="0" applyFont="1" applyFill="1" applyBorder="1" applyProtection="1">
      <protection hidden="1"/>
    </xf>
    <xf numFmtId="0" fontId="13" fillId="8" borderId="0" xfId="0" applyFont="1" applyFill="1" applyBorder="1" applyAlignment="1" applyProtection="1">
      <alignment horizontal="center"/>
      <protection hidden="1"/>
    </xf>
    <xf numFmtId="3" fontId="13" fillId="8" borderId="0" xfId="0" applyNumberFormat="1" applyFont="1" applyFill="1" applyBorder="1" applyProtection="1">
      <protection hidden="1"/>
    </xf>
    <xf numFmtId="3" fontId="7" fillId="8" borderId="0" xfId="0" applyNumberFormat="1" applyFont="1" applyFill="1" applyBorder="1" applyProtection="1">
      <protection locked="0"/>
    </xf>
    <xf numFmtId="14" fontId="7" fillId="8" borderId="0" xfId="0" applyNumberFormat="1" applyFont="1" applyFill="1" applyBorder="1" applyAlignment="1" applyProtection="1">
      <alignment horizontal="center"/>
      <protection locked="0"/>
    </xf>
    <xf numFmtId="0" fontId="7" fillId="8" borderId="0" xfId="0" applyFont="1" applyFill="1" applyProtection="1">
      <protection hidden="1"/>
    </xf>
    <xf numFmtId="0" fontId="4" fillId="6" borderId="0" xfId="0" applyFont="1" applyFill="1" applyBorder="1" applyAlignment="1" applyProtection="1">
      <alignment horizontal="center" vertical="center"/>
      <protection locked="0"/>
    </xf>
    <xf numFmtId="0" fontId="4" fillId="6" borderId="0" xfId="0" applyFont="1" applyFill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horizontal="center" vertical="center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8" fillId="7" borderId="16" xfId="0" applyFont="1" applyFill="1" applyBorder="1" applyAlignment="1" applyProtection="1">
      <alignment horizontal="center"/>
      <protection hidden="1"/>
    </xf>
    <xf numFmtId="0" fontId="8" fillId="7" borderId="17" xfId="0" applyFont="1" applyFill="1" applyBorder="1" applyAlignment="1" applyProtection="1">
      <alignment horizontal="center"/>
      <protection hidden="1"/>
    </xf>
  </cellXfs>
  <cellStyles count="14">
    <cellStyle name="Euro" xfId="3"/>
    <cellStyle name="Milliers" xfId="10" builtinId="3"/>
    <cellStyle name="Monétaire" xfId="1" builtinId="4"/>
    <cellStyle name="Monétaire 2" xfId="5"/>
    <cellStyle name="Normal" xfId="0" builtinId="0"/>
    <cellStyle name="Normal 10" xfId="11"/>
    <cellStyle name="Normal 16" xfId="12"/>
    <cellStyle name="Normal 2" xfId="4"/>
    <cellStyle name="Normal 2 2 2" xfId="9"/>
    <cellStyle name="Normal 2 2 3 2" xfId="7"/>
    <cellStyle name="Normal 2 3" xfId="6"/>
    <cellStyle name="Normal 3" xfId="8"/>
    <cellStyle name="Normal 4" xfId="13"/>
    <cellStyle name="Normal_Feuil1" xfId="2"/>
  </cellStyles>
  <dxfs count="91">
    <dxf>
      <alignment horizontal="center" readingOrder="0"/>
    </dxf>
    <dxf>
      <alignment horizontal="center" readingOrder="0"/>
    </dxf>
    <dxf>
      <alignment horizontal="center" readingOrder="0"/>
    </dxf>
    <dxf>
      <numFmt numFmtId="170" formatCode="#,##0,;[Red]\-#,##0,"/>
    </dxf>
    <dxf>
      <protection locked="0"/>
    </dxf>
    <dxf>
      <protection locked="0"/>
    </dxf>
    <dxf>
      <protection locked="0"/>
    </dxf>
    <dxf>
      <protection locked="0"/>
    </dxf>
    <dxf>
      <font>
        <sz val="8"/>
      </font>
    </dxf>
    <dxf>
      <font>
        <sz val="8"/>
      </font>
    </dxf>
    <dxf>
      <font>
        <sz val="8"/>
      </font>
    </dxf>
    <dxf>
      <font>
        <name val="Segoe UI"/>
        <scheme val="none"/>
      </font>
    </dxf>
    <dxf>
      <font>
        <name val="Segoe UI"/>
        <scheme val="none"/>
      </font>
    </dxf>
    <dxf>
      <font>
        <name val="Segoe UI"/>
        <scheme val="none"/>
      </font>
    </dxf>
    <dxf>
      <font>
        <name val="Segoe UI"/>
        <scheme val="none"/>
      </font>
    </dxf>
    <dxf>
      <numFmt numFmtId="168" formatCode="_(&quot;$&quot;* #,##0_);_(&quot;$&quot;* \(#,##0\);_(&quot;$&quot;* &quot;-&quot;??_);_(@_)"/>
    </dxf>
    <dxf>
      <font>
        <color theme="0"/>
      </font>
    </dxf>
    <dxf>
      <font>
        <color theme="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fill>
        <patternFill patternType="none">
          <fgColor indexed="64"/>
          <bgColor indexed="65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Segoe U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Segoe UI"/>
        <scheme val="none"/>
      </font>
      <numFmt numFmtId="172" formatCode="m/d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Segoe UI"/>
        <scheme val="none"/>
      </font>
      <numFmt numFmtId="3" formatCode="#,##0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numFmt numFmtId="3" formatCode="#,##0"/>
      <fill>
        <patternFill patternType="none">
          <fgColor indexed="64"/>
          <bgColor indexed="65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Segoe U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Segoe U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Segoe U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Segoe U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Segoe U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Segoe UI"/>
        <scheme val="none"/>
      </font>
      <fill>
        <patternFill patternType="none">
          <fgColor indexed="64"/>
          <bgColor auto="1"/>
        </patternFill>
      </fill>
      <protection locked="0" hidden="0"/>
    </dxf>
    <dxf>
      <numFmt numFmtId="167" formatCode="_-* #,##0\ [$€-40C]_-;\-* #,##0\ [$€-40C]_-;_-* &quot;-&quot;??\ [$€-40C]_-;_-@_-"/>
      <fill>
        <patternFill patternType="none">
          <fgColor indexed="64"/>
          <bgColor auto="1"/>
        </patternFill>
      </fill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numFmt numFmtId="167" formatCode="_-* #,##0\ [$€-40C]_-;\-* #,##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3"/>
        </left>
        <right style="thin">
          <color theme="3"/>
        </right>
        <top/>
        <bottom/>
      </border>
      <protection locked="1" hidden="1"/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Budget Marketing France'!A1"/><Relationship Id="rId1" Type="http://schemas.openxmlformats.org/officeDocument/2006/relationships/hyperlink" Target="#'Guide utilisateur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PO''s Marketing France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http://kngwebtrends/dcsp360i49ueonk8s0mw1kc40_1i1j/njs.gif?dcsuri=/nojavascript&amp;WT.js=No" TargetMode="External"/><Relationship Id="rId1" Type="http://schemas.openxmlformats.org/officeDocument/2006/relationships/image" Target="http://finweb/_layouts/images/blank.gif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Guide utilisateur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38100</xdr:rowOff>
    </xdr:from>
    <xdr:to>
      <xdr:col>4</xdr:col>
      <xdr:colOff>1143000</xdr:colOff>
      <xdr:row>3</xdr:row>
      <xdr:rowOff>7620</xdr:rowOff>
    </xdr:to>
    <xdr:sp macro="[0]!EffacerFiltreFrance" textlink="">
      <xdr:nvSpPr>
        <xdr:cNvPr id="2" name="Rectangle à coins arrondis 1"/>
        <xdr:cNvSpPr/>
      </xdr:nvSpPr>
      <xdr:spPr>
        <a:xfrm>
          <a:off x="3901440" y="38100"/>
          <a:ext cx="990600" cy="403860"/>
        </a:xfrm>
        <a:prstGeom prst="roundRect">
          <a:avLst/>
        </a:prstGeom>
        <a:solidFill>
          <a:srgbClr val="0000FF"/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700" b="1" baseline="0">
              <a:solidFill>
                <a:schemeClr val="lt1"/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Effacer les filtres</a:t>
          </a:r>
        </a:p>
      </xdr:txBody>
    </xdr:sp>
    <xdr:clientData/>
  </xdr:twoCellAnchor>
  <xdr:twoCellAnchor>
    <xdr:from>
      <xdr:col>5</xdr:col>
      <xdr:colOff>60960</xdr:colOff>
      <xdr:row>0</xdr:row>
      <xdr:rowOff>38100</xdr:rowOff>
    </xdr:from>
    <xdr:to>
      <xdr:col>5</xdr:col>
      <xdr:colOff>1051560</xdr:colOff>
      <xdr:row>3</xdr:row>
      <xdr:rowOff>7620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029200" y="38100"/>
          <a:ext cx="990600" cy="403860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700" b="1" baseline="0">
              <a:solidFill>
                <a:schemeClr val="lt1"/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Guide utilisateur</a:t>
          </a:r>
        </a:p>
      </xdr:txBody>
    </xdr:sp>
    <xdr:clientData/>
  </xdr:twoCellAnchor>
  <xdr:twoCellAnchor>
    <xdr:from>
      <xdr:col>6</xdr:col>
      <xdr:colOff>106680</xdr:colOff>
      <xdr:row>0</xdr:row>
      <xdr:rowOff>45720</xdr:rowOff>
    </xdr:from>
    <xdr:to>
      <xdr:col>6</xdr:col>
      <xdr:colOff>1097280</xdr:colOff>
      <xdr:row>3</xdr:row>
      <xdr:rowOff>15240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6141720" y="45720"/>
          <a:ext cx="990600" cy="403860"/>
        </a:xfrm>
        <a:prstGeom prst="roundRect">
          <a:avLst/>
        </a:prstGeom>
        <a:solidFill>
          <a:srgbClr val="00B050"/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700" b="1" baseline="0">
              <a:solidFill>
                <a:sysClr val="windowText" lastClr="000000"/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Budget Mktg France</a:t>
          </a:r>
        </a:p>
      </xdr:txBody>
    </xdr:sp>
    <xdr:clientData/>
  </xdr:twoCellAnchor>
  <xdr:twoCellAnchor>
    <xdr:from>
      <xdr:col>0</xdr:col>
      <xdr:colOff>22860</xdr:colOff>
      <xdr:row>3</xdr:row>
      <xdr:rowOff>76200</xdr:rowOff>
    </xdr:from>
    <xdr:to>
      <xdr:col>1</xdr:col>
      <xdr:colOff>434340</xdr:colOff>
      <xdr:row>4</xdr:row>
      <xdr:rowOff>266700</xdr:rowOff>
    </xdr:to>
    <xdr:sp macro="[0]!InsérerLigne" textlink="">
      <xdr:nvSpPr>
        <xdr:cNvPr id="5" name="Flèche droite 4"/>
        <xdr:cNvSpPr/>
      </xdr:nvSpPr>
      <xdr:spPr>
        <a:xfrm>
          <a:off x="22860" y="510540"/>
          <a:ext cx="1424940" cy="335280"/>
        </a:xfrm>
        <a:prstGeom prst="rightArrow">
          <a:avLst/>
        </a:prstGeom>
        <a:solidFill>
          <a:srgbClr val="FF0000"/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700" b="1" baseline="0">
              <a:solidFill>
                <a:schemeClr val="bg1"/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Insérer une ligne</a:t>
          </a:r>
        </a:p>
      </xdr:txBody>
    </xdr:sp>
    <xdr:clientData/>
  </xdr:twoCellAnchor>
  <xdr:twoCellAnchor>
    <xdr:from>
      <xdr:col>7</xdr:col>
      <xdr:colOff>144780</xdr:colOff>
      <xdr:row>0</xdr:row>
      <xdr:rowOff>99060</xdr:rowOff>
    </xdr:from>
    <xdr:to>
      <xdr:col>7</xdr:col>
      <xdr:colOff>1516380</xdr:colOff>
      <xdr:row>2</xdr:row>
      <xdr:rowOff>129540</xdr:rowOff>
    </xdr:to>
    <xdr:sp macro="[0]!ActiverLigneBleu" textlink="">
      <xdr:nvSpPr>
        <xdr:cNvPr id="6" name="Ellipse 5"/>
        <xdr:cNvSpPr/>
      </xdr:nvSpPr>
      <xdr:spPr>
        <a:xfrm>
          <a:off x="8138160" y="99060"/>
          <a:ext cx="1371600" cy="320040"/>
        </a:xfrm>
        <a:prstGeom prst="ellipse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 b="1"/>
            <a:t>Suivi Finance</a:t>
          </a:r>
        </a:p>
      </xdr:txBody>
    </xdr:sp>
    <xdr:clientData/>
  </xdr:twoCellAnchor>
  <xdr:twoCellAnchor>
    <xdr:from>
      <xdr:col>7</xdr:col>
      <xdr:colOff>160020</xdr:colOff>
      <xdr:row>3</xdr:row>
      <xdr:rowOff>68580</xdr:rowOff>
    </xdr:from>
    <xdr:to>
      <xdr:col>7</xdr:col>
      <xdr:colOff>1531620</xdr:colOff>
      <xdr:row>4</xdr:row>
      <xdr:rowOff>243840</xdr:rowOff>
    </xdr:to>
    <xdr:sp macro="[0]!ControlFinance" textlink="">
      <xdr:nvSpPr>
        <xdr:cNvPr id="7" name="Ellipse 6"/>
        <xdr:cNvSpPr/>
      </xdr:nvSpPr>
      <xdr:spPr>
        <a:xfrm>
          <a:off x="8153400" y="502920"/>
          <a:ext cx="1371600" cy="320040"/>
        </a:xfrm>
        <a:prstGeom prst="ellipse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ysClr val="windowText" lastClr="000000"/>
              </a:solidFill>
            </a:rPr>
            <a:t>Lock actual Finance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81074</xdr:colOff>
      <xdr:row>1</xdr:row>
      <xdr:rowOff>62334</xdr:rowOff>
    </xdr:from>
    <xdr:to>
      <xdr:col>21</xdr:col>
      <xdr:colOff>587115</xdr:colOff>
      <xdr:row>3</xdr:row>
      <xdr:rowOff>99934</xdr:rowOff>
    </xdr:to>
    <xdr:sp macro="[0]!Actualise_France" textlink="">
      <xdr:nvSpPr>
        <xdr:cNvPr id="2" name="Rectangle à coins arrondis 1"/>
        <xdr:cNvSpPr/>
      </xdr:nvSpPr>
      <xdr:spPr>
        <a:xfrm>
          <a:off x="7057746" y="205990"/>
          <a:ext cx="506041" cy="324911"/>
        </a:xfrm>
        <a:prstGeom prst="roundRect">
          <a:avLst/>
        </a:prstGeom>
        <a:solidFill>
          <a:srgbClr val="0000FF"/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500" b="1" baseline="0">
              <a:solidFill>
                <a:schemeClr val="lt1"/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Refresh datas</a:t>
          </a:r>
        </a:p>
      </xdr:txBody>
    </xdr:sp>
    <xdr:clientData/>
  </xdr:twoCellAnchor>
  <xdr:twoCellAnchor>
    <xdr:from>
      <xdr:col>0</xdr:col>
      <xdr:colOff>11242</xdr:colOff>
      <xdr:row>0</xdr:row>
      <xdr:rowOff>0</xdr:rowOff>
    </xdr:from>
    <xdr:to>
      <xdr:col>0</xdr:col>
      <xdr:colOff>805722</xdr:colOff>
      <xdr:row>3</xdr:row>
      <xdr:rowOff>112427</xdr:rowOff>
    </xdr:to>
    <xdr:sp macro="" textlink="">
      <xdr:nvSpPr>
        <xdr:cNvPr id="4" name="Étoile à 6 branches 3"/>
        <xdr:cNvSpPr/>
      </xdr:nvSpPr>
      <xdr:spPr>
        <a:xfrm>
          <a:off x="11242" y="0"/>
          <a:ext cx="794480" cy="805847"/>
        </a:xfrm>
        <a:prstGeom prst="star6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  <a:latin typeface="Segoe UI" panose="020B0502040204020203" pitchFamily="34" charset="0"/>
              <a:cs typeface="Segoe UI" panose="020B0502040204020203" pitchFamily="34" charset="0"/>
            </a:rPr>
            <a:t>K$</a:t>
          </a:r>
        </a:p>
      </xdr:txBody>
    </xdr:sp>
    <xdr:clientData/>
  </xdr:twoCellAnchor>
  <xdr:twoCellAnchor>
    <xdr:from>
      <xdr:col>0</xdr:col>
      <xdr:colOff>1317885</xdr:colOff>
      <xdr:row>0</xdr:row>
      <xdr:rowOff>62459</xdr:rowOff>
    </xdr:from>
    <xdr:to>
      <xdr:col>2</xdr:col>
      <xdr:colOff>197370</xdr:colOff>
      <xdr:row>1</xdr:row>
      <xdr:rowOff>60335</xdr:rowOff>
    </xdr:to>
    <xdr:sp macro="" textlink="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1317885" y="62459"/>
          <a:ext cx="990225" cy="401736"/>
        </a:xfrm>
        <a:prstGeom prst="roundRect">
          <a:avLst/>
        </a:prstGeom>
        <a:solidFill>
          <a:srgbClr val="00B050"/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 baseline="0">
              <a:solidFill>
                <a:schemeClr val="lt1"/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PO's Marketing France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9525</xdr:colOff>
      <xdr:row>0</xdr:row>
      <xdr:rowOff>9525</xdr:rowOff>
    </xdr:to>
    <xdr:pic>
      <xdr:nvPicPr>
        <xdr:cNvPr id="2" name="Picture 30" descr="Use SHIFT+ENTER to open the menu (new window).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3139440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</xdr:colOff>
      <xdr:row>0</xdr:row>
      <xdr:rowOff>9525</xdr:rowOff>
    </xdr:to>
    <xdr:pic>
      <xdr:nvPicPr>
        <xdr:cNvPr id="3" name="Picture 33" descr="Use SHIFT+ENTER to open the menu (new window).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3139440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38100</xdr:colOff>
      <xdr:row>0</xdr:row>
      <xdr:rowOff>9525</xdr:rowOff>
    </xdr:to>
    <xdr:pic>
      <xdr:nvPicPr>
        <xdr:cNvPr id="5" name="Picture 43" descr="http://finweb/_layouts/images/blank.gif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3139440" y="0"/>
          <a:ext cx="3810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9525</xdr:rowOff>
    </xdr:to>
    <xdr:pic>
      <xdr:nvPicPr>
        <xdr:cNvPr id="7" name="Picture 46" descr="http://finweb/_layouts/images/blank.gif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3139440" y="0"/>
          <a:ext cx="9525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</xdr:colOff>
      <xdr:row>0</xdr:row>
      <xdr:rowOff>9525</xdr:rowOff>
    </xdr:to>
    <xdr:pic>
      <xdr:nvPicPr>
        <xdr:cNvPr id="8" name="Picture 30" descr="Use SHIFT+ENTER to open the menu (new window).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3139440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</xdr:colOff>
      <xdr:row>0</xdr:row>
      <xdr:rowOff>9525</xdr:rowOff>
    </xdr:to>
    <xdr:pic>
      <xdr:nvPicPr>
        <xdr:cNvPr id="9" name="Picture 33" descr="Use SHIFT+ENTER to open the menu (new window).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3139440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38100</xdr:colOff>
      <xdr:row>0</xdr:row>
      <xdr:rowOff>9525</xdr:rowOff>
    </xdr:to>
    <xdr:pic>
      <xdr:nvPicPr>
        <xdr:cNvPr id="11" name="Picture 43" descr="http://finweb/_layouts/images/blank.gif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3139440" y="0"/>
          <a:ext cx="3810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9525</xdr:rowOff>
    </xdr:to>
    <xdr:pic>
      <xdr:nvPicPr>
        <xdr:cNvPr id="13" name="Picture 46" descr="http://finweb/_layouts/images/blank.gif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3139440" y="0"/>
          <a:ext cx="9525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</xdr:colOff>
      <xdr:row>0</xdr:row>
      <xdr:rowOff>9525</xdr:rowOff>
    </xdr:to>
    <xdr:pic>
      <xdr:nvPicPr>
        <xdr:cNvPr id="14" name="Picture 30" descr="Use SHIFT+ENTER to open the menu (new window).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3139440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</xdr:colOff>
      <xdr:row>0</xdr:row>
      <xdr:rowOff>9525</xdr:rowOff>
    </xdr:to>
    <xdr:pic>
      <xdr:nvPicPr>
        <xdr:cNvPr id="15" name="Picture 33" descr="Use SHIFT+ENTER to open the menu (new window).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3139440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38100</xdr:colOff>
      <xdr:row>0</xdr:row>
      <xdr:rowOff>9525</xdr:rowOff>
    </xdr:to>
    <xdr:pic>
      <xdr:nvPicPr>
        <xdr:cNvPr id="17" name="Picture 43" descr="http://finweb/_layouts/images/blank.gif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3139440" y="0"/>
          <a:ext cx="3810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95250</xdr:colOff>
      <xdr:row>0</xdr:row>
      <xdr:rowOff>9525</xdr:rowOff>
    </xdr:to>
    <xdr:pic>
      <xdr:nvPicPr>
        <xdr:cNvPr id="19" name="Picture 46" descr="http://finweb/_layouts/images/blank.gif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3139440" y="0"/>
          <a:ext cx="9525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9525</xdr:colOff>
      <xdr:row>56</xdr:row>
      <xdr:rowOff>95250</xdr:rowOff>
    </xdr:to>
    <xdr:pic>
      <xdr:nvPicPr>
        <xdr:cNvPr id="20" name="Picture 48" descr="http://finweb/_layouts/images/blank.gif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3139440" y="925068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9525</xdr:colOff>
      <xdr:row>56</xdr:row>
      <xdr:rowOff>95250</xdr:rowOff>
    </xdr:to>
    <xdr:pic>
      <xdr:nvPicPr>
        <xdr:cNvPr id="21" name="Picture 49" descr="http://finweb/_layouts/images/blank.gif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3139440" y="925068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9525</xdr:colOff>
      <xdr:row>56</xdr:row>
      <xdr:rowOff>95250</xdr:rowOff>
    </xdr:to>
    <xdr:pic>
      <xdr:nvPicPr>
        <xdr:cNvPr id="22" name="Picture 50" descr="http://finweb/_layouts/images/blank.gif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3139440" y="925068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9525</xdr:colOff>
      <xdr:row>56</xdr:row>
      <xdr:rowOff>9525</xdr:rowOff>
    </xdr:to>
    <xdr:pic>
      <xdr:nvPicPr>
        <xdr:cNvPr id="23" name="DCSIMG" descr="http://kngwebtrends/dcsp360i49ueonk8s0mw1kc40_1i1j/njs.gif?dcsuri=/nojavascript&amp;WT.js=No"/>
        <xdr:cNvPicPr>
          <a:picLocks noChangeAspect="1" noChangeArrowheads="1"/>
        </xdr:cNvPicPr>
      </xdr:nvPicPr>
      <xdr:blipFill>
        <a:blip xmlns:r="http://schemas.openxmlformats.org/officeDocument/2006/relationships" r:link="rId2"/>
        <a:srcRect/>
        <a:stretch>
          <a:fillRect/>
        </a:stretch>
      </xdr:blipFill>
      <xdr:spPr bwMode="auto">
        <a:xfrm>
          <a:off x="3139440" y="9250680"/>
          <a:ext cx="9525" cy="952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</xdr:colOff>
      <xdr:row>0</xdr:row>
      <xdr:rowOff>114300</xdr:rowOff>
    </xdr:from>
    <xdr:to>
      <xdr:col>3</xdr:col>
      <xdr:colOff>266700</xdr:colOff>
      <xdr:row>2</xdr:row>
      <xdr:rowOff>152400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4884420" y="114300"/>
          <a:ext cx="1051560" cy="403860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 baseline="0">
              <a:solidFill>
                <a:schemeClr val="lt1"/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Guide utilisateur</a:t>
          </a:r>
        </a:p>
      </xdr:txBody>
    </xdr:sp>
    <xdr:clientData/>
  </xdr:twoCellAnchor>
  <xdr:twoCellAnchor>
    <xdr:from>
      <xdr:col>1</xdr:col>
      <xdr:colOff>784860</xdr:colOff>
      <xdr:row>3</xdr:row>
      <xdr:rowOff>68580</xdr:rowOff>
    </xdr:from>
    <xdr:to>
      <xdr:col>3</xdr:col>
      <xdr:colOff>281940</xdr:colOff>
      <xdr:row>5</xdr:row>
      <xdr:rowOff>114300</xdr:rowOff>
    </xdr:to>
    <xdr:sp macro="[0]!FermerRomi" textlink="">
      <xdr:nvSpPr>
        <xdr:cNvPr id="3" name="Rectangle à coins arrondis 2"/>
        <xdr:cNvSpPr/>
      </xdr:nvSpPr>
      <xdr:spPr>
        <a:xfrm>
          <a:off x="5593080" y="617220"/>
          <a:ext cx="1082040" cy="411480"/>
        </a:xfrm>
        <a:prstGeom prst="round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 baseline="0">
              <a:solidFill>
                <a:sysClr val="windowText" lastClr="000000"/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Fermer ROMI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eva Chelly" refreshedDate="42220.78945138889" createdVersion="5" refreshedVersion="5" minRefreshableVersion="3" recordCount="130">
  <cacheSource type="worksheet">
    <worksheetSource name="PO_France"/>
  </cacheSource>
  <cacheFields count="16">
    <cacheField name="Spend Type" numFmtId="0">
      <sharedItems containsBlank="1" count="5">
        <m/>
        <s v="  "/>
        <s v="Partner Invoice" u="1"/>
        <s v="Credit" u="1"/>
        <s v="Invoice" u="1"/>
      </sharedItems>
    </cacheField>
    <cacheField name="PO #" numFmtId="0">
      <sharedItems containsNonDate="0" containsString="0" containsBlank="1"/>
    </cacheField>
    <cacheField name="Invoice Status" numFmtId="0">
      <sharedItems/>
    </cacheField>
    <cacheField name="PO Requestor Alias" numFmtId="0">
      <sharedItems containsNonDate="0" containsString="0" containsBlank="1"/>
    </cacheField>
    <cacheField name="IO Name" numFmtId="0">
      <sharedItems containsBlank="1" count="25">
        <s v="Test 1"/>
        <s v="Test 2"/>
        <s v="Test 3"/>
        <s v="Test 4"/>
        <m/>
        <s v="OEM MyScoop" u="1"/>
        <s v="WUNDERMAN RETAINER" u="1"/>
        <s v="PUBLIDISPATCH" u="1"/>
        <s v="OEM Cross BG" u="1"/>
        <s v="DIGITAL OPTIMIZATION" u="1"/>
        <s v="OEM Publidispatch" u="1"/>
        <s v="OEM MNA" u="1"/>
        <s v="ANALYTICS" u="1"/>
        <s v="B&amp;S Conf Center &amp; Ecorner" u="1"/>
        <s v="OEM Readiness" u="1"/>
        <s v="OEM Samples" u="1"/>
        <s v="OEM Holdback" u="1"/>
        <s v="OEM Events  (IT Partners, Roadshow)" u="1"/>
        <s v="OEM Windows Mktg" u="1"/>
        <s v="OEM Partner Activation" u="1"/>
        <s v="DIGITAL SOCIAL" u="1"/>
        <s v="OEM Office" u="1"/>
        <s v="CAMPUS VENDORS (CWT)" u="1"/>
        <s v="OEM STB" u="1"/>
        <s v="DIGITAL DESTINATIONS" u="1"/>
      </sharedItems>
    </cacheField>
    <cacheField name="IO #" numFmtId="0">
      <sharedItems containsMixedTypes="1" containsNumber="1" containsInteger="1" minValue="1" maxValue="4"/>
    </cacheField>
    <cacheField name="Marketing Activities" numFmtId="0">
      <sharedItems containsNonDate="0" containsString="0" containsBlank="1"/>
    </cacheField>
    <cacheField name="Vendor" numFmtId="0">
      <sharedItems containsNonDate="0" containsString="0" containsBlank="1"/>
    </cacheField>
    <cacheField name="Description " numFmtId="0">
      <sharedItems containsNonDate="0" containsString="0" containsBlank="1"/>
    </cacheField>
    <cacheField name="$ Montant du PO" numFmtId="3">
      <sharedItems containsSemiMixedTypes="0" containsString="0" containsNumber="1" containsInteger="1" minValue="0" maxValue="0"/>
    </cacheField>
    <cacheField name="€  Amount" numFmtId="3">
      <sharedItems containsNonDate="0" containsString="0" containsBlank="1"/>
    </cacheField>
    <cacheField name="Delivery Date" numFmtId="0">
      <sharedItems containsNonDate="0" containsDate="1" containsString="0" containsBlank="1" minDate="2015-07-01T00:00:00" maxDate="2016-04-02T00:00:00"/>
    </cacheField>
    <cacheField name="Fiscal month" numFmtId="0">
      <sharedItems containsBlank="1"/>
    </cacheField>
    <cacheField name="Quarter" numFmtId="0">
      <sharedItems containsBlank="1" count="6">
        <s v="Q1"/>
        <s v="Q2"/>
        <s v="Q3"/>
        <s v="Q4"/>
        <s v=""/>
        <m/>
      </sharedItems>
    </cacheField>
    <cacheField name="€ Invoiced amount" numFmtId="0">
      <sharedItems containsNonDate="0" containsString="0" containsBlank="1"/>
    </cacheField>
    <cacheField name="€ Balance due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0">
  <r>
    <x v="0"/>
    <m/>
    <s v=""/>
    <m/>
    <x v="0"/>
    <n v="1"/>
    <m/>
    <m/>
    <m/>
    <n v="0"/>
    <m/>
    <d v="2015-07-01T00:00:00"/>
    <s v="July"/>
    <x v="0"/>
    <m/>
    <n v="0"/>
  </r>
  <r>
    <x v="0"/>
    <m/>
    <s v=""/>
    <m/>
    <x v="1"/>
    <n v="2"/>
    <m/>
    <m/>
    <m/>
    <n v="0"/>
    <m/>
    <d v="2015-10-01T00:00:00"/>
    <s v="October"/>
    <x v="1"/>
    <m/>
    <n v="0"/>
  </r>
  <r>
    <x v="0"/>
    <m/>
    <s v=""/>
    <m/>
    <x v="2"/>
    <n v="3"/>
    <m/>
    <m/>
    <m/>
    <n v="0"/>
    <m/>
    <d v="2016-01-01T00:00:00"/>
    <s v="January"/>
    <x v="2"/>
    <m/>
    <n v="0"/>
  </r>
  <r>
    <x v="0"/>
    <m/>
    <s v=""/>
    <m/>
    <x v="3"/>
    <n v="4"/>
    <m/>
    <m/>
    <m/>
    <n v="0"/>
    <m/>
    <d v="2016-04-01T00:00:00"/>
    <s v="April"/>
    <x v="3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m/>
    <x v="5"/>
    <m/>
    <m/>
  </r>
  <r>
    <x v="0"/>
    <m/>
    <s v=""/>
    <m/>
    <x v="4"/>
    <s v=""/>
    <m/>
    <m/>
    <m/>
    <n v="0"/>
    <m/>
    <m/>
    <s v=""/>
    <x v="4"/>
    <m/>
    <n v="0"/>
  </r>
  <r>
    <x v="1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  <r>
    <x v="0"/>
    <m/>
    <s v=""/>
    <m/>
    <x v="4"/>
    <s v=""/>
    <m/>
    <m/>
    <m/>
    <n v="0"/>
    <m/>
    <m/>
    <s v=""/>
    <x v="4"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grandTotalCaption="Engagé" updatedVersion="5" minRefreshableVersion="3" useAutoFormatting="1" itemPrintTitles="1" createdVersion="5" indent="0" compact="0" outline="1" outlineData="1" compactData="0" multipleFieldFilters="0" rowHeaderCaption="IO" fieldListSortAscending="1">
  <location ref="T5:Y11" firstHeaderRow="1" firstDataRow="2" firstDataCol="1" rowPageCount="1" colPageCount="1"/>
  <pivotFields count="16">
    <pivotField axis="axisPage" compact="0" multipleItemSelectionAllowed="1" showAll="0" defaultSubtotal="0">
      <items count="5">
        <item x="0"/>
        <item m="1" x="3"/>
        <item m="1" x="2"/>
        <item m="1" x="4"/>
        <item x="1"/>
      </items>
    </pivotField>
    <pivotField compact="0" showAll="0" defaultSubtotal="0"/>
    <pivotField compact="0" showAll="0" defaultSubtotal="0"/>
    <pivotField compact="0" showAll="0" insertBlankRow="1"/>
    <pivotField axis="axisRow" compact="0" showAll="0" insertBlankRow="1">
      <items count="26">
        <item x="0"/>
        <item x="1"/>
        <item x="2"/>
        <item x="3"/>
        <item h="1" x="4"/>
        <item h="1" m="1" x="12"/>
        <item h="1" m="1" x="22"/>
        <item h="1" m="1" x="24"/>
        <item h="1" m="1" x="9"/>
        <item h="1" m="1" x="20"/>
        <item h="1" m="1" x="7"/>
        <item h="1" m="1" x="6"/>
        <item h="1" m="1" x="5"/>
        <item h="1" m="1" x="18"/>
        <item h="1" m="1" x="21"/>
        <item h="1" m="1" x="10"/>
        <item h="1" m="1" x="14"/>
        <item h="1" m="1" x="13"/>
        <item h="1" m="1" x="19"/>
        <item h="1" m="1" x="8"/>
        <item h="1" m="1" x="17"/>
        <item h="1" m="1" x="11"/>
        <item h="1" m="1" x="15"/>
        <item h="1" m="1" x="23"/>
        <item h="1" m="1" x="16"/>
        <item t="default"/>
      </items>
    </pivotField>
    <pivotField compact="0" showAll="0" insertBlankRow="1" sortType="ascending"/>
    <pivotField compact="0" showAll="0" defaultSubtotal="0"/>
    <pivotField compact="0" showAll="0" insertBlankRow="1"/>
    <pivotField compact="0" showAll="0" insertBlankRow="1"/>
    <pivotField dataField="1" compact="0" numFmtId="168" showAll="0" insertBlankRow="1"/>
    <pivotField compact="0" showAll="0" defaultSubtotal="0"/>
    <pivotField compact="0" showAll="0" insertBlankRow="1"/>
    <pivotField compact="0" showAll="0" defaultSubtotal="0"/>
    <pivotField axis="axisCol" compact="0" showAll="0" insertBlankRow="1">
      <items count="7">
        <item x="4"/>
        <item x="5"/>
        <item x="0"/>
        <item x="1"/>
        <item x="2"/>
        <item x="3"/>
        <item t="default"/>
      </items>
    </pivotField>
    <pivotField compact="0" showAll="0" defaultSubtotal="0"/>
    <pivotField compact="0" numFmtId="167" showAll="0" defaultSubtotal="0"/>
  </pivotFields>
  <rowFields count="1">
    <field x="4"/>
  </rowFields>
  <rowItems count="5">
    <i>
      <x/>
    </i>
    <i>
      <x v="1"/>
    </i>
    <i>
      <x v="2"/>
    </i>
    <i>
      <x v="3"/>
    </i>
    <i t="grand">
      <x/>
    </i>
  </rowItems>
  <colFields count="1">
    <field x="13"/>
  </colFields>
  <colItems count="5">
    <i>
      <x v="2"/>
    </i>
    <i>
      <x v="3"/>
    </i>
    <i>
      <x v="4"/>
    </i>
    <i>
      <x v="5"/>
    </i>
    <i t="grand">
      <x/>
    </i>
  </colItems>
  <pageFields count="1">
    <pageField fld="0" hier="-1"/>
  </pageFields>
  <dataFields count="1">
    <dataField name=" " fld="9" baseField="4" baseItem="5" numFmtId="170"/>
  </dataFields>
  <formats count="16">
    <format dxfId="15">
      <pivotArea dataOnly="0" labelOnly="1" grandCol="1" outline="0" fieldPosition="0"/>
    </format>
    <format dxfId="14">
      <pivotArea type="all" dataOnly="0" outline="0" fieldPosition="0"/>
    </format>
    <format dxfId="13">
      <pivotArea outline="0" collapsedLevelsAreSubtotals="1" fieldPosition="0"/>
    </format>
    <format dxfId="12">
      <pivotArea dataOnly="0" labelOnly="1" grandRow="1" outline="0" fieldPosition="0"/>
    </format>
    <format dxfId="11">
      <pivotArea dataOnly="0" labelOnly="1" grandCol="1" outline="0" fieldPosition="0"/>
    </format>
    <format dxfId="10">
      <pivotArea type="all" dataOnly="0" outline="0" fieldPosition="0"/>
    </format>
    <format dxfId="9">
      <pivotArea outline="0" collapsedLevelsAreSubtotals="1" fieldPosition="0"/>
    </format>
    <format dxfId="8">
      <pivotArea dataOnly="0" labelOnly="1" grandRow="1" outline="0" fieldPosition="0"/>
    </format>
    <format dxfId="7">
      <pivotArea type="all" dataOnly="0" outline="0" fieldPosition="0"/>
    </format>
    <format dxfId="6">
      <pivotArea outline="0" collapsedLevelsAreSubtotals="1" fieldPosition="0"/>
    </format>
    <format dxfId="5">
      <pivotArea dataOnly="0" labelOnly="1" grandRow="1" outline="0" fieldPosition="0"/>
    </format>
    <format dxfId="4">
      <pivotArea dataOnly="0" labelOnly="1" grandCol="1" outline="0" fieldPosition="0"/>
    </format>
    <format dxfId="3">
      <pivotArea outline="0" fieldPosition="0">
        <references count="1">
          <reference field="4294967294" count="1">
            <x v="0"/>
          </reference>
        </references>
      </pivotArea>
    </format>
    <format dxfId="2">
      <pivotArea outline="0" collapsedLevelsAreSubtotals="1" fieldPosition="0"/>
    </format>
    <format dxfId="1">
      <pivotArea dataOnly="0" labelOnly="1" outline="0" fieldPosition="0">
        <references count="1">
          <reference field="0" count="0"/>
        </references>
      </pivotArea>
    </format>
    <format dxfId="0">
      <pivotArea dataOnly="0" labelOnly="1" grandCol="1" outline="0" fieldPosition="0"/>
    </format>
  </formats>
  <conditionalFormats count="2">
    <conditionalFormat priority="2">
      <pivotAreas count="1">
        <pivotArea type="data" collapsedLevelsAreSubtotals="1" fieldPosition="0">
          <references count="3">
            <reference field="4294967294" count="1" selected="0">
              <x v="0"/>
            </reference>
            <reference field="4" count="7">
              <x v="5"/>
              <x v="6"/>
              <x v="7"/>
              <x v="8"/>
              <x v="9"/>
              <x v="10"/>
              <x v="11"/>
            </reference>
            <reference field="13" count="4" selected="0">
              <x v="2"/>
              <x v="3"/>
              <x v="4"/>
              <x v="5"/>
            </reference>
          </references>
        </pivotArea>
      </pivotAreas>
    </conditionalFormat>
    <conditionalFormat priority="1">
      <pivotAreas count="1">
        <pivotArea type="data" collapsedLevelsAreSubtotals="1" fieldPosition="0">
          <references count="3">
            <reference field="4294967294" count="1" selected="0">
              <x v="0"/>
            </reference>
            <reference field="4" count="4">
              <x v="0"/>
              <x v="1"/>
              <x v="2"/>
              <x v="3"/>
            </reference>
            <reference field="13" count="4" selected="0">
              <x v="2"/>
              <x v="3"/>
              <x v="4"/>
              <x v="5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PO_France" displayName="PO_France" ref="A6:P136" totalsRowShown="0" headerRowDxfId="45" dataDxfId="44" headerRowCellStyle="Normal_Feuil1">
  <autoFilter ref="A6:P136"/>
  <tableColumns count="16">
    <tableColumn id="1" name="Spend Type" dataDxfId="43"/>
    <tableColumn id="16" name="PO #" dataDxfId="42"/>
    <tableColumn id="2" name="Invoice Status" dataDxfId="41">
      <calculatedColumnFormula>IF($K7="","",IF($P7=0,"Closed",IF($O7="","Open",IF($P7&lt;0,"Trop facturé","Partiellement facturé"))))</calculatedColumnFormula>
    </tableColumn>
    <tableColumn id="4" name="PO Requestor Alias" dataDxfId="40"/>
    <tableColumn id="5" name="IO Name" dataDxfId="39"/>
    <tableColumn id="6" name="IO #" dataDxfId="38">
      <calculatedColumnFormula>IF('PO''s Marketing France'!$E7="","",VLOOKUP(E:E,'Budget Marketing France'!A:B,2,FALSE))</calculatedColumnFormula>
    </tableColumn>
    <tableColumn id="3" name="Marketing Activities" dataDxfId="37"/>
    <tableColumn id="7" name="Vendor" dataDxfId="36"/>
    <tableColumn id="8" name="Description " dataDxfId="35"/>
    <tableColumn id="9" name="$ Montant du PO" dataDxfId="34">
      <calculatedColumnFormula>PO_France[[#This Row],[€  Amount]]*Taux_FY16</calculatedColumnFormula>
    </tableColumn>
    <tableColumn id="10" name="€  Amount" dataDxfId="33"/>
    <tableColumn id="11" name="Delivery Date" dataDxfId="32"/>
    <tableColumn id="12" name="Fiscal month" dataDxfId="31"/>
    <tableColumn id="13" name="Quarter" dataDxfId="30"/>
    <tableColumn id="14" name="€ Invoiced amount" dataDxfId="29"/>
    <tableColumn id="15" name="€ Balance due" dataDxfId="28"/>
  </tableColumns>
  <tableStyleInfo name="TableStyleLight10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50"/>
  </sheetPr>
  <dimension ref="A1:P136"/>
  <sheetViews>
    <sheetView showGridLines="0" tabSelected="1" zoomScaleNormal="100" workbookViewId="0">
      <pane ySplit="6" topLeftCell="A7" activePane="bottomLeft" state="frozen"/>
      <selection pane="bottomLeft" activeCell="J1" sqref="J1:J1048576"/>
    </sheetView>
  </sheetViews>
  <sheetFormatPr baseColWidth="10" defaultColWidth="8.88671875" defaultRowHeight="11.4" x14ac:dyDescent="0.25"/>
  <cols>
    <col min="1" max="1" width="14.77734375" style="49" customWidth="1"/>
    <col min="2" max="2" width="11.6640625" style="49" customWidth="1"/>
    <col min="3" max="3" width="17" style="49" customWidth="1"/>
    <col min="4" max="4" width="11.21875" style="49" customWidth="1"/>
    <col min="5" max="5" width="25" style="49" bestFit="1" customWidth="1"/>
    <col min="6" max="6" width="15.5546875" style="48" customWidth="1"/>
    <col min="7" max="7" width="21.33203125" style="49" customWidth="1"/>
    <col min="8" max="8" width="24.33203125" style="49" customWidth="1"/>
    <col min="9" max="9" width="32.5546875" style="49" customWidth="1"/>
    <col min="10" max="10" width="15.5546875" style="71" hidden="1" customWidth="1"/>
    <col min="11" max="11" width="13" style="71" customWidth="1"/>
    <col min="12" max="12" width="14.5546875" style="59" bestFit="1" customWidth="1"/>
    <col min="13" max="13" width="13" style="48" customWidth="1"/>
    <col min="14" max="14" width="15.5546875" style="48" customWidth="1"/>
    <col min="15" max="15" width="16.5546875" style="49" customWidth="1"/>
    <col min="16" max="16" width="15.5546875" style="49" customWidth="1"/>
    <col min="17" max="16384" width="8.88671875" style="49"/>
  </cols>
  <sheetData>
    <row r="1" spans="1:16" x14ac:dyDescent="0.25">
      <c r="A1" s="34"/>
      <c r="B1" s="57" t="s">
        <v>38</v>
      </c>
      <c r="C1" s="58" t="s">
        <v>39</v>
      </c>
      <c r="D1" s="57" t="s">
        <v>40</v>
      </c>
    </row>
    <row r="2" spans="1:16" x14ac:dyDescent="0.25">
      <c r="A2" s="35" t="s">
        <v>41</v>
      </c>
      <c r="B2" s="60">
        <f>SUM($K$7:$K136)</f>
        <v>0</v>
      </c>
      <c r="C2" s="61">
        <f>SUM($J$7:$J136)</f>
        <v>0</v>
      </c>
      <c r="D2" s="90">
        <f>SUM($O$7:$O136)</f>
        <v>0</v>
      </c>
    </row>
    <row r="3" spans="1:16" x14ac:dyDescent="0.25">
      <c r="A3" s="36" t="s">
        <v>42</v>
      </c>
      <c r="B3" s="62">
        <f>SUBTOTAL(9,'PO''s Marketing France'!$K$7:$K$136)</f>
        <v>0</v>
      </c>
      <c r="C3" s="63">
        <f>SUBTOTAL(9,'PO''s Marketing France'!$J$7:$J$136)</f>
        <v>0</v>
      </c>
      <c r="D3" s="91">
        <f>SUBTOTAL(9,'PO''s Marketing France'!$O$7:$O$136)</f>
        <v>0</v>
      </c>
    </row>
    <row r="5" spans="1:16" ht="22.8" customHeight="1" x14ac:dyDescent="0.25"/>
    <row r="6" spans="1:16" s="48" customFormat="1" ht="37.200000000000003" customHeight="1" x14ac:dyDescent="0.25">
      <c r="A6" s="82" t="s">
        <v>8</v>
      </c>
      <c r="B6" s="80" t="s">
        <v>33</v>
      </c>
      <c r="C6" s="86" t="s">
        <v>63</v>
      </c>
      <c r="D6" s="81" t="s">
        <v>13</v>
      </c>
      <c r="E6" s="82" t="s">
        <v>7</v>
      </c>
      <c r="F6" s="87" t="s">
        <v>6</v>
      </c>
      <c r="G6" s="82" t="s">
        <v>71</v>
      </c>
      <c r="H6" s="82" t="s">
        <v>0</v>
      </c>
      <c r="I6" s="82" t="s">
        <v>2</v>
      </c>
      <c r="J6" s="88" t="s">
        <v>5</v>
      </c>
      <c r="K6" s="83" t="s">
        <v>36</v>
      </c>
      <c r="L6" s="84" t="s">
        <v>3</v>
      </c>
      <c r="M6" s="86" t="s">
        <v>32</v>
      </c>
      <c r="N6" s="86" t="s">
        <v>4</v>
      </c>
      <c r="O6" s="85" t="s">
        <v>35</v>
      </c>
      <c r="P6" s="89" t="s">
        <v>34</v>
      </c>
    </row>
    <row r="7" spans="1:16" x14ac:dyDescent="0.25">
      <c r="A7" s="108"/>
      <c r="B7" s="108"/>
      <c r="C7" s="76" t="str">
        <f t="shared" ref="C7:C76" si="0">IF($K7="","",IF($P7=0,"Closed",IF($O7="","Open",IF($P7&lt;0,"Trop facturé","Partiellement facturé"))))</f>
        <v/>
      </c>
      <c r="D7" s="108"/>
      <c r="E7" s="108" t="s">
        <v>123</v>
      </c>
      <c r="F7" s="78">
        <f>IF('PO''s Marketing France'!$E7="","",VLOOKUP(E:E,'Budget Marketing France'!A:B,2,FALSE))</f>
        <v>1</v>
      </c>
      <c r="G7" s="108"/>
      <c r="H7" s="108"/>
      <c r="I7" s="108"/>
      <c r="J7" s="77">
        <f>PO_France[[#This Row],[€  Amount]]*Taux_FY16</f>
        <v>0</v>
      </c>
      <c r="K7" s="111"/>
      <c r="L7" s="112">
        <v>42186</v>
      </c>
      <c r="M7" s="115" t="str">
        <f>IF($L7=0,"",IFERROR(VLOOKUP($L7,'Mois Fiscaux Config'!B:D,2,FALSE),"not FY16 del date"))</f>
        <v>July</v>
      </c>
      <c r="N7" s="115" t="str">
        <f>IF('PO''s Marketing France'!$L7="","",IF(L7=0,"",IFERROR(VLOOKUP(L7,'Mois Fiscaux Config'!B:D,3,FALSE),"not FY16 del date")))</f>
        <v>Q1</v>
      </c>
      <c r="O7" s="108"/>
      <c r="P7" s="76">
        <f>K7-O7</f>
        <v>0</v>
      </c>
    </row>
    <row r="8" spans="1:16" x14ac:dyDescent="0.25">
      <c r="A8" s="108"/>
      <c r="B8" s="108"/>
      <c r="C8" s="76" t="str">
        <f t="shared" si="0"/>
        <v/>
      </c>
      <c r="D8" s="108"/>
      <c r="E8" s="108" t="s">
        <v>124</v>
      </c>
      <c r="F8" s="78">
        <f>IF('PO''s Marketing France'!$E8="","",VLOOKUP(E:E,'Budget Marketing France'!A:B,2,FALSE))</f>
        <v>2</v>
      </c>
      <c r="G8" s="108"/>
      <c r="H8" s="108"/>
      <c r="I8" s="108"/>
      <c r="J8" s="77">
        <f>PO_France[[#This Row],[€  Amount]]*Taux_FY16</f>
        <v>0</v>
      </c>
      <c r="K8" s="111"/>
      <c r="L8" s="112">
        <v>42278</v>
      </c>
      <c r="M8" s="115" t="str">
        <f>IF($L8=0,"",IFERROR(VLOOKUP($L8,'Mois Fiscaux Config'!B:D,2,FALSE),"not FY16 del date"))</f>
        <v>October</v>
      </c>
      <c r="N8" s="115" t="str">
        <f>IF('PO''s Marketing France'!$L8="","",IF(L8=0,"",IFERROR(VLOOKUP(L8,'Mois Fiscaux Config'!B:D,3,FALSE),"not FY16 del date")))</f>
        <v>Q2</v>
      </c>
      <c r="O8" s="108"/>
      <c r="P8" s="76">
        <f t="shared" ref="P8:P60" si="1">K8-O8</f>
        <v>0</v>
      </c>
    </row>
    <row r="9" spans="1:16" x14ac:dyDescent="0.25">
      <c r="A9" s="108"/>
      <c r="B9" s="108"/>
      <c r="C9" s="76" t="str">
        <f t="shared" si="0"/>
        <v/>
      </c>
      <c r="D9" s="108"/>
      <c r="E9" s="108" t="s">
        <v>125</v>
      </c>
      <c r="F9" s="78">
        <f>IF('PO''s Marketing France'!$E9="","",VLOOKUP(E:E,'Budget Marketing France'!A:B,2,FALSE))</f>
        <v>3</v>
      </c>
      <c r="G9" s="108"/>
      <c r="H9" s="108"/>
      <c r="I9" s="108"/>
      <c r="J9" s="77">
        <f>PO_France[[#This Row],[€  Amount]]*Taux_FY16</f>
        <v>0</v>
      </c>
      <c r="K9" s="111"/>
      <c r="L9" s="112">
        <v>42370</v>
      </c>
      <c r="M9" s="115" t="str">
        <f>IF($L9=0,"",IFERROR(VLOOKUP($L9,'Mois Fiscaux Config'!B:D,2,FALSE),"not FY16 del date"))</f>
        <v>January</v>
      </c>
      <c r="N9" s="115" t="str">
        <f>IF('PO''s Marketing France'!$L9="","",IF(L9=0,"",IFERROR(VLOOKUP(L9,'Mois Fiscaux Config'!B:D,3,FALSE),"not FY16 del date")))</f>
        <v>Q3</v>
      </c>
      <c r="O9" s="108"/>
      <c r="P9" s="76">
        <f t="shared" si="1"/>
        <v>0</v>
      </c>
    </row>
    <row r="10" spans="1:16" x14ac:dyDescent="0.25">
      <c r="A10" s="108"/>
      <c r="B10" s="108"/>
      <c r="C10" s="76" t="str">
        <f t="shared" si="0"/>
        <v/>
      </c>
      <c r="D10" s="108"/>
      <c r="E10" s="108" t="s">
        <v>126</v>
      </c>
      <c r="F10" s="78">
        <f>IF('PO''s Marketing France'!$E10="","",VLOOKUP(E:E,'Budget Marketing France'!A:B,2,FALSE))</f>
        <v>4</v>
      </c>
      <c r="G10" s="108"/>
      <c r="H10" s="108"/>
      <c r="I10" s="108"/>
      <c r="J10" s="77">
        <f>PO_France[[#This Row],[€  Amount]]*Taux_FY16</f>
        <v>0</v>
      </c>
      <c r="K10" s="111"/>
      <c r="L10" s="112">
        <v>42461</v>
      </c>
      <c r="M10" s="115" t="str">
        <f>IF($L10=0,"",IFERROR(VLOOKUP($L10,'Mois Fiscaux Config'!B:D,2,FALSE),"not FY16 del date"))</f>
        <v>April</v>
      </c>
      <c r="N10" s="115" t="str">
        <f>IF('PO''s Marketing France'!$L10="","",IF(L10=0,"",IFERROR(VLOOKUP(L10,'Mois Fiscaux Config'!B:D,3,FALSE),"not FY16 del date")))</f>
        <v>Q4</v>
      </c>
      <c r="O10" s="108"/>
      <c r="P10" s="76">
        <f t="shared" si="1"/>
        <v>0</v>
      </c>
    </row>
    <row r="11" spans="1:16" x14ac:dyDescent="0.25">
      <c r="A11" s="108"/>
      <c r="B11" s="108"/>
      <c r="C11" s="76" t="str">
        <f t="shared" si="0"/>
        <v/>
      </c>
      <c r="D11" s="108"/>
      <c r="E11" s="108"/>
      <c r="F11" s="78" t="str">
        <f>IF('PO''s Marketing France'!$E11="","",VLOOKUP(E:E,'Budget Marketing France'!A:B,2,FALSE))</f>
        <v/>
      </c>
      <c r="G11" s="108"/>
      <c r="H11" s="108"/>
      <c r="I11" s="108"/>
      <c r="J11" s="77">
        <f>PO_France[[#This Row],[€  Amount]]*Taux_FY16</f>
        <v>0</v>
      </c>
      <c r="K11" s="111"/>
      <c r="L11" s="112"/>
      <c r="M11" s="115" t="str">
        <f>IF($L11=0,"",IFERROR(VLOOKUP($L11,'Mois Fiscaux Config'!B:D,2,FALSE),"not FY16 del date"))</f>
        <v/>
      </c>
      <c r="N11" s="115" t="str">
        <f>IF('PO''s Marketing France'!$L11="","",IF(L11=0,"",IFERROR(VLOOKUP(L11,'Mois Fiscaux Config'!B:D,3,FALSE),"not FY16 del date")))</f>
        <v/>
      </c>
      <c r="O11" s="108"/>
      <c r="P11" s="76">
        <f>K11-O11</f>
        <v>0</v>
      </c>
    </row>
    <row r="12" spans="1:16" s="122" customFormat="1" x14ac:dyDescent="0.25">
      <c r="A12" s="116"/>
      <c r="B12" s="116"/>
      <c r="C12" s="117" t="str">
        <f t="shared" si="0"/>
        <v/>
      </c>
      <c r="D12" s="116"/>
      <c r="E12" s="116"/>
      <c r="F12" s="118" t="str">
        <f>IF('PO''s Marketing France'!$E12="","",VLOOKUP(E:E,'Budget Marketing France'!A:B,2,FALSE))</f>
        <v/>
      </c>
      <c r="G12" s="116"/>
      <c r="H12" s="116"/>
      <c r="I12" s="116"/>
      <c r="J12" s="119">
        <f>PO_France[[#This Row],[€  Amount]]*Taux_FY16</f>
        <v>0</v>
      </c>
      <c r="K12" s="120"/>
      <c r="L12" s="121"/>
      <c r="M12" s="118" t="str">
        <f>IF($L12=0,"",IFERROR(VLOOKUP($L12,'Mois Fiscaux Config'!B:D,2,FALSE),"not FY16 del date"))</f>
        <v/>
      </c>
      <c r="N12" s="118" t="str">
        <f>IF('PO''s Marketing France'!$L12="","",IF(L12=0,"",IFERROR(VLOOKUP(L12,'Mois Fiscaux Config'!B:D,3,FALSE),"not FY16 del date")))</f>
        <v/>
      </c>
      <c r="O12" s="116"/>
      <c r="P12" s="117">
        <f t="shared" ref="P12:P14" si="2">K12-O12</f>
        <v>0</v>
      </c>
    </row>
    <row r="13" spans="1:16" s="129" customFormat="1" x14ac:dyDescent="0.25">
      <c r="A13" s="123"/>
      <c r="B13" s="123"/>
      <c r="C13" s="117" t="str">
        <f t="shared" si="0"/>
        <v/>
      </c>
      <c r="D13" s="123"/>
      <c r="E13" s="123"/>
      <c r="F13" s="125" t="str">
        <f>IF('PO''s Marketing France'!$E13="","",VLOOKUP(E:E,'Budget Marketing France'!A:B,2,FALSE))</f>
        <v/>
      </c>
      <c r="G13" s="123"/>
      <c r="H13" s="123"/>
      <c r="I13" s="123"/>
      <c r="J13" s="126">
        <f>PO_France[[#This Row],[€  Amount]]*Taux_FY16</f>
        <v>0</v>
      </c>
      <c r="K13" s="127"/>
      <c r="L13" s="128"/>
      <c r="M13" s="125"/>
      <c r="N13" s="125"/>
      <c r="O13" s="123"/>
      <c r="P13" s="124"/>
    </row>
    <row r="14" spans="1:16" s="122" customFormat="1" x14ac:dyDescent="0.25">
      <c r="A14" s="116"/>
      <c r="B14" s="116"/>
      <c r="C14" s="117" t="str">
        <f t="shared" si="0"/>
        <v/>
      </c>
      <c r="D14" s="116"/>
      <c r="E14" s="116"/>
      <c r="F14" s="118" t="str">
        <f>IF('PO''s Marketing France'!$E14="","",VLOOKUP(E:E,'Budget Marketing France'!A:B,2,FALSE))</f>
        <v/>
      </c>
      <c r="G14" s="116"/>
      <c r="H14" s="116"/>
      <c r="I14" s="116"/>
      <c r="J14" s="119">
        <f>PO_France[[#This Row],[€  Amount]]*Taux_FY16</f>
        <v>0</v>
      </c>
      <c r="K14" s="120"/>
      <c r="L14" s="121"/>
      <c r="M14" s="118" t="str">
        <f>IF($L14=0,"",IFERROR(VLOOKUP($L14,'Mois Fiscaux Config'!B:D,2,FALSE),"not FY16 del date"))</f>
        <v/>
      </c>
      <c r="N14" s="118" t="str">
        <f>IF('PO''s Marketing France'!$L14="","",IF(L14=0,"",IFERROR(VLOOKUP(L14,'Mois Fiscaux Config'!B:D,3,FALSE),"not FY16 del date")))</f>
        <v/>
      </c>
      <c r="O14" s="116"/>
      <c r="P14" s="117">
        <f t="shared" si="2"/>
        <v>0</v>
      </c>
    </row>
    <row r="15" spans="1:16" x14ac:dyDescent="0.25">
      <c r="A15" s="108" t="s">
        <v>66</v>
      </c>
      <c r="B15" s="108"/>
      <c r="C15" s="76" t="str">
        <f t="shared" si="0"/>
        <v/>
      </c>
      <c r="D15" s="108"/>
      <c r="E15" s="108"/>
      <c r="F15" s="78" t="str">
        <f>IF('PO''s Marketing France'!$E15="","",VLOOKUP(E:E,'Budget Marketing France'!A:B,2,FALSE))</f>
        <v/>
      </c>
      <c r="G15" s="108"/>
      <c r="H15" s="108"/>
      <c r="I15" s="108"/>
      <c r="J15" s="77">
        <f>PO_France[[#This Row],[€  Amount]]*Taux_FY16</f>
        <v>0</v>
      </c>
      <c r="K15" s="111"/>
      <c r="L15" s="112"/>
      <c r="M15" s="115" t="str">
        <f>IF($L15=0,"",IFERROR(VLOOKUP($L15,'Mois Fiscaux Config'!B:D,2,FALSE),"not FY16 del date"))</f>
        <v/>
      </c>
      <c r="N15" s="115" t="str">
        <f>IF('PO''s Marketing France'!$L15="","",IF(L15=0,"",IFERROR(VLOOKUP(L15,'Mois Fiscaux Config'!B:D,3,FALSE),"not FY16 del date")))</f>
        <v/>
      </c>
      <c r="O15" s="108"/>
      <c r="P15" s="76">
        <f>K15-O15</f>
        <v>0</v>
      </c>
    </row>
    <row r="16" spans="1:16" x14ac:dyDescent="0.25">
      <c r="A16" s="108"/>
      <c r="B16" s="108"/>
      <c r="C16" s="76" t="str">
        <f t="shared" si="0"/>
        <v/>
      </c>
      <c r="D16" s="108"/>
      <c r="E16" s="108"/>
      <c r="F16" s="78" t="str">
        <f>IF('PO''s Marketing France'!$E16="","",VLOOKUP(E:E,'Budget Marketing France'!A:B,2,FALSE))</f>
        <v/>
      </c>
      <c r="G16" s="108"/>
      <c r="H16" s="108"/>
      <c r="I16" s="108"/>
      <c r="J16" s="77">
        <f>PO_France[[#This Row],[€  Amount]]*Taux_FY16</f>
        <v>0</v>
      </c>
      <c r="K16" s="111"/>
      <c r="L16" s="112"/>
      <c r="M16" s="115" t="str">
        <f>IF($L16=0,"",IFERROR(VLOOKUP($L16,'Mois Fiscaux Config'!B:D,2,FALSE),"not FY16 del date"))</f>
        <v/>
      </c>
      <c r="N16" s="115" t="str">
        <f>IF('PO''s Marketing France'!$L16="","",IF(L16=0,"",IFERROR(VLOOKUP(L16,'Mois Fiscaux Config'!B:D,3,FALSE),"not FY16 del date")))</f>
        <v/>
      </c>
      <c r="O16" s="108"/>
      <c r="P16" s="76">
        <f t="shared" ref="P16:P25" si="3">K16-O16</f>
        <v>0</v>
      </c>
    </row>
    <row r="17" spans="1:16" x14ac:dyDescent="0.25">
      <c r="A17" s="108"/>
      <c r="B17" s="108"/>
      <c r="C17" s="76" t="str">
        <f>IF($K17="","",IF($P17=0,"Closed",IF($O17="","Open",IF($P17&lt;0,"Trop facturé","Partiellement facturé"))))</f>
        <v/>
      </c>
      <c r="D17" s="108"/>
      <c r="E17" s="108"/>
      <c r="F17" s="78" t="str">
        <f>IF('PO''s Marketing France'!$E17="","",VLOOKUP(E:E,'Budget Marketing France'!A:B,2,FALSE))</f>
        <v/>
      </c>
      <c r="G17" s="108"/>
      <c r="H17" s="108"/>
      <c r="I17" s="108"/>
      <c r="J17" s="77">
        <f>PO_France[[#This Row],[€  Amount]]*Taux_FY16</f>
        <v>0</v>
      </c>
      <c r="K17" s="111"/>
      <c r="L17" s="112"/>
      <c r="M17" s="115" t="str">
        <f>IF($L17=0,"",IFERROR(VLOOKUP($L17,'Mois Fiscaux Config'!B:D,2,FALSE),"not FY16 del date"))</f>
        <v/>
      </c>
      <c r="N17" s="115" t="str">
        <f>IF('PO''s Marketing France'!$L17="","",IF(L17=0,"",IFERROR(VLOOKUP(L17,'Mois Fiscaux Config'!B:D,3,FALSE),"not FY16 del date")))</f>
        <v/>
      </c>
      <c r="O17" s="108"/>
      <c r="P17" s="76">
        <f>K17-O17</f>
        <v>0</v>
      </c>
    </row>
    <row r="18" spans="1:16" x14ac:dyDescent="0.25">
      <c r="A18" s="108"/>
      <c r="B18" s="108"/>
      <c r="C18" s="76" t="str">
        <f t="shared" si="0"/>
        <v/>
      </c>
      <c r="D18" s="108"/>
      <c r="E18" s="108"/>
      <c r="F18" s="78" t="str">
        <f>IF('PO''s Marketing France'!$E18="","",VLOOKUP(E:E,'Budget Marketing France'!A:B,2,FALSE))</f>
        <v/>
      </c>
      <c r="G18" s="108"/>
      <c r="H18" s="108"/>
      <c r="I18" s="108"/>
      <c r="J18" s="77">
        <f>PO_France[[#This Row],[€  Amount]]*Taux_FY16</f>
        <v>0</v>
      </c>
      <c r="K18" s="111"/>
      <c r="L18" s="112"/>
      <c r="M18" s="115" t="str">
        <f>IF($L18=0,"",IFERROR(VLOOKUP($L18,'Mois Fiscaux Config'!B:D,2,FALSE),"not FY16 del date"))</f>
        <v/>
      </c>
      <c r="N18" s="115" t="str">
        <f>IF('PO''s Marketing France'!$L18="","",IF(L18=0,"",IFERROR(VLOOKUP(L18,'Mois Fiscaux Config'!B:D,3,FALSE),"not FY16 del date")))</f>
        <v/>
      </c>
      <c r="O18" s="108"/>
      <c r="P18" s="76">
        <f t="shared" si="3"/>
        <v>0</v>
      </c>
    </row>
    <row r="19" spans="1:16" x14ac:dyDescent="0.25">
      <c r="A19" s="108"/>
      <c r="B19" s="108"/>
      <c r="C19" s="76" t="str">
        <f t="shared" ref="C19:C24" si="4">IF($K19="","",IF($P19=0,"Closed",IF($O19="","Open",IF($P19&lt;0,"Trop facturé","Partiellement facturé"))))</f>
        <v/>
      </c>
      <c r="D19" s="108"/>
      <c r="E19" s="108"/>
      <c r="F19" s="78" t="str">
        <f>IF('PO''s Marketing France'!$E19="","",VLOOKUP(E:E,'Budget Marketing France'!A:B,2,FALSE))</f>
        <v/>
      </c>
      <c r="G19" s="108"/>
      <c r="H19" s="108"/>
      <c r="I19" s="108"/>
      <c r="J19" s="77">
        <f>PO_France[[#This Row],[€  Amount]]*Taux_FY16</f>
        <v>0</v>
      </c>
      <c r="K19" s="111"/>
      <c r="L19" s="112"/>
      <c r="M19" s="115" t="str">
        <f>IF($L19=0,"",IFERROR(VLOOKUP($L19,'Mois Fiscaux Config'!B:D,2,FALSE),"not FY16 del date"))</f>
        <v/>
      </c>
      <c r="N19" s="115" t="str">
        <f>IF('PO''s Marketing France'!$L19="","",IF(L19=0,"",IFERROR(VLOOKUP(L19,'Mois Fiscaux Config'!B:D,3,FALSE),"not FY16 del date")))</f>
        <v/>
      </c>
      <c r="O19" s="108"/>
      <c r="P19" s="76">
        <f t="shared" si="3"/>
        <v>0</v>
      </c>
    </row>
    <row r="20" spans="1:16" x14ac:dyDescent="0.25">
      <c r="A20" s="108"/>
      <c r="B20" s="108"/>
      <c r="C20" s="76" t="str">
        <f t="shared" si="4"/>
        <v/>
      </c>
      <c r="D20" s="108"/>
      <c r="E20" s="108"/>
      <c r="F20" s="78" t="str">
        <f>IF('PO''s Marketing France'!$E20="","",VLOOKUP(E:E,'Budget Marketing France'!A:B,2,FALSE))</f>
        <v/>
      </c>
      <c r="G20" s="108"/>
      <c r="H20" s="108"/>
      <c r="I20" s="108"/>
      <c r="J20" s="77">
        <f>PO_France[[#This Row],[€  Amount]]*Taux_FY16</f>
        <v>0</v>
      </c>
      <c r="K20" s="111"/>
      <c r="L20" s="112"/>
      <c r="M20" s="115" t="str">
        <f>IF($L20=0,"",IFERROR(VLOOKUP($L20,'Mois Fiscaux Config'!B:D,2,FALSE),"not FY16 del date"))</f>
        <v/>
      </c>
      <c r="N20" s="115" t="str">
        <f>IF('PO''s Marketing France'!$L20="","",IF(L20=0,"",IFERROR(VLOOKUP(L20,'Mois Fiscaux Config'!B:D,3,FALSE),"not FY16 del date")))</f>
        <v/>
      </c>
      <c r="O20" s="108"/>
      <c r="P20" s="76">
        <f t="shared" si="3"/>
        <v>0</v>
      </c>
    </row>
    <row r="21" spans="1:16" x14ac:dyDescent="0.25">
      <c r="A21" s="108"/>
      <c r="B21" s="108"/>
      <c r="C21" s="76" t="str">
        <f t="shared" si="4"/>
        <v/>
      </c>
      <c r="D21" s="108"/>
      <c r="E21" s="108"/>
      <c r="F21" s="78" t="str">
        <f>IF('PO''s Marketing France'!$E21="","",VLOOKUP(E:E,'Budget Marketing France'!A:B,2,FALSE))</f>
        <v/>
      </c>
      <c r="G21" s="108"/>
      <c r="H21" s="108"/>
      <c r="I21" s="108"/>
      <c r="J21" s="77">
        <f>PO_France[[#This Row],[€  Amount]]*Taux_FY16</f>
        <v>0</v>
      </c>
      <c r="K21" s="111"/>
      <c r="L21" s="112"/>
      <c r="M21" s="115" t="str">
        <f>IF($L21=0,"",IFERROR(VLOOKUP($L21,'Mois Fiscaux Config'!B:D,2,FALSE),"not FY16 del date"))</f>
        <v/>
      </c>
      <c r="N21" s="115" t="str">
        <f>IF('PO''s Marketing France'!$L21="","",IF(L21=0,"",IFERROR(VLOOKUP(L21,'Mois Fiscaux Config'!B:D,3,FALSE),"not FY16 del date")))</f>
        <v/>
      </c>
      <c r="O21" s="108"/>
      <c r="P21" s="76">
        <f t="shared" si="3"/>
        <v>0</v>
      </c>
    </row>
    <row r="22" spans="1:16" x14ac:dyDescent="0.25">
      <c r="A22" s="108"/>
      <c r="B22" s="108"/>
      <c r="C22" s="76" t="str">
        <f t="shared" si="4"/>
        <v/>
      </c>
      <c r="D22" s="108"/>
      <c r="E22" s="108"/>
      <c r="F22" s="78" t="str">
        <f>IF('PO''s Marketing France'!$E22="","",VLOOKUP(E:E,'Budget Marketing France'!A:B,2,FALSE))</f>
        <v/>
      </c>
      <c r="G22" s="108"/>
      <c r="H22" s="108"/>
      <c r="I22" s="108"/>
      <c r="J22" s="77">
        <f>PO_France[[#This Row],[€  Amount]]*Taux_FY16</f>
        <v>0</v>
      </c>
      <c r="K22" s="111"/>
      <c r="L22" s="112"/>
      <c r="M22" s="115" t="str">
        <f>IF($L22=0,"",IFERROR(VLOOKUP($L22,'Mois Fiscaux Config'!B:D,2,FALSE),"not FY16 del date"))</f>
        <v/>
      </c>
      <c r="N22" s="115" t="str">
        <f>IF('PO''s Marketing France'!$L22="","",IF(L22=0,"",IFERROR(VLOOKUP(L22,'Mois Fiscaux Config'!B:D,3,FALSE),"not FY16 del date")))</f>
        <v/>
      </c>
      <c r="O22" s="108"/>
      <c r="P22" s="76">
        <f t="shared" si="3"/>
        <v>0</v>
      </c>
    </row>
    <row r="23" spans="1:16" x14ac:dyDescent="0.25">
      <c r="A23" s="108"/>
      <c r="B23" s="108"/>
      <c r="C23" s="76" t="str">
        <f t="shared" si="4"/>
        <v/>
      </c>
      <c r="D23" s="108"/>
      <c r="E23" s="108"/>
      <c r="F23" s="78" t="str">
        <f>IF('PO''s Marketing France'!$E23="","",VLOOKUP(E:E,'Budget Marketing France'!A:B,2,FALSE))</f>
        <v/>
      </c>
      <c r="G23" s="108"/>
      <c r="H23" s="108"/>
      <c r="I23" s="108"/>
      <c r="J23" s="77">
        <f>PO_France[[#This Row],[€  Amount]]*Taux_FY16</f>
        <v>0</v>
      </c>
      <c r="K23" s="111"/>
      <c r="L23" s="112"/>
      <c r="M23" s="115" t="str">
        <f>IF($L23=0,"",IFERROR(VLOOKUP($L23,'Mois Fiscaux Config'!B:D,2,FALSE),"not FY16 del date"))</f>
        <v/>
      </c>
      <c r="N23" s="115" t="str">
        <f>IF('PO''s Marketing France'!$L23="","",IF(L23=0,"",IFERROR(VLOOKUP(L23,'Mois Fiscaux Config'!B:D,3,FALSE),"not FY16 del date")))</f>
        <v/>
      </c>
      <c r="O23" s="108"/>
      <c r="P23" s="76">
        <f t="shared" si="3"/>
        <v>0</v>
      </c>
    </row>
    <row r="24" spans="1:16" x14ac:dyDescent="0.25">
      <c r="A24" s="109"/>
      <c r="B24" s="109"/>
      <c r="C24" s="79" t="str">
        <f t="shared" si="4"/>
        <v/>
      </c>
      <c r="D24" s="109"/>
      <c r="E24" s="109"/>
      <c r="F24" s="95" t="str">
        <f>IF('PO''s Marketing France'!$E24="","",VLOOKUP(E:E,'Budget Marketing France'!A:B,2,FALSE))</f>
        <v/>
      </c>
      <c r="G24" s="110"/>
      <c r="H24" s="109"/>
      <c r="I24" s="109"/>
      <c r="J24" s="96">
        <f>PO_France[[#This Row],[€  Amount]]*Taux_FY16</f>
        <v>0</v>
      </c>
      <c r="K24" s="113"/>
      <c r="L24" s="114"/>
      <c r="M24" s="115" t="str">
        <f>IF($L24=0,"",IFERROR(VLOOKUP($L24,'Mois Fiscaux Config'!B:D,2,FALSE),"not FY16 del date"))</f>
        <v/>
      </c>
      <c r="N24" s="115" t="str">
        <f>IF('PO''s Marketing France'!$L24="","",IF(L24=0,"",IFERROR(VLOOKUP(L24,'Mois Fiscaux Config'!B:D,3,FALSE),"not FY16 del date")))</f>
        <v/>
      </c>
      <c r="O24" s="109"/>
      <c r="P24" s="76">
        <f t="shared" si="3"/>
        <v>0</v>
      </c>
    </row>
    <row r="25" spans="1:16" x14ac:dyDescent="0.25">
      <c r="A25" s="108"/>
      <c r="B25" s="108"/>
      <c r="C25" s="79" t="str">
        <f t="shared" si="0"/>
        <v/>
      </c>
      <c r="D25" s="108"/>
      <c r="E25" s="108"/>
      <c r="F25" s="94" t="str">
        <f>IF('PO''s Marketing France'!$E25="","",VLOOKUP(E:E,'Budget Marketing France'!A:B,2,FALSE))</f>
        <v/>
      </c>
      <c r="G25" s="108"/>
      <c r="H25" s="108"/>
      <c r="I25" s="108"/>
      <c r="J25" s="75">
        <f>PO_France[[#This Row],[€  Amount]]*Taux_FY16</f>
        <v>0</v>
      </c>
      <c r="K25" s="111"/>
      <c r="L25" s="112"/>
      <c r="M25" s="115" t="str">
        <f>IF($L25=0,"",IFERROR(VLOOKUP($L25,'Mois Fiscaux Config'!B:D,2,FALSE),"not FY16 del date"))</f>
        <v/>
      </c>
      <c r="N25" s="115" t="str">
        <f>IF('PO''s Marketing France'!$L25="","",IF(L25=0,"",IFERROR(VLOOKUP(L25,'Mois Fiscaux Config'!B:D,3,FALSE),"not FY16 del date")))</f>
        <v/>
      </c>
      <c r="O25" s="108"/>
      <c r="P25" s="76">
        <f t="shared" si="3"/>
        <v>0</v>
      </c>
    </row>
    <row r="26" spans="1:16" x14ac:dyDescent="0.25">
      <c r="A26" s="108"/>
      <c r="B26" s="108"/>
      <c r="C26" s="76" t="str">
        <f t="shared" si="0"/>
        <v/>
      </c>
      <c r="D26" s="108"/>
      <c r="E26" s="108"/>
      <c r="F26" s="78" t="str">
        <f>IF('PO''s Marketing France'!$E26="","",VLOOKUP(E:E,'Budget Marketing France'!A:B,2,FALSE))</f>
        <v/>
      </c>
      <c r="G26" s="108"/>
      <c r="H26" s="108"/>
      <c r="I26" s="108"/>
      <c r="J26" s="77">
        <f>PO_France[[#This Row],[€  Amount]]*Taux_FY16</f>
        <v>0</v>
      </c>
      <c r="K26" s="111"/>
      <c r="L26" s="112"/>
      <c r="M26" s="115" t="str">
        <f>IF($L26=0,"",IFERROR(VLOOKUP($L26,'Mois Fiscaux Config'!B:D,2,FALSE),"not FY16 del date"))</f>
        <v/>
      </c>
      <c r="N26" s="115" t="str">
        <f>IF('PO''s Marketing France'!$L26="","",IF(L26=0,"",IFERROR(VLOOKUP(L26,'Mois Fiscaux Config'!B:D,3,FALSE),"not FY16 del date")))</f>
        <v/>
      </c>
      <c r="O26" s="108"/>
      <c r="P26" s="76">
        <f t="shared" si="1"/>
        <v>0</v>
      </c>
    </row>
    <row r="27" spans="1:16" x14ac:dyDescent="0.25">
      <c r="A27" s="108"/>
      <c r="B27" s="108"/>
      <c r="C27" s="76" t="str">
        <f t="shared" si="0"/>
        <v/>
      </c>
      <c r="D27" s="108"/>
      <c r="E27" s="108"/>
      <c r="F27" s="78" t="str">
        <f>IF('PO''s Marketing France'!$E27="","",VLOOKUP(E:E,'Budget Marketing France'!A:B,2,FALSE))</f>
        <v/>
      </c>
      <c r="G27" s="108"/>
      <c r="H27" s="108"/>
      <c r="I27" s="108"/>
      <c r="J27" s="77">
        <f>PO_France[[#This Row],[€  Amount]]*Taux_FY16</f>
        <v>0</v>
      </c>
      <c r="K27" s="111"/>
      <c r="L27" s="112"/>
      <c r="M27" s="115" t="str">
        <f>IF($L27=0,"",IFERROR(VLOOKUP($L27,'Mois Fiscaux Config'!B:D,2,FALSE),"not FY16 del date"))</f>
        <v/>
      </c>
      <c r="N27" s="115" t="str">
        <f>IF('PO''s Marketing France'!$L27="","",IF(L27=0,"",IFERROR(VLOOKUP(L27,'Mois Fiscaux Config'!B:D,3,FALSE),"not FY16 del date")))</f>
        <v/>
      </c>
      <c r="O27" s="108"/>
      <c r="P27" s="76">
        <f t="shared" si="1"/>
        <v>0</v>
      </c>
    </row>
    <row r="28" spans="1:16" x14ac:dyDescent="0.25">
      <c r="A28" s="108"/>
      <c r="B28" s="108"/>
      <c r="C28" s="76" t="str">
        <f t="shared" si="0"/>
        <v/>
      </c>
      <c r="D28" s="108"/>
      <c r="E28" s="108"/>
      <c r="F28" s="78" t="str">
        <f>IF('PO''s Marketing France'!$E28="","",VLOOKUP(E:E,'Budget Marketing France'!A:B,2,FALSE))</f>
        <v/>
      </c>
      <c r="G28" s="108"/>
      <c r="H28" s="108"/>
      <c r="I28" s="108"/>
      <c r="J28" s="77">
        <f>PO_France[[#This Row],[€  Amount]]*Taux_FY16</f>
        <v>0</v>
      </c>
      <c r="K28" s="111"/>
      <c r="L28" s="112"/>
      <c r="M28" s="115" t="str">
        <f>IF($L28=0,"",IFERROR(VLOOKUP($L28,'Mois Fiscaux Config'!B:D,2,FALSE),"not FY16 del date"))</f>
        <v/>
      </c>
      <c r="N28" s="115" t="str">
        <f>IF('PO''s Marketing France'!$L28="","",IF(L28=0,"",IFERROR(VLOOKUP(L28,'Mois Fiscaux Config'!B:D,3,FALSE),"not FY16 del date")))</f>
        <v/>
      </c>
      <c r="O28" s="108"/>
      <c r="P28" s="76">
        <f t="shared" si="1"/>
        <v>0</v>
      </c>
    </row>
    <row r="29" spans="1:16" x14ac:dyDescent="0.25">
      <c r="A29" s="108"/>
      <c r="B29" s="108"/>
      <c r="C29" s="76" t="str">
        <f t="shared" si="0"/>
        <v/>
      </c>
      <c r="D29" s="108"/>
      <c r="E29" s="108"/>
      <c r="F29" s="78" t="str">
        <f>IF('PO''s Marketing France'!$E29="","",VLOOKUP(E:E,'Budget Marketing France'!A:B,2,FALSE))</f>
        <v/>
      </c>
      <c r="G29" s="108"/>
      <c r="H29" s="108"/>
      <c r="I29" s="108"/>
      <c r="J29" s="77">
        <f>PO_France[[#This Row],[€  Amount]]*Taux_FY16</f>
        <v>0</v>
      </c>
      <c r="K29" s="111"/>
      <c r="L29" s="112"/>
      <c r="M29" s="115" t="str">
        <f>IF($L29=0,"",IFERROR(VLOOKUP($L29,'Mois Fiscaux Config'!B:D,2,FALSE),"not FY16 del date"))</f>
        <v/>
      </c>
      <c r="N29" s="115" t="str">
        <f>IF('PO''s Marketing France'!$L29="","",IF(L29=0,"",IFERROR(VLOOKUP(L29,'Mois Fiscaux Config'!B:D,3,FALSE),"not FY16 del date")))</f>
        <v/>
      </c>
      <c r="O29" s="108"/>
      <c r="P29" s="76">
        <f t="shared" si="1"/>
        <v>0</v>
      </c>
    </row>
    <row r="30" spans="1:16" x14ac:dyDescent="0.25">
      <c r="A30" s="108"/>
      <c r="B30" s="108"/>
      <c r="C30" s="76" t="str">
        <f t="shared" si="0"/>
        <v/>
      </c>
      <c r="D30" s="108"/>
      <c r="E30" s="108"/>
      <c r="F30" s="78" t="str">
        <f>IF('PO''s Marketing France'!$E30="","",VLOOKUP(E:E,'Budget Marketing France'!A:B,2,FALSE))</f>
        <v/>
      </c>
      <c r="G30" s="108"/>
      <c r="H30" s="108"/>
      <c r="I30" s="108"/>
      <c r="J30" s="77">
        <f>PO_France[[#This Row],[€  Amount]]*Taux_FY16</f>
        <v>0</v>
      </c>
      <c r="K30" s="111"/>
      <c r="L30" s="112"/>
      <c r="M30" s="115" t="str">
        <f>IF($L30=0,"",IFERROR(VLOOKUP($L30,'Mois Fiscaux Config'!B:D,2,FALSE),"not FY16 del date"))</f>
        <v/>
      </c>
      <c r="N30" s="115" t="str">
        <f>IF('PO''s Marketing France'!$L30="","",IF(L30=0,"",IFERROR(VLOOKUP(L30,'Mois Fiscaux Config'!B:D,3,FALSE),"not FY16 del date")))</f>
        <v/>
      </c>
      <c r="O30" s="108"/>
      <c r="P30" s="76">
        <f t="shared" si="1"/>
        <v>0</v>
      </c>
    </row>
    <row r="31" spans="1:16" x14ac:dyDescent="0.25">
      <c r="A31" s="108"/>
      <c r="B31" s="108"/>
      <c r="C31" s="76" t="str">
        <f t="shared" si="0"/>
        <v/>
      </c>
      <c r="D31" s="108"/>
      <c r="E31" s="108"/>
      <c r="F31" s="78" t="str">
        <f>IF('PO''s Marketing France'!$E31="","",VLOOKUP(E:E,'Budget Marketing France'!A:B,2,FALSE))</f>
        <v/>
      </c>
      <c r="G31" s="108"/>
      <c r="H31" s="108"/>
      <c r="I31" s="108"/>
      <c r="J31" s="77">
        <f>PO_France[[#This Row],[€  Amount]]*Taux_FY16</f>
        <v>0</v>
      </c>
      <c r="K31" s="111"/>
      <c r="L31" s="112"/>
      <c r="M31" s="115" t="str">
        <f>IF($L31=0,"",IFERROR(VLOOKUP($L31,'Mois Fiscaux Config'!B:D,2,FALSE),"not FY16 del date"))</f>
        <v/>
      </c>
      <c r="N31" s="115" t="str">
        <f>IF('PO''s Marketing France'!$L31="","",IF(L31=0,"",IFERROR(VLOOKUP(L31,'Mois Fiscaux Config'!B:D,3,FALSE),"not FY16 del date")))</f>
        <v/>
      </c>
      <c r="O31" s="108"/>
      <c r="P31" s="76">
        <f t="shared" si="1"/>
        <v>0</v>
      </c>
    </row>
    <row r="32" spans="1:16" x14ac:dyDescent="0.25">
      <c r="A32" s="108"/>
      <c r="B32" s="108"/>
      <c r="C32" s="76" t="str">
        <f t="shared" si="0"/>
        <v/>
      </c>
      <c r="D32" s="108"/>
      <c r="E32" s="108"/>
      <c r="F32" s="78" t="str">
        <f>IF('PO''s Marketing France'!$E32="","",VLOOKUP(E:E,'Budget Marketing France'!A:B,2,FALSE))</f>
        <v/>
      </c>
      <c r="G32" s="108"/>
      <c r="H32" s="108"/>
      <c r="I32" s="108"/>
      <c r="J32" s="77">
        <f>PO_France[[#This Row],[€  Amount]]*Taux_FY16</f>
        <v>0</v>
      </c>
      <c r="K32" s="111"/>
      <c r="L32" s="112"/>
      <c r="M32" s="115" t="str">
        <f>IF($L32=0,"",IFERROR(VLOOKUP($L32,'Mois Fiscaux Config'!B:D,2,FALSE),"not FY16 del date"))</f>
        <v/>
      </c>
      <c r="N32" s="115" t="str">
        <f>IF('PO''s Marketing France'!$L32="","",IF(L32=0,"",IFERROR(VLOOKUP(L32,'Mois Fiscaux Config'!B:D,3,FALSE),"not FY16 del date")))</f>
        <v/>
      </c>
      <c r="O32" s="108"/>
      <c r="P32" s="76">
        <f t="shared" si="1"/>
        <v>0</v>
      </c>
    </row>
    <row r="33" spans="1:16" x14ac:dyDescent="0.25">
      <c r="A33" s="108"/>
      <c r="B33" s="108"/>
      <c r="C33" s="76" t="str">
        <f t="shared" si="0"/>
        <v/>
      </c>
      <c r="D33" s="108"/>
      <c r="E33" s="108"/>
      <c r="F33" s="78" t="str">
        <f>IF('PO''s Marketing France'!$E33="","",VLOOKUP(E:E,'Budget Marketing France'!A:B,2,FALSE))</f>
        <v/>
      </c>
      <c r="G33" s="108"/>
      <c r="H33" s="108"/>
      <c r="I33" s="108"/>
      <c r="J33" s="77">
        <f>PO_France[[#This Row],[€  Amount]]*Taux_FY16</f>
        <v>0</v>
      </c>
      <c r="K33" s="111"/>
      <c r="L33" s="112"/>
      <c r="M33" s="115" t="str">
        <f>IF($L33=0,"",IFERROR(VLOOKUP($L33,'Mois Fiscaux Config'!B:D,2,FALSE),"not FY16 del date"))</f>
        <v/>
      </c>
      <c r="N33" s="115" t="str">
        <f>IF('PO''s Marketing France'!$L33="","",IF(L33=0,"",IFERROR(VLOOKUP(L33,'Mois Fiscaux Config'!B:D,3,FALSE),"not FY16 del date")))</f>
        <v/>
      </c>
      <c r="O33" s="108"/>
      <c r="P33" s="76">
        <f t="shared" si="1"/>
        <v>0</v>
      </c>
    </row>
    <row r="34" spans="1:16" x14ac:dyDescent="0.25">
      <c r="A34" s="108"/>
      <c r="B34" s="108"/>
      <c r="C34" s="76" t="str">
        <f t="shared" si="0"/>
        <v/>
      </c>
      <c r="D34" s="108"/>
      <c r="E34" s="108"/>
      <c r="F34" s="78" t="str">
        <f>IF('PO''s Marketing France'!$E34="","",VLOOKUP(E:E,'Budget Marketing France'!A:B,2,FALSE))</f>
        <v/>
      </c>
      <c r="G34" s="108"/>
      <c r="H34" s="108"/>
      <c r="I34" s="108"/>
      <c r="J34" s="77">
        <f>PO_France[[#This Row],[€  Amount]]*Taux_FY16</f>
        <v>0</v>
      </c>
      <c r="K34" s="111"/>
      <c r="L34" s="112"/>
      <c r="M34" s="115" t="str">
        <f>IF($L34=0,"",IFERROR(VLOOKUP($L34,'Mois Fiscaux Config'!B:D,2,FALSE),"not FY16 del date"))</f>
        <v/>
      </c>
      <c r="N34" s="115" t="str">
        <f>IF('PO''s Marketing France'!$L34="","",IF(L34=0,"",IFERROR(VLOOKUP(L34,'Mois Fiscaux Config'!B:D,3,FALSE),"not FY16 del date")))</f>
        <v/>
      </c>
      <c r="O34" s="108"/>
      <c r="P34" s="76">
        <f t="shared" si="1"/>
        <v>0</v>
      </c>
    </row>
    <row r="35" spans="1:16" x14ac:dyDescent="0.25">
      <c r="A35" s="108"/>
      <c r="B35" s="108"/>
      <c r="C35" s="76" t="str">
        <f t="shared" si="0"/>
        <v/>
      </c>
      <c r="D35" s="108"/>
      <c r="E35" s="108"/>
      <c r="F35" s="78" t="str">
        <f>IF('PO''s Marketing France'!$E35="","",VLOOKUP(E:E,'Budget Marketing France'!A:B,2,FALSE))</f>
        <v/>
      </c>
      <c r="G35" s="108"/>
      <c r="H35" s="108"/>
      <c r="I35" s="108"/>
      <c r="J35" s="77">
        <f>PO_France[[#This Row],[€  Amount]]*Taux_FY16</f>
        <v>0</v>
      </c>
      <c r="K35" s="111"/>
      <c r="L35" s="112"/>
      <c r="M35" s="115" t="str">
        <f>IF($L35=0,"",IFERROR(VLOOKUP($L35,'Mois Fiscaux Config'!B:D,2,FALSE),"not FY16 del date"))</f>
        <v/>
      </c>
      <c r="N35" s="115" t="str">
        <f>IF('PO''s Marketing France'!$L35="","",IF(L35=0,"",IFERROR(VLOOKUP(L35,'Mois Fiscaux Config'!B:D,3,FALSE),"not FY16 del date")))</f>
        <v/>
      </c>
      <c r="O35" s="108"/>
      <c r="P35" s="76">
        <f t="shared" si="1"/>
        <v>0</v>
      </c>
    </row>
    <row r="36" spans="1:16" x14ac:dyDescent="0.25">
      <c r="A36" s="108"/>
      <c r="B36" s="108"/>
      <c r="C36" s="76" t="str">
        <f t="shared" si="0"/>
        <v/>
      </c>
      <c r="D36" s="108"/>
      <c r="E36" s="108"/>
      <c r="F36" s="78" t="str">
        <f>IF('PO''s Marketing France'!$E36="","",VLOOKUP(E:E,'Budget Marketing France'!A:B,2,FALSE))</f>
        <v/>
      </c>
      <c r="G36" s="108"/>
      <c r="H36" s="108"/>
      <c r="I36" s="108"/>
      <c r="J36" s="77">
        <f>PO_France[[#This Row],[€  Amount]]*Taux_FY16</f>
        <v>0</v>
      </c>
      <c r="K36" s="111"/>
      <c r="L36" s="112"/>
      <c r="M36" s="115" t="str">
        <f>IF($L36=0,"",IFERROR(VLOOKUP($L36,'Mois Fiscaux Config'!B:D,2,FALSE),"not FY16 del date"))</f>
        <v/>
      </c>
      <c r="N36" s="115" t="str">
        <f>IF('PO''s Marketing France'!$L36="","",IF(L36=0,"",IFERROR(VLOOKUP(L36,'Mois Fiscaux Config'!B:D,3,FALSE),"not FY16 del date")))</f>
        <v/>
      </c>
      <c r="O36" s="108"/>
      <c r="P36" s="76">
        <f t="shared" si="1"/>
        <v>0</v>
      </c>
    </row>
    <row r="37" spans="1:16" x14ac:dyDescent="0.25">
      <c r="A37" s="108"/>
      <c r="B37" s="108"/>
      <c r="C37" s="76" t="str">
        <f t="shared" si="0"/>
        <v/>
      </c>
      <c r="D37" s="108"/>
      <c r="E37" s="108"/>
      <c r="F37" s="78" t="str">
        <f>IF('PO''s Marketing France'!$E37="","",VLOOKUP(E:E,'Budget Marketing France'!A:B,2,FALSE))</f>
        <v/>
      </c>
      <c r="G37" s="108"/>
      <c r="H37" s="108"/>
      <c r="I37" s="108"/>
      <c r="J37" s="77">
        <f>PO_France[[#This Row],[€  Amount]]*Taux_FY16</f>
        <v>0</v>
      </c>
      <c r="K37" s="111"/>
      <c r="L37" s="112"/>
      <c r="M37" s="115" t="str">
        <f>IF($L37=0,"",IFERROR(VLOOKUP($L37,'Mois Fiscaux Config'!B:D,2,FALSE),"not FY16 del date"))</f>
        <v/>
      </c>
      <c r="N37" s="115" t="str">
        <f>IF('PO''s Marketing France'!$L37="","",IF(L37=0,"",IFERROR(VLOOKUP(L37,'Mois Fiscaux Config'!B:D,3,FALSE),"not FY16 del date")))</f>
        <v/>
      </c>
      <c r="O37" s="108"/>
      <c r="P37" s="76">
        <f t="shared" si="1"/>
        <v>0</v>
      </c>
    </row>
    <row r="38" spans="1:16" x14ac:dyDescent="0.25">
      <c r="A38" s="108"/>
      <c r="B38" s="108"/>
      <c r="C38" s="76" t="str">
        <f t="shared" si="0"/>
        <v/>
      </c>
      <c r="D38" s="108"/>
      <c r="E38" s="108"/>
      <c r="F38" s="78" t="str">
        <f>IF('PO''s Marketing France'!$E38="","",VLOOKUP(E:E,'Budget Marketing France'!A:B,2,FALSE))</f>
        <v/>
      </c>
      <c r="G38" s="108"/>
      <c r="H38" s="108"/>
      <c r="I38" s="108"/>
      <c r="J38" s="77">
        <f>PO_France[[#This Row],[€  Amount]]*Taux_FY16</f>
        <v>0</v>
      </c>
      <c r="K38" s="111"/>
      <c r="L38" s="112"/>
      <c r="M38" s="115" t="str">
        <f>IF($L38=0,"",IFERROR(VLOOKUP($L38,'Mois Fiscaux Config'!B:D,2,FALSE),"not FY16 del date"))</f>
        <v/>
      </c>
      <c r="N38" s="115" t="str">
        <f>IF('PO''s Marketing France'!$L38="","",IF(L38=0,"",IFERROR(VLOOKUP(L38,'Mois Fiscaux Config'!B:D,3,FALSE),"not FY16 del date")))</f>
        <v/>
      </c>
      <c r="O38" s="108"/>
      <c r="P38" s="76">
        <f t="shared" si="1"/>
        <v>0</v>
      </c>
    </row>
    <row r="39" spans="1:16" x14ac:dyDescent="0.25">
      <c r="A39" s="108"/>
      <c r="B39" s="108"/>
      <c r="C39" s="76" t="str">
        <f t="shared" si="0"/>
        <v/>
      </c>
      <c r="D39" s="108"/>
      <c r="E39" s="108"/>
      <c r="F39" s="78" t="str">
        <f>IF('PO''s Marketing France'!$E39="","",VLOOKUP(E:E,'Budget Marketing France'!A:B,2,FALSE))</f>
        <v/>
      </c>
      <c r="G39" s="108"/>
      <c r="H39" s="108"/>
      <c r="I39" s="108"/>
      <c r="J39" s="77">
        <f>PO_France[[#This Row],[€  Amount]]*Taux_FY16</f>
        <v>0</v>
      </c>
      <c r="K39" s="111"/>
      <c r="L39" s="112"/>
      <c r="M39" s="115" t="str">
        <f>IF($L39=0,"",IFERROR(VLOOKUP($L39,'Mois Fiscaux Config'!B:D,2,FALSE),"not FY16 del date"))</f>
        <v/>
      </c>
      <c r="N39" s="115" t="str">
        <f>IF('PO''s Marketing France'!$L39="","",IF(L39=0,"",IFERROR(VLOOKUP(L39,'Mois Fiscaux Config'!B:D,3,FALSE),"not FY16 del date")))</f>
        <v/>
      </c>
      <c r="O39" s="108"/>
      <c r="P39" s="76">
        <f t="shared" si="1"/>
        <v>0</v>
      </c>
    </row>
    <row r="40" spans="1:16" x14ac:dyDescent="0.25">
      <c r="A40" s="108"/>
      <c r="B40" s="108"/>
      <c r="C40" s="76" t="str">
        <f t="shared" si="0"/>
        <v/>
      </c>
      <c r="D40" s="108"/>
      <c r="E40" s="108"/>
      <c r="F40" s="78" t="str">
        <f>IF('PO''s Marketing France'!$E40="","",VLOOKUP(E:E,'Budget Marketing France'!A:B,2,FALSE))</f>
        <v/>
      </c>
      <c r="G40" s="108"/>
      <c r="H40" s="108"/>
      <c r="I40" s="108"/>
      <c r="J40" s="77">
        <f>PO_France[[#This Row],[€  Amount]]*Taux_FY16</f>
        <v>0</v>
      </c>
      <c r="K40" s="111"/>
      <c r="L40" s="112"/>
      <c r="M40" s="115" t="str">
        <f>IF($L40=0,"",IFERROR(VLOOKUP($L40,'Mois Fiscaux Config'!B:D,2,FALSE),"not FY16 del date"))</f>
        <v/>
      </c>
      <c r="N40" s="115" t="str">
        <f>IF('PO''s Marketing France'!$L40="","",IF(L40=0,"",IFERROR(VLOOKUP(L40,'Mois Fiscaux Config'!B:D,3,FALSE),"not FY16 del date")))</f>
        <v/>
      </c>
      <c r="O40" s="108"/>
      <c r="P40" s="76">
        <f t="shared" si="1"/>
        <v>0</v>
      </c>
    </row>
    <row r="41" spans="1:16" x14ac:dyDescent="0.25">
      <c r="A41" s="108"/>
      <c r="B41" s="108"/>
      <c r="C41" s="76" t="str">
        <f t="shared" si="0"/>
        <v/>
      </c>
      <c r="D41" s="108"/>
      <c r="E41" s="108"/>
      <c r="F41" s="78" t="str">
        <f>IF('PO''s Marketing France'!$E41="","",VLOOKUP(E:E,'Budget Marketing France'!A:B,2,FALSE))</f>
        <v/>
      </c>
      <c r="G41" s="108"/>
      <c r="H41" s="108"/>
      <c r="I41" s="108"/>
      <c r="J41" s="77">
        <f>PO_France[[#This Row],[€  Amount]]*Taux_FY16</f>
        <v>0</v>
      </c>
      <c r="K41" s="111"/>
      <c r="L41" s="112"/>
      <c r="M41" s="115" t="str">
        <f>IF($L41=0,"",IFERROR(VLOOKUP($L41,'Mois Fiscaux Config'!B:D,2,FALSE),"not FY16 del date"))</f>
        <v/>
      </c>
      <c r="N41" s="115" t="str">
        <f>IF('PO''s Marketing France'!$L41="","",IF(L41=0,"",IFERROR(VLOOKUP(L41,'Mois Fiscaux Config'!B:D,3,FALSE),"not FY16 del date")))</f>
        <v/>
      </c>
      <c r="O41" s="108"/>
      <c r="P41" s="76">
        <f t="shared" si="1"/>
        <v>0</v>
      </c>
    </row>
    <row r="42" spans="1:16" x14ac:dyDescent="0.25">
      <c r="A42" s="108"/>
      <c r="B42" s="108"/>
      <c r="C42" s="76" t="str">
        <f t="shared" si="0"/>
        <v/>
      </c>
      <c r="D42" s="108"/>
      <c r="E42" s="108"/>
      <c r="F42" s="78" t="str">
        <f>IF('PO''s Marketing France'!$E42="","",VLOOKUP(E:E,'Budget Marketing France'!A:B,2,FALSE))</f>
        <v/>
      </c>
      <c r="G42" s="108"/>
      <c r="H42" s="108"/>
      <c r="I42" s="108"/>
      <c r="J42" s="77">
        <f>PO_France[[#This Row],[€  Amount]]*Taux_FY16</f>
        <v>0</v>
      </c>
      <c r="K42" s="111"/>
      <c r="L42" s="112"/>
      <c r="M42" s="115" t="str">
        <f>IF($L42=0,"",IFERROR(VLOOKUP($L42,'Mois Fiscaux Config'!B:D,2,FALSE),"not FY16 del date"))</f>
        <v/>
      </c>
      <c r="N42" s="115" t="str">
        <f>IF('PO''s Marketing France'!$L42="","",IF(L42=0,"",IFERROR(VLOOKUP(L42,'Mois Fiscaux Config'!B:D,3,FALSE),"not FY16 del date")))</f>
        <v/>
      </c>
      <c r="O42" s="108"/>
      <c r="P42" s="76">
        <f t="shared" si="1"/>
        <v>0</v>
      </c>
    </row>
    <row r="43" spans="1:16" x14ac:dyDescent="0.25">
      <c r="A43" s="108"/>
      <c r="B43" s="108"/>
      <c r="C43" s="76" t="str">
        <f t="shared" si="0"/>
        <v/>
      </c>
      <c r="D43" s="108"/>
      <c r="E43" s="108"/>
      <c r="F43" s="78" t="str">
        <f>IF('PO''s Marketing France'!$E43="","",VLOOKUP(E:E,'Budget Marketing France'!A:B,2,FALSE))</f>
        <v/>
      </c>
      <c r="G43" s="108"/>
      <c r="H43" s="108"/>
      <c r="I43" s="108"/>
      <c r="J43" s="77">
        <f>PO_France[[#This Row],[€  Amount]]*Taux_FY16</f>
        <v>0</v>
      </c>
      <c r="K43" s="111"/>
      <c r="L43" s="112"/>
      <c r="M43" s="115" t="str">
        <f>IF($L43=0,"",IFERROR(VLOOKUP($L43,'Mois Fiscaux Config'!B:D,2,FALSE),"not FY16 del date"))</f>
        <v/>
      </c>
      <c r="N43" s="115" t="str">
        <f>IF('PO''s Marketing France'!$L43="","",IF(L43=0,"",IFERROR(VLOOKUP(L43,'Mois Fiscaux Config'!B:D,3,FALSE),"not FY16 del date")))</f>
        <v/>
      </c>
      <c r="O43" s="108"/>
      <c r="P43" s="76">
        <f t="shared" si="1"/>
        <v>0</v>
      </c>
    </row>
    <row r="44" spans="1:16" x14ac:dyDescent="0.25">
      <c r="A44" s="108"/>
      <c r="B44" s="108"/>
      <c r="C44" s="76" t="str">
        <f t="shared" si="0"/>
        <v/>
      </c>
      <c r="D44" s="108"/>
      <c r="E44" s="108"/>
      <c r="F44" s="78" t="str">
        <f>IF('PO''s Marketing France'!$E44="","",VLOOKUP(E:E,'Budget Marketing France'!A:B,2,FALSE))</f>
        <v/>
      </c>
      <c r="G44" s="108"/>
      <c r="H44" s="108"/>
      <c r="I44" s="108"/>
      <c r="J44" s="77">
        <f>PO_France[[#This Row],[€  Amount]]*Taux_FY16</f>
        <v>0</v>
      </c>
      <c r="K44" s="111"/>
      <c r="L44" s="112"/>
      <c r="M44" s="115" t="str">
        <f>IF($L44=0,"",IFERROR(VLOOKUP($L44,'Mois Fiscaux Config'!B:D,2,FALSE),"not FY16 del date"))</f>
        <v/>
      </c>
      <c r="N44" s="115" t="str">
        <f>IF('PO''s Marketing France'!$L44="","",IF(L44=0,"",IFERROR(VLOOKUP(L44,'Mois Fiscaux Config'!B:D,3,FALSE),"not FY16 del date")))</f>
        <v/>
      </c>
      <c r="O44" s="108"/>
      <c r="P44" s="76">
        <f t="shared" si="1"/>
        <v>0</v>
      </c>
    </row>
    <row r="45" spans="1:16" x14ac:dyDescent="0.25">
      <c r="A45" s="108"/>
      <c r="B45" s="108"/>
      <c r="C45" s="76" t="str">
        <f t="shared" si="0"/>
        <v/>
      </c>
      <c r="D45" s="108"/>
      <c r="E45" s="108"/>
      <c r="F45" s="78" t="str">
        <f>IF('PO''s Marketing France'!$E45="","",VLOOKUP(E:E,'Budget Marketing France'!A:B,2,FALSE))</f>
        <v/>
      </c>
      <c r="G45" s="108"/>
      <c r="H45" s="108"/>
      <c r="I45" s="108"/>
      <c r="J45" s="77">
        <f>PO_France[[#This Row],[€  Amount]]*Taux_FY16</f>
        <v>0</v>
      </c>
      <c r="K45" s="111"/>
      <c r="L45" s="112"/>
      <c r="M45" s="115" t="str">
        <f>IF($L45=0,"",IFERROR(VLOOKUP($L45,'Mois Fiscaux Config'!B:D,2,FALSE),"not FY16 del date"))</f>
        <v/>
      </c>
      <c r="N45" s="115" t="str">
        <f>IF('PO''s Marketing France'!$L45="","",IF(L45=0,"",IFERROR(VLOOKUP(L45,'Mois Fiscaux Config'!B:D,3,FALSE),"not FY16 del date")))</f>
        <v/>
      </c>
      <c r="O45" s="108"/>
      <c r="P45" s="76">
        <f t="shared" si="1"/>
        <v>0</v>
      </c>
    </row>
    <row r="46" spans="1:16" x14ac:dyDescent="0.25">
      <c r="A46" s="108"/>
      <c r="B46" s="108"/>
      <c r="C46" s="76" t="str">
        <f t="shared" si="0"/>
        <v/>
      </c>
      <c r="D46" s="108"/>
      <c r="E46" s="108"/>
      <c r="F46" s="78" t="str">
        <f>IF('PO''s Marketing France'!$E46="","",VLOOKUP(E:E,'Budget Marketing France'!A:B,2,FALSE))</f>
        <v/>
      </c>
      <c r="G46" s="108"/>
      <c r="H46" s="108"/>
      <c r="I46" s="108"/>
      <c r="J46" s="77">
        <f>PO_France[[#This Row],[€  Amount]]*Taux_FY16</f>
        <v>0</v>
      </c>
      <c r="K46" s="111"/>
      <c r="L46" s="112"/>
      <c r="M46" s="115" t="str">
        <f>IF($L46=0,"",IFERROR(VLOOKUP($L46,'Mois Fiscaux Config'!B:D,2,FALSE),"not FY16 del date"))</f>
        <v/>
      </c>
      <c r="N46" s="115" t="str">
        <f>IF('PO''s Marketing France'!$L46="","",IF(L46=0,"",IFERROR(VLOOKUP(L46,'Mois Fiscaux Config'!B:D,3,FALSE),"not FY16 del date")))</f>
        <v/>
      </c>
      <c r="O46" s="108"/>
      <c r="P46" s="76">
        <f t="shared" si="1"/>
        <v>0</v>
      </c>
    </row>
    <row r="47" spans="1:16" x14ac:dyDescent="0.25">
      <c r="A47" s="108"/>
      <c r="B47" s="108"/>
      <c r="C47" s="76" t="str">
        <f t="shared" si="0"/>
        <v/>
      </c>
      <c r="D47" s="108"/>
      <c r="E47" s="108"/>
      <c r="F47" s="78" t="str">
        <f>IF('PO''s Marketing France'!$E47="","",VLOOKUP(E:E,'Budget Marketing France'!A:B,2,FALSE))</f>
        <v/>
      </c>
      <c r="G47" s="108"/>
      <c r="H47" s="108"/>
      <c r="I47" s="108"/>
      <c r="J47" s="77">
        <f>PO_France[[#This Row],[€  Amount]]*Taux_FY16</f>
        <v>0</v>
      </c>
      <c r="K47" s="111"/>
      <c r="L47" s="112"/>
      <c r="M47" s="115" t="str">
        <f>IF($L47=0,"",IFERROR(VLOOKUP($L47,'Mois Fiscaux Config'!B:D,2,FALSE),"not FY16 del date"))</f>
        <v/>
      </c>
      <c r="N47" s="115" t="str">
        <f>IF('PO''s Marketing France'!$L47="","",IF(L47=0,"",IFERROR(VLOOKUP(L47,'Mois Fiscaux Config'!B:D,3,FALSE),"not FY16 del date")))</f>
        <v/>
      </c>
      <c r="O47" s="108"/>
      <c r="P47" s="76">
        <f t="shared" si="1"/>
        <v>0</v>
      </c>
    </row>
    <row r="48" spans="1:16" x14ac:dyDescent="0.25">
      <c r="A48" s="108"/>
      <c r="B48" s="108"/>
      <c r="C48" s="76" t="str">
        <f t="shared" si="0"/>
        <v/>
      </c>
      <c r="D48" s="108"/>
      <c r="E48" s="108"/>
      <c r="F48" s="78" t="str">
        <f>IF('PO''s Marketing France'!$E48="","",VLOOKUP(E:E,'Budget Marketing France'!A:B,2,FALSE))</f>
        <v/>
      </c>
      <c r="G48" s="108"/>
      <c r="H48" s="108"/>
      <c r="I48" s="108"/>
      <c r="J48" s="77">
        <f>PO_France[[#This Row],[€  Amount]]*Taux_FY16</f>
        <v>0</v>
      </c>
      <c r="K48" s="111"/>
      <c r="L48" s="112"/>
      <c r="M48" s="115" t="str">
        <f>IF($L48=0,"",IFERROR(VLOOKUP($L48,'Mois Fiscaux Config'!B:D,2,FALSE),"not FY16 del date"))</f>
        <v/>
      </c>
      <c r="N48" s="115" t="str">
        <f>IF('PO''s Marketing France'!$L48="","",IF(L48=0,"",IFERROR(VLOOKUP(L48,'Mois Fiscaux Config'!B:D,3,FALSE),"not FY16 del date")))</f>
        <v/>
      </c>
      <c r="O48" s="108"/>
      <c r="P48" s="76">
        <f t="shared" si="1"/>
        <v>0</v>
      </c>
    </row>
    <row r="49" spans="1:16" x14ac:dyDescent="0.25">
      <c r="A49" s="108"/>
      <c r="B49" s="108"/>
      <c r="C49" s="76" t="str">
        <f t="shared" si="0"/>
        <v/>
      </c>
      <c r="D49" s="108"/>
      <c r="E49" s="108"/>
      <c r="F49" s="78" t="str">
        <f>IF('PO''s Marketing France'!$E49="","",VLOOKUP(E:E,'Budget Marketing France'!A:B,2,FALSE))</f>
        <v/>
      </c>
      <c r="G49" s="108"/>
      <c r="H49" s="108"/>
      <c r="I49" s="108"/>
      <c r="J49" s="77">
        <f>PO_France[[#This Row],[€  Amount]]*Taux_FY16</f>
        <v>0</v>
      </c>
      <c r="K49" s="111"/>
      <c r="L49" s="112"/>
      <c r="M49" s="115" t="str">
        <f>IF($L49=0,"",IFERROR(VLOOKUP($L49,'Mois Fiscaux Config'!B:D,2,FALSE),"not FY16 del date"))</f>
        <v/>
      </c>
      <c r="N49" s="115" t="str">
        <f>IF('PO''s Marketing France'!$L49="","",IF(L49=0,"",IFERROR(VLOOKUP(L49,'Mois Fiscaux Config'!B:D,3,FALSE),"not FY16 del date")))</f>
        <v/>
      </c>
      <c r="O49" s="108"/>
      <c r="P49" s="76">
        <f t="shared" si="1"/>
        <v>0</v>
      </c>
    </row>
    <row r="50" spans="1:16" x14ac:dyDescent="0.25">
      <c r="A50" s="108"/>
      <c r="B50" s="108"/>
      <c r="C50" s="76" t="str">
        <f t="shared" si="0"/>
        <v/>
      </c>
      <c r="D50" s="108"/>
      <c r="E50" s="108"/>
      <c r="F50" s="78" t="str">
        <f>IF('PO''s Marketing France'!$E50="","",VLOOKUP(E:E,'Budget Marketing France'!A:B,2,FALSE))</f>
        <v/>
      </c>
      <c r="G50" s="108"/>
      <c r="H50" s="108"/>
      <c r="I50" s="108"/>
      <c r="J50" s="77">
        <f>PO_France[[#This Row],[€  Amount]]*Taux_FY16</f>
        <v>0</v>
      </c>
      <c r="K50" s="111"/>
      <c r="L50" s="112"/>
      <c r="M50" s="115" t="str">
        <f>IF($L50=0,"",IFERROR(VLOOKUP($L50,'Mois Fiscaux Config'!B:D,2,FALSE),"not FY16 del date"))</f>
        <v/>
      </c>
      <c r="N50" s="115" t="str">
        <f>IF('PO''s Marketing France'!$L50="","",IF(L50=0,"",IFERROR(VLOOKUP(L50,'Mois Fiscaux Config'!B:D,3,FALSE),"not FY16 del date")))</f>
        <v/>
      </c>
      <c r="O50" s="108"/>
      <c r="P50" s="76">
        <f t="shared" si="1"/>
        <v>0</v>
      </c>
    </row>
    <row r="51" spans="1:16" x14ac:dyDescent="0.25">
      <c r="A51" s="108"/>
      <c r="B51" s="108"/>
      <c r="C51" s="76" t="str">
        <f t="shared" si="0"/>
        <v/>
      </c>
      <c r="D51" s="108"/>
      <c r="E51" s="108"/>
      <c r="F51" s="78" t="str">
        <f>IF('PO''s Marketing France'!$E51="","",VLOOKUP(E:E,'Budget Marketing France'!A:B,2,FALSE))</f>
        <v/>
      </c>
      <c r="G51" s="108"/>
      <c r="H51" s="108"/>
      <c r="I51" s="108"/>
      <c r="J51" s="77">
        <f>PO_France[[#This Row],[€  Amount]]*Taux_FY16</f>
        <v>0</v>
      </c>
      <c r="K51" s="111"/>
      <c r="L51" s="112"/>
      <c r="M51" s="115" t="str">
        <f>IF($L51=0,"",IFERROR(VLOOKUP($L51,'Mois Fiscaux Config'!B:D,2,FALSE),"not FY16 del date"))</f>
        <v/>
      </c>
      <c r="N51" s="115" t="str">
        <f>IF('PO''s Marketing France'!$L51="","",IF(L51=0,"",IFERROR(VLOOKUP(L51,'Mois Fiscaux Config'!B:D,3,FALSE),"not FY16 del date")))</f>
        <v/>
      </c>
      <c r="O51" s="108"/>
      <c r="P51" s="76">
        <f t="shared" si="1"/>
        <v>0</v>
      </c>
    </row>
    <row r="52" spans="1:16" x14ac:dyDescent="0.25">
      <c r="A52" s="108"/>
      <c r="B52" s="108"/>
      <c r="C52" s="76" t="str">
        <f t="shared" si="0"/>
        <v/>
      </c>
      <c r="D52" s="108"/>
      <c r="E52" s="108"/>
      <c r="F52" s="78" t="str">
        <f>IF('PO''s Marketing France'!$E52="","",VLOOKUP(E:E,'Budget Marketing France'!A:B,2,FALSE))</f>
        <v/>
      </c>
      <c r="G52" s="108"/>
      <c r="H52" s="108"/>
      <c r="I52" s="108"/>
      <c r="J52" s="77">
        <f>PO_France[[#This Row],[€  Amount]]*Taux_FY16</f>
        <v>0</v>
      </c>
      <c r="K52" s="111"/>
      <c r="L52" s="112"/>
      <c r="M52" s="115" t="str">
        <f>IF($L52=0,"",IFERROR(VLOOKUP($L52,'Mois Fiscaux Config'!B:D,2,FALSE),"not FY16 del date"))</f>
        <v/>
      </c>
      <c r="N52" s="115" t="str">
        <f>IF('PO''s Marketing France'!$L52="","",IF(L52=0,"",IFERROR(VLOOKUP(L52,'Mois Fiscaux Config'!B:D,3,FALSE),"not FY16 del date")))</f>
        <v/>
      </c>
      <c r="O52" s="108"/>
      <c r="P52" s="76">
        <f t="shared" si="1"/>
        <v>0</v>
      </c>
    </row>
    <row r="53" spans="1:16" x14ac:dyDescent="0.25">
      <c r="A53" s="108"/>
      <c r="B53" s="108"/>
      <c r="C53" s="76" t="str">
        <f t="shared" si="0"/>
        <v/>
      </c>
      <c r="D53" s="108"/>
      <c r="E53" s="108"/>
      <c r="F53" s="78" t="str">
        <f>IF('PO''s Marketing France'!$E53="","",VLOOKUP(E:E,'Budget Marketing France'!A:B,2,FALSE))</f>
        <v/>
      </c>
      <c r="G53" s="108"/>
      <c r="H53" s="108"/>
      <c r="I53" s="108"/>
      <c r="J53" s="77">
        <f>PO_France[[#This Row],[€  Amount]]*Taux_FY16</f>
        <v>0</v>
      </c>
      <c r="K53" s="111"/>
      <c r="L53" s="112"/>
      <c r="M53" s="115" t="str">
        <f>IF($L53=0,"",IFERROR(VLOOKUP($L53,'Mois Fiscaux Config'!B:D,2,FALSE),"not FY16 del date"))</f>
        <v/>
      </c>
      <c r="N53" s="115" t="str">
        <f>IF('PO''s Marketing France'!$L53="","",IF(L53=0,"",IFERROR(VLOOKUP(L53,'Mois Fiscaux Config'!B:D,3,FALSE),"not FY16 del date")))</f>
        <v/>
      </c>
      <c r="O53" s="108"/>
      <c r="P53" s="76">
        <f t="shared" si="1"/>
        <v>0</v>
      </c>
    </row>
    <row r="54" spans="1:16" x14ac:dyDescent="0.25">
      <c r="A54" s="108"/>
      <c r="B54" s="108"/>
      <c r="C54" s="76" t="str">
        <f t="shared" si="0"/>
        <v/>
      </c>
      <c r="D54" s="108"/>
      <c r="E54" s="108"/>
      <c r="F54" s="78" t="str">
        <f>IF('PO''s Marketing France'!$E54="","",VLOOKUP(E:E,'Budget Marketing France'!A:B,2,FALSE))</f>
        <v/>
      </c>
      <c r="G54" s="108"/>
      <c r="H54" s="108"/>
      <c r="I54" s="108"/>
      <c r="J54" s="77">
        <f>PO_France[[#This Row],[€  Amount]]*Taux_FY16</f>
        <v>0</v>
      </c>
      <c r="K54" s="111"/>
      <c r="L54" s="112"/>
      <c r="M54" s="115" t="str">
        <f>IF($L54=0,"",IFERROR(VLOOKUP($L54,'Mois Fiscaux Config'!B:D,2,FALSE),"not FY16 del date"))</f>
        <v/>
      </c>
      <c r="N54" s="115" t="str">
        <f>IF('PO''s Marketing France'!$L54="","",IF(L54=0,"",IFERROR(VLOOKUP(L54,'Mois Fiscaux Config'!B:D,3,FALSE),"not FY16 del date")))</f>
        <v/>
      </c>
      <c r="O54" s="108"/>
      <c r="P54" s="76">
        <f t="shared" si="1"/>
        <v>0</v>
      </c>
    </row>
    <row r="55" spans="1:16" x14ac:dyDescent="0.25">
      <c r="A55" s="108"/>
      <c r="B55" s="108"/>
      <c r="C55" s="76" t="str">
        <f t="shared" si="0"/>
        <v/>
      </c>
      <c r="D55" s="108"/>
      <c r="E55" s="108"/>
      <c r="F55" s="78" t="str">
        <f>IF('PO''s Marketing France'!$E55="","",VLOOKUP(E:E,'Budget Marketing France'!A:B,2,FALSE))</f>
        <v/>
      </c>
      <c r="G55" s="108"/>
      <c r="H55" s="108"/>
      <c r="I55" s="108"/>
      <c r="J55" s="77">
        <f>PO_France[[#This Row],[€  Amount]]*Taux_FY16</f>
        <v>0</v>
      </c>
      <c r="K55" s="111"/>
      <c r="L55" s="112"/>
      <c r="M55" s="115" t="str">
        <f>IF($L55=0,"",IFERROR(VLOOKUP($L55,'Mois Fiscaux Config'!B:D,2,FALSE),"not FY16 del date"))</f>
        <v/>
      </c>
      <c r="N55" s="115" t="str">
        <f>IF('PO''s Marketing France'!$L55="","",IF(L55=0,"",IFERROR(VLOOKUP(L55,'Mois Fiscaux Config'!B:D,3,FALSE),"not FY16 del date")))</f>
        <v/>
      </c>
      <c r="O55" s="108"/>
      <c r="P55" s="76">
        <f t="shared" si="1"/>
        <v>0</v>
      </c>
    </row>
    <row r="56" spans="1:16" x14ac:dyDescent="0.25">
      <c r="A56" s="108"/>
      <c r="B56" s="108"/>
      <c r="C56" s="76" t="str">
        <f t="shared" si="0"/>
        <v/>
      </c>
      <c r="D56" s="108"/>
      <c r="E56" s="108"/>
      <c r="F56" s="78" t="str">
        <f>IF('PO''s Marketing France'!$E56="","",VLOOKUP(E:E,'Budget Marketing France'!A:B,2,FALSE))</f>
        <v/>
      </c>
      <c r="G56" s="108"/>
      <c r="H56" s="108"/>
      <c r="I56" s="108"/>
      <c r="J56" s="77">
        <f>PO_France[[#This Row],[€  Amount]]*Taux_FY16</f>
        <v>0</v>
      </c>
      <c r="K56" s="111"/>
      <c r="L56" s="112"/>
      <c r="M56" s="115" t="str">
        <f>IF($L56=0,"",IFERROR(VLOOKUP($L56,'Mois Fiscaux Config'!B:D,2,FALSE),"not FY16 del date"))</f>
        <v/>
      </c>
      <c r="N56" s="115" t="str">
        <f>IF('PO''s Marketing France'!$L56="","",IF(L56=0,"",IFERROR(VLOOKUP(L56,'Mois Fiscaux Config'!B:D,3,FALSE),"not FY16 del date")))</f>
        <v/>
      </c>
      <c r="O56" s="108"/>
      <c r="P56" s="76">
        <f t="shared" si="1"/>
        <v>0</v>
      </c>
    </row>
    <row r="57" spans="1:16" x14ac:dyDescent="0.25">
      <c r="A57" s="108"/>
      <c r="B57" s="108"/>
      <c r="C57" s="76" t="str">
        <f t="shared" si="0"/>
        <v/>
      </c>
      <c r="D57" s="108"/>
      <c r="E57" s="108"/>
      <c r="F57" s="78" t="str">
        <f>IF('PO''s Marketing France'!$E57="","",VLOOKUP(E:E,'Budget Marketing France'!A:B,2,FALSE))</f>
        <v/>
      </c>
      <c r="G57" s="108"/>
      <c r="H57" s="108"/>
      <c r="I57" s="108"/>
      <c r="J57" s="77">
        <f>PO_France[[#This Row],[€  Amount]]*Taux_FY16</f>
        <v>0</v>
      </c>
      <c r="K57" s="111"/>
      <c r="L57" s="112"/>
      <c r="M57" s="115" t="str">
        <f>IF($L57=0,"",IFERROR(VLOOKUP($L57,'Mois Fiscaux Config'!B:D,2,FALSE),"not FY16 del date"))</f>
        <v/>
      </c>
      <c r="N57" s="115" t="str">
        <f>IF('PO''s Marketing France'!$L57="","",IF(L57=0,"",IFERROR(VLOOKUP(L57,'Mois Fiscaux Config'!B:D,3,FALSE),"not FY16 del date")))</f>
        <v/>
      </c>
      <c r="O57" s="108"/>
      <c r="P57" s="76">
        <f t="shared" si="1"/>
        <v>0</v>
      </c>
    </row>
    <row r="58" spans="1:16" x14ac:dyDescent="0.25">
      <c r="A58" s="108"/>
      <c r="B58" s="108"/>
      <c r="C58" s="76" t="str">
        <f t="shared" si="0"/>
        <v/>
      </c>
      <c r="D58" s="108"/>
      <c r="E58" s="108"/>
      <c r="F58" s="78" t="str">
        <f>IF('PO''s Marketing France'!$E58="","",VLOOKUP(E:E,'Budget Marketing France'!A:B,2,FALSE))</f>
        <v/>
      </c>
      <c r="G58" s="108"/>
      <c r="H58" s="108"/>
      <c r="I58" s="108"/>
      <c r="J58" s="77">
        <f>PO_France[[#This Row],[€  Amount]]*Taux_FY16</f>
        <v>0</v>
      </c>
      <c r="K58" s="111"/>
      <c r="L58" s="112"/>
      <c r="M58" s="115" t="str">
        <f>IF($L58=0,"",IFERROR(VLOOKUP($L58,'Mois Fiscaux Config'!B:D,2,FALSE),"not FY16 del date"))</f>
        <v/>
      </c>
      <c r="N58" s="115" t="str">
        <f>IF('PO''s Marketing France'!$L58="","",IF(L58=0,"",IFERROR(VLOOKUP(L58,'Mois Fiscaux Config'!B:D,3,FALSE),"not FY16 del date")))</f>
        <v/>
      </c>
      <c r="O58" s="108"/>
      <c r="P58" s="76">
        <f t="shared" si="1"/>
        <v>0</v>
      </c>
    </row>
    <row r="59" spans="1:16" x14ac:dyDescent="0.25">
      <c r="A59" s="108"/>
      <c r="B59" s="108"/>
      <c r="C59" s="76" t="str">
        <f t="shared" si="0"/>
        <v/>
      </c>
      <c r="D59" s="108"/>
      <c r="E59" s="108"/>
      <c r="F59" s="78" t="str">
        <f>IF('PO''s Marketing France'!$E59="","",VLOOKUP(E:E,'Budget Marketing France'!A:B,2,FALSE))</f>
        <v/>
      </c>
      <c r="G59" s="108"/>
      <c r="H59" s="108"/>
      <c r="I59" s="108"/>
      <c r="J59" s="77">
        <f>PO_France[[#This Row],[€  Amount]]*Taux_FY16</f>
        <v>0</v>
      </c>
      <c r="K59" s="111"/>
      <c r="L59" s="112"/>
      <c r="M59" s="115" t="str">
        <f>IF($L59=0,"",IFERROR(VLOOKUP($L59,'Mois Fiscaux Config'!B:D,2,FALSE),"not FY16 del date"))</f>
        <v/>
      </c>
      <c r="N59" s="115" t="str">
        <f>IF('PO''s Marketing France'!$L59="","",IF(L59=0,"",IFERROR(VLOOKUP(L59,'Mois Fiscaux Config'!B:D,3,FALSE),"not FY16 del date")))</f>
        <v/>
      </c>
      <c r="O59" s="108"/>
      <c r="P59" s="76">
        <f t="shared" si="1"/>
        <v>0</v>
      </c>
    </row>
    <row r="60" spans="1:16" x14ac:dyDescent="0.25">
      <c r="A60" s="108"/>
      <c r="B60" s="108"/>
      <c r="C60" s="76" t="str">
        <f t="shared" si="0"/>
        <v/>
      </c>
      <c r="D60" s="108"/>
      <c r="E60" s="108"/>
      <c r="F60" s="78" t="str">
        <f>IF('PO''s Marketing France'!$E60="","",VLOOKUP(E:E,'Budget Marketing France'!A:B,2,FALSE))</f>
        <v/>
      </c>
      <c r="G60" s="108"/>
      <c r="H60" s="108"/>
      <c r="I60" s="108"/>
      <c r="J60" s="77">
        <f>PO_France[[#This Row],[€  Amount]]*Taux_FY16</f>
        <v>0</v>
      </c>
      <c r="K60" s="111"/>
      <c r="L60" s="112"/>
      <c r="M60" s="115" t="str">
        <f>IF($L60=0,"",IFERROR(VLOOKUP($L60,'Mois Fiscaux Config'!B:D,2,FALSE),"not FY16 del date"))</f>
        <v/>
      </c>
      <c r="N60" s="115" t="str">
        <f>IF('PO''s Marketing France'!$L60="","",IF(L60=0,"",IFERROR(VLOOKUP(L60,'Mois Fiscaux Config'!B:D,3,FALSE),"not FY16 del date")))</f>
        <v/>
      </c>
      <c r="O60" s="108"/>
      <c r="P60" s="76">
        <f t="shared" si="1"/>
        <v>0</v>
      </c>
    </row>
    <row r="61" spans="1:16" x14ac:dyDescent="0.25">
      <c r="A61" s="108"/>
      <c r="B61" s="108"/>
      <c r="C61" s="76" t="str">
        <f t="shared" si="0"/>
        <v/>
      </c>
      <c r="D61" s="108"/>
      <c r="E61" s="108"/>
      <c r="F61" s="78" t="str">
        <f>IF('PO''s Marketing France'!$E61="","",VLOOKUP(E:E,'Budget Marketing France'!A:B,2,FALSE))</f>
        <v/>
      </c>
      <c r="G61" s="108"/>
      <c r="H61" s="108"/>
      <c r="I61" s="108"/>
      <c r="J61" s="77">
        <f>PO_France[[#This Row],[€  Amount]]*Taux_FY16</f>
        <v>0</v>
      </c>
      <c r="K61" s="111"/>
      <c r="L61" s="112"/>
      <c r="M61" s="115" t="str">
        <f>IF($L61=0,"",IFERROR(VLOOKUP($L61,'Mois Fiscaux Config'!B:D,2,FALSE),"not FY16 del date"))</f>
        <v/>
      </c>
      <c r="N61" s="115" t="str">
        <f>IF('PO''s Marketing France'!$L61="","",IF(L61=0,"",IFERROR(VLOOKUP(L61,'Mois Fiscaux Config'!B:D,3,FALSE),"not FY16 del date")))</f>
        <v/>
      </c>
      <c r="O61" s="108"/>
      <c r="P61" s="76">
        <f t="shared" ref="P61:P64" si="5">K61-O61</f>
        <v>0</v>
      </c>
    </row>
    <row r="62" spans="1:16" x14ac:dyDescent="0.25">
      <c r="A62" s="108"/>
      <c r="B62" s="108"/>
      <c r="C62" s="76" t="str">
        <f t="shared" si="0"/>
        <v/>
      </c>
      <c r="D62" s="108"/>
      <c r="E62" s="108"/>
      <c r="F62" s="78" t="str">
        <f>IF('PO''s Marketing France'!$E62="","",VLOOKUP(E:E,'Budget Marketing France'!A:B,2,FALSE))</f>
        <v/>
      </c>
      <c r="G62" s="108"/>
      <c r="H62" s="108"/>
      <c r="I62" s="108"/>
      <c r="J62" s="77">
        <f>PO_France[[#This Row],[€  Amount]]*Taux_FY16</f>
        <v>0</v>
      </c>
      <c r="K62" s="111"/>
      <c r="L62" s="112"/>
      <c r="M62" s="115" t="str">
        <f>IF($L62=0,"",IFERROR(VLOOKUP($L62,'Mois Fiscaux Config'!B:D,2,FALSE),"not FY16 del date"))</f>
        <v/>
      </c>
      <c r="N62" s="115" t="str">
        <f>IF('PO''s Marketing France'!$L62="","",IF(L62=0,"",IFERROR(VLOOKUP(L62,'Mois Fiscaux Config'!B:D,3,FALSE),"not FY16 del date")))</f>
        <v/>
      </c>
      <c r="O62" s="108"/>
      <c r="P62" s="76">
        <f t="shared" si="5"/>
        <v>0</v>
      </c>
    </row>
    <row r="63" spans="1:16" x14ac:dyDescent="0.25">
      <c r="A63" s="108"/>
      <c r="B63" s="108"/>
      <c r="C63" s="76" t="str">
        <f t="shared" si="0"/>
        <v/>
      </c>
      <c r="D63" s="108"/>
      <c r="E63" s="108"/>
      <c r="F63" s="78" t="str">
        <f>IF('PO''s Marketing France'!$E63="","",VLOOKUP(E:E,'Budget Marketing France'!A:B,2,FALSE))</f>
        <v/>
      </c>
      <c r="G63" s="108"/>
      <c r="H63" s="108"/>
      <c r="I63" s="108"/>
      <c r="J63" s="77">
        <f>PO_France[[#This Row],[€  Amount]]*Taux_FY16</f>
        <v>0</v>
      </c>
      <c r="K63" s="111"/>
      <c r="L63" s="112"/>
      <c r="M63" s="115" t="str">
        <f>IF($L63=0,"",IFERROR(VLOOKUP($L63,'Mois Fiscaux Config'!B:D,2,FALSE),"not FY16 del date"))</f>
        <v/>
      </c>
      <c r="N63" s="115" t="str">
        <f>IF('PO''s Marketing France'!$L63="","",IF(L63=0,"",IFERROR(VLOOKUP(L63,'Mois Fiscaux Config'!B:D,3,FALSE),"not FY16 del date")))</f>
        <v/>
      </c>
      <c r="O63" s="108"/>
      <c r="P63" s="76">
        <f t="shared" si="5"/>
        <v>0</v>
      </c>
    </row>
    <row r="64" spans="1:16" x14ac:dyDescent="0.25">
      <c r="A64" s="108"/>
      <c r="B64" s="108"/>
      <c r="C64" s="76" t="str">
        <f t="shared" si="0"/>
        <v/>
      </c>
      <c r="D64" s="108"/>
      <c r="E64" s="108"/>
      <c r="F64" s="78" t="str">
        <f>IF('PO''s Marketing France'!$E64="","",VLOOKUP(E:E,'Budget Marketing France'!A:B,2,FALSE))</f>
        <v/>
      </c>
      <c r="G64" s="108"/>
      <c r="H64" s="108"/>
      <c r="I64" s="108"/>
      <c r="J64" s="77">
        <f>PO_France[[#This Row],[€  Amount]]*Taux_FY16</f>
        <v>0</v>
      </c>
      <c r="K64" s="111"/>
      <c r="L64" s="112"/>
      <c r="M64" s="115" t="str">
        <f>IF($L64=0,"",IFERROR(VLOOKUP($L64,'Mois Fiscaux Config'!B:D,2,FALSE),"not FY16 del date"))</f>
        <v/>
      </c>
      <c r="N64" s="115" t="str">
        <f>IF('PO''s Marketing France'!$L64="","",IF(L64=0,"",IFERROR(VLOOKUP(L64,'Mois Fiscaux Config'!B:D,3,FALSE),"not FY16 del date")))</f>
        <v/>
      </c>
      <c r="O64" s="108"/>
      <c r="P64" s="76">
        <f t="shared" si="5"/>
        <v>0</v>
      </c>
    </row>
    <row r="65" spans="1:16" x14ac:dyDescent="0.25">
      <c r="A65" s="108"/>
      <c r="B65" s="108"/>
      <c r="C65" s="76" t="str">
        <f t="shared" si="0"/>
        <v/>
      </c>
      <c r="D65" s="108"/>
      <c r="E65" s="108"/>
      <c r="F65" s="78" t="str">
        <f>IF('PO''s Marketing France'!$E65="","",VLOOKUP(E:E,'Budget Marketing France'!A:B,2,FALSE))</f>
        <v/>
      </c>
      <c r="G65" s="108"/>
      <c r="H65" s="108"/>
      <c r="I65" s="108"/>
      <c r="J65" s="77">
        <f>PO_France[[#This Row],[€  Amount]]*Taux_FY16</f>
        <v>0</v>
      </c>
      <c r="K65" s="111"/>
      <c r="L65" s="112"/>
      <c r="M65" s="115" t="str">
        <f>IF($L65=0,"",IFERROR(VLOOKUP($L65,'Mois Fiscaux Config'!B:D,2,FALSE),"not FY16 del date"))</f>
        <v/>
      </c>
      <c r="N65" s="115" t="str">
        <f>IF('PO''s Marketing France'!$L65="","",IF(L65=0,"",IFERROR(VLOOKUP(L65,'Mois Fiscaux Config'!B:D,3,FALSE),"not FY16 del date")))</f>
        <v/>
      </c>
      <c r="O65" s="108"/>
      <c r="P65" s="76">
        <f t="shared" ref="P65:P128" si="6">K65-O65</f>
        <v>0</v>
      </c>
    </row>
    <row r="66" spans="1:16" x14ac:dyDescent="0.25">
      <c r="A66" s="108"/>
      <c r="B66" s="108"/>
      <c r="C66" s="76" t="str">
        <f t="shared" si="0"/>
        <v/>
      </c>
      <c r="D66" s="108"/>
      <c r="E66" s="108"/>
      <c r="F66" s="78" t="str">
        <f>IF('PO''s Marketing France'!$E66="","",VLOOKUP(E:E,'Budget Marketing France'!A:B,2,FALSE))</f>
        <v/>
      </c>
      <c r="G66" s="108"/>
      <c r="H66" s="108"/>
      <c r="I66" s="108"/>
      <c r="J66" s="77">
        <f>PO_France[[#This Row],[€  Amount]]*Taux_FY16</f>
        <v>0</v>
      </c>
      <c r="K66" s="111"/>
      <c r="L66" s="112"/>
      <c r="M66" s="115" t="str">
        <f>IF($L66=0,"",IFERROR(VLOOKUP($L66,'Mois Fiscaux Config'!B:D,2,FALSE),"not FY16 del date"))</f>
        <v/>
      </c>
      <c r="N66" s="115" t="str">
        <f>IF('PO''s Marketing France'!$L66="","",IF(L66=0,"",IFERROR(VLOOKUP(L66,'Mois Fiscaux Config'!B:D,3,FALSE),"not FY16 del date")))</f>
        <v/>
      </c>
      <c r="O66" s="108"/>
      <c r="P66" s="76">
        <f t="shared" si="6"/>
        <v>0</v>
      </c>
    </row>
    <row r="67" spans="1:16" x14ac:dyDescent="0.25">
      <c r="A67" s="108"/>
      <c r="B67" s="108"/>
      <c r="C67" s="76" t="str">
        <f t="shared" si="0"/>
        <v/>
      </c>
      <c r="D67" s="108"/>
      <c r="E67" s="108"/>
      <c r="F67" s="78" t="str">
        <f>IF('PO''s Marketing France'!$E67="","",VLOOKUP(E:E,'Budget Marketing France'!A:B,2,FALSE))</f>
        <v/>
      </c>
      <c r="G67" s="108"/>
      <c r="H67" s="108"/>
      <c r="I67" s="108"/>
      <c r="J67" s="77">
        <f>PO_France[[#This Row],[€  Amount]]*Taux_FY16</f>
        <v>0</v>
      </c>
      <c r="K67" s="111"/>
      <c r="L67" s="112"/>
      <c r="M67" s="115" t="str">
        <f>IF($L67=0,"",IFERROR(VLOOKUP($L67,'Mois Fiscaux Config'!B:D,2,FALSE),"not FY16 del date"))</f>
        <v/>
      </c>
      <c r="N67" s="115" t="str">
        <f>IF('PO''s Marketing France'!$L67="","",IF(L67=0,"",IFERROR(VLOOKUP(L67,'Mois Fiscaux Config'!B:D,3,FALSE),"not FY16 del date")))</f>
        <v/>
      </c>
      <c r="O67" s="108"/>
      <c r="P67" s="76">
        <f t="shared" si="6"/>
        <v>0</v>
      </c>
    </row>
    <row r="68" spans="1:16" x14ac:dyDescent="0.25">
      <c r="A68" s="108"/>
      <c r="B68" s="108"/>
      <c r="C68" s="76" t="str">
        <f t="shared" si="0"/>
        <v/>
      </c>
      <c r="D68" s="108"/>
      <c r="E68" s="108"/>
      <c r="F68" s="78" t="str">
        <f>IF('PO''s Marketing France'!$E68="","",VLOOKUP(E:E,'Budget Marketing France'!A:B,2,FALSE))</f>
        <v/>
      </c>
      <c r="G68" s="108"/>
      <c r="H68" s="108"/>
      <c r="I68" s="108"/>
      <c r="J68" s="77">
        <f>PO_France[[#This Row],[€  Amount]]*Taux_FY16</f>
        <v>0</v>
      </c>
      <c r="K68" s="111"/>
      <c r="L68" s="112"/>
      <c r="M68" s="115" t="str">
        <f>IF($L68=0,"",IFERROR(VLOOKUP($L68,'Mois Fiscaux Config'!B:D,2,FALSE),"not FY16 del date"))</f>
        <v/>
      </c>
      <c r="N68" s="115" t="str">
        <f>IF('PO''s Marketing France'!$L68="","",IF(L68=0,"",IFERROR(VLOOKUP(L68,'Mois Fiscaux Config'!B:D,3,FALSE),"not FY16 del date")))</f>
        <v/>
      </c>
      <c r="O68" s="108"/>
      <c r="P68" s="76">
        <f t="shared" si="6"/>
        <v>0</v>
      </c>
    </row>
    <row r="69" spans="1:16" x14ac:dyDescent="0.25">
      <c r="A69" s="108"/>
      <c r="B69" s="108"/>
      <c r="C69" s="76" t="str">
        <f t="shared" si="0"/>
        <v/>
      </c>
      <c r="D69" s="108"/>
      <c r="E69" s="108"/>
      <c r="F69" s="78" t="str">
        <f>IF('PO''s Marketing France'!$E69="","",VLOOKUP(E:E,'Budget Marketing France'!A:B,2,FALSE))</f>
        <v/>
      </c>
      <c r="G69" s="108"/>
      <c r="H69" s="108"/>
      <c r="I69" s="108"/>
      <c r="J69" s="77">
        <f>PO_France[[#This Row],[€  Amount]]*Taux_FY16</f>
        <v>0</v>
      </c>
      <c r="K69" s="111"/>
      <c r="L69" s="112"/>
      <c r="M69" s="115" t="str">
        <f>IF($L69=0,"",IFERROR(VLOOKUP($L69,'Mois Fiscaux Config'!B:D,2,FALSE),"not FY16 del date"))</f>
        <v/>
      </c>
      <c r="N69" s="115" t="str">
        <f>IF('PO''s Marketing France'!$L69="","",IF(L69=0,"",IFERROR(VLOOKUP(L69,'Mois Fiscaux Config'!B:D,3,FALSE),"not FY16 del date")))</f>
        <v/>
      </c>
      <c r="O69" s="108"/>
      <c r="P69" s="76">
        <f t="shared" si="6"/>
        <v>0</v>
      </c>
    </row>
    <row r="70" spans="1:16" x14ac:dyDescent="0.25">
      <c r="A70" s="108"/>
      <c r="B70" s="108"/>
      <c r="C70" s="76" t="str">
        <f t="shared" si="0"/>
        <v/>
      </c>
      <c r="D70" s="108"/>
      <c r="E70" s="108"/>
      <c r="F70" s="78" t="str">
        <f>IF('PO''s Marketing France'!$E70="","",VLOOKUP(E:E,'Budget Marketing France'!A:B,2,FALSE))</f>
        <v/>
      </c>
      <c r="G70" s="108"/>
      <c r="H70" s="108"/>
      <c r="I70" s="108"/>
      <c r="J70" s="77">
        <f>PO_France[[#This Row],[€  Amount]]*Taux_FY16</f>
        <v>0</v>
      </c>
      <c r="K70" s="111"/>
      <c r="L70" s="112"/>
      <c r="M70" s="115" t="str">
        <f>IF($L70=0,"",IFERROR(VLOOKUP($L70,'Mois Fiscaux Config'!B:D,2,FALSE),"not FY16 del date"))</f>
        <v/>
      </c>
      <c r="N70" s="115" t="str">
        <f>IF('PO''s Marketing France'!$L70="","",IF(L70=0,"",IFERROR(VLOOKUP(L70,'Mois Fiscaux Config'!B:D,3,FALSE),"not FY16 del date")))</f>
        <v/>
      </c>
      <c r="O70" s="108"/>
      <c r="P70" s="76">
        <f t="shared" si="6"/>
        <v>0</v>
      </c>
    </row>
    <row r="71" spans="1:16" x14ac:dyDescent="0.25">
      <c r="A71" s="108"/>
      <c r="B71" s="108"/>
      <c r="C71" s="76" t="str">
        <f t="shared" si="0"/>
        <v/>
      </c>
      <c r="D71" s="108"/>
      <c r="E71" s="108"/>
      <c r="F71" s="78" t="str">
        <f>IF('PO''s Marketing France'!$E71="","",VLOOKUP(E:E,'Budget Marketing France'!A:B,2,FALSE))</f>
        <v/>
      </c>
      <c r="G71" s="108"/>
      <c r="H71" s="108"/>
      <c r="I71" s="108"/>
      <c r="J71" s="77">
        <f>PO_France[[#This Row],[€  Amount]]*Taux_FY16</f>
        <v>0</v>
      </c>
      <c r="K71" s="111"/>
      <c r="L71" s="112"/>
      <c r="M71" s="115" t="str">
        <f>IF($L71=0,"",IFERROR(VLOOKUP($L71,'Mois Fiscaux Config'!B:D,2,FALSE),"not FY16 del date"))</f>
        <v/>
      </c>
      <c r="N71" s="115" t="str">
        <f>IF('PO''s Marketing France'!$L71="","",IF(L71=0,"",IFERROR(VLOOKUP(L71,'Mois Fiscaux Config'!B:D,3,FALSE),"not FY16 del date")))</f>
        <v/>
      </c>
      <c r="O71" s="108"/>
      <c r="P71" s="76">
        <f t="shared" si="6"/>
        <v>0</v>
      </c>
    </row>
    <row r="72" spans="1:16" x14ac:dyDescent="0.25">
      <c r="A72" s="108"/>
      <c r="B72" s="108"/>
      <c r="C72" s="76" t="str">
        <f t="shared" si="0"/>
        <v/>
      </c>
      <c r="D72" s="108"/>
      <c r="E72" s="108"/>
      <c r="F72" s="78" t="str">
        <f>IF('PO''s Marketing France'!$E72="","",VLOOKUP(E:E,'Budget Marketing France'!A:B,2,FALSE))</f>
        <v/>
      </c>
      <c r="G72" s="108"/>
      <c r="H72" s="108"/>
      <c r="I72" s="108"/>
      <c r="J72" s="77">
        <f>PO_France[[#This Row],[€  Amount]]*Taux_FY16</f>
        <v>0</v>
      </c>
      <c r="K72" s="111"/>
      <c r="L72" s="112"/>
      <c r="M72" s="115" t="str">
        <f>IF($L72=0,"",IFERROR(VLOOKUP($L72,'Mois Fiscaux Config'!B:D,2,FALSE),"not FY16 del date"))</f>
        <v/>
      </c>
      <c r="N72" s="115" t="str">
        <f>IF('PO''s Marketing France'!$L72="","",IF(L72=0,"",IFERROR(VLOOKUP(L72,'Mois Fiscaux Config'!B:D,3,FALSE),"not FY16 del date")))</f>
        <v/>
      </c>
      <c r="O72" s="108"/>
      <c r="P72" s="76">
        <f t="shared" si="6"/>
        <v>0</v>
      </c>
    </row>
    <row r="73" spans="1:16" x14ac:dyDescent="0.25">
      <c r="A73" s="108"/>
      <c r="B73" s="108"/>
      <c r="C73" s="76" t="str">
        <f t="shared" si="0"/>
        <v/>
      </c>
      <c r="D73" s="108"/>
      <c r="E73" s="108"/>
      <c r="F73" s="78" t="str">
        <f>IF('PO''s Marketing France'!$E73="","",VLOOKUP(E:E,'Budget Marketing France'!A:B,2,FALSE))</f>
        <v/>
      </c>
      <c r="G73" s="108"/>
      <c r="H73" s="108"/>
      <c r="I73" s="108"/>
      <c r="J73" s="77">
        <f>PO_France[[#This Row],[€  Amount]]*Taux_FY16</f>
        <v>0</v>
      </c>
      <c r="K73" s="111"/>
      <c r="L73" s="112"/>
      <c r="M73" s="115" t="str">
        <f>IF($L73=0,"",IFERROR(VLOOKUP($L73,'Mois Fiscaux Config'!B:D,2,FALSE),"not FY16 del date"))</f>
        <v/>
      </c>
      <c r="N73" s="115" t="str">
        <f>IF('PO''s Marketing France'!$L73="","",IF(L73=0,"",IFERROR(VLOOKUP(L73,'Mois Fiscaux Config'!B:D,3,FALSE),"not FY16 del date")))</f>
        <v/>
      </c>
      <c r="O73" s="108"/>
      <c r="P73" s="76">
        <f t="shared" si="6"/>
        <v>0</v>
      </c>
    </row>
    <row r="74" spans="1:16" x14ac:dyDescent="0.25">
      <c r="A74" s="108"/>
      <c r="B74" s="108"/>
      <c r="C74" s="76" t="str">
        <f t="shared" si="0"/>
        <v/>
      </c>
      <c r="D74" s="108"/>
      <c r="E74" s="108"/>
      <c r="F74" s="78" t="str">
        <f>IF('PO''s Marketing France'!$E74="","",VLOOKUP(E:E,'Budget Marketing France'!A:B,2,FALSE))</f>
        <v/>
      </c>
      <c r="G74" s="108"/>
      <c r="H74" s="108"/>
      <c r="I74" s="108"/>
      <c r="J74" s="77">
        <f>PO_France[[#This Row],[€  Amount]]*Taux_FY16</f>
        <v>0</v>
      </c>
      <c r="K74" s="111"/>
      <c r="L74" s="112"/>
      <c r="M74" s="115" t="str">
        <f>IF($L74=0,"",IFERROR(VLOOKUP($L74,'Mois Fiscaux Config'!B:D,2,FALSE),"not FY16 del date"))</f>
        <v/>
      </c>
      <c r="N74" s="115" t="str">
        <f>IF('PO''s Marketing France'!$L74="","",IF(L74=0,"",IFERROR(VLOOKUP(L74,'Mois Fiscaux Config'!B:D,3,FALSE),"not FY16 del date")))</f>
        <v/>
      </c>
      <c r="O74" s="108"/>
      <c r="P74" s="76">
        <f t="shared" si="6"/>
        <v>0</v>
      </c>
    </row>
    <row r="75" spans="1:16" x14ac:dyDescent="0.25">
      <c r="A75" s="108"/>
      <c r="B75" s="108"/>
      <c r="C75" s="76" t="str">
        <f t="shared" si="0"/>
        <v/>
      </c>
      <c r="D75" s="108"/>
      <c r="E75" s="108"/>
      <c r="F75" s="78" t="str">
        <f>IF('PO''s Marketing France'!$E75="","",VLOOKUP(E:E,'Budget Marketing France'!A:B,2,FALSE))</f>
        <v/>
      </c>
      <c r="G75" s="108"/>
      <c r="H75" s="108"/>
      <c r="I75" s="108"/>
      <c r="J75" s="77">
        <f>PO_France[[#This Row],[€  Amount]]*Taux_FY16</f>
        <v>0</v>
      </c>
      <c r="K75" s="111"/>
      <c r="L75" s="112"/>
      <c r="M75" s="115" t="str">
        <f>IF($L75=0,"",IFERROR(VLOOKUP($L75,'Mois Fiscaux Config'!B:D,2,FALSE),"not FY16 del date"))</f>
        <v/>
      </c>
      <c r="N75" s="115" t="str">
        <f>IF('PO''s Marketing France'!$L75="","",IF(L75=0,"",IFERROR(VLOOKUP(L75,'Mois Fiscaux Config'!B:D,3,FALSE),"not FY16 del date")))</f>
        <v/>
      </c>
      <c r="O75" s="108"/>
      <c r="P75" s="76">
        <f t="shared" si="6"/>
        <v>0</v>
      </c>
    </row>
    <row r="76" spans="1:16" x14ac:dyDescent="0.25">
      <c r="A76" s="108"/>
      <c r="B76" s="108"/>
      <c r="C76" s="76" t="str">
        <f t="shared" si="0"/>
        <v/>
      </c>
      <c r="D76" s="108"/>
      <c r="E76" s="108"/>
      <c r="F76" s="78" t="str">
        <f>IF('PO''s Marketing France'!$E76="","",VLOOKUP(E:E,'Budget Marketing France'!A:B,2,FALSE))</f>
        <v/>
      </c>
      <c r="G76" s="108"/>
      <c r="H76" s="108"/>
      <c r="I76" s="108"/>
      <c r="J76" s="77">
        <f>PO_France[[#This Row],[€  Amount]]*Taux_FY16</f>
        <v>0</v>
      </c>
      <c r="K76" s="111"/>
      <c r="L76" s="112"/>
      <c r="M76" s="115" t="str">
        <f>IF($L76=0,"",IFERROR(VLOOKUP($L76,'Mois Fiscaux Config'!B:D,2,FALSE),"not FY16 del date"))</f>
        <v/>
      </c>
      <c r="N76" s="115" t="str">
        <f>IF('PO''s Marketing France'!$L76="","",IF(L76=0,"",IFERROR(VLOOKUP(L76,'Mois Fiscaux Config'!B:D,3,FALSE),"not FY16 del date")))</f>
        <v/>
      </c>
      <c r="O76" s="108"/>
      <c r="P76" s="76">
        <f t="shared" si="6"/>
        <v>0</v>
      </c>
    </row>
    <row r="77" spans="1:16" x14ac:dyDescent="0.25">
      <c r="A77" s="108"/>
      <c r="B77" s="108"/>
      <c r="C77" s="76" t="str">
        <f t="shared" ref="C77:C136" si="7">IF($K77="","",IF($P77=0,"Closed",IF($O77="","Open",IF($P77&lt;0,"Trop facturé","Partiellement facturé"))))</f>
        <v/>
      </c>
      <c r="D77" s="108"/>
      <c r="E77" s="108"/>
      <c r="F77" s="78" t="str">
        <f>IF('PO''s Marketing France'!$E77="","",VLOOKUP(E:E,'Budget Marketing France'!A:B,2,FALSE))</f>
        <v/>
      </c>
      <c r="G77" s="108"/>
      <c r="H77" s="108"/>
      <c r="I77" s="108"/>
      <c r="J77" s="77">
        <f>PO_France[[#This Row],[€  Amount]]*Taux_FY16</f>
        <v>0</v>
      </c>
      <c r="K77" s="111"/>
      <c r="L77" s="112"/>
      <c r="M77" s="115" t="str">
        <f>IF($L77=0,"",IFERROR(VLOOKUP($L77,'Mois Fiscaux Config'!B:D,2,FALSE),"not FY16 del date"))</f>
        <v/>
      </c>
      <c r="N77" s="115" t="str">
        <f>IF('PO''s Marketing France'!$L77="","",IF(L77=0,"",IFERROR(VLOOKUP(L77,'Mois Fiscaux Config'!B:D,3,FALSE),"not FY16 del date")))</f>
        <v/>
      </c>
      <c r="O77" s="108"/>
      <c r="P77" s="76">
        <f t="shared" si="6"/>
        <v>0</v>
      </c>
    </row>
    <row r="78" spans="1:16" x14ac:dyDescent="0.25">
      <c r="A78" s="108"/>
      <c r="B78" s="108"/>
      <c r="C78" s="76" t="str">
        <f t="shared" si="7"/>
        <v/>
      </c>
      <c r="D78" s="108"/>
      <c r="E78" s="108"/>
      <c r="F78" s="78" t="str">
        <f>IF('PO''s Marketing France'!$E78="","",VLOOKUP(E:E,'Budget Marketing France'!A:B,2,FALSE))</f>
        <v/>
      </c>
      <c r="G78" s="108"/>
      <c r="H78" s="108"/>
      <c r="I78" s="108"/>
      <c r="J78" s="77">
        <f>PO_France[[#This Row],[€  Amount]]*Taux_FY16</f>
        <v>0</v>
      </c>
      <c r="K78" s="111"/>
      <c r="L78" s="112"/>
      <c r="M78" s="115" t="str">
        <f>IF($L78=0,"",IFERROR(VLOOKUP($L78,'Mois Fiscaux Config'!B:D,2,FALSE),"not FY16 del date"))</f>
        <v/>
      </c>
      <c r="N78" s="115" t="str">
        <f>IF('PO''s Marketing France'!$L78="","",IF(L78=0,"",IFERROR(VLOOKUP(L78,'Mois Fiscaux Config'!B:D,3,FALSE),"not FY16 del date")))</f>
        <v/>
      </c>
      <c r="O78" s="108"/>
      <c r="P78" s="76">
        <f t="shared" si="6"/>
        <v>0</v>
      </c>
    </row>
    <row r="79" spans="1:16" x14ac:dyDescent="0.25">
      <c r="A79" s="108"/>
      <c r="B79" s="108"/>
      <c r="C79" s="76" t="str">
        <f t="shared" si="7"/>
        <v/>
      </c>
      <c r="D79" s="108"/>
      <c r="E79" s="108"/>
      <c r="F79" s="78" t="str">
        <f>IF('PO''s Marketing France'!$E79="","",VLOOKUP(E:E,'Budget Marketing France'!A:B,2,FALSE))</f>
        <v/>
      </c>
      <c r="G79" s="108"/>
      <c r="H79" s="108"/>
      <c r="I79" s="108"/>
      <c r="J79" s="77">
        <f>PO_France[[#This Row],[€  Amount]]*Taux_FY16</f>
        <v>0</v>
      </c>
      <c r="K79" s="111"/>
      <c r="L79" s="112"/>
      <c r="M79" s="115" t="str">
        <f>IF($L79=0,"",IFERROR(VLOOKUP($L79,'Mois Fiscaux Config'!B:D,2,FALSE),"not FY16 del date"))</f>
        <v/>
      </c>
      <c r="N79" s="115" t="str">
        <f>IF('PO''s Marketing France'!$L79="","",IF(L79=0,"",IFERROR(VLOOKUP(L79,'Mois Fiscaux Config'!B:D,3,FALSE),"not FY16 del date")))</f>
        <v/>
      </c>
      <c r="O79" s="108"/>
      <c r="P79" s="76">
        <f t="shared" si="6"/>
        <v>0</v>
      </c>
    </row>
    <row r="80" spans="1:16" x14ac:dyDescent="0.25">
      <c r="A80" s="108"/>
      <c r="B80" s="108"/>
      <c r="C80" s="76" t="str">
        <f t="shared" si="7"/>
        <v/>
      </c>
      <c r="D80" s="108"/>
      <c r="E80" s="108"/>
      <c r="F80" s="78" t="str">
        <f>IF('PO''s Marketing France'!$E80="","",VLOOKUP(E:E,'Budget Marketing France'!A:B,2,FALSE))</f>
        <v/>
      </c>
      <c r="G80" s="108"/>
      <c r="H80" s="108"/>
      <c r="I80" s="108"/>
      <c r="J80" s="77">
        <f>PO_France[[#This Row],[€  Amount]]*Taux_FY16</f>
        <v>0</v>
      </c>
      <c r="K80" s="111"/>
      <c r="L80" s="112"/>
      <c r="M80" s="115" t="str">
        <f>IF($L80=0,"",IFERROR(VLOOKUP($L80,'Mois Fiscaux Config'!B:D,2,FALSE),"not FY16 del date"))</f>
        <v/>
      </c>
      <c r="N80" s="115" t="str">
        <f>IF('PO''s Marketing France'!$L80="","",IF(L80=0,"",IFERROR(VLOOKUP(L80,'Mois Fiscaux Config'!B:D,3,FALSE),"not FY16 del date")))</f>
        <v/>
      </c>
      <c r="O80" s="108"/>
      <c r="P80" s="76">
        <f t="shared" si="6"/>
        <v>0</v>
      </c>
    </row>
    <row r="81" spans="1:16" x14ac:dyDescent="0.25">
      <c r="A81" s="108"/>
      <c r="B81" s="108"/>
      <c r="C81" s="76" t="str">
        <f t="shared" si="7"/>
        <v/>
      </c>
      <c r="D81" s="108"/>
      <c r="E81" s="108"/>
      <c r="F81" s="78" t="str">
        <f>IF('PO''s Marketing France'!$E81="","",VLOOKUP(E:E,'Budget Marketing France'!A:B,2,FALSE))</f>
        <v/>
      </c>
      <c r="G81" s="108"/>
      <c r="H81" s="108"/>
      <c r="I81" s="108"/>
      <c r="J81" s="77">
        <f>PO_France[[#This Row],[€  Amount]]*Taux_FY16</f>
        <v>0</v>
      </c>
      <c r="K81" s="111"/>
      <c r="L81" s="112"/>
      <c r="M81" s="115" t="str">
        <f>IF($L81=0,"",IFERROR(VLOOKUP($L81,'Mois Fiscaux Config'!B:D,2,FALSE),"not FY16 del date"))</f>
        <v/>
      </c>
      <c r="N81" s="115" t="str">
        <f>IF('PO''s Marketing France'!$L81="","",IF(L81=0,"",IFERROR(VLOOKUP(L81,'Mois Fiscaux Config'!B:D,3,FALSE),"not FY16 del date")))</f>
        <v/>
      </c>
      <c r="O81" s="108"/>
      <c r="P81" s="76">
        <f t="shared" si="6"/>
        <v>0</v>
      </c>
    </row>
    <row r="82" spans="1:16" x14ac:dyDescent="0.25">
      <c r="A82" s="108"/>
      <c r="B82" s="108"/>
      <c r="C82" s="76" t="str">
        <f t="shared" si="7"/>
        <v/>
      </c>
      <c r="D82" s="108"/>
      <c r="E82" s="108"/>
      <c r="F82" s="78" t="str">
        <f>IF('PO''s Marketing France'!$E82="","",VLOOKUP(E:E,'Budget Marketing France'!A:B,2,FALSE))</f>
        <v/>
      </c>
      <c r="G82" s="108"/>
      <c r="H82" s="108"/>
      <c r="I82" s="108"/>
      <c r="J82" s="77">
        <f>PO_France[[#This Row],[€  Amount]]*Taux_FY16</f>
        <v>0</v>
      </c>
      <c r="K82" s="111"/>
      <c r="L82" s="112"/>
      <c r="M82" s="115" t="str">
        <f>IF($L82=0,"",IFERROR(VLOOKUP($L82,'Mois Fiscaux Config'!B:D,2,FALSE),"not FY16 del date"))</f>
        <v/>
      </c>
      <c r="N82" s="115" t="str">
        <f>IF('PO''s Marketing France'!$L82="","",IF(L82=0,"",IFERROR(VLOOKUP(L82,'Mois Fiscaux Config'!B:D,3,FALSE),"not FY16 del date")))</f>
        <v/>
      </c>
      <c r="O82" s="108"/>
      <c r="P82" s="76">
        <f t="shared" si="6"/>
        <v>0</v>
      </c>
    </row>
    <row r="83" spans="1:16" x14ac:dyDescent="0.25">
      <c r="A83" s="108"/>
      <c r="B83" s="108"/>
      <c r="C83" s="76" t="str">
        <f t="shared" si="7"/>
        <v/>
      </c>
      <c r="D83" s="108"/>
      <c r="E83" s="108"/>
      <c r="F83" s="78" t="str">
        <f>IF('PO''s Marketing France'!$E83="","",VLOOKUP(E:E,'Budget Marketing France'!A:B,2,FALSE))</f>
        <v/>
      </c>
      <c r="G83" s="108"/>
      <c r="H83" s="108"/>
      <c r="I83" s="108"/>
      <c r="J83" s="77">
        <f>PO_France[[#This Row],[€  Amount]]*Taux_FY16</f>
        <v>0</v>
      </c>
      <c r="K83" s="111"/>
      <c r="L83" s="112"/>
      <c r="M83" s="115" t="str">
        <f>IF($L83=0,"",IFERROR(VLOOKUP($L83,'Mois Fiscaux Config'!B:D,2,FALSE),"not FY16 del date"))</f>
        <v/>
      </c>
      <c r="N83" s="115" t="str">
        <f>IF('PO''s Marketing France'!$L83="","",IF(L83=0,"",IFERROR(VLOOKUP(L83,'Mois Fiscaux Config'!B:D,3,FALSE),"not FY16 del date")))</f>
        <v/>
      </c>
      <c r="O83" s="108"/>
      <c r="P83" s="76">
        <f t="shared" si="6"/>
        <v>0</v>
      </c>
    </row>
    <row r="84" spans="1:16" x14ac:dyDescent="0.25">
      <c r="A84" s="108"/>
      <c r="B84" s="108"/>
      <c r="C84" s="76" t="str">
        <f t="shared" si="7"/>
        <v/>
      </c>
      <c r="D84" s="108"/>
      <c r="E84" s="108"/>
      <c r="F84" s="78" t="str">
        <f>IF('PO''s Marketing France'!$E84="","",VLOOKUP(E:E,'Budget Marketing France'!A:B,2,FALSE))</f>
        <v/>
      </c>
      <c r="G84" s="108"/>
      <c r="H84" s="108"/>
      <c r="I84" s="108"/>
      <c r="J84" s="77">
        <f>PO_France[[#This Row],[€  Amount]]*Taux_FY16</f>
        <v>0</v>
      </c>
      <c r="K84" s="111"/>
      <c r="L84" s="112"/>
      <c r="M84" s="115" t="str">
        <f>IF($L84=0,"",IFERROR(VLOOKUP($L84,'Mois Fiscaux Config'!B:D,2,FALSE),"not FY16 del date"))</f>
        <v/>
      </c>
      <c r="N84" s="115" t="str">
        <f>IF('PO''s Marketing France'!$L84="","",IF(L84=0,"",IFERROR(VLOOKUP(L84,'Mois Fiscaux Config'!B:D,3,FALSE),"not FY16 del date")))</f>
        <v/>
      </c>
      <c r="O84" s="108"/>
      <c r="P84" s="76">
        <f t="shared" si="6"/>
        <v>0</v>
      </c>
    </row>
    <row r="85" spans="1:16" x14ac:dyDescent="0.25">
      <c r="A85" s="108"/>
      <c r="B85" s="108"/>
      <c r="C85" s="76" t="str">
        <f t="shared" si="7"/>
        <v/>
      </c>
      <c r="D85" s="108"/>
      <c r="E85" s="108"/>
      <c r="F85" s="78" t="str">
        <f>IF('PO''s Marketing France'!$E85="","",VLOOKUP(E:E,'Budget Marketing France'!A:B,2,FALSE))</f>
        <v/>
      </c>
      <c r="G85" s="108"/>
      <c r="H85" s="108"/>
      <c r="I85" s="108"/>
      <c r="J85" s="77">
        <f>PO_France[[#This Row],[€  Amount]]*Taux_FY16</f>
        <v>0</v>
      </c>
      <c r="K85" s="111"/>
      <c r="L85" s="112"/>
      <c r="M85" s="115" t="str">
        <f>IF($L85=0,"",IFERROR(VLOOKUP($L85,'Mois Fiscaux Config'!B:D,2,FALSE),"not FY16 del date"))</f>
        <v/>
      </c>
      <c r="N85" s="115" t="str">
        <f>IF('PO''s Marketing France'!$L85="","",IF(L85=0,"",IFERROR(VLOOKUP(L85,'Mois Fiscaux Config'!B:D,3,FALSE),"not FY16 del date")))</f>
        <v/>
      </c>
      <c r="O85" s="108"/>
      <c r="P85" s="76">
        <f t="shared" si="6"/>
        <v>0</v>
      </c>
    </row>
    <row r="86" spans="1:16" x14ac:dyDescent="0.25">
      <c r="A86" s="108"/>
      <c r="B86" s="108"/>
      <c r="C86" s="76" t="str">
        <f t="shared" si="7"/>
        <v/>
      </c>
      <c r="D86" s="108"/>
      <c r="E86" s="108"/>
      <c r="F86" s="78" t="str">
        <f>IF('PO''s Marketing France'!$E86="","",VLOOKUP(E:E,'Budget Marketing France'!A:B,2,FALSE))</f>
        <v/>
      </c>
      <c r="G86" s="108"/>
      <c r="H86" s="108"/>
      <c r="I86" s="108"/>
      <c r="J86" s="77">
        <f>PO_France[[#This Row],[€  Amount]]*Taux_FY16</f>
        <v>0</v>
      </c>
      <c r="K86" s="111"/>
      <c r="L86" s="112"/>
      <c r="M86" s="115" t="str">
        <f>IF($L86=0,"",IFERROR(VLOOKUP($L86,'Mois Fiscaux Config'!B:D,2,FALSE),"not FY16 del date"))</f>
        <v/>
      </c>
      <c r="N86" s="115" t="str">
        <f>IF('PO''s Marketing France'!$L86="","",IF(L86=0,"",IFERROR(VLOOKUP(L86,'Mois Fiscaux Config'!B:D,3,FALSE),"not FY16 del date")))</f>
        <v/>
      </c>
      <c r="O86" s="108"/>
      <c r="P86" s="76">
        <f t="shared" si="6"/>
        <v>0</v>
      </c>
    </row>
    <row r="87" spans="1:16" x14ac:dyDescent="0.25">
      <c r="A87" s="108"/>
      <c r="B87" s="108"/>
      <c r="C87" s="76" t="str">
        <f t="shared" si="7"/>
        <v/>
      </c>
      <c r="D87" s="108"/>
      <c r="E87" s="108"/>
      <c r="F87" s="78" t="str">
        <f>IF('PO''s Marketing France'!$E87="","",VLOOKUP(E:E,'Budget Marketing France'!A:B,2,FALSE))</f>
        <v/>
      </c>
      <c r="G87" s="108"/>
      <c r="H87" s="108"/>
      <c r="I87" s="108"/>
      <c r="J87" s="77">
        <f>PO_France[[#This Row],[€  Amount]]*Taux_FY16</f>
        <v>0</v>
      </c>
      <c r="K87" s="111"/>
      <c r="L87" s="112"/>
      <c r="M87" s="115" t="str">
        <f>IF($L87=0,"",IFERROR(VLOOKUP($L87,'Mois Fiscaux Config'!B:D,2,FALSE),"not FY16 del date"))</f>
        <v/>
      </c>
      <c r="N87" s="115" t="str">
        <f>IF('PO''s Marketing France'!$L87="","",IF(L87=0,"",IFERROR(VLOOKUP(L87,'Mois Fiscaux Config'!B:D,3,FALSE),"not FY16 del date")))</f>
        <v/>
      </c>
      <c r="O87" s="108"/>
      <c r="P87" s="76">
        <f t="shared" si="6"/>
        <v>0</v>
      </c>
    </row>
    <row r="88" spans="1:16" x14ac:dyDescent="0.25">
      <c r="A88" s="108"/>
      <c r="B88" s="108"/>
      <c r="C88" s="76" t="str">
        <f t="shared" si="7"/>
        <v/>
      </c>
      <c r="D88" s="108"/>
      <c r="E88" s="108"/>
      <c r="F88" s="78" t="str">
        <f>IF('PO''s Marketing France'!$E88="","",VLOOKUP(E:E,'Budget Marketing France'!A:B,2,FALSE))</f>
        <v/>
      </c>
      <c r="G88" s="108"/>
      <c r="H88" s="108"/>
      <c r="I88" s="108"/>
      <c r="J88" s="77">
        <f>PO_France[[#This Row],[€  Amount]]*Taux_FY16</f>
        <v>0</v>
      </c>
      <c r="K88" s="111"/>
      <c r="L88" s="112"/>
      <c r="M88" s="115" t="str">
        <f>IF($L88=0,"",IFERROR(VLOOKUP($L88,'Mois Fiscaux Config'!B:D,2,FALSE),"not FY16 del date"))</f>
        <v/>
      </c>
      <c r="N88" s="115" t="str">
        <f>IF('PO''s Marketing France'!$L88="","",IF(L88=0,"",IFERROR(VLOOKUP(L88,'Mois Fiscaux Config'!B:D,3,FALSE),"not FY16 del date")))</f>
        <v/>
      </c>
      <c r="O88" s="108"/>
      <c r="P88" s="76">
        <f t="shared" si="6"/>
        <v>0</v>
      </c>
    </row>
    <row r="89" spans="1:16" x14ac:dyDescent="0.25">
      <c r="A89" s="108"/>
      <c r="B89" s="108"/>
      <c r="C89" s="76" t="str">
        <f t="shared" si="7"/>
        <v/>
      </c>
      <c r="D89" s="108"/>
      <c r="E89" s="108"/>
      <c r="F89" s="78" t="str">
        <f>IF('PO''s Marketing France'!$E89="","",VLOOKUP(E:E,'Budget Marketing France'!A:B,2,FALSE))</f>
        <v/>
      </c>
      <c r="G89" s="108"/>
      <c r="H89" s="108"/>
      <c r="I89" s="108"/>
      <c r="J89" s="77">
        <f>PO_France[[#This Row],[€  Amount]]*Taux_FY16</f>
        <v>0</v>
      </c>
      <c r="K89" s="111"/>
      <c r="L89" s="112"/>
      <c r="M89" s="115" t="str">
        <f>IF($L89=0,"",IFERROR(VLOOKUP($L89,'Mois Fiscaux Config'!B:D,2,FALSE),"not FY16 del date"))</f>
        <v/>
      </c>
      <c r="N89" s="115" t="str">
        <f>IF('PO''s Marketing France'!$L89="","",IF(L89=0,"",IFERROR(VLOOKUP(L89,'Mois Fiscaux Config'!B:D,3,FALSE),"not FY16 del date")))</f>
        <v/>
      </c>
      <c r="O89" s="108"/>
      <c r="P89" s="76">
        <f t="shared" si="6"/>
        <v>0</v>
      </c>
    </row>
    <row r="90" spans="1:16" x14ac:dyDescent="0.25">
      <c r="A90" s="108"/>
      <c r="B90" s="108"/>
      <c r="C90" s="76" t="str">
        <f t="shared" si="7"/>
        <v/>
      </c>
      <c r="D90" s="108"/>
      <c r="E90" s="108"/>
      <c r="F90" s="78" t="str">
        <f>IF('PO''s Marketing France'!$E90="","",VLOOKUP(E:E,'Budget Marketing France'!A:B,2,FALSE))</f>
        <v/>
      </c>
      <c r="G90" s="108"/>
      <c r="H90" s="108"/>
      <c r="I90" s="108"/>
      <c r="J90" s="77">
        <f>PO_France[[#This Row],[€  Amount]]*Taux_FY16</f>
        <v>0</v>
      </c>
      <c r="K90" s="111"/>
      <c r="L90" s="112"/>
      <c r="M90" s="115" t="str">
        <f>IF($L90=0,"",IFERROR(VLOOKUP($L90,'Mois Fiscaux Config'!B:D,2,FALSE),"not FY16 del date"))</f>
        <v/>
      </c>
      <c r="N90" s="115" t="str">
        <f>IF('PO''s Marketing France'!$L90="","",IF(L90=0,"",IFERROR(VLOOKUP(L90,'Mois Fiscaux Config'!B:D,3,FALSE),"not FY16 del date")))</f>
        <v/>
      </c>
      <c r="O90" s="108"/>
      <c r="P90" s="76">
        <f t="shared" si="6"/>
        <v>0</v>
      </c>
    </row>
    <row r="91" spans="1:16" x14ac:dyDescent="0.25">
      <c r="A91" s="108"/>
      <c r="B91" s="108"/>
      <c r="C91" s="76" t="str">
        <f t="shared" si="7"/>
        <v/>
      </c>
      <c r="D91" s="108"/>
      <c r="E91" s="108"/>
      <c r="F91" s="78" t="str">
        <f>IF('PO''s Marketing France'!$E91="","",VLOOKUP(E:E,'Budget Marketing France'!A:B,2,FALSE))</f>
        <v/>
      </c>
      <c r="G91" s="108"/>
      <c r="H91" s="108"/>
      <c r="I91" s="108"/>
      <c r="J91" s="77">
        <f>PO_France[[#This Row],[€  Amount]]*Taux_FY16</f>
        <v>0</v>
      </c>
      <c r="K91" s="111"/>
      <c r="L91" s="112"/>
      <c r="M91" s="115" t="str">
        <f>IF($L91=0,"",IFERROR(VLOOKUP($L91,'Mois Fiscaux Config'!B:D,2,FALSE),"not FY16 del date"))</f>
        <v/>
      </c>
      <c r="N91" s="115" t="str">
        <f>IF('PO''s Marketing France'!$L91="","",IF(L91=0,"",IFERROR(VLOOKUP(L91,'Mois Fiscaux Config'!B:D,3,FALSE),"not FY16 del date")))</f>
        <v/>
      </c>
      <c r="O91" s="108"/>
      <c r="P91" s="76">
        <f t="shared" si="6"/>
        <v>0</v>
      </c>
    </row>
    <row r="92" spans="1:16" x14ac:dyDescent="0.25">
      <c r="A92" s="108"/>
      <c r="B92" s="108"/>
      <c r="C92" s="76" t="str">
        <f t="shared" si="7"/>
        <v/>
      </c>
      <c r="D92" s="108"/>
      <c r="E92" s="108"/>
      <c r="F92" s="78" t="str">
        <f>IF('PO''s Marketing France'!$E92="","",VLOOKUP(E:E,'Budget Marketing France'!A:B,2,FALSE))</f>
        <v/>
      </c>
      <c r="G92" s="108"/>
      <c r="H92" s="108"/>
      <c r="I92" s="108"/>
      <c r="J92" s="77">
        <f>PO_France[[#This Row],[€  Amount]]*Taux_FY16</f>
        <v>0</v>
      </c>
      <c r="K92" s="111"/>
      <c r="L92" s="112"/>
      <c r="M92" s="115" t="str">
        <f>IF($L92=0,"",IFERROR(VLOOKUP($L92,'Mois Fiscaux Config'!B:D,2,FALSE),"not FY16 del date"))</f>
        <v/>
      </c>
      <c r="N92" s="115" t="str">
        <f>IF('PO''s Marketing France'!$L92="","",IF(L92=0,"",IFERROR(VLOOKUP(L92,'Mois Fiscaux Config'!B:D,3,FALSE),"not FY16 del date")))</f>
        <v/>
      </c>
      <c r="O92" s="108"/>
      <c r="P92" s="76">
        <f t="shared" si="6"/>
        <v>0</v>
      </c>
    </row>
    <row r="93" spans="1:16" x14ac:dyDescent="0.25">
      <c r="A93" s="108"/>
      <c r="B93" s="108"/>
      <c r="C93" s="76" t="str">
        <f t="shared" si="7"/>
        <v/>
      </c>
      <c r="D93" s="108"/>
      <c r="E93" s="108"/>
      <c r="F93" s="78" t="str">
        <f>IF('PO''s Marketing France'!$E93="","",VLOOKUP(E:E,'Budget Marketing France'!A:B,2,FALSE))</f>
        <v/>
      </c>
      <c r="G93" s="108"/>
      <c r="H93" s="108"/>
      <c r="I93" s="108"/>
      <c r="J93" s="77">
        <f>PO_France[[#This Row],[€  Amount]]*Taux_FY16</f>
        <v>0</v>
      </c>
      <c r="K93" s="111"/>
      <c r="L93" s="112"/>
      <c r="M93" s="115" t="str">
        <f>IF($L93=0,"",IFERROR(VLOOKUP($L93,'Mois Fiscaux Config'!B:D,2,FALSE),"not FY16 del date"))</f>
        <v/>
      </c>
      <c r="N93" s="115" t="str">
        <f>IF('PO''s Marketing France'!$L93="","",IF(L93=0,"",IFERROR(VLOOKUP(L93,'Mois Fiscaux Config'!B:D,3,FALSE),"not FY16 del date")))</f>
        <v/>
      </c>
      <c r="O93" s="108"/>
      <c r="P93" s="76">
        <f t="shared" si="6"/>
        <v>0</v>
      </c>
    </row>
    <row r="94" spans="1:16" x14ac:dyDescent="0.25">
      <c r="A94" s="108"/>
      <c r="B94" s="108"/>
      <c r="C94" s="76" t="str">
        <f t="shared" si="7"/>
        <v/>
      </c>
      <c r="D94" s="108"/>
      <c r="E94" s="108"/>
      <c r="F94" s="78" t="str">
        <f>IF('PO''s Marketing France'!$E94="","",VLOOKUP(E:E,'Budget Marketing France'!A:B,2,FALSE))</f>
        <v/>
      </c>
      <c r="G94" s="108"/>
      <c r="H94" s="108"/>
      <c r="I94" s="108"/>
      <c r="J94" s="77">
        <f>PO_France[[#This Row],[€  Amount]]*Taux_FY16</f>
        <v>0</v>
      </c>
      <c r="K94" s="111"/>
      <c r="L94" s="112"/>
      <c r="M94" s="115" t="str">
        <f>IF($L94=0,"",IFERROR(VLOOKUP($L94,'Mois Fiscaux Config'!B:D,2,FALSE),"not FY16 del date"))</f>
        <v/>
      </c>
      <c r="N94" s="115" t="str">
        <f>IF('PO''s Marketing France'!$L94="","",IF(L94=0,"",IFERROR(VLOOKUP(L94,'Mois Fiscaux Config'!B:D,3,FALSE),"not FY16 del date")))</f>
        <v/>
      </c>
      <c r="O94" s="108"/>
      <c r="P94" s="76">
        <f t="shared" si="6"/>
        <v>0</v>
      </c>
    </row>
    <row r="95" spans="1:16" x14ac:dyDescent="0.25">
      <c r="A95" s="108"/>
      <c r="B95" s="108"/>
      <c r="C95" s="76" t="str">
        <f t="shared" si="7"/>
        <v/>
      </c>
      <c r="D95" s="108"/>
      <c r="E95" s="108"/>
      <c r="F95" s="78" t="str">
        <f>IF('PO''s Marketing France'!$E95="","",VLOOKUP(E:E,'Budget Marketing France'!A:B,2,FALSE))</f>
        <v/>
      </c>
      <c r="G95" s="108"/>
      <c r="H95" s="108"/>
      <c r="I95" s="108"/>
      <c r="J95" s="77">
        <f>PO_France[[#This Row],[€  Amount]]*Taux_FY16</f>
        <v>0</v>
      </c>
      <c r="K95" s="111"/>
      <c r="L95" s="112"/>
      <c r="M95" s="115" t="str">
        <f>IF($L95=0,"",IFERROR(VLOOKUP($L95,'Mois Fiscaux Config'!B:D,2,FALSE),"not FY16 del date"))</f>
        <v/>
      </c>
      <c r="N95" s="115" t="str">
        <f>IF('PO''s Marketing France'!$L95="","",IF(L95=0,"",IFERROR(VLOOKUP(L95,'Mois Fiscaux Config'!B:D,3,FALSE),"not FY16 del date")))</f>
        <v/>
      </c>
      <c r="O95" s="108"/>
      <c r="P95" s="76">
        <f t="shared" si="6"/>
        <v>0</v>
      </c>
    </row>
    <row r="96" spans="1:16" x14ac:dyDescent="0.25">
      <c r="A96" s="108"/>
      <c r="B96" s="108"/>
      <c r="C96" s="76" t="str">
        <f t="shared" si="7"/>
        <v/>
      </c>
      <c r="D96" s="108"/>
      <c r="E96" s="108"/>
      <c r="F96" s="78" t="str">
        <f>IF('PO''s Marketing France'!$E96="","",VLOOKUP(E:E,'Budget Marketing France'!A:B,2,FALSE))</f>
        <v/>
      </c>
      <c r="G96" s="108"/>
      <c r="H96" s="108"/>
      <c r="I96" s="108"/>
      <c r="J96" s="77">
        <f>PO_France[[#This Row],[€  Amount]]*Taux_FY16</f>
        <v>0</v>
      </c>
      <c r="K96" s="111"/>
      <c r="L96" s="112"/>
      <c r="M96" s="115" t="str">
        <f>IF($L96=0,"",IFERROR(VLOOKUP($L96,'Mois Fiscaux Config'!B:D,2,FALSE),"not FY16 del date"))</f>
        <v/>
      </c>
      <c r="N96" s="115" t="str">
        <f>IF('PO''s Marketing France'!$L96="","",IF(L96=0,"",IFERROR(VLOOKUP(L96,'Mois Fiscaux Config'!B:D,3,FALSE),"not FY16 del date")))</f>
        <v/>
      </c>
      <c r="O96" s="108"/>
      <c r="P96" s="76">
        <f t="shared" si="6"/>
        <v>0</v>
      </c>
    </row>
    <row r="97" spans="1:16" x14ac:dyDescent="0.25">
      <c r="A97" s="108"/>
      <c r="B97" s="108"/>
      <c r="C97" s="76" t="str">
        <f t="shared" si="7"/>
        <v/>
      </c>
      <c r="D97" s="108"/>
      <c r="E97" s="108"/>
      <c r="F97" s="78" t="str">
        <f>IF('PO''s Marketing France'!$E97="","",VLOOKUP(E:E,'Budget Marketing France'!A:B,2,FALSE))</f>
        <v/>
      </c>
      <c r="G97" s="108"/>
      <c r="H97" s="108"/>
      <c r="I97" s="108"/>
      <c r="J97" s="77">
        <f>PO_France[[#This Row],[€  Amount]]*Taux_FY16</f>
        <v>0</v>
      </c>
      <c r="K97" s="111"/>
      <c r="L97" s="112"/>
      <c r="M97" s="115" t="str">
        <f>IF($L97=0,"",IFERROR(VLOOKUP($L97,'Mois Fiscaux Config'!B:D,2,FALSE),"not FY16 del date"))</f>
        <v/>
      </c>
      <c r="N97" s="115" t="str">
        <f>IF('PO''s Marketing France'!$L97="","",IF(L97=0,"",IFERROR(VLOOKUP(L97,'Mois Fiscaux Config'!B:D,3,FALSE),"not FY16 del date")))</f>
        <v/>
      </c>
      <c r="O97" s="108"/>
      <c r="P97" s="76">
        <f t="shared" si="6"/>
        <v>0</v>
      </c>
    </row>
    <row r="98" spans="1:16" x14ac:dyDescent="0.25">
      <c r="A98" s="108"/>
      <c r="B98" s="108"/>
      <c r="C98" s="76" t="str">
        <f t="shared" si="7"/>
        <v/>
      </c>
      <c r="D98" s="108"/>
      <c r="E98" s="108"/>
      <c r="F98" s="78" t="str">
        <f>IF('PO''s Marketing France'!$E98="","",VLOOKUP(E:E,'Budget Marketing France'!A:B,2,FALSE))</f>
        <v/>
      </c>
      <c r="G98" s="108"/>
      <c r="H98" s="108"/>
      <c r="I98" s="108"/>
      <c r="J98" s="77">
        <f>PO_France[[#This Row],[€  Amount]]*Taux_FY16</f>
        <v>0</v>
      </c>
      <c r="K98" s="111"/>
      <c r="L98" s="112"/>
      <c r="M98" s="115" t="str">
        <f>IF($L98=0,"",IFERROR(VLOOKUP($L98,'Mois Fiscaux Config'!B:D,2,FALSE),"not FY16 del date"))</f>
        <v/>
      </c>
      <c r="N98" s="115" t="str">
        <f>IF('PO''s Marketing France'!$L98="","",IF(L98=0,"",IFERROR(VLOOKUP(L98,'Mois Fiscaux Config'!B:D,3,FALSE),"not FY16 del date")))</f>
        <v/>
      </c>
      <c r="O98" s="108"/>
      <c r="P98" s="76">
        <f t="shared" si="6"/>
        <v>0</v>
      </c>
    </row>
    <row r="99" spans="1:16" x14ac:dyDescent="0.25">
      <c r="A99" s="108"/>
      <c r="B99" s="108"/>
      <c r="C99" s="76" t="str">
        <f t="shared" si="7"/>
        <v/>
      </c>
      <c r="D99" s="108"/>
      <c r="E99" s="108"/>
      <c r="F99" s="78" t="str">
        <f>IF('PO''s Marketing France'!$E99="","",VLOOKUP(E:E,'Budget Marketing France'!A:B,2,FALSE))</f>
        <v/>
      </c>
      <c r="G99" s="108"/>
      <c r="H99" s="108"/>
      <c r="I99" s="108"/>
      <c r="J99" s="77">
        <f>PO_France[[#This Row],[€  Amount]]*Taux_FY16</f>
        <v>0</v>
      </c>
      <c r="K99" s="111"/>
      <c r="L99" s="112"/>
      <c r="M99" s="115" t="str">
        <f>IF($L99=0,"",IFERROR(VLOOKUP($L99,'Mois Fiscaux Config'!B:D,2,FALSE),"not FY16 del date"))</f>
        <v/>
      </c>
      <c r="N99" s="115" t="str">
        <f>IF('PO''s Marketing France'!$L99="","",IF(L99=0,"",IFERROR(VLOOKUP(L99,'Mois Fiscaux Config'!B:D,3,FALSE),"not FY16 del date")))</f>
        <v/>
      </c>
      <c r="O99" s="108"/>
      <c r="P99" s="76">
        <f t="shared" si="6"/>
        <v>0</v>
      </c>
    </row>
    <row r="100" spans="1:16" x14ac:dyDescent="0.25">
      <c r="A100" s="108"/>
      <c r="B100" s="108"/>
      <c r="C100" s="76" t="str">
        <f t="shared" si="7"/>
        <v/>
      </c>
      <c r="D100" s="108"/>
      <c r="E100" s="108"/>
      <c r="F100" s="78" t="str">
        <f>IF('PO''s Marketing France'!$E100="","",VLOOKUP(E:E,'Budget Marketing France'!A:B,2,FALSE))</f>
        <v/>
      </c>
      <c r="G100" s="108"/>
      <c r="H100" s="108"/>
      <c r="I100" s="108"/>
      <c r="J100" s="77">
        <f>PO_France[[#This Row],[€  Amount]]*Taux_FY16</f>
        <v>0</v>
      </c>
      <c r="K100" s="111"/>
      <c r="L100" s="112"/>
      <c r="M100" s="115" t="str">
        <f>IF($L100=0,"",IFERROR(VLOOKUP($L100,'Mois Fiscaux Config'!B:D,2,FALSE),"not FY16 del date"))</f>
        <v/>
      </c>
      <c r="N100" s="115" t="str">
        <f>IF('PO''s Marketing France'!$L100="","",IF(L100=0,"",IFERROR(VLOOKUP(L100,'Mois Fiscaux Config'!B:D,3,FALSE),"not FY16 del date")))</f>
        <v/>
      </c>
      <c r="O100" s="108"/>
      <c r="P100" s="76">
        <f t="shared" si="6"/>
        <v>0</v>
      </c>
    </row>
    <row r="101" spans="1:16" x14ac:dyDescent="0.25">
      <c r="A101" s="108"/>
      <c r="B101" s="108"/>
      <c r="C101" s="76" t="str">
        <f t="shared" si="7"/>
        <v/>
      </c>
      <c r="D101" s="108"/>
      <c r="E101" s="108"/>
      <c r="F101" s="78" t="str">
        <f>IF('PO''s Marketing France'!$E101="","",VLOOKUP(E:E,'Budget Marketing France'!A:B,2,FALSE))</f>
        <v/>
      </c>
      <c r="G101" s="108"/>
      <c r="H101" s="108"/>
      <c r="I101" s="108"/>
      <c r="J101" s="77">
        <f>PO_France[[#This Row],[€  Amount]]*Taux_FY16</f>
        <v>0</v>
      </c>
      <c r="K101" s="111"/>
      <c r="L101" s="112"/>
      <c r="M101" s="115" t="str">
        <f>IF($L101=0,"",IFERROR(VLOOKUP($L101,'Mois Fiscaux Config'!B:D,2,FALSE),"not FY16 del date"))</f>
        <v/>
      </c>
      <c r="N101" s="115" t="str">
        <f>IF('PO''s Marketing France'!$L101="","",IF(L101=0,"",IFERROR(VLOOKUP(L101,'Mois Fiscaux Config'!B:D,3,FALSE),"not FY16 del date")))</f>
        <v/>
      </c>
      <c r="O101" s="108"/>
      <c r="P101" s="76">
        <f t="shared" si="6"/>
        <v>0</v>
      </c>
    </row>
    <row r="102" spans="1:16" x14ac:dyDescent="0.25">
      <c r="A102" s="108"/>
      <c r="B102" s="108"/>
      <c r="C102" s="76" t="str">
        <f t="shared" si="7"/>
        <v/>
      </c>
      <c r="D102" s="108"/>
      <c r="E102" s="108"/>
      <c r="F102" s="78" t="str">
        <f>IF('PO''s Marketing France'!$E102="","",VLOOKUP(E:E,'Budget Marketing France'!A:B,2,FALSE))</f>
        <v/>
      </c>
      <c r="G102" s="108"/>
      <c r="H102" s="108"/>
      <c r="I102" s="108"/>
      <c r="J102" s="77">
        <f>PO_France[[#This Row],[€  Amount]]*Taux_FY16</f>
        <v>0</v>
      </c>
      <c r="K102" s="111"/>
      <c r="L102" s="112"/>
      <c r="M102" s="115" t="str">
        <f>IF($L102=0,"",IFERROR(VLOOKUP($L102,'Mois Fiscaux Config'!B:D,2,FALSE),"not FY16 del date"))</f>
        <v/>
      </c>
      <c r="N102" s="115" t="str">
        <f>IF('PO''s Marketing France'!$L102="","",IF(L102=0,"",IFERROR(VLOOKUP(L102,'Mois Fiscaux Config'!B:D,3,FALSE),"not FY16 del date")))</f>
        <v/>
      </c>
      <c r="O102" s="108"/>
      <c r="P102" s="76">
        <f t="shared" si="6"/>
        <v>0</v>
      </c>
    </row>
    <row r="103" spans="1:16" x14ac:dyDescent="0.25">
      <c r="A103" s="108"/>
      <c r="B103" s="108"/>
      <c r="C103" s="76" t="str">
        <f t="shared" si="7"/>
        <v/>
      </c>
      <c r="D103" s="108"/>
      <c r="E103" s="108"/>
      <c r="F103" s="78" t="str">
        <f>IF('PO''s Marketing France'!$E103="","",VLOOKUP(E:E,'Budget Marketing France'!A:B,2,FALSE))</f>
        <v/>
      </c>
      <c r="G103" s="108"/>
      <c r="H103" s="108"/>
      <c r="I103" s="108"/>
      <c r="J103" s="77">
        <f>PO_France[[#This Row],[€  Amount]]*Taux_FY16</f>
        <v>0</v>
      </c>
      <c r="K103" s="111"/>
      <c r="L103" s="112"/>
      <c r="M103" s="115" t="str">
        <f>IF($L103=0,"",IFERROR(VLOOKUP($L103,'Mois Fiscaux Config'!B:D,2,FALSE),"not FY16 del date"))</f>
        <v/>
      </c>
      <c r="N103" s="115" t="str">
        <f>IF('PO''s Marketing France'!$L103="","",IF(L103=0,"",IFERROR(VLOOKUP(L103,'Mois Fiscaux Config'!B:D,3,FALSE),"not FY16 del date")))</f>
        <v/>
      </c>
      <c r="O103" s="108"/>
      <c r="P103" s="76">
        <f t="shared" si="6"/>
        <v>0</v>
      </c>
    </row>
    <row r="104" spans="1:16" x14ac:dyDescent="0.25">
      <c r="A104" s="108"/>
      <c r="B104" s="108"/>
      <c r="C104" s="76" t="str">
        <f t="shared" si="7"/>
        <v/>
      </c>
      <c r="D104" s="108"/>
      <c r="E104" s="108"/>
      <c r="F104" s="78" t="str">
        <f>IF('PO''s Marketing France'!$E104="","",VLOOKUP(E:E,'Budget Marketing France'!A:B,2,FALSE))</f>
        <v/>
      </c>
      <c r="G104" s="108"/>
      <c r="H104" s="108"/>
      <c r="I104" s="108"/>
      <c r="J104" s="77">
        <f>PO_France[[#This Row],[€  Amount]]*Taux_FY16</f>
        <v>0</v>
      </c>
      <c r="K104" s="111"/>
      <c r="L104" s="112"/>
      <c r="M104" s="115" t="str">
        <f>IF($L104=0,"",IFERROR(VLOOKUP($L104,'Mois Fiscaux Config'!B:D,2,FALSE),"not FY16 del date"))</f>
        <v/>
      </c>
      <c r="N104" s="115" t="str">
        <f>IF('PO''s Marketing France'!$L104="","",IF(L104=0,"",IFERROR(VLOOKUP(L104,'Mois Fiscaux Config'!B:D,3,FALSE),"not FY16 del date")))</f>
        <v/>
      </c>
      <c r="O104" s="108"/>
      <c r="P104" s="76">
        <f t="shared" si="6"/>
        <v>0</v>
      </c>
    </row>
    <row r="105" spans="1:16" x14ac:dyDescent="0.25">
      <c r="A105" s="108"/>
      <c r="B105" s="108"/>
      <c r="C105" s="76" t="str">
        <f t="shared" si="7"/>
        <v/>
      </c>
      <c r="D105" s="108"/>
      <c r="E105" s="108"/>
      <c r="F105" s="78" t="str">
        <f>IF('PO''s Marketing France'!$E105="","",VLOOKUP(E:E,'Budget Marketing France'!A:B,2,FALSE))</f>
        <v/>
      </c>
      <c r="G105" s="108"/>
      <c r="H105" s="108"/>
      <c r="I105" s="108"/>
      <c r="J105" s="77">
        <f>PO_France[[#This Row],[€  Amount]]*Taux_FY16</f>
        <v>0</v>
      </c>
      <c r="K105" s="111"/>
      <c r="L105" s="112"/>
      <c r="M105" s="115" t="str">
        <f>IF($L105=0,"",IFERROR(VLOOKUP($L105,'Mois Fiscaux Config'!B:D,2,FALSE),"not FY16 del date"))</f>
        <v/>
      </c>
      <c r="N105" s="115" t="str">
        <f>IF('PO''s Marketing France'!$L105="","",IF(L105=0,"",IFERROR(VLOOKUP(L105,'Mois Fiscaux Config'!B:D,3,FALSE),"not FY16 del date")))</f>
        <v/>
      </c>
      <c r="O105" s="108"/>
      <c r="P105" s="76">
        <f t="shared" si="6"/>
        <v>0</v>
      </c>
    </row>
    <row r="106" spans="1:16" x14ac:dyDescent="0.25">
      <c r="A106" s="108"/>
      <c r="B106" s="108"/>
      <c r="C106" s="76" t="str">
        <f t="shared" si="7"/>
        <v/>
      </c>
      <c r="D106" s="108"/>
      <c r="E106" s="108"/>
      <c r="F106" s="78" t="str">
        <f>IF('PO''s Marketing France'!$E106="","",VLOOKUP(E:E,'Budget Marketing France'!A:B,2,FALSE))</f>
        <v/>
      </c>
      <c r="G106" s="108"/>
      <c r="H106" s="108"/>
      <c r="I106" s="108"/>
      <c r="J106" s="77">
        <f>PO_France[[#This Row],[€  Amount]]*Taux_FY16</f>
        <v>0</v>
      </c>
      <c r="K106" s="111"/>
      <c r="L106" s="112"/>
      <c r="M106" s="115" t="str">
        <f>IF($L106=0,"",IFERROR(VLOOKUP($L106,'Mois Fiscaux Config'!B:D,2,FALSE),"not FY16 del date"))</f>
        <v/>
      </c>
      <c r="N106" s="115" t="str">
        <f>IF('PO''s Marketing France'!$L106="","",IF(L106=0,"",IFERROR(VLOOKUP(L106,'Mois Fiscaux Config'!B:D,3,FALSE),"not FY16 del date")))</f>
        <v/>
      </c>
      <c r="O106" s="108"/>
      <c r="P106" s="76">
        <f t="shared" si="6"/>
        <v>0</v>
      </c>
    </row>
    <row r="107" spans="1:16" x14ac:dyDescent="0.25">
      <c r="A107" s="108"/>
      <c r="B107" s="108"/>
      <c r="C107" s="76" t="str">
        <f t="shared" si="7"/>
        <v/>
      </c>
      <c r="D107" s="108"/>
      <c r="E107" s="108"/>
      <c r="F107" s="78" t="str">
        <f>IF('PO''s Marketing France'!$E107="","",VLOOKUP(E:E,'Budget Marketing France'!A:B,2,FALSE))</f>
        <v/>
      </c>
      <c r="G107" s="108"/>
      <c r="H107" s="108"/>
      <c r="I107" s="108"/>
      <c r="J107" s="77">
        <f>PO_France[[#This Row],[€  Amount]]*Taux_FY16</f>
        <v>0</v>
      </c>
      <c r="K107" s="111"/>
      <c r="L107" s="112"/>
      <c r="M107" s="115" t="str">
        <f>IF($L107=0,"",IFERROR(VLOOKUP($L107,'Mois Fiscaux Config'!B:D,2,FALSE),"not FY16 del date"))</f>
        <v/>
      </c>
      <c r="N107" s="115" t="str">
        <f>IF('PO''s Marketing France'!$L107="","",IF(L107=0,"",IFERROR(VLOOKUP(L107,'Mois Fiscaux Config'!B:D,3,FALSE),"not FY16 del date")))</f>
        <v/>
      </c>
      <c r="O107" s="108"/>
      <c r="P107" s="76">
        <f t="shared" si="6"/>
        <v>0</v>
      </c>
    </row>
    <row r="108" spans="1:16" x14ac:dyDescent="0.25">
      <c r="A108" s="108"/>
      <c r="B108" s="108"/>
      <c r="C108" s="76" t="str">
        <f t="shared" si="7"/>
        <v/>
      </c>
      <c r="D108" s="108"/>
      <c r="E108" s="108"/>
      <c r="F108" s="78" t="str">
        <f>IF('PO''s Marketing France'!$E108="","",VLOOKUP(E:E,'Budget Marketing France'!A:B,2,FALSE))</f>
        <v/>
      </c>
      <c r="G108" s="108"/>
      <c r="H108" s="108"/>
      <c r="I108" s="108"/>
      <c r="J108" s="77">
        <f>PO_France[[#This Row],[€  Amount]]*Taux_FY16</f>
        <v>0</v>
      </c>
      <c r="K108" s="111"/>
      <c r="L108" s="112"/>
      <c r="M108" s="115" t="str">
        <f>IF($L108=0,"",IFERROR(VLOOKUP($L108,'Mois Fiscaux Config'!B:D,2,FALSE),"not FY16 del date"))</f>
        <v/>
      </c>
      <c r="N108" s="115" t="str">
        <f>IF('PO''s Marketing France'!$L108="","",IF(L108=0,"",IFERROR(VLOOKUP(L108,'Mois Fiscaux Config'!B:D,3,FALSE),"not FY16 del date")))</f>
        <v/>
      </c>
      <c r="O108" s="108"/>
      <c r="P108" s="76">
        <f t="shared" si="6"/>
        <v>0</v>
      </c>
    </row>
    <row r="109" spans="1:16" x14ac:dyDescent="0.25">
      <c r="A109" s="108"/>
      <c r="B109" s="108"/>
      <c r="C109" s="76" t="str">
        <f t="shared" si="7"/>
        <v/>
      </c>
      <c r="D109" s="108"/>
      <c r="E109" s="108"/>
      <c r="F109" s="78" t="str">
        <f>IF('PO''s Marketing France'!$E109="","",VLOOKUP(E:E,'Budget Marketing France'!A:B,2,FALSE))</f>
        <v/>
      </c>
      <c r="G109" s="108"/>
      <c r="H109" s="108"/>
      <c r="I109" s="108"/>
      <c r="J109" s="77">
        <f>PO_France[[#This Row],[€  Amount]]*Taux_FY16</f>
        <v>0</v>
      </c>
      <c r="K109" s="111"/>
      <c r="L109" s="112"/>
      <c r="M109" s="115" t="str">
        <f>IF($L109=0,"",IFERROR(VLOOKUP($L109,'Mois Fiscaux Config'!B:D,2,FALSE),"not FY16 del date"))</f>
        <v/>
      </c>
      <c r="N109" s="115" t="str">
        <f>IF('PO''s Marketing France'!$L109="","",IF(L109=0,"",IFERROR(VLOOKUP(L109,'Mois Fiscaux Config'!B:D,3,FALSE),"not FY16 del date")))</f>
        <v/>
      </c>
      <c r="O109" s="108"/>
      <c r="P109" s="76">
        <f t="shared" si="6"/>
        <v>0</v>
      </c>
    </row>
    <row r="110" spans="1:16" x14ac:dyDescent="0.25">
      <c r="A110" s="108"/>
      <c r="B110" s="108"/>
      <c r="C110" s="76" t="str">
        <f t="shared" si="7"/>
        <v/>
      </c>
      <c r="D110" s="108"/>
      <c r="E110" s="108"/>
      <c r="F110" s="78" t="str">
        <f>IF('PO''s Marketing France'!$E110="","",VLOOKUP(E:E,'Budget Marketing France'!A:B,2,FALSE))</f>
        <v/>
      </c>
      <c r="G110" s="108"/>
      <c r="H110" s="108"/>
      <c r="I110" s="108"/>
      <c r="J110" s="77">
        <f>PO_France[[#This Row],[€  Amount]]*Taux_FY16</f>
        <v>0</v>
      </c>
      <c r="K110" s="111"/>
      <c r="L110" s="112"/>
      <c r="M110" s="115" t="str">
        <f>IF($L110=0,"",IFERROR(VLOOKUP($L110,'Mois Fiscaux Config'!B:D,2,FALSE),"not FY16 del date"))</f>
        <v/>
      </c>
      <c r="N110" s="115" t="str">
        <f>IF('PO''s Marketing France'!$L110="","",IF(L110=0,"",IFERROR(VLOOKUP(L110,'Mois Fiscaux Config'!B:D,3,FALSE),"not FY16 del date")))</f>
        <v/>
      </c>
      <c r="O110" s="108"/>
      <c r="P110" s="76">
        <f t="shared" si="6"/>
        <v>0</v>
      </c>
    </row>
    <row r="111" spans="1:16" x14ac:dyDescent="0.25">
      <c r="A111" s="108"/>
      <c r="B111" s="108"/>
      <c r="C111" s="76" t="str">
        <f t="shared" si="7"/>
        <v/>
      </c>
      <c r="D111" s="108"/>
      <c r="E111" s="108"/>
      <c r="F111" s="78" t="str">
        <f>IF('PO''s Marketing France'!$E111="","",VLOOKUP(E:E,'Budget Marketing France'!A:B,2,FALSE))</f>
        <v/>
      </c>
      <c r="G111" s="108"/>
      <c r="H111" s="108"/>
      <c r="I111" s="108"/>
      <c r="J111" s="77">
        <f>PO_France[[#This Row],[€  Amount]]*Taux_FY16</f>
        <v>0</v>
      </c>
      <c r="K111" s="111"/>
      <c r="L111" s="112"/>
      <c r="M111" s="115" t="str">
        <f>IF($L111=0,"",IFERROR(VLOOKUP($L111,'Mois Fiscaux Config'!B:D,2,FALSE),"not FY16 del date"))</f>
        <v/>
      </c>
      <c r="N111" s="115" t="str">
        <f>IF('PO''s Marketing France'!$L111="","",IF(L111=0,"",IFERROR(VLOOKUP(L111,'Mois Fiscaux Config'!B:D,3,FALSE),"not FY16 del date")))</f>
        <v/>
      </c>
      <c r="O111" s="108"/>
      <c r="P111" s="76">
        <f t="shared" si="6"/>
        <v>0</v>
      </c>
    </row>
    <row r="112" spans="1:16" x14ac:dyDescent="0.25">
      <c r="A112" s="108"/>
      <c r="B112" s="108"/>
      <c r="C112" s="76" t="str">
        <f t="shared" si="7"/>
        <v/>
      </c>
      <c r="D112" s="108"/>
      <c r="E112" s="108"/>
      <c r="F112" s="78" t="str">
        <f>IF('PO''s Marketing France'!$E112="","",VLOOKUP(E:E,'Budget Marketing France'!A:B,2,FALSE))</f>
        <v/>
      </c>
      <c r="G112" s="108"/>
      <c r="H112" s="108"/>
      <c r="I112" s="108"/>
      <c r="J112" s="77">
        <f>PO_France[[#This Row],[€  Amount]]*Taux_FY16</f>
        <v>0</v>
      </c>
      <c r="K112" s="111"/>
      <c r="L112" s="112"/>
      <c r="M112" s="115" t="str">
        <f>IF($L112=0,"",IFERROR(VLOOKUP($L112,'Mois Fiscaux Config'!B:D,2,FALSE),"not FY16 del date"))</f>
        <v/>
      </c>
      <c r="N112" s="115" t="str">
        <f>IF('PO''s Marketing France'!$L112="","",IF(L112=0,"",IFERROR(VLOOKUP(L112,'Mois Fiscaux Config'!B:D,3,FALSE),"not FY16 del date")))</f>
        <v/>
      </c>
      <c r="O112" s="108"/>
      <c r="P112" s="76">
        <f t="shared" si="6"/>
        <v>0</v>
      </c>
    </row>
    <row r="113" spans="1:16" x14ac:dyDescent="0.25">
      <c r="A113" s="108"/>
      <c r="B113" s="108"/>
      <c r="C113" s="76" t="str">
        <f t="shared" si="7"/>
        <v/>
      </c>
      <c r="D113" s="108"/>
      <c r="E113" s="108"/>
      <c r="F113" s="78" t="str">
        <f>IF('PO''s Marketing France'!$E113="","",VLOOKUP(E:E,'Budget Marketing France'!A:B,2,FALSE))</f>
        <v/>
      </c>
      <c r="G113" s="108"/>
      <c r="H113" s="108"/>
      <c r="I113" s="108"/>
      <c r="J113" s="77">
        <f>PO_France[[#This Row],[€  Amount]]*Taux_FY16</f>
        <v>0</v>
      </c>
      <c r="K113" s="111"/>
      <c r="L113" s="112"/>
      <c r="M113" s="115" t="str">
        <f>IF($L113=0,"",IFERROR(VLOOKUP($L113,'Mois Fiscaux Config'!B:D,2,FALSE),"not FY16 del date"))</f>
        <v/>
      </c>
      <c r="N113" s="115" t="str">
        <f>IF('PO''s Marketing France'!$L113="","",IF(L113=0,"",IFERROR(VLOOKUP(L113,'Mois Fiscaux Config'!B:D,3,FALSE),"not FY16 del date")))</f>
        <v/>
      </c>
      <c r="O113" s="108"/>
      <c r="P113" s="76">
        <f t="shared" si="6"/>
        <v>0</v>
      </c>
    </row>
    <row r="114" spans="1:16" x14ac:dyDescent="0.25">
      <c r="A114" s="108"/>
      <c r="B114" s="108"/>
      <c r="C114" s="76" t="str">
        <f t="shared" si="7"/>
        <v/>
      </c>
      <c r="D114" s="108"/>
      <c r="E114" s="108"/>
      <c r="F114" s="78" t="str">
        <f>IF('PO''s Marketing France'!$E114="","",VLOOKUP(E:E,'Budget Marketing France'!A:B,2,FALSE))</f>
        <v/>
      </c>
      <c r="G114" s="108"/>
      <c r="H114" s="108"/>
      <c r="I114" s="108"/>
      <c r="J114" s="77">
        <f>PO_France[[#This Row],[€  Amount]]*Taux_FY16</f>
        <v>0</v>
      </c>
      <c r="K114" s="111"/>
      <c r="L114" s="112"/>
      <c r="M114" s="115" t="str">
        <f>IF($L114=0,"",IFERROR(VLOOKUP($L114,'Mois Fiscaux Config'!B:D,2,FALSE),"not FY16 del date"))</f>
        <v/>
      </c>
      <c r="N114" s="115" t="str">
        <f>IF('PO''s Marketing France'!$L114="","",IF(L114=0,"",IFERROR(VLOOKUP(L114,'Mois Fiscaux Config'!B:D,3,FALSE),"not FY16 del date")))</f>
        <v/>
      </c>
      <c r="O114" s="108"/>
      <c r="P114" s="76">
        <f t="shared" si="6"/>
        <v>0</v>
      </c>
    </row>
    <row r="115" spans="1:16" x14ac:dyDescent="0.25">
      <c r="A115" s="108"/>
      <c r="B115" s="108"/>
      <c r="C115" s="76" t="str">
        <f t="shared" si="7"/>
        <v/>
      </c>
      <c r="D115" s="108"/>
      <c r="E115" s="108"/>
      <c r="F115" s="78" t="str">
        <f>IF('PO''s Marketing France'!$E115="","",VLOOKUP(E:E,'Budget Marketing France'!A:B,2,FALSE))</f>
        <v/>
      </c>
      <c r="G115" s="108"/>
      <c r="H115" s="108"/>
      <c r="I115" s="108"/>
      <c r="J115" s="77">
        <f>PO_France[[#This Row],[€  Amount]]*Taux_FY16</f>
        <v>0</v>
      </c>
      <c r="K115" s="111"/>
      <c r="L115" s="112"/>
      <c r="M115" s="115" t="str">
        <f>IF($L115=0,"",IFERROR(VLOOKUP($L115,'Mois Fiscaux Config'!B:D,2,FALSE),"not FY16 del date"))</f>
        <v/>
      </c>
      <c r="N115" s="115" t="str">
        <f>IF('PO''s Marketing France'!$L115="","",IF(L115=0,"",IFERROR(VLOOKUP(L115,'Mois Fiscaux Config'!B:D,3,FALSE),"not FY16 del date")))</f>
        <v/>
      </c>
      <c r="O115" s="108"/>
      <c r="P115" s="76">
        <f t="shared" si="6"/>
        <v>0</v>
      </c>
    </row>
    <row r="116" spans="1:16" x14ac:dyDescent="0.25">
      <c r="A116" s="108"/>
      <c r="B116" s="108"/>
      <c r="C116" s="76" t="str">
        <f t="shared" si="7"/>
        <v/>
      </c>
      <c r="D116" s="108"/>
      <c r="E116" s="108"/>
      <c r="F116" s="78" t="str">
        <f>IF('PO''s Marketing France'!$E116="","",VLOOKUP(E:E,'Budget Marketing France'!A:B,2,FALSE))</f>
        <v/>
      </c>
      <c r="G116" s="108"/>
      <c r="H116" s="108"/>
      <c r="I116" s="108"/>
      <c r="J116" s="77">
        <f>PO_France[[#This Row],[€  Amount]]*Taux_FY16</f>
        <v>0</v>
      </c>
      <c r="K116" s="111"/>
      <c r="L116" s="112"/>
      <c r="M116" s="115" t="str">
        <f>IF($L116=0,"",IFERROR(VLOOKUP($L116,'Mois Fiscaux Config'!B:D,2,FALSE),"not FY16 del date"))</f>
        <v/>
      </c>
      <c r="N116" s="115" t="str">
        <f>IF('PO''s Marketing France'!$L116="","",IF(L116=0,"",IFERROR(VLOOKUP(L116,'Mois Fiscaux Config'!B:D,3,FALSE),"not FY16 del date")))</f>
        <v/>
      </c>
      <c r="O116" s="108"/>
      <c r="P116" s="76">
        <f t="shared" si="6"/>
        <v>0</v>
      </c>
    </row>
    <row r="117" spans="1:16" x14ac:dyDescent="0.25">
      <c r="A117" s="108"/>
      <c r="B117" s="108"/>
      <c r="C117" s="76" t="str">
        <f t="shared" si="7"/>
        <v/>
      </c>
      <c r="D117" s="108"/>
      <c r="E117" s="108"/>
      <c r="F117" s="78" t="str">
        <f>IF('PO''s Marketing France'!$E117="","",VLOOKUP(E:E,'Budget Marketing France'!A:B,2,FALSE))</f>
        <v/>
      </c>
      <c r="G117" s="108"/>
      <c r="H117" s="108"/>
      <c r="I117" s="108"/>
      <c r="J117" s="77">
        <f>PO_France[[#This Row],[€  Amount]]*Taux_FY16</f>
        <v>0</v>
      </c>
      <c r="K117" s="111"/>
      <c r="L117" s="112"/>
      <c r="M117" s="115" t="str">
        <f>IF($L117=0,"",IFERROR(VLOOKUP($L117,'Mois Fiscaux Config'!B:D,2,FALSE),"not FY16 del date"))</f>
        <v/>
      </c>
      <c r="N117" s="115" t="str">
        <f>IF('PO''s Marketing France'!$L117="","",IF(L117=0,"",IFERROR(VLOOKUP(L117,'Mois Fiscaux Config'!B:D,3,FALSE),"not FY16 del date")))</f>
        <v/>
      </c>
      <c r="O117" s="108"/>
      <c r="P117" s="76">
        <f t="shared" si="6"/>
        <v>0</v>
      </c>
    </row>
    <row r="118" spans="1:16" x14ac:dyDescent="0.25">
      <c r="A118" s="108"/>
      <c r="B118" s="108"/>
      <c r="C118" s="76" t="str">
        <f t="shared" si="7"/>
        <v/>
      </c>
      <c r="D118" s="108"/>
      <c r="E118" s="108"/>
      <c r="F118" s="78" t="str">
        <f>IF('PO''s Marketing France'!$E118="","",VLOOKUP(E:E,'Budget Marketing France'!A:B,2,FALSE))</f>
        <v/>
      </c>
      <c r="G118" s="108"/>
      <c r="H118" s="108"/>
      <c r="I118" s="108"/>
      <c r="J118" s="77">
        <f>PO_France[[#This Row],[€  Amount]]*Taux_FY16</f>
        <v>0</v>
      </c>
      <c r="K118" s="111"/>
      <c r="L118" s="112"/>
      <c r="M118" s="115" t="str">
        <f>IF($L118=0,"",IFERROR(VLOOKUP($L118,'Mois Fiscaux Config'!B:D,2,FALSE),"not FY16 del date"))</f>
        <v/>
      </c>
      <c r="N118" s="115" t="str">
        <f>IF('PO''s Marketing France'!$L118="","",IF(L118=0,"",IFERROR(VLOOKUP(L118,'Mois Fiscaux Config'!B:D,3,FALSE),"not FY16 del date")))</f>
        <v/>
      </c>
      <c r="O118" s="108"/>
      <c r="P118" s="76">
        <f t="shared" si="6"/>
        <v>0</v>
      </c>
    </row>
    <row r="119" spans="1:16" x14ac:dyDescent="0.25">
      <c r="A119" s="108"/>
      <c r="B119" s="108"/>
      <c r="C119" s="76" t="str">
        <f t="shared" si="7"/>
        <v/>
      </c>
      <c r="D119" s="108"/>
      <c r="E119" s="108"/>
      <c r="F119" s="78" t="str">
        <f>IF('PO''s Marketing France'!$E119="","",VLOOKUP(E:E,'Budget Marketing France'!A:B,2,FALSE))</f>
        <v/>
      </c>
      <c r="G119" s="108"/>
      <c r="H119" s="108"/>
      <c r="I119" s="108"/>
      <c r="J119" s="77">
        <f>PO_France[[#This Row],[€  Amount]]*Taux_FY16</f>
        <v>0</v>
      </c>
      <c r="K119" s="111"/>
      <c r="L119" s="112"/>
      <c r="M119" s="115" t="str">
        <f>IF($L119=0,"",IFERROR(VLOOKUP($L119,'Mois Fiscaux Config'!B:D,2,FALSE),"not FY16 del date"))</f>
        <v/>
      </c>
      <c r="N119" s="115" t="str">
        <f>IF('PO''s Marketing France'!$L119="","",IF(L119=0,"",IFERROR(VLOOKUP(L119,'Mois Fiscaux Config'!B:D,3,FALSE),"not FY16 del date")))</f>
        <v/>
      </c>
      <c r="O119" s="108"/>
      <c r="P119" s="76">
        <f t="shared" si="6"/>
        <v>0</v>
      </c>
    </row>
    <row r="120" spans="1:16" x14ac:dyDescent="0.25">
      <c r="A120" s="108"/>
      <c r="B120" s="108"/>
      <c r="C120" s="76" t="str">
        <f t="shared" si="7"/>
        <v/>
      </c>
      <c r="D120" s="108"/>
      <c r="E120" s="108"/>
      <c r="F120" s="78" t="str">
        <f>IF('PO''s Marketing France'!$E120="","",VLOOKUP(E:E,'Budget Marketing France'!A:B,2,FALSE))</f>
        <v/>
      </c>
      <c r="G120" s="108"/>
      <c r="H120" s="108"/>
      <c r="I120" s="108"/>
      <c r="J120" s="77">
        <f>PO_France[[#This Row],[€  Amount]]*Taux_FY16</f>
        <v>0</v>
      </c>
      <c r="K120" s="111"/>
      <c r="L120" s="112"/>
      <c r="M120" s="115" t="str">
        <f>IF($L120=0,"",IFERROR(VLOOKUP($L120,'Mois Fiscaux Config'!B:D,2,FALSE),"not FY16 del date"))</f>
        <v/>
      </c>
      <c r="N120" s="115" t="str">
        <f>IF('PO''s Marketing France'!$L120="","",IF(L120=0,"",IFERROR(VLOOKUP(L120,'Mois Fiscaux Config'!B:D,3,FALSE),"not FY16 del date")))</f>
        <v/>
      </c>
      <c r="O120" s="108"/>
      <c r="P120" s="76">
        <f t="shared" si="6"/>
        <v>0</v>
      </c>
    </row>
    <row r="121" spans="1:16" x14ac:dyDescent="0.25">
      <c r="A121" s="108"/>
      <c r="B121" s="108"/>
      <c r="C121" s="76" t="str">
        <f t="shared" si="7"/>
        <v/>
      </c>
      <c r="D121" s="108"/>
      <c r="E121" s="108"/>
      <c r="F121" s="78" t="str">
        <f>IF('PO''s Marketing France'!$E121="","",VLOOKUP(E:E,'Budget Marketing France'!A:B,2,FALSE))</f>
        <v/>
      </c>
      <c r="G121" s="108"/>
      <c r="H121" s="108"/>
      <c r="I121" s="108"/>
      <c r="J121" s="77">
        <f>PO_France[[#This Row],[€  Amount]]*Taux_FY16</f>
        <v>0</v>
      </c>
      <c r="K121" s="111"/>
      <c r="L121" s="112"/>
      <c r="M121" s="115" t="str">
        <f>IF($L121=0,"",IFERROR(VLOOKUP($L121,'Mois Fiscaux Config'!B:D,2,FALSE),"not FY16 del date"))</f>
        <v/>
      </c>
      <c r="N121" s="115" t="str">
        <f>IF('PO''s Marketing France'!$L121="","",IF(L121=0,"",IFERROR(VLOOKUP(L121,'Mois Fiscaux Config'!B:D,3,FALSE),"not FY16 del date")))</f>
        <v/>
      </c>
      <c r="O121" s="108"/>
      <c r="P121" s="76">
        <f t="shared" si="6"/>
        <v>0</v>
      </c>
    </row>
    <row r="122" spans="1:16" x14ac:dyDescent="0.25">
      <c r="A122" s="108"/>
      <c r="B122" s="108"/>
      <c r="C122" s="76" t="str">
        <f t="shared" si="7"/>
        <v/>
      </c>
      <c r="D122" s="108"/>
      <c r="E122" s="108"/>
      <c r="F122" s="78" t="str">
        <f>IF('PO''s Marketing France'!$E122="","",VLOOKUP(E:E,'Budget Marketing France'!A:B,2,FALSE))</f>
        <v/>
      </c>
      <c r="G122" s="108"/>
      <c r="H122" s="108"/>
      <c r="I122" s="108"/>
      <c r="J122" s="77">
        <f>PO_France[[#This Row],[€  Amount]]*Taux_FY16</f>
        <v>0</v>
      </c>
      <c r="K122" s="111"/>
      <c r="L122" s="112"/>
      <c r="M122" s="115" t="str">
        <f>IF($L122=0,"",IFERROR(VLOOKUP($L122,'Mois Fiscaux Config'!B:D,2,FALSE),"not FY16 del date"))</f>
        <v/>
      </c>
      <c r="N122" s="115" t="str">
        <f>IF('PO''s Marketing France'!$L122="","",IF(L122=0,"",IFERROR(VLOOKUP(L122,'Mois Fiscaux Config'!B:D,3,FALSE),"not FY16 del date")))</f>
        <v/>
      </c>
      <c r="O122" s="108"/>
      <c r="P122" s="76">
        <f t="shared" si="6"/>
        <v>0</v>
      </c>
    </row>
    <row r="123" spans="1:16" x14ac:dyDescent="0.25">
      <c r="A123" s="108"/>
      <c r="B123" s="108"/>
      <c r="C123" s="76" t="str">
        <f t="shared" si="7"/>
        <v/>
      </c>
      <c r="D123" s="108"/>
      <c r="E123" s="108"/>
      <c r="F123" s="78" t="str">
        <f>IF('PO''s Marketing France'!$E123="","",VLOOKUP(E:E,'Budget Marketing France'!A:B,2,FALSE))</f>
        <v/>
      </c>
      <c r="G123" s="108"/>
      <c r="H123" s="108"/>
      <c r="I123" s="108"/>
      <c r="J123" s="77">
        <f>PO_France[[#This Row],[€  Amount]]*Taux_FY16</f>
        <v>0</v>
      </c>
      <c r="K123" s="111"/>
      <c r="L123" s="112"/>
      <c r="M123" s="115" t="str">
        <f>IF($L123=0,"",IFERROR(VLOOKUP($L123,'Mois Fiscaux Config'!B:D,2,FALSE),"not FY16 del date"))</f>
        <v/>
      </c>
      <c r="N123" s="115" t="str">
        <f>IF('PO''s Marketing France'!$L123="","",IF(L123=0,"",IFERROR(VLOOKUP(L123,'Mois Fiscaux Config'!B:D,3,FALSE),"not FY16 del date")))</f>
        <v/>
      </c>
      <c r="O123" s="108"/>
      <c r="P123" s="76">
        <f t="shared" si="6"/>
        <v>0</v>
      </c>
    </row>
    <row r="124" spans="1:16" x14ac:dyDescent="0.25">
      <c r="A124" s="108"/>
      <c r="B124" s="108"/>
      <c r="C124" s="76" t="str">
        <f t="shared" si="7"/>
        <v/>
      </c>
      <c r="D124" s="108"/>
      <c r="E124" s="108"/>
      <c r="F124" s="78" t="str">
        <f>IF('PO''s Marketing France'!$E124="","",VLOOKUP(E:E,'Budget Marketing France'!A:B,2,FALSE))</f>
        <v/>
      </c>
      <c r="G124" s="108"/>
      <c r="H124" s="108"/>
      <c r="I124" s="108"/>
      <c r="J124" s="77">
        <f>PO_France[[#This Row],[€  Amount]]*Taux_FY16</f>
        <v>0</v>
      </c>
      <c r="K124" s="111"/>
      <c r="L124" s="112"/>
      <c r="M124" s="115" t="str">
        <f>IF($L124=0,"",IFERROR(VLOOKUP($L124,'Mois Fiscaux Config'!B:D,2,FALSE),"not FY16 del date"))</f>
        <v/>
      </c>
      <c r="N124" s="115" t="str">
        <f>IF('PO''s Marketing France'!$L124="","",IF(L124=0,"",IFERROR(VLOOKUP(L124,'Mois Fiscaux Config'!B:D,3,FALSE),"not FY16 del date")))</f>
        <v/>
      </c>
      <c r="O124" s="108"/>
      <c r="P124" s="76">
        <f t="shared" si="6"/>
        <v>0</v>
      </c>
    </row>
    <row r="125" spans="1:16" x14ac:dyDescent="0.25">
      <c r="A125" s="108"/>
      <c r="B125" s="108"/>
      <c r="C125" s="76" t="str">
        <f t="shared" si="7"/>
        <v/>
      </c>
      <c r="D125" s="108"/>
      <c r="E125" s="108"/>
      <c r="F125" s="78" t="str">
        <f>IF('PO''s Marketing France'!$E125="","",VLOOKUP(E:E,'Budget Marketing France'!A:B,2,FALSE))</f>
        <v/>
      </c>
      <c r="G125" s="108"/>
      <c r="H125" s="108"/>
      <c r="I125" s="108"/>
      <c r="J125" s="77">
        <f>PO_France[[#This Row],[€  Amount]]*Taux_FY16</f>
        <v>0</v>
      </c>
      <c r="K125" s="111"/>
      <c r="L125" s="112"/>
      <c r="M125" s="115" t="str">
        <f>IF($L125=0,"",IFERROR(VLOOKUP($L125,'Mois Fiscaux Config'!B:D,2,FALSE),"not FY16 del date"))</f>
        <v/>
      </c>
      <c r="N125" s="115" t="str">
        <f>IF('PO''s Marketing France'!$L125="","",IF(L125=0,"",IFERROR(VLOOKUP(L125,'Mois Fiscaux Config'!B:D,3,FALSE),"not FY16 del date")))</f>
        <v/>
      </c>
      <c r="O125" s="108"/>
      <c r="P125" s="76">
        <f t="shared" si="6"/>
        <v>0</v>
      </c>
    </row>
    <row r="126" spans="1:16" x14ac:dyDescent="0.25">
      <c r="A126" s="108"/>
      <c r="B126" s="108"/>
      <c r="C126" s="76" t="str">
        <f t="shared" si="7"/>
        <v/>
      </c>
      <c r="D126" s="108"/>
      <c r="E126" s="108"/>
      <c r="F126" s="78" t="str">
        <f>IF('PO''s Marketing France'!$E126="","",VLOOKUP(E:E,'Budget Marketing France'!A:B,2,FALSE))</f>
        <v/>
      </c>
      <c r="G126" s="108"/>
      <c r="H126" s="108"/>
      <c r="I126" s="108"/>
      <c r="J126" s="77">
        <f>PO_France[[#This Row],[€  Amount]]*Taux_FY16</f>
        <v>0</v>
      </c>
      <c r="K126" s="111"/>
      <c r="L126" s="112"/>
      <c r="M126" s="115" t="str">
        <f>IF($L126=0,"",IFERROR(VLOOKUP($L126,'Mois Fiscaux Config'!B:D,2,FALSE),"not FY16 del date"))</f>
        <v/>
      </c>
      <c r="N126" s="115" t="str">
        <f>IF('PO''s Marketing France'!$L126="","",IF(L126=0,"",IFERROR(VLOOKUP(L126,'Mois Fiscaux Config'!B:D,3,FALSE),"not FY16 del date")))</f>
        <v/>
      </c>
      <c r="O126" s="108"/>
      <c r="P126" s="76">
        <f t="shared" si="6"/>
        <v>0</v>
      </c>
    </row>
    <row r="127" spans="1:16" x14ac:dyDescent="0.25">
      <c r="A127" s="108"/>
      <c r="B127" s="108"/>
      <c r="C127" s="76" t="str">
        <f t="shared" si="7"/>
        <v/>
      </c>
      <c r="D127" s="108"/>
      <c r="E127" s="108"/>
      <c r="F127" s="78" t="str">
        <f>IF('PO''s Marketing France'!$E127="","",VLOOKUP(E:E,'Budget Marketing France'!A:B,2,FALSE))</f>
        <v/>
      </c>
      <c r="G127" s="108"/>
      <c r="H127" s="108"/>
      <c r="I127" s="108"/>
      <c r="J127" s="77">
        <f>PO_France[[#This Row],[€  Amount]]*Taux_FY16</f>
        <v>0</v>
      </c>
      <c r="K127" s="111"/>
      <c r="L127" s="112"/>
      <c r="M127" s="115" t="str">
        <f>IF($L127=0,"",IFERROR(VLOOKUP($L127,'Mois Fiscaux Config'!B:D,2,FALSE),"not FY16 del date"))</f>
        <v/>
      </c>
      <c r="N127" s="115" t="str">
        <f>IF('PO''s Marketing France'!$L127="","",IF(L127=0,"",IFERROR(VLOOKUP(L127,'Mois Fiscaux Config'!B:D,3,FALSE),"not FY16 del date")))</f>
        <v/>
      </c>
      <c r="O127" s="108"/>
      <c r="P127" s="76">
        <f t="shared" si="6"/>
        <v>0</v>
      </c>
    </row>
    <row r="128" spans="1:16" x14ac:dyDescent="0.25">
      <c r="A128" s="108"/>
      <c r="B128" s="108"/>
      <c r="C128" s="76" t="str">
        <f t="shared" si="7"/>
        <v/>
      </c>
      <c r="D128" s="108"/>
      <c r="E128" s="108"/>
      <c r="F128" s="78" t="str">
        <f>IF('PO''s Marketing France'!$E128="","",VLOOKUP(E:E,'Budget Marketing France'!A:B,2,FALSE))</f>
        <v/>
      </c>
      <c r="G128" s="108"/>
      <c r="H128" s="108"/>
      <c r="I128" s="108"/>
      <c r="J128" s="77">
        <f>PO_France[[#This Row],[€  Amount]]*Taux_FY16</f>
        <v>0</v>
      </c>
      <c r="K128" s="111"/>
      <c r="L128" s="112"/>
      <c r="M128" s="115" t="str">
        <f>IF($L128=0,"",IFERROR(VLOOKUP($L128,'Mois Fiscaux Config'!B:D,2,FALSE),"not FY16 del date"))</f>
        <v/>
      </c>
      <c r="N128" s="115" t="str">
        <f>IF('PO''s Marketing France'!$L128="","",IF(L128=0,"",IFERROR(VLOOKUP(L128,'Mois Fiscaux Config'!B:D,3,FALSE),"not FY16 del date")))</f>
        <v/>
      </c>
      <c r="O128" s="108"/>
      <c r="P128" s="76">
        <f t="shared" si="6"/>
        <v>0</v>
      </c>
    </row>
    <row r="129" spans="1:16" x14ac:dyDescent="0.25">
      <c r="A129" s="108"/>
      <c r="B129" s="108"/>
      <c r="C129" s="76" t="str">
        <f t="shared" si="7"/>
        <v/>
      </c>
      <c r="D129" s="108"/>
      <c r="E129" s="108"/>
      <c r="F129" s="78" t="str">
        <f>IF('PO''s Marketing France'!$E129="","",VLOOKUP(E:E,'Budget Marketing France'!A:B,2,FALSE))</f>
        <v/>
      </c>
      <c r="G129" s="108"/>
      <c r="H129" s="108"/>
      <c r="I129" s="108"/>
      <c r="J129" s="77">
        <f>PO_France[[#This Row],[€  Amount]]*Taux_FY16</f>
        <v>0</v>
      </c>
      <c r="K129" s="111"/>
      <c r="L129" s="112"/>
      <c r="M129" s="115" t="str">
        <f>IF($L129=0,"",IFERROR(VLOOKUP($L129,'Mois Fiscaux Config'!B:D,2,FALSE),"not FY16 del date"))</f>
        <v/>
      </c>
      <c r="N129" s="115" t="str">
        <f>IF('PO''s Marketing France'!$L129="","",IF(L129=0,"",IFERROR(VLOOKUP(L129,'Mois Fiscaux Config'!B:D,3,FALSE),"not FY16 del date")))</f>
        <v/>
      </c>
      <c r="O129" s="108"/>
      <c r="P129" s="76">
        <f t="shared" ref="P129:P136" si="8">K129-O129</f>
        <v>0</v>
      </c>
    </row>
    <row r="130" spans="1:16" x14ac:dyDescent="0.25">
      <c r="A130" s="108"/>
      <c r="B130" s="108"/>
      <c r="C130" s="76" t="str">
        <f t="shared" si="7"/>
        <v/>
      </c>
      <c r="D130" s="108"/>
      <c r="E130" s="108"/>
      <c r="F130" s="78" t="str">
        <f>IF('PO''s Marketing France'!$E130="","",VLOOKUP(E:E,'Budget Marketing France'!A:B,2,FALSE))</f>
        <v/>
      </c>
      <c r="G130" s="108"/>
      <c r="H130" s="108"/>
      <c r="I130" s="108"/>
      <c r="J130" s="77">
        <f>PO_France[[#This Row],[€  Amount]]*Taux_FY16</f>
        <v>0</v>
      </c>
      <c r="K130" s="111"/>
      <c r="L130" s="112"/>
      <c r="M130" s="115" t="str">
        <f>IF($L130=0,"",IFERROR(VLOOKUP($L130,'Mois Fiscaux Config'!B:D,2,FALSE),"not FY16 del date"))</f>
        <v/>
      </c>
      <c r="N130" s="115" t="str">
        <f>IF('PO''s Marketing France'!$L130="","",IF(L130=0,"",IFERROR(VLOOKUP(L130,'Mois Fiscaux Config'!B:D,3,FALSE),"not FY16 del date")))</f>
        <v/>
      </c>
      <c r="O130" s="108"/>
      <c r="P130" s="76">
        <f t="shared" si="8"/>
        <v>0</v>
      </c>
    </row>
    <row r="131" spans="1:16" x14ac:dyDescent="0.25">
      <c r="A131" s="108"/>
      <c r="B131" s="108"/>
      <c r="C131" s="76" t="str">
        <f t="shared" si="7"/>
        <v/>
      </c>
      <c r="D131" s="108"/>
      <c r="E131" s="108"/>
      <c r="F131" s="78" t="str">
        <f>IF('PO''s Marketing France'!$E131="","",VLOOKUP(E:E,'Budget Marketing France'!A:B,2,FALSE))</f>
        <v/>
      </c>
      <c r="G131" s="108"/>
      <c r="H131" s="108"/>
      <c r="I131" s="108"/>
      <c r="J131" s="77">
        <f>PO_France[[#This Row],[€  Amount]]*Taux_FY16</f>
        <v>0</v>
      </c>
      <c r="K131" s="111"/>
      <c r="L131" s="112"/>
      <c r="M131" s="115" t="str">
        <f>IF($L131=0,"",IFERROR(VLOOKUP($L131,'Mois Fiscaux Config'!B:D,2,FALSE),"not FY16 del date"))</f>
        <v/>
      </c>
      <c r="N131" s="115" t="str">
        <f>IF('PO''s Marketing France'!$L131="","",IF(L131=0,"",IFERROR(VLOOKUP(L131,'Mois Fiscaux Config'!B:D,3,FALSE),"not FY16 del date")))</f>
        <v/>
      </c>
      <c r="O131" s="108"/>
      <c r="P131" s="76">
        <f t="shared" si="8"/>
        <v>0</v>
      </c>
    </row>
    <row r="132" spans="1:16" x14ac:dyDescent="0.25">
      <c r="A132" s="108"/>
      <c r="B132" s="108"/>
      <c r="C132" s="76" t="str">
        <f t="shared" si="7"/>
        <v/>
      </c>
      <c r="D132" s="108"/>
      <c r="E132" s="108"/>
      <c r="F132" s="78" t="str">
        <f>IF('PO''s Marketing France'!$E132="","",VLOOKUP(E:E,'Budget Marketing France'!A:B,2,FALSE))</f>
        <v/>
      </c>
      <c r="G132" s="108"/>
      <c r="H132" s="108"/>
      <c r="I132" s="108"/>
      <c r="J132" s="77">
        <f>PO_France[[#This Row],[€  Amount]]*Taux_FY16</f>
        <v>0</v>
      </c>
      <c r="K132" s="111"/>
      <c r="L132" s="112"/>
      <c r="M132" s="115" t="str">
        <f>IF($L132=0,"",IFERROR(VLOOKUP($L132,'Mois Fiscaux Config'!B:D,2,FALSE),"not FY16 del date"))</f>
        <v/>
      </c>
      <c r="N132" s="115" t="str">
        <f>IF('PO''s Marketing France'!$L132="","",IF(L132=0,"",IFERROR(VLOOKUP(L132,'Mois Fiscaux Config'!B:D,3,FALSE),"not FY16 del date")))</f>
        <v/>
      </c>
      <c r="O132" s="108"/>
      <c r="P132" s="76">
        <f t="shared" si="8"/>
        <v>0</v>
      </c>
    </row>
    <row r="133" spans="1:16" x14ac:dyDescent="0.25">
      <c r="A133" s="108"/>
      <c r="B133" s="108"/>
      <c r="C133" s="76" t="str">
        <f t="shared" si="7"/>
        <v/>
      </c>
      <c r="D133" s="108"/>
      <c r="E133" s="108"/>
      <c r="F133" s="78" t="str">
        <f>IF('PO''s Marketing France'!$E133="","",VLOOKUP(E:E,'Budget Marketing France'!A:B,2,FALSE))</f>
        <v/>
      </c>
      <c r="G133" s="108"/>
      <c r="H133" s="108"/>
      <c r="I133" s="108"/>
      <c r="J133" s="77">
        <f>PO_France[[#This Row],[€  Amount]]*Taux_FY16</f>
        <v>0</v>
      </c>
      <c r="K133" s="111"/>
      <c r="L133" s="112"/>
      <c r="M133" s="115" t="str">
        <f>IF($L133=0,"",IFERROR(VLOOKUP($L133,'Mois Fiscaux Config'!B:D,2,FALSE),"not FY16 del date"))</f>
        <v/>
      </c>
      <c r="N133" s="115" t="str">
        <f>IF('PO''s Marketing France'!$L133="","",IF(L133=0,"",IFERROR(VLOOKUP(L133,'Mois Fiscaux Config'!B:D,3,FALSE),"not FY16 del date")))</f>
        <v/>
      </c>
      <c r="O133" s="108"/>
      <c r="P133" s="76">
        <f t="shared" si="8"/>
        <v>0</v>
      </c>
    </row>
    <row r="134" spans="1:16" x14ac:dyDescent="0.25">
      <c r="A134" s="108"/>
      <c r="B134" s="108"/>
      <c r="C134" s="76" t="str">
        <f>IF($K134="","",IF($P134=0,"Closed",IF($O134="","Open",IF($P134&lt;0,"Trop facturé","Partiellement facturé"))))</f>
        <v/>
      </c>
      <c r="D134" s="108"/>
      <c r="E134" s="108"/>
      <c r="F134" s="78" t="str">
        <f>IF('PO''s Marketing France'!$E134="","",VLOOKUP(E:E,'Budget Marketing France'!A:B,2,FALSE))</f>
        <v/>
      </c>
      <c r="G134" s="108"/>
      <c r="H134" s="108"/>
      <c r="I134" s="108"/>
      <c r="J134" s="77">
        <f>PO_France[[#This Row],[€  Amount]]*Taux_FY16</f>
        <v>0</v>
      </c>
      <c r="K134" s="111"/>
      <c r="L134" s="112"/>
      <c r="M134" s="115" t="str">
        <f>IF($L134=0,"",IFERROR(VLOOKUP($L134,'Mois Fiscaux Config'!B:D,2,FALSE),"not FY16 del date"))</f>
        <v/>
      </c>
      <c r="N134" s="115" t="str">
        <f>IF('PO''s Marketing France'!$L134="","",IF(L134=0,"",IFERROR(VLOOKUP(L134,'Mois Fiscaux Config'!B:D,3,FALSE),"not FY16 del date")))</f>
        <v/>
      </c>
      <c r="O134" s="108"/>
      <c r="P134" s="76">
        <f t="shared" si="8"/>
        <v>0</v>
      </c>
    </row>
    <row r="135" spans="1:16" x14ac:dyDescent="0.25">
      <c r="A135" s="108"/>
      <c r="B135" s="108"/>
      <c r="C135" s="76" t="str">
        <f t="shared" si="7"/>
        <v/>
      </c>
      <c r="D135" s="108"/>
      <c r="E135" s="108"/>
      <c r="F135" s="78" t="str">
        <f>IF('PO''s Marketing France'!$E135="","",VLOOKUP(E:E,'Budget Marketing France'!A:B,2,FALSE))</f>
        <v/>
      </c>
      <c r="G135" s="108"/>
      <c r="H135" s="108"/>
      <c r="I135" s="108"/>
      <c r="J135" s="77">
        <f>PO_France[[#This Row],[€  Amount]]*Taux_FY16</f>
        <v>0</v>
      </c>
      <c r="K135" s="111"/>
      <c r="L135" s="112"/>
      <c r="M135" s="115" t="str">
        <f>IF($L135=0,"",IFERROR(VLOOKUP($L135,'Mois Fiscaux Config'!B:D,2,FALSE),"not FY16 del date"))</f>
        <v/>
      </c>
      <c r="N135" s="115" t="str">
        <f>IF('PO''s Marketing France'!$L135="","",IF(L135=0,"",IFERROR(VLOOKUP(L135,'Mois Fiscaux Config'!B:D,3,FALSE),"not FY16 del date")))</f>
        <v/>
      </c>
      <c r="O135" s="108"/>
      <c r="P135" s="76">
        <f t="shared" si="8"/>
        <v>0</v>
      </c>
    </row>
    <row r="136" spans="1:16" x14ac:dyDescent="0.25">
      <c r="A136" s="108"/>
      <c r="B136" s="108"/>
      <c r="C136" s="76" t="str">
        <f t="shared" si="7"/>
        <v/>
      </c>
      <c r="D136" s="108"/>
      <c r="E136" s="108"/>
      <c r="F136" s="78" t="str">
        <f>IF('PO''s Marketing France'!$E136="","",VLOOKUP(E:E,'Budget Marketing France'!A:B,2,FALSE))</f>
        <v/>
      </c>
      <c r="G136" s="108"/>
      <c r="H136" s="108"/>
      <c r="I136" s="108"/>
      <c r="J136" s="77">
        <f>PO_France[[#This Row],[€  Amount]]*Taux_FY16</f>
        <v>0</v>
      </c>
      <c r="K136" s="111"/>
      <c r="L136" s="112"/>
      <c r="M136" s="115" t="str">
        <f>IF($L136=0,"",IFERROR(VLOOKUP($L136,'Mois Fiscaux Config'!B:D,2,FALSE),"not FY16 del date"))</f>
        <v/>
      </c>
      <c r="N136" s="115" t="str">
        <f>IF('PO''s Marketing France'!$L136="","",IF(L136=0,"",IFERROR(VLOOKUP(L136,'Mois Fiscaux Config'!B:D,3,FALSE),"not FY16 del date")))</f>
        <v/>
      </c>
      <c r="O136" s="108"/>
      <c r="P136" s="76">
        <f t="shared" si="8"/>
        <v>0</v>
      </c>
    </row>
  </sheetData>
  <sheetProtection algorithmName="SHA-512" hashValue="/qUImedcNH3IXBXMwCgQcxs8vgINrba26DA5dn+9MxCAhI0sKZjBUl5w1IzauZnZZ8t9L0fCtNcnJ8JDl/kCCA==" saltValue="lQB0vxra4XbQZDKs5u6QUw==" spinCount="100000" sheet="1" objects="1" scenarios="1" autoFilter="0"/>
  <conditionalFormatting sqref="C22:C136 C16:C17">
    <cfRule type="containsText" dxfId="90" priority="69" operator="containsText" text="Trop facturé">
      <formula>NOT(ISERROR(SEARCH("Trop facturé",C16)))</formula>
    </cfRule>
    <cfRule type="containsText" dxfId="89" priority="70" operator="containsText" text="Partiellement facturé">
      <formula>NOT(ISERROR(SEARCH("Partiellement facturé",C16)))</formula>
    </cfRule>
    <cfRule type="containsText" dxfId="88" priority="71" operator="containsText" text="Closed">
      <formula>NOT(ISERROR(SEARCH("Closed",C16)))</formula>
    </cfRule>
    <cfRule type="expression" dxfId="87" priority="72">
      <formula>COUNTA($C$6)=1</formula>
    </cfRule>
  </conditionalFormatting>
  <conditionalFormatting sqref="F22:F136 F16:F17">
    <cfRule type="expression" dxfId="86" priority="68">
      <formula>COUNTA($F$6)=1</formula>
    </cfRule>
  </conditionalFormatting>
  <conditionalFormatting sqref="J6 J22:J136 J16:J17">
    <cfRule type="expression" dxfId="85" priority="67">
      <formula>COUNTA($J$6)=1</formula>
    </cfRule>
  </conditionalFormatting>
  <conditionalFormatting sqref="M6 M22:M136 M16:M17">
    <cfRule type="expression" dxfId="84" priority="66">
      <formula>COUNTA($M$6)=1</formula>
    </cfRule>
  </conditionalFormatting>
  <conditionalFormatting sqref="N6 N22:N136 N16:N17">
    <cfRule type="expression" dxfId="83" priority="65">
      <formula>COUNTA($N$6)=1</formula>
    </cfRule>
  </conditionalFormatting>
  <conditionalFormatting sqref="P6 P22:P136 P16:P17">
    <cfRule type="expression" dxfId="82" priority="64">
      <formula>COUNTA($P$6)=1</formula>
    </cfRule>
  </conditionalFormatting>
  <conditionalFormatting sqref="C7:C10 C18:C21 C12:C13">
    <cfRule type="containsText" dxfId="81" priority="33" operator="containsText" text="Trop facturé">
      <formula>NOT(ISERROR(SEARCH("Trop facturé",C7)))</formula>
    </cfRule>
    <cfRule type="containsText" dxfId="80" priority="34" operator="containsText" text="Partiellement facturé">
      <formula>NOT(ISERROR(SEARCH("Partiellement facturé",C7)))</formula>
    </cfRule>
    <cfRule type="containsText" dxfId="79" priority="35" operator="containsText" text="Closed">
      <formula>NOT(ISERROR(SEARCH("Closed",C7)))</formula>
    </cfRule>
    <cfRule type="expression" dxfId="78" priority="36">
      <formula>COUNTA($C$6)=1</formula>
    </cfRule>
  </conditionalFormatting>
  <conditionalFormatting sqref="F7:F10 F12:F13 F18:F21">
    <cfRule type="expression" dxfId="77" priority="32">
      <formula>COUNTA($F$6)=1</formula>
    </cfRule>
  </conditionalFormatting>
  <conditionalFormatting sqref="J7:J10 J12:J13 J18:J21">
    <cfRule type="expression" dxfId="76" priority="31">
      <formula>COUNTA($J$6)=1</formula>
    </cfRule>
  </conditionalFormatting>
  <conditionalFormatting sqref="M7:M10 M12:M13 M18:M21">
    <cfRule type="expression" dxfId="75" priority="30">
      <formula>COUNTA($M$6)=1</formula>
    </cfRule>
  </conditionalFormatting>
  <conditionalFormatting sqref="N7:N10 N12:N13 N18:N21">
    <cfRule type="expression" dxfId="74" priority="29">
      <formula>COUNTA($N$6)=1</formula>
    </cfRule>
  </conditionalFormatting>
  <conditionalFormatting sqref="P7:P10 P12:P13 P18:P21">
    <cfRule type="expression" dxfId="73" priority="28">
      <formula>COUNTA($P$6)=1</formula>
    </cfRule>
  </conditionalFormatting>
  <conditionalFormatting sqref="C11">
    <cfRule type="containsText" dxfId="72" priority="24" operator="containsText" text="Trop facturé">
      <formula>NOT(ISERROR(SEARCH("Trop facturé",C11)))</formula>
    </cfRule>
    <cfRule type="containsText" dxfId="71" priority="25" operator="containsText" text="Partiellement facturé">
      <formula>NOT(ISERROR(SEARCH("Partiellement facturé",C11)))</formula>
    </cfRule>
    <cfRule type="containsText" dxfId="70" priority="26" operator="containsText" text="Closed">
      <formula>NOT(ISERROR(SEARCH("Closed",C11)))</formula>
    </cfRule>
    <cfRule type="expression" dxfId="69" priority="27">
      <formula>COUNTA($C$6)=1</formula>
    </cfRule>
  </conditionalFormatting>
  <conditionalFormatting sqref="F11">
    <cfRule type="expression" dxfId="68" priority="23">
      <formula>COUNTA($F$6)=1</formula>
    </cfRule>
  </conditionalFormatting>
  <conditionalFormatting sqref="J11">
    <cfRule type="expression" dxfId="67" priority="22">
      <formula>COUNTA($J$6)=1</formula>
    </cfRule>
  </conditionalFormatting>
  <conditionalFormatting sqref="M11">
    <cfRule type="expression" dxfId="66" priority="21">
      <formula>COUNTA($M$6)=1</formula>
    </cfRule>
  </conditionalFormatting>
  <conditionalFormatting sqref="N11">
    <cfRule type="expression" dxfId="65" priority="20">
      <formula>COUNTA($N$6)=1</formula>
    </cfRule>
  </conditionalFormatting>
  <conditionalFormatting sqref="P11">
    <cfRule type="expression" dxfId="64" priority="19">
      <formula>COUNTA($P$6)=1</formula>
    </cfRule>
  </conditionalFormatting>
  <conditionalFormatting sqref="C14">
    <cfRule type="containsText" dxfId="63" priority="15" operator="containsText" text="Trop facturé">
      <formula>NOT(ISERROR(SEARCH("Trop facturé",C14)))</formula>
    </cfRule>
    <cfRule type="containsText" dxfId="62" priority="16" operator="containsText" text="Partiellement facturé">
      <formula>NOT(ISERROR(SEARCH("Partiellement facturé",C14)))</formula>
    </cfRule>
    <cfRule type="containsText" dxfId="61" priority="17" operator="containsText" text="Closed">
      <formula>NOT(ISERROR(SEARCH("Closed",C14)))</formula>
    </cfRule>
    <cfRule type="expression" dxfId="60" priority="18">
      <formula>COUNTA($C$6)=1</formula>
    </cfRule>
  </conditionalFormatting>
  <conditionalFormatting sqref="F14">
    <cfRule type="expression" dxfId="59" priority="14">
      <formula>COUNTA($F$6)=1</formula>
    </cfRule>
  </conditionalFormatting>
  <conditionalFormatting sqref="J14">
    <cfRule type="expression" dxfId="58" priority="13">
      <formula>COUNTA($J$6)=1</formula>
    </cfRule>
  </conditionalFormatting>
  <conditionalFormatting sqref="M14">
    <cfRule type="expression" dxfId="57" priority="12">
      <formula>COUNTA($M$6)=1</formula>
    </cfRule>
  </conditionalFormatting>
  <conditionalFormatting sqref="N14">
    <cfRule type="expression" dxfId="56" priority="11">
      <formula>COUNTA($N$6)=1</formula>
    </cfRule>
  </conditionalFormatting>
  <conditionalFormatting sqref="P14">
    <cfRule type="expression" dxfId="55" priority="10">
      <formula>COUNTA($P$6)=1</formula>
    </cfRule>
  </conditionalFormatting>
  <conditionalFormatting sqref="C15">
    <cfRule type="containsText" dxfId="54" priority="6" operator="containsText" text="Trop facturé">
      <formula>NOT(ISERROR(SEARCH("Trop facturé",C15)))</formula>
    </cfRule>
    <cfRule type="containsText" dxfId="53" priority="7" operator="containsText" text="Partiellement facturé">
      <formula>NOT(ISERROR(SEARCH("Partiellement facturé",C15)))</formula>
    </cfRule>
    <cfRule type="containsText" dxfId="52" priority="8" operator="containsText" text="Closed">
      <formula>NOT(ISERROR(SEARCH("Closed",C15)))</formula>
    </cfRule>
    <cfRule type="expression" dxfId="51" priority="9">
      <formula>COUNTA($C$6)=1</formula>
    </cfRule>
  </conditionalFormatting>
  <conditionalFormatting sqref="F15">
    <cfRule type="expression" dxfId="50" priority="5">
      <formula>COUNTA($F$6)=1</formula>
    </cfRule>
  </conditionalFormatting>
  <conditionalFormatting sqref="J15">
    <cfRule type="expression" dxfId="49" priority="4">
      <formula>COUNTA($J$6)=1</formula>
    </cfRule>
  </conditionalFormatting>
  <conditionalFormatting sqref="M15">
    <cfRule type="expression" dxfId="48" priority="3">
      <formula>COUNTA($M$6)=1</formula>
    </cfRule>
  </conditionalFormatting>
  <conditionalFormatting sqref="N15">
    <cfRule type="expression" dxfId="47" priority="2">
      <formula>COUNTA($N$6)=1</formula>
    </cfRule>
  </conditionalFormatting>
  <conditionalFormatting sqref="P15">
    <cfRule type="expression" dxfId="46" priority="1">
      <formula>COUNTA($P$6)=1</formula>
    </cfRule>
  </conditionalFormatting>
  <dataValidations xWindow="525" yWindow="641" count="6">
    <dataValidation type="list" errorStyle="warning" allowBlank="1" showInputMessage="1" showErrorMessage="1" promptTitle="Choisir le Spend Type" prompt="dans le menu déroulant_x000a__x000a_Changer le statut de Prevision à PO uniquement quand le PO est approuvé " sqref="A7 A11 A15">
      <formula1>Spend_Type</formula1>
    </dataValidation>
    <dataValidation type="list" allowBlank="1" showInputMessage="1" showErrorMessage="1" sqref="A8:A10 A12:A14 A16:A136">
      <formula1>Spend_Type</formula1>
    </dataValidation>
    <dataValidation allowBlank="1" showInputMessage="1" showErrorMessage="1" promptTitle="Numéro de PO" prompt="à saisir dès réception du mail d'approbation du PO" sqref="B7:B136"/>
    <dataValidation allowBlank="1" showInputMessage="1" showErrorMessage="1" promptTitle="Chef de projet" prompt="Mettre l'alias du chef de projet et non de l'owner de l'I/O" sqref="D7:D136"/>
    <dataValidation allowBlank="1" showInputMessage="1" showErrorMessage="1" promptTitle="Attention" prompt="Si &quot;Partiellement facturé&quot; ou Trop facturé&quot;, référez vous à l'onglet Guide Utilisation" sqref="C7:C136"/>
    <dataValidation type="list" allowBlank="1" showInputMessage="1" showErrorMessage="1" promptTitle="Choisir dans le menu déroulant" prompt="ASK FRANCE ROMI TO MEASURE YOUR SPEND _x000a_Si vous ne trouvez pas la bonne Marketing Activities, merci de contacter franceromi@microsoft.com _x000a_" sqref="G7:G136">
      <formula1>Marketing_Activities</formula1>
    </dataValidation>
  </dataValidations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525" yWindow="641" count="1">
        <x14:dataValidation type="list" allowBlank="1" showInputMessage="1" showErrorMessage="1" promptTitle="Choisir IO Name" prompt="dans menu déroulant">
          <x14:formula1>
            <xm:f>'Budget Marketing France'!$A$7:$A$19</xm:f>
          </x14:formula1>
          <xm:sqref>E7:E136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  <pageSetUpPr fitToPage="1"/>
  </sheetPr>
  <dimension ref="A1:AA36"/>
  <sheetViews>
    <sheetView showGridLines="0" zoomScaleNormal="100" workbookViewId="0">
      <selection activeCell="O29" sqref="O28:O29"/>
    </sheetView>
  </sheetViews>
  <sheetFormatPr baseColWidth="10" defaultColWidth="8.88671875" defaultRowHeight="11.4" outlineLevelCol="1" x14ac:dyDescent="0.25"/>
  <cols>
    <col min="1" max="1" width="19.44140625" style="38" bestFit="1" customWidth="1"/>
    <col min="2" max="2" width="11.33203125" style="37" bestFit="1" customWidth="1"/>
    <col min="3" max="3" width="11.33203125" style="37" customWidth="1"/>
    <col min="4" max="8" width="9.33203125" style="37" hidden="1" customWidth="1" outlineLevel="1"/>
    <col min="9" max="9" width="7.33203125" style="37" customWidth="1" collapsed="1"/>
    <col min="10" max="18" width="7.33203125" style="37" customWidth="1"/>
    <col min="19" max="19" width="8.88671875" style="38"/>
    <col min="20" max="20" width="9" style="38" customWidth="1"/>
    <col min="21" max="24" width="9.21875" style="41" customWidth="1"/>
    <col min="25" max="25" width="6.88671875" style="41" customWidth="1"/>
    <col min="26" max="27" width="6.88671875" style="38" customWidth="1"/>
    <col min="28" max="16384" width="8.88671875" style="38"/>
  </cols>
  <sheetData>
    <row r="1" spans="1:27" s="67" customFormat="1" ht="31.8" customHeight="1" x14ac:dyDescent="0.3">
      <c r="B1" s="69"/>
      <c r="C1" s="69"/>
      <c r="D1" s="69"/>
      <c r="E1" s="69"/>
      <c r="F1" s="69"/>
      <c r="G1" s="69"/>
      <c r="H1" s="69"/>
      <c r="I1" s="130" t="s">
        <v>43</v>
      </c>
      <c r="J1" s="130"/>
      <c r="K1" s="130"/>
      <c r="L1" s="130"/>
      <c r="M1" s="130"/>
      <c r="N1" s="130"/>
      <c r="O1" s="130"/>
      <c r="P1" s="130"/>
      <c r="Q1" s="130"/>
      <c r="R1" s="70"/>
      <c r="T1" s="131" t="s">
        <v>62</v>
      </c>
      <c r="U1" s="131"/>
      <c r="V1" s="131"/>
      <c r="W1" s="131"/>
      <c r="X1" s="131"/>
      <c r="Y1" s="131"/>
    </row>
    <row r="2" spans="1:27" x14ac:dyDescent="0.25">
      <c r="A2" s="40"/>
      <c r="B2" s="39"/>
      <c r="C2" s="39"/>
    </row>
    <row r="3" spans="1:27" x14ac:dyDescent="0.25">
      <c r="A3" s="39" t="s">
        <v>55</v>
      </c>
      <c r="B3" s="40">
        <v>1.1200000000000001</v>
      </c>
      <c r="C3" s="40"/>
      <c r="T3" s="100" t="s">
        <v>8</v>
      </c>
      <c r="U3" s="103" t="s">
        <v>65</v>
      </c>
      <c r="V3" s="37"/>
      <c r="W3" s="37"/>
      <c r="X3" s="37"/>
      <c r="Y3" s="37"/>
    </row>
    <row r="4" spans="1:27" x14ac:dyDescent="0.25">
      <c r="I4" s="134" t="s">
        <v>56</v>
      </c>
      <c r="J4" s="135"/>
      <c r="K4" s="134" t="s">
        <v>57</v>
      </c>
      <c r="L4" s="135"/>
      <c r="M4" s="134" t="s">
        <v>58</v>
      </c>
      <c r="N4" s="135"/>
      <c r="O4" s="134" t="s">
        <v>59</v>
      </c>
      <c r="P4" s="135"/>
      <c r="Q4" s="134" t="s">
        <v>61</v>
      </c>
      <c r="R4" s="135"/>
      <c r="U4" s="37"/>
      <c r="V4" s="37"/>
      <c r="W4" s="37"/>
      <c r="X4" s="37"/>
      <c r="Y4" s="37"/>
    </row>
    <row r="5" spans="1:27" ht="14.4" hidden="1" x14ac:dyDescent="0.3">
      <c r="Q5" s="55"/>
      <c r="R5" s="56"/>
      <c r="T5" s="100" t="s">
        <v>44</v>
      </c>
      <c r="U5" s="100" t="s">
        <v>4</v>
      </c>
      <c r="V5" s="101"/>
      <c r="W5" s="101"/>
      <c r="X5" s="101"/>
      <c r="Y5" s="101"/>
      <c r="Z5"/>
      <c r="AA5"/>
    </row>
    <row r="6" spans="1:27" ht="14.4" x14ac:dyDescent="0.3">
      <c r="A6" s="52" t="s">
        <v>46</v>
      </c>
      <c r="B6" s="52" t="s">
        <v>45</v>
      </c>
      <c r="C6" s="52" t="s">
        <v>64</v>
      </c>
      <c r="D6" s="52" t="s">
        <v>47</v>
      </c>
      <c r="E6" s="52" t="s">
        <v>48</v>
      </c>
      <c r="F6" s="52" t="s">
        <v>49</v>
      </c>
      <c r="G6" s="52" t="s">
        <v>50</v>
      </c>
      <c r="H6" s="52" t="s">
        <v>51</v>
      </c>
      <c r="I6" s="52" t="s">
        <v>60</v>
      </c>
      <c r="J6" s="53" t="s">
        <v>53</v>
      </c>
      <c r="K6" s="52" t="s">
        <v>60</v>
      </c>
      <c r="L6" s="53" t="s">
        <v>53</v>
      </c>
      <c r="M6" s="52" t="s">
        <v>60</v>
      </c>
      <c r="N6" s="53" t="s">
        <v>53</v>
      </c>
      <c r="O6" s="52" t="s">
        <v>60</v>
      </c>
      <c r="P6" s="54" t="s">
        <v>53</v>
      </c>
      <c r="Q6" s="52" t="s">
        <v>60</v>
      </c>
      <c r="R6" s="53" t="s">
        <v>53</v>
      </c>
      <c r="T6" s="100" t="s">
        <v>7</v>
      </c>
      <c r="U6" s="101" t="s">
        <v>14</v>
      </c>
      <c r="V6" s="101" t="s">
        <v>15</v>
      </c>
      <c r="W6" s="101" t="s">
        <v>16</v>
      </c>
      <c r="X6" s="101" t="s">
        <v>17</v>
      </c>
      <c r="Y6" s="104" t="s">
        <v>52</v>
      </c>
      <c r="Z6"/>
      <c r="AA6"/>
    </row>
    <row r="7" spans="1:27" ht="14.4" x14ac:dyDescent="0.3">
      <c r="A7" s="43" t="s">
        <v>123</v>
      </c>
      <c r="B7" s="42">
        <v>1</v>
      </c>
      <c r="C7" s="97"/>
      <c r="D7" s="44">
        <f t="shared" ref="D7:D19" si="0">I7/Taux_FY16</f>
        <v>0</v>
      </c>
      <c r="E7" s="44">
        <f t="shared" ref="E7:E19" si="1">K7/Taux_FY16</f>
        <v>0</v>
      </c>
      <c r="F7" s="44">
        <f t="shared" ref="F7:F19" si="2">M7/Taux_FY16</f>
        <v>0</v>
      </c>
      <c r="G7" s="44">
        <f t="shared" ref="G7:G19" si="3">O7/Taux_FY16</f>
        <v>0</v>
      </c>
      <c r="H7" s="44">
        <f>SUM(D7:G7)</f>
        <v>0</v>
      </c>
      <c r="I7" s="107"/>
      <c r="J7" s="99">
        <f>I7-U7</f>
        <v>0</v>
      </c>
      <c r="K7" s="107"/>
      <c r="L7" s="99">
        <f>K7-V7</f>
        <v>0</v>
      </c>
      <c r="M7" s="107"/>
      <c r="N7" s="99">
        <f>M7-W7</f>
        <v>0</v>
      </c>
      <c r="O7" s="107"/>
      <c r="P7" s="99">
        <f>O7-X7</f>
        <v>0</v>
      </c>
      <c r="Q7" s="44"/>
      <c r="R7" s="99">
        <f>Q7-Y7</f>
        <v>0</v>
      </c>
      <c r="S7" s="45"/>
      <c r="T7" s="101" t="s">
        <v>123</v>
      </c>
      <c r="U7" s="102">
        <v>0</v>
      </c>
      <c r="V7" s="102"/>
      <c r="W7" s="102"/>
      <c r="X7" s="102"/>
      <c r="Y7" s="102">
        <v>0</v>
      </c>
      <c r="Z7"/>
      <c r="AA7"/>
    </row>
    <row r="8" spans="1:27" ht="14.4" x14ac:dyDescent="0.3">
      <c r="A8" s="43" t="s">
        <v>124</v>
      </c>
      <c r="B8" s="42">
        <v>2</v>
      </c>
      <c r="C8" s="97"/>
      <c r="D8" s="44">
        <f t="shared" si="0"/>
        <v>0</v>
      </c>
      <c r="E8" s="44">
        <f t="shared" si="1"/>
        <v>0</v>
      </c>
      <c r="F8" s="44">
        <f t="shared" si="2"/>
        <v>0</v>
      </c>
      <c r="G8" s="44">
        <f t="shared" si="3"/>
        <v>0</v>
      </c>
      <c r="H8" s="44">
        <f t="shared" ref="H8:H19" si="4">SUM(D8:G8)</f>
        <v>0</v>
      </c>
      <c r="I8" s="107"/>
      <c r="J8" s="99">
        <f t="shared" ref="J8:J20" si="5">I8-U8</f>
        <v>0</v>
      </c>
      <c r="K8" s="107"/>
      <c r="L8" s="99">
        <f t="shared" ref="L8:L20" si="6">K8-V8</f>
        <v>0</v>
      </c>
      <c r="M8" s="107"/>
      <c r="N8" s="99">
        <f t="shared" ref="N8:N20" si="7">M8-W8</f>
        <v>0</v>
      </c>
      <c r="O8" s="107"/>
      <c r="P8" s="99">
        <f t="shared" ref="P8:P20" si="8">O8-X8</f>
        <v>0</v>
      </c>
      <c r="Q8" s="44"/>
      <c r="R8" s="99">
        <f t="shared" ref="R8:R20" si="9">Q8-Y8</f>
        <v>0</v>
      </c>
      <c r="S8" s="45"/>
      <c r="T8" s="101" t="s">
        <v>124</v>
      </c>
      <c r="U8" s="102"/>
      <c r="V8" s="102">
        <v>0</v>
      </c>
      <c r="W8" s="102"/>
      <c r="X8" s="102"/>
      <c r="Y8" s="102">
        <v>0</v>
      </c>
      <c r="Z8"/>
      <c r="AA8"/>
    </row>
    <row r="9" spans="1:27" ht="14.4" x14ac:dyDescent="0.3">
      <c r="A9" s="43" t="s">
        <v>125</v>
      </c>
      <c r="B9" s="42">
        <v>3</v>
      </c>
      <c r="C9" s="97"/>
      <c r="D9" s="44">
        <f t="shared" si="0"/>
        <v>0</v>
      </c>
      <c r="E9" s="44">
        <f t="shared" si="1"/>
        <v>0</v>
      </c>
      <c r="F9" s="44">
        <f t="shared" si="2"/>
        <v>0</v>
      </c>
      <c r="G9" s="44">
        <f t="shared" si="3"/>
        <v>0</v>
      </c>
      <c r="H9" s="44">
        <f t="shared" si="4"/>
        <v>0</v>
      </c>
      <c r="I9" s="107"/>
      <c r="J9" s="99">
        <f t="shared" si="5"/>
        <v>0</v>
      </c>
      <c r="K9" s="107"/>
      <c r="L9" s="99">
        <f t="shared" si="6"/>
        <v>0</v>
      </c>
      <c r="M9" s="107"/>
      <c r="N9" s="99">
        <f t="shared" si="7"/>
        <v>0</v>
      </c>
      <c r="O9" s="107"/>
      <c r="P9" s="99">
        <f t="shared" si="8"/>
        <v>0</v>
      </c>
      <c r="Q9" s="44"/>
      <c r="R9" s="99">
        <f t="shared" si="9"/>
        <v>0</v>
      </c>
      <c r="S9" s="45"/>
      <c r="T9" s="101" t="s">
        <v>125</v>
      </c>
      <c r="U9" s="102"/>
      <c r="V9" s="102"/>
      <c r="W9" s="102">
        <v>0</v>
      </c>
      <c r="X9" s="102"/>
      <c r="Y9" s="102">
        <v>0</v>
      </c>
      <c r="Z9"/>
      <c r="AA9"/>
    </row>
    <row r="10" spans="1:27" ht="14.4" x14ac:dyDescent="0.3">
      <c r="A10" s="43" t="s">
        <v>126</v>
      </c>
      <c r="B10" s="42">
        <v>4</v>
      </c>
      <c r="C10" s="97"/>
      <c r="D10" s="44">
        <f t="shared" si="0"/>
        <v>0</v>
      </c>
      <c r="E10" s="44">
        <f t="shared" si="1"/>
        <v>0</v>
      </c>
      <c r="F10" s="44">
        <f t="shared" si="2"/>
        <v>0</v>
      </c>
      <c r="G10" s="44">
        <f t="shared" si="3"/>
        <v>0</v>
      </c>
      <c r="H10" s="44">
        <f t="shared" si="4"/>
        <v>0</v>
      </c>
      <c r="I10" s="107"/>
      <c r="J10" s="99">
        <f t="shared" si="5"/>
        <v>0</v>
      </c>
      <c r="K10" s="107"/>
      <c r="L10" s="99">
        <f t="shared" si="6"/>
        <v>0</v>
      </c>
      <c r="M10" s="107"/>
      <c r="N10" s="99">
        <f t="shared" si="7"/>
        <v>0</v>
      </c>
      <c r="O10" s="107"/>
      <c r="P10" s="99">
        <f t="shared" si="8"/>
        <v>0</v>
      </c>
      <c r="Q10" s="44"/>
      <c r="R10" s="99">
        <f t="shared" si="9"/>
        <v>0</v>
      </c>
      <c r="S10" s="45"/>
      <c r="T10" s="101" t="s">
        <v>126</v>
      </c>
      <c r="U10" s="102"/>
      <c r="V10" s="102"/>
      <c r="W10" s="102"/>
      <c r="X10" s="102">
        <v>0</v>
      </c>
      <c r="Y10" s="102">
        <v>0</v>
      </c>
      <c r="Z10"/>
      <c r="AA10"/>
    </row>
    <row r="11" spans="1:27" ht="14.4" x14ac:dyDescent="0.3">
      <c r="A11" s="43"/>
      <c r="B11" s="42"/>
      <c r="C11" s="97"/>
      <c r="D11" s="44">
        <f t="shared" ref="D11:D13" si="10">I11/Taux_FY16</f>
        <v>0</v>
      </c>
      <c r="E11" s="44">
        <f t="shared" ref="E11:E13" si="11">K11/Taux_FY16</f>
        <v>0</v>
      </c>
      <c r="F11" s="44">
        <f t="shared" ref="F11:F13" si="12">M11/Taux_FY16</f>
        <v>0</v>
      </c>
      <c r="G11" s="44">
        <f t="shared" ref="G11:G13" si="13">O11/Taux_FY16</f>
        <v>0</v>
      </c>
      <c r="H11" s="44">
        <f t="shared" ref="H11:H13" si="14">SUM(D11:G11)</f>
        <v>0</v>
      </c>
      <c r="I11" s="107"/>
      <c r="J11" s="99">
        <f t="shared" ref="J11:J18" si="15">I11-U11</f>
        <v>0</v>
      </c>
      <c r="K11" s="107"/>
      <c r="L11" s="99">
        <f t="shared" ref="L11:L13" si="16">K11-V11</f>
        <v>0</v>
      </c>
      <c r="M11" s="107"/>
      <c r="N11" s="99">
        <f t="shared" ref="N11:N13" si="17">M11-W11</f>
        <v>0</v>
      </c>
      <c r="O11" s="107"/>
      <c r="P11" s="99">
        <f t="shared" ref="P11:P13" si="18">O11-X11</f>
        <v>0</v>
      </c>
      <c r="Q11" s="44"/>
      <c r="R11" s="99">
        <f t="shared" ref="R11:R13" si="19">Q11-Y11</f>
        <v>0</v>
      </c>
      <c r="S11" s="45"/>
      <c r="T11" s="101" t="s">
        <v>52</v>
      </c>
      <c r="U11" s="102">
        <v>0</v>
      </c>
      <c r="V11" s="102">
        <v>0</v>
      </c>
      <c r="W11" s="102">
        <v>0</v>
      </c>
      <c r="X11" s="102">
        <v>0</v>
      </c>
      <c r="Y11" s="102">
        <v>0</v>
      </c>
      <c r="Z11"/>
      <c r="AA11"/>
    </row>
    <row r="12" spans="1:27" ht="14.4" x14ac:dyDescent="0.3">
      <c r="A12" s="43"/>
      <c r="B12" s="42"/>
      <c r="C12" s="97"/>
      <c r="D12" s="44">
        <f t="shared" si="10"/>
        <v>0</v>
      </c>
      <c r="E12" s="44">
        <f t="shared" si="11"/>
        <v>0</v>
      </c>
      <c r="F12" s="44">
        <f t="shared" si="12"/>
        <v>0</v>
      </c>
      <c r="G12" s="44">
        <f t="shared" si="13"/>
        <v>0</v>
      </c>
      <c r="H12" s="44">
        <f t="shared" si="14"/>
        <v>0</v>
      </c>
      <c r="I12" s="107"/>
      <c r="J12" s="99">
        <f t="shared" si="15"/>
        <v>0</v>
      </c>
      <c r="K12" s="107"/>
      <c r="L12" s="99">
        <f t="shared" si="16"/>
        <v>0</v>
      </c>
      <c r="M12" s="107"/>
      <c r="N12" s="99">
        <f t="shared" si="17"/>
        <v>0</v>
      </c>
      <c r="O12" s="107"/>
      <c r="P12" s="99">
        <f t="shared" si="18"/>
        <v>0</v>
      </c>
      <c r="Q12" s="44"/>
      <c r="R12" s="99">
        <f t="shared" si="19"/>
        <v>0</v>
      </c>
      <c r="S12" s="45"/>
      <c r="T12"/>
      <c r="U12"/>
      <c r="V12"/>
      <c r="W12"/>
      <c r="X12"/>
      <c r="Y12"/>
      <c r="Z12"/>
      <c r="AA12"/>
    </row>
    <row r="13" spans="1:27" ht="14.4" x14ac:dyDescent="0.3">
      <c r="A13" s="43"/>
      <c r="B13" s="42"/>
      <c r="C13" s="97"/>
      <c r="D13" s="44">
        <f t="shared" si="10"/>
        <v>0</v>
      </c>
      <c r="E13" s="44">
        <f t="shared" si="11"/>
        <v>0</v>
      </c>
      <c r="F13" s="44">
        <f t="shared" si="12"/>
        <v>0</v>
      </c>
      <c r="G13" s="44">
        <f t="shared" si="13"/>
        <v>0</v>
      </c>
      <c r="H13" s="44">
        <f t="shared" si="14"/>
        <v>0</v>
      </c>
      <c r="I13" s="107"/>
      <c r="J13" s="99">
        <f t="shared" si="15"/>
        <v>0</v>
      </c>
      <c r="K13" s="107"/>
      <c r="L13" s="99">
        <f t="shared" si="16"/>
        <v>0</v>
      </c>
      <c r="M13" s="107"/>
      <c r="N13" s="99">
        <f t="shared" si="17"/>
        <v>0</v>
      </c>
      <c r="O13" s="107"/>
      <c r="P13" s="99">
        <f t="shared" si="18"/>
        <v>0</v>
      </c>
      <c r="Q13" s="44"/>
      <c r="R13" s="99">
        <f t="shared" si="19"/>
        <v>0</v>
      </c>
      <c r="S13" s="45"/>
      <c r="T13"/>
      <c r="U13"/>
      <c r="V13"/>
      <c r="W13"/>
      <c r="X13"/>
      <c r="Y13"/>
      <c r="Z13"/>
      <c r="AA13"/>
    </row>
    <row r="14" spans="1:27" ht="14.4" x14ac:dyDescent="0.3">
      <c r="A14" s="43"/>
      <c r="B14" s="42"/>
      <c r="C14" s="97"/>
      <c r="D14" s="44">
        <f t="shared" si="0"/>
        <v>0</v>
      </c>
      <c r="E14" s="44">
        <f t="shared" si="1"/>
        <v>0</v>
      </c>
      <c r="F14" s="44">
        <f t="shared" si="2"/>
        <v>0</v>
      </c>
      <c r="G14" s="44">
        <f t="shared" si="3"/>
        <v>0</v>
      </c>
      <c r="H14" s="44">
        <f t="shared" si="4"/>
        <v>0</v>
      </c>
      <c r="I14" s="107"/>
      <c r="J14" s="99">
        <f t="shared" si="15"/>
        <v>0</v>
      </c>
      <c r="K14" s="107"/>
      <c r="L14" s="99">
        <f t="shared" si="6"/>
        <v>0</v>
      </c>
      <c r="M14" s="107"/>
      <c r="N14" s="99">
        <f t="shared" si="7"/>
        <v>0</v>
      </c>
      <c r="O14" s="107"/>
      <c r="P14" s="99">
        <f t="shared" si="8"/>
        <v>0</v>
      </c>
      <c r="Q14" s="44"/>
      <c r="R14" s="99">
        <f t="shared" si="9"/>
        <v>0</v>
      </c>
      <c r="S14" s="45"/>
      <c r="T14"/>
      <c r="U14"/>
      <c r="V14"/>
      <c r="W14"/>
      <c r="X14"/>
      <c r="Y14"/>
      <c r="Z14"/>
      <c r="AA14"/>
    </row>
    <row r="15" spans="1:27" ht="14.4" x14ac:dyDescent="0.3">
      <c r="A15" s="43"/>
      <c r="B15" s="42"/>
      <c r="C15" s="97"/>
      <c r="D15" s="44">
        <f t="shared" ref="D15:D17" si="20">I15/Taux_FY16</f>
        <v>0</v>
      </c>
      <c r="E15" s="44">
        <f t="shared" ref="E15:E17" si="21">K15/Taux_FY16</f>
        <v>0</v>
      </c>
      <c r="F15" s="44">
        <f t="shared" ref="F15:F17" si="22">M15/Taux_FY16</f>
        <v>0</v>
      </c>
      <c r="G15" s="44">
        <f t="shared" ref="G15:G17" si="23">O15/Taux_FY16</f>
        <v>0</v>
      </c>
      <c r="H15" s="44">
        <f t="shared" ref="H15:H17" si="24">SUM(D15:G15)</f>
        <v>0</v>
      </c>
      <c r="I15" s="107"/>
      <c r="J15" s="99">
        <f t="shared" si="15"/>
        <v>0</v>
      </c>
      <c r="K15" s="107"/>
      <c r="L15" s="99">
        <f t="shared" ref="L15:L17" si="25">K15-V15</f>
        <v>0</v>
      </c>
      <c r="M15" s="107"/>
      <c r="N15" s="99">
        <f t="shared" ref="N15:N17" si="26">M15-W15</f>
        <v>0</v>
      </c>
      <c r="O15" s="107"/>
      <c r="P15" s="99">
        <f t="shared" ref="P15:P17" si="27">O15-X15</f>
        <v>0</v>
      </c>
      <c r="Q15" s="44"/>
      <c r="R15" s="99">
        <f t="shared" ref="R15:R17" si="28">Q15-Y15</f>
        <v>0</v>
      </c>
      <c r="S15" s="45"/>
      <c r="T15"/>
      <c r="U15"/>
      <c r="V15"/>
      <c r="W15"/>
      <c r="X15"/>
      <c r="Y15"/>
      <c r="Z15"/>
      <c r="AA15"/>
    </row>
    <row r="16" spans="1:27" ht="14.4" x14ac:dyDescent="0.3">
      <c r="A16" s="43"/>
      <c r="B16" s="42"/>
      <c r="C16" s="97"/>
      <c r="D16" s="44">
        <f t="shared" si="20"/>
        <v>0</v>
      </c>
      <c r="E16" s="44">
        <f t="shared" si="21"/>
        <v>0</v>
      </c>
      <c r="F16" s="44">
        <f t="shared" si="22"/>
        <v>0</v>
      </c>
      <c r="G16" s="44">
        <f t="shared" si="23"/>
        <v>0</v>
      </c>
      <c r="H16" s="44">
        <f t="shared" si="24"/>
        <v>0</v>
      </c>
      <c r="I16" s="107"/>
      <c r="J16" s="99">
        <f t="shared" si="15"/>
        <v>0</v>
      </c>
      <c r="K16" s="107"/>
      <c r="L16" s="99">
        <f t="shared" si="25"/>
        <v>0</v>
      </c>
      <c r="M16" s="107"/>
      <c r="N16" s="99">
        <f t="shared" si="26"/>
        <v>0</v>
      </c>
      <c r="O16" s="107"/>
      <c r="P16" s="99">
        <f t="shared" si="27"/>
        <v>0</v>
      </c>
      <c r="Q16" s="44"/>
      <c r="R16" s="99">
        <f t="shared" si="28"/>
        <v>0</v>
      </c>
      <c r="S16" s="45"/>
      <c r="T16"/>
      <c r="U16"/>
      <c r="V16"/>
      <c r="W16"/>
      <c r="X16"/>
      <c r="Y16"/>
      <c r="Z16"/>
      <c r="AA16"/>
    </row>
    <row r="17" spans="1:27" ht="14.4" x14ac:dyDescent="0.3">
      <c r="A17" s="43"/>
      <c r="B17" s="42"/>
      <c r="C17" s="97"/>
      <c r="D17" s="44">
        <f t="shared" si="20"/>
        <v>0</v>
      </c>
      <c r="E17" s="44">
        <f t="shared" si="21"/>
        <v>0</v>
      </c>
      <c r="F17" s="44">
        <f t="shared" si="22"/>
        <v>0</v>
      </c>
      <c r="G17" s="44">
        <f t="shared" si="23"/>
        <v>0</v>
      </c>
      <c r="H17" s="44">
        <f t="shared" si="24"/>
        <v>0</v>
      </c>
      <c r="I17" s="107"/>
      <c r="J17" s="99">
        <f t="shared" si="15"/>
        <v>0</v>
      </c>
      <c r="K17" s="107"/>
      <c r="L17" s="99">
        <f t="shared" si="25"/>
        <v>0</v>
      </c>
      <c r="M17" s="107"/>
      <c r="N17" s="99">
        <f t="shared" si="26"/>
        <v>0</v>
      </c>
      <c r="O17" s="107"/>
      <c r="P17" s="99">
        <f t="shared" si="27"/>
        <v>0</v>
      </c>
      <c r="Q17" s="44"/>
      <c r="R17" s="99">
        <f t="shared" si="28"/>
        <v>0</v>
      </c>
      <c r="S17" s="45"/>
      <c r="T17"/>
      <c r="U17"/>
      <c r="V17"/>
      <c r="W17"/>
      <c r="X17"/>
      <c r="Y17"/>
      <c r="Z17"/>
      <c r="AA17"/>
    </row>
    <row r="18" spans="1:27" ht="14.4" x14ac:dyDescent="0.3">
      <c r="A18" s="43"/>
      <c r="B18" s="42"/>
      <c r="C18" s="97"/>
      <c r="D18" s="44">
        <f t="shared" ref="D18" si="29">I18/Taux_FY16</f>
        <v>0</v>
      </c>
      <c r="E18" s="44">
        <f t="shared" ref="E18" si="30">K18/Taux_FY16</f>
        <v>0</v>
      </c>
      <c r="F18" s="44">
        <f t="shared" ref="F18" si="31">M18/Taux_FY16</f>
        <v>0</v>
      </c>
      <c r="G18" s="44">
        <f t="shared" ref="G18" si="32">O18/Taux_FY16</f>
        <v>0</v>
      </c>
      <c r="H18" s="44">
        <f t="shared" ref="H18" si="33">SUM(D18:G18)</f>
        <v>0</v>
      </c>
      <c r="I18" s="107"/>
      <c r="J18" s="99">
        <f t="shared" si="15"/>
        <v>0</v>
      </c>
      <c r="K18" s="107"/>
      <c r="L18" s="99">
        <f t="shared" ref="L18" si="34">K18-V18</f>
        <v>0</v>
      </c>
      <c r="M18" s="107"/>
      <c r="N18" s="99">
        <f t="shared" ref="N18" si="35">M18-W18</f>
        <v>0</v>
      </c>
      <c r="O18" s="107"/>
      <c r="P18" s="99">
        <f t="shared" ref="P18" si="36">O18-X18</f>
        <v>0</v>
      </c>
      <c r="Q18" s="44"/>
      <c r="R18" s="99">
        <f t="shared" ref="R18" si="37">Q18-Y18</f>
        <v>0</v>
      </c>
      <c r="S18" s="45"/>
      <c r="T18"/>
      <c r="U18"/>
      <c r="V18"/>
      <c r="W18"/>
      <c r="X18"/>
      <c r="Y18"/>
      <c r="Z18"/>
      <c r="AA18"/>
    </row>
    <row r="19" spans="1:27" ht="14.4" x14ac:dyDescent="0.3">
      <c r="A19" s="47"/>
      <c r="B19" s="46"/>
      <c r="C19" s="98"/>
      <c r="D19" s="44">
        <f t="shared" si="0"/>
        <v>0</v>
      </c>
      <c r="E19" s="44">
        <f t="shared" si="1"/>
        <v>0</v>
      </c>
      <c r="F19" s="44">
        <f t="shared" si="2"/>
        <v>0</v>
      </c>
      <c r="G19" s="44">
        <f t="shared" si="3"/>
        <v>0</v>
      </c>
      <c r="H19" s="44">
        <f t="shared" si="4"/>
        <v>0</v>
      </c>
      <c r="I19" s="107"/>
      <c r="J19" s="99">
        <f t="shared" si="5"/>
        <v>0</v>
      </c>
      <c r="K19" s="107"/>
      <c r="L19" s="99">
        <f t="shared" si="6"/>
        <v>0</v>
      </c>
      <c r="M19" s="107"/>
      <c r="N19" s="99">
        <f t="shared" si="7"/>
        <v>0</v>
      </c>
      <c r="O19" s="107"/>
      <c r="P19" s="99">
        <f t="shared" si="8"/>
        <v>0</v>
      </c>
      <c r="Q19" s="44"/>
      <c r="R19" s="99">
        <f t="shared" si="9"/>
        <v>0</v>
      </c>
      <c r="S19" s="45"/>
      <c r="T19"/>
      <c r="U19"/>
      <c r="V19"/>
      <c r="W19"/>
      <c r="X19"/>
      <c r="Y19"/>
      <c r="Z19"/>
      <c r="AA19"/>
    </row>
    <row r="20" spans="1:27" ht="14.4" x14ac:dyDescent="0.3">
      <c r="A20" s="49"/>
      <c r="B20" s="49"/>
      <c r="C20" s="49"/>
      <c r="D20" s="50">
        <f t="shared" ref="D20:I20" si="38">SUM(D7:D19)</f>
        <v>0</v>
      </c>
      <c r="E20" s="50">
        <f t="shared" si="38"/>
        <v>0</v>
      </c>
      <c r="F20" s="50">
        <f t="shared" si="38"/>
        <v>0</v>
      </c>
      <c r="G20" s="50">
        <f t="shared" si="38"/>
        <v>0</v>
      </c>
      <c r="H20" s="50">
        <f t="shared" si="38"/>
        <v>0</v>
      </c>
      <c r="I20" s="72">
        <f t="shared" si="38"/>
        <v>0</v>
      </c>
      <c r="J20" s="73">
        <f t="shared" si="5"/>
        <v>0</v>
      </c>
      <c r="K20" s="72">
        <f>SUM(K7:K19)</f>
        <v>0</v>
      </c>
      <c r="L20" s="73">
        <f t="shared" si="6"/>
        <v>0</v>
      </c>
      <c r="M20" s="72">
        <f>SUM(M7:M19)</f>
        <v>0</v>
      </c>
      <c r="N20" s="73">
        <f t="shared" si="7"/>
        <v>0</v>
      </c>
      <c r="O20" s="72">
        <f>SUM(O7:O19)</f>
        <v>0</v>
      </c>
      <c r="P20" s="74">
        <f t="shared" si="8"/>
        <v>0</v>
      </c>
      <c r="Q20" s="72">
        <f>SUM(Q7:Q19)</f>
        <v>0</v>
      </c>
      <c r="R20" s="73">
        <f t="shared" si="9"/>
        <v>0</v>
      </c>
      <c r="T20"/>
      <c r="U20"/>
      <c r="V20"/>
      <c r="W20"/>
      <c r="X20"/>
      <c r="Y20"/>
      <c r="Z20"/>
      <c r="AA20"/>
    </row>
    <row r="21" spans="1:27" ht="14.4" x14ac:dyDescent="0.3">
      <c r="A21" s="64"/>
      <c r="B21" s="67"/>
      <c r="C21" s="65" t="s">
        <v>54</v>
      </c>
      <c r="D21" s="66"/>
      <c r="E21" s="66"/>
      <c r="F21" s="66"/>
      <c r="G21" s="66"/>
      <c r="H21" s="66"/>
      <c r="I21" s="132" t="str">
        <f>IF(J20&lt;0,"Overbudget","Underbudget")</f>
        <v>Underbudget</v>
      </c>
      <c r="J21" s="133"/>
      <c r="K21" s="132" t="str">
        <f>IF(L20&lt;0,"Overbudget","Underbudget")</f>
        <v>Underbudget</v>
      </c>
      <c r="L21" s="133"/>
      <c r="M21" s="132" t="str">
        <f>IF(N20&lt;0,"Overbudget","Underbudget")</f>
        <v>Underbudget</v>
      </c>
      <c r="N21" s="133"/>
      <c r="O21" s="132" t="str">
        <f>IF(P20&lt;0,"Overbudget","Underbudget")</f>
        <v>Underbudget</v>
      </c>
      <c r="P21" s="133"/>
      <c r="Q21" s="132" t="str">
        <f>IF(R20&lt;0,"Overbudget","Underbudget")</f>
        <v>Underbudget</v>
      </c>
      <c r="R21" s="133"/>
      <c r="T21"/>
      <c r="U21"/>
      <c r="V21"/>
      <c r="W21"/>
      <c r="X21"/>
      <c r="Y21"/>
      <c r="Z21"/>
      <c r="AA21"/>
    </row>
    <row r="22" spans="1:27" s="67" customFormat="1" ht="14.4" x14ac:dyDescent="0.25">
      <c r="A22" s="38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T22" s="68"/>
      <c r="U22" s="68"/>
      <c r="V22" s="68"/>
      <c r="W22" s="68"/>
      <c r="X22" s="68"/>
      <c r="Y22" s="68"/>
      <c r="Z22" s="68"/>
      <c r="AA22" s="68"/>
    </row>
    <row r="23" spans="1:27" ht="14.4" x14ac:dyDescent="0.3">
      <c r="T23"/>
      <c r="U23"/>
      <c r="V23"/>
      <c r="W23"/>
      <c r="X23"/>
      <c r="Y23"/>
      <c r="Z23"/>
      <c r="AA23"/>
    </row>
    <row r="24" spans="1:27" x14ac:dyDescent="0.25">
      <c r="AA24" s="51"/>
    </row>
    <row r="25" spans="1:27" x14ac:dyDescent="0.25">
      <c r="AA25" s="51"/>
    </row>
    <row r="29" spans="1:27" x14ac:dyDescent="0.25">
      <c r="B29" s="37" t="s">
        <v>44</v>
      </c>
    </row>
    <row r="33" spans="3:13" x14ac:dyDescent="0.25">
      <c r="M33" s="37" t="s">
        <v>44</v>
      </c>
    </row>
    <row r="36" spans="3:13" x14ac:dyDescent="0.25">
      <c r="C36" s="37" t="s">
        <v>44</v>
      </c>
    </row>
  </sheetData>
  <sheetProtection algorithmName="SHA-512" hashValue="mJgaOP5wCoL5QXrGlNC5O2S62wfayKzRPDH8jZ3EEgklI7B1kfT04nykApeF4iJpTYDDXgSG3s2MfOV48JIyTg==" saltValue="bFWgzJBW8mQU9fxMC5mfOg==" spinCount="100000" sheet="1" objects="1" scenarios="1" autoFilter="0"/>
  <mergeCells count="12">
    <mergeCell ref="I1:Q1"/>
    <mergeCell ref="T1:Y1"/>
    <mergeCell ref="I21:J21"/>
    <mergeCell ref="K21:L21"/>
    <mergeCell ref="M21:N21"/>
    <mergeCell ref="O21:P21"/>
    <mergeCell ref="Q4:R4"/>
    <mergeCell ref="Q21:R21"/>
    <mergeCell ref="O4:P4"/>
    <mergeCell ref="M4:N4"/>
    <mergeCell ref="K4:L4"/>
    <mergeCell ref="I4:J4"/>
  </mergeCells>
  <conditionalFormatting sqref="I21">
    <cfRule type="containsText" dxfId="27" priority="22" operator="containsText" text="Overbudget">
      <formula>NOT(ISERROR(SEARCH("Overbudget",I21)))</formula>
    </cfRule>
    <cfRule type="containsText" dxfId="26" priority="23" operator="containsText" text="Underbudget">
      <formula>NOT(ISERROR(SEARCH("Underbudget",I21)))</formula>
    </cfRule>
  </conditionalFormatting>
  <conditionalFormatting sqref="K21">
    <cfRule type="containsText" dxfId="25" priority="13" operator="containsText" text="Overbudget">
      <formula>NOT(ISERROR(SEARCH("Overbudget",K21)))</formula>
    </cfRule>
    <cfRule type="containsText" dxfId="24" priority="14" operator="containsText" text="Underbudget">
      <formula>NOT(ISERROR(SEARCH("Underbudget",K21)))</formula>
    </cfRule>
  </conditionalFormatting>
  <conditionalFormatting sqref="M21">
    <cfRule type="containsText" dxfId="23" priority="11" operator="containsText" text="Overbudget">
      <formula>NOT(ISERROR(SEARCH("Overbudget",M21)))</formula>
    </cfRule>
    <cfRule type="containsText" dxfId="22" priority="12" operator="containsText" text="Underbudget">
      <formula>NOT(ISERROR(SEARCH("Underbudget",M21)))</formula>
    </cfRule>
  </conditionalFormatting>
  <conditionalFormatting sqref="O21">
    <cfRule type="containsText" dxfId="21" priority="9" operator="containsText" text="Overbudget">
      <formula>NOT(ISERROR(SEARCH("Overbudget",O21)))</formula>
    </cfRule>
    <cfRule type="containsText" dxfId="20" priority="10" operator="containsText" text="Underbudget">
      <formula>NOT(ISERROR(SEARCH("Underbudget",O21)))</formula>
    </cfRule>
  </conditionalFormatting>
  <conditionalFormatting sqref="Q21">
    <cfRule type="containsText" dxfId="19" priority="7" operator="containsText" text="Overbudget">
      <formula>NOT(ISERROR(SEARCH("Overbudget",Q21)))</formula>
    </cfRule>
    <cfRule type="containsText" dxfId="18" priority="8" operator="containsText" text="Underbudget">
      <formula>NOT(ISERROR(SEARCH("Underbudget",Q21)))</formula>
    </cfRule>
  </conditionalFormatting>
  <conditionalFormatting pivot="1">
    <cfRule type="cellIs" dxfId="17" priority="2" operator="equal">
      <formula>0</formula>
    </cfRule>
  </conditionalFormatting>
  <conditionalFormatting pivot="1" sqref="U7:X10">
    <cfRule type="cellIs" dxfId="16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2"/>
  <ignoredErrors>
    <ignoredError sqref="I21:L21 M21:P21 Q21:R21 I20" unlockedFormula="1"/>
    <ignoredError sqref="J20:R20" formula="1"/>
  </ignoredError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F366"/>
  <sheetViews>
    <sheetView showGridLines="0" workbookViewId="0">
      <selection activeCell="F23" sqref="F21:F23"/>
    </sheetView>
  </sheetViews>
  <sheetFormatPr baseColWidth="10" defaultColWidth="11.44140625" defaultRowHeight="14.4" x14ac:dyDescent="0.3"/>
  <cols>
    <col min="1" max="1" width="11.44140625" style="1"/>
    <col min="2" max="4" width="11.44140625" style="3"/>
    <col min="5" max="5" width="11.44140625" style="1"/>
    <col min="6" max="6" width="20.21875" bestFit="1" customWidth="1"/>
    <col min="7" max="16384" width="11.44140625" style="1"/>
  </cols>
  <sheetData>
    <row r="1" spans="2:6" ht="15" thickBot="1" x14ac:dyDescent="0.35">
      <c r="B1" s="2" t="s">
        <v>30</v>
      </c>
      <c r="C1" s="3" t="s">
        <v>31</v>
      </c>
      <c r="D1" s="3" t="s">
        <v>4</v>
      </c>
      <c r="F1" s="32" t="s">
        <v>8</v>
      </c>
    </row>
    <row r="2" spans="2:6" ht="14.4" customHeight="1" x14ac:dyDescent="0.3">
      <c r="B2" s="4">
        <v>42186</v>
      </c>
      <c r="C2" s="22" t="s">
        <v>18</v>
      </c>
      <c r="D2" s="5" t="s">
        <v>14</v>
      </c>
      <c r="F2" s="33"/>
    </row>
    <row r="3" spans="2:6" ht="14.4" customHeight="1" x14ac:dyDescent="0.3">
      <c r="B3" s="6">
        <v>42187</v>
      </c>
      <c r="C3" s="23" t="s">
        <v>18</v>
      </c>
      <c r="D3" s="7" t="s">
        <v>14</v>
      </c>
      <c r="F3" s="31" t="s">
        <v>9</v>
      </c>
    </row>
    <row r="4" spans="2:6" ht="14.4" customHeight="1" x14ac:dyDescent="0.3">
      <c r="B4" s="6">
        <v>42188</v>
      </c>
      <c r="C4" s="23" t="s">
        <v>18</v>
      </c>
      <c r="D4" s="7" t="s">
        <v>14</v>
      </c>
      <c r="F4" s="31" t="s">
        <v>1</v>
      </c>
    </row>
    <row r="5" spans="2:6" ht="14.4" customHeight="1" x14ac:dyDescent="0.3">
      <c r="B5" s="6">
        <v>42189</v>
      </c>
      <c r="C5" s="23" t="s">
        <v>18</v>
      </c>
      <c r="D5" s="7" t="s">
        <v>14</v>
      </c>
      <c r="F5" s="31" t="s">
        <v>12</v>
      </c>
    </row>
    <row r="6" spans="2:6" ht="14.4" customHeight="1" x14ac:dyDescent="0.3">
      <c r="B6" s="6">
        <v>42190</v>
      </c>
      <c r="C6" s="23" t="s">
        <v>18</v>
      </c>
      <c r="D6" s="7" t="s">
        <v>14</v>
      </c>
      <c r="F6" s="31" t="s">
        <v>67</v>
      </c>
    </row>
    <row r="7" spans="2:6" ht="14.4" customHeight="1" x14ac:dyDescent="0.3">
      <c r="B7" s="6">
        <v>42191</v>
      </c>
      <c r="C7" s="23" t="s">
        <v>18</v>
      </c>
      <c r="D7" s="7" t="s">
        <v>14</v>
      </c>
      <c r="F7" s="31" t="s">
        <v>70</v>
      </c>
    </row>
    <row r="8" spans="2:6" ht="14.4" customHeight="1" x14ac:dyDescent="0.3">
      <c r="B8" s="6">
        <v>42192</v>
      </c>
      <c r="C8" s="23" t="s">
        <v>18</v>
      </c>
      <c r="D8" s="7" t="s">
        <v>14</v>
      </c>
      <c r="F8" s="31" t="s">
        <v>11</v>
      </c>
    </row>
    <row r="9" spans="2:6" ht="14.4" customHeight="1" x14ac:dyDescent="0.3">
      <c r="B9" s="6">
        <v>42193</v>
      </c>
      <c r="C9" s="23" t="s">
        <v>18</v>
      </c>
      <c r="D9" s="7" t="s">
        <v>14</v>
      </c>
      <c r="F9" s="31" t="s">
        <v>69</v>
      </c>
    </row>
    <row r="10" spans="2:6" ht="14.4" customHeight="1" x14ac:dyDescent="0.3">
      <c r="B10" s="6">
        <v>42194</v>
      </c>
      <c r="C10" s="23" t="s">
        <v>18</v>
      </c>
      <c r="D10" s="7" t="s">
        <v>14</v>
      </c>
      <c r="F10" s="31" t="s">
        <v>68</v>
      </c>
    </row>
    <row r="11" spans="2:6" ht="14.4" customHeight="1" x14ac:dyDescent="0.3">
      <c r="B11" s="6">
        <v>42195</v>
      </c>
      <c r="C11" s="23" t="s">
        <v>18</v>
      </c>
      <c r="D11" s="7" t="s">
        <v>14</v>
      </c>
      <c r="F11" s="31" t="s">
        <v>37</v>
      </c>
    </row>
    <row r="12" spans="2:6" ht="14.4" customHeight="1" x14ac:dyDescent="0.3">
      <c r="B12" s="6">
        <v>42196</v>
      </c>
      <c r="C12" s="23" t="s">
        <v>18</v>
      </c>
      <c r="D12" s="7" t="s">
        <v>14</v>
      </c>
      <c r="F12" s="31" t="s">
        <v>10</v>
      </c>
    </row>
    <row r="13" spans="2:6" ht="14.4" customHeight="1" x14ac:dyDescent="0.3">
      <c r="B13" s="6">
        <v>42197</v>
      </c>
      <c r="C13" s="23" t="s">
        <v>18</v>
      </c>
      <c r="D13" s="7" t="s">
        <v>14</v>
      </c>
      <c r="F13" s="31"/>
    </row>
    <row r="14" spans="2:6" ht="14.4" customHeight="1" x14ac:dyDescent="0.3">
      <c r="B14" s="6">
        <v>42198</v>
      </c>
      <c r="C14" s="23" t="s">
        <v>18</v>
      </c>
      <c r="D14" s="7" t="s">
        <v>14</v>
      </c>
    </row>
    <row r="15" spans="2:6" ht="14.4" customHeight="1" x14ac:dyDescent="0.3">
      <c r="B15" s="6">
        <v>42199</v>
      </c>
      <c r="C15" s="23" t="s">
        <v>18</v>
      </c>
      <c r="D15" s="7" t="s">
        <v>14</v>
      </c>
    </row>
    <row r="16" spans="2:6" ht="14.4" customHeight="1" x14ac:dyDescent="0.3">
      <c r="B16" s="6">
        <v>42200</v>
      </c>
      <c r="C16" s="23" t="s">
        <v>18</v>
      </c>
      <c r="D16" s="7" t="s">
        <v>14</v>
      </c>
    </row>
    <row r="17" spans="2:4" ht="14.4" customHeight="1" x14ac:dyDescent="0.3">
      <c r="B17" s="6">
        <v>42201</v>
      </c>
      <c r="C17" s="23" t="s">
        <v>18</v>
      </c>
      <c r="D17" s="7" t="s">
        <v>14</v>
      </c>
    </row>
    <row r="18" spans="2:4" ht="14.4" customHeight="1" x14ac:dyDescent="0.3">
      <c r="B18" s="6">
        <v>42202</v>
      </c>
      <c r="C18" s="23" t="s">
        <v>18</v>
      </c>
      <c r="D18" s="7" t="s">
        <v>14</v>
      </c>
    </row>
    <row r="19" spans="2:4" ht="14.4" customHeight="1" x14ac:dyDescent="0.3">
      <c r="B19" s="6">
        <v>42203</v>
      </c>
      <c r="C19" s="23" t="s">
        <v>18</v>
      </c>
      <c r="D19" s="7" t="s">
        <v>14</v>
      </c>
    </row>
    <row r="20" spans="2:4" ht="14.4" customHeight="1" x14ac:dyDescent="0.3">
      <c r="B20" s="6">
        <v>42204</v>
      </c>
      <c r="C20" s="23" t="s">
        <v>18</v>
      </c>
      <c r="D20" s="7" t="s">
        <v>14</v>
      </c>
    </row>
    <row r="21" spans="2:4" ht="14.4" customHeight="1" x14ac:dyDescent="0.3">
      <c r="B21" s="6">
        <v>42205</v>
      </c>
      <c r="C21" s="23" t="s">
        <v>18</v>
      </c>
      <c r="D21" s="7" t="s">
        <v>14</v>
      </c>
    </row>
    <row r="22" spans="2:4" ht="14.4" customHeight="1" x14ac:dyDescent="0.3">
      <c r="B22" s="6">
        <v>42206</v>
      </c>
      <c r="C22" s="23" t="s">
        <v>18</v>
      </c>
      <c r="D22" s="7" t="s">
        <v>14</v>
      </c>
    </row>
    <row r="23" spans="2:4" ht="14.4" customHeight="1" x14ac:dyDescent="0.3">
      <c r="B23" s="6">
        <v>42207</v>
      </c>
      <c r="C23" s="23" t="s">
        <v>18</v>
      </c>
      <c r="D23" s="7" t="s">
        <v>14</v>
      </c>
    </row>
    <row r="24" spans="2:4" ht="14.4" customHeight="1" x14ac:dyDescent="0.3">
      <c r="B24" s="6">
        <v>42208</v>
      </c>
      <c r="C24" s="23" t="s">
        <v>18</v>
      </c>
      <c r="D24" s="7" t="s">
        <v>14</v>
      </c>
    </row>
    <row r="25" spans="2:4" ht="14.4" customHeight="1" x14ac:dyDescent="0.3">
      <c r="B25" s="6">
        <v>42209</v>
      </c>
      <c r="C25" s="23" t="s">
        <v>18</v>
      </c>
      <c r="D25" s="7" t="s">
        <v>14</v>
      </c>
    </row>
    <row r="26" spans="2:4" ht="14.4" customHeight="1" x14ac:dyDescent="0.3">
      <c r="B26" s="6">
        <v>42210</v>
      </c>
      <c r="C26" s="23" t="s">
        <v>18</v>
      </c>
      <c r="D26" s="7" t="s">
        <v>14</v>
      </c>
    </row>
    <row r="27" spans="2:4" ht="14.4" customHeight="1" x14ac:dyDescent="0.3">
      <c r="B27" s="6">
        <v>42211</v>
      </c>
      <c r="C27" s="23" t="s">
        <v>18</v>
      </c>
      <c r="D27" s="7" t="s">
        <v>14</v>
      </c>
    </row>
    <row r="28" spans="2:4" ht="14.4" customHeight="1" x14ac:dyDescent="0.3">
      <c r="B28" s="6">
        <v>42212</v>
      </c>
      <c r="C28" s="23" t="s">
        <v>18</v>
      </c>
      <c r="D28" s="7" t="s">
        <v>14</v>
      </c>
    </row>
    <row r="29" spans="2:4" ht="14.4" customHeight="1" x14ac:dyDescent="0.3">
      <c r="B29" s="6">
        <v>42213</v>
      </c>
      <c r="C29" s="23" t="s">
        <v>18</v>
      </c>
      <c r="D29" s="7" t="s">
        <v>14</v>
      </c>
    </row>
    <row r="30" spans="2:4" ht="14.4" customHeight="1" x14ac:dyDescent="0.3">
      <c r="B30" s="6">
        <v>42214</v>
      </c>
      <c r="C30" s="23" t="s">
        <v>18</v>
      </c>
      <c r="D30" s="7" t="s">
        <v>14</v>
      </c>
    </row>
    <row r="31" spans="2:4" ht="14.4" customHeight="1" x14ac:dyDescent="0.3">
      <c r="B31" s="6">
        <v>42215</v>
      </c>
      <c r="C31" s="23" t="s">
        <v>18</v>
      </c>
      <c r="D31" s="7" t="s">
        <v>14</v>
      </c>
    </row>
    <row r="32" spans="2:4" ht="14.4" customHeight="1" thickBot="1" x14ac:dyDescent="0.35">
      <c r="B32" s="8">
        <v>42216</v>
      </c>
      <c r="C32" s="24" t="s">
        <v>18</v>
      </c>
      <c r="D32" s="9" t="s">
        <v>14</v>
      </c>
    </row>
    <row r="33" spans="2:4" ht="14.4" customHeight="1" x14ac:dyDescent="0.3">
      <c r="B33" s="10">
        <v>42217</v>
      </c>
      <c r="C33" s="25" t="s">
        <v>19</v>
      </c>
      <c r="D33" s="11" t="s">
        <v>14</v>
      </c>
    </row>
    <row r="34" spans="2:4" ht="14.4" customHeight="1" x14ac:dyDescent="0.3">
      <c r="B34" s="12">
        <v>42218</v>
      </c>
      <c r="C34" s="26" t="s">
        <v>19</v>
      </c>
      <c r="D34" s="13" t="s">
        <v>14</v>
      </c>
    </row>
    <row r="35" spans="2:4" ht="14.4" customHeight="1" x14ac:dyDescent="0.3">
      <c r="B35" s="12">
        <v>42219</v>
      </c>
      <c r="C35" s="26" t="s">
        <v>19</v>
      </c>
      <c r="D35" s="13" t="s">
        <v>14</v>
      </c>
    </row>
    <row r="36" spans="2:4" ht="14.4" customHeight="1" x14ac:dyDescent="0.3">
      <c r="B36" s="12">
        <v>42220</v>
      </c>
      <c r="C36" s="26" t="s">
        <v>19</v>
      </c>
      <c r="D36" s="13" t="s">
        <v>14</v>
      </c>
    </row>
    <row r="37" spans="2:4" ht="14.4" customHeight="1" x14ac:dyDescent="0.3">
      <c r="B37" s="12">
        <v>42221</v>
      </c>
      <c r="C37" s="26" t="s">
        <v>19</v>
      </c>
      <c r="D37" s="13" t="s">
        <v>14</v>
      </c>
    </row>
    <row r="38" spans="2:4" ht="14.4" customHeight="1" x14ac:dyDescent="0.3">
      <c r="B38" s="12">
        <v>42222</v>
      </c>
      <c r="C38" s="26" t="s">
        <v>19</v>
      </c>
      <c r="D38" s="13" t="s">
        <v>14</v>
      </c>
    </row>
    <row r="39" spans="2:4" ht="14.4" customHeight="1" x14ac:dyDescent="0.3">
      <c r="B39" s="12">
        <v>42223</v>
      </c>
      <c r="C39" s="26" t="s">
        <v>19</v>
      </c>
      <c r="D39" s="13" t="s">
        <v>14</v>
      </c>
    </row>
    <row r="40" spans="2:4" ht="14.4" customHeight="1" x14ac:dyDescent="0.3">
      <c r="B40" s="12">
        <v>42224</v>
      </c>
      <c r="C40" s="26" t="s">
        <v>19</v>
      </c>
      <c r="D40" s="13" t="s">
        <v>14</v>
      </c>
    </row>
    <row r="41" spans="2:4" ht="14.4" customHeight="1" x14ac:dyDescent="0.3">
      <c r="B41" s="12">
        <v>42225</v>
      </c>
      <c r="C41" s="26" t="s">
        <v>19</v>
      </c>
      <c r="D41" s="13" t="s">
        <v>14</v>
      </c>
    </row>
    <row r="42" spans="2:4" ht="14.4" customHeight="1" x14ac:dyDescent="0.3">
      <c r="B42" s="12">
        <v>42226</v>
      </c>
      <c r="C42" s="26" t="s">
        <v>19</v>
      </c>
      <c r="D42" s="13" t="s">
        <v>14</v>
      </c>
    </row>
    <row r="43" spans="2:4" ht="14.4" customHeight="1" x14ac:dyDescent="0.3">
      <c r="B43" s="12">
        <v>42227</v>
      </c>
      <c r="C43" s="26" t="s">
        <v>19</v>
      </c>
      <c r="D43" s="13" t="s">
        <v>14</v>
      </c>
    </row>
    <row r="44" spans="2:4" ht="14.4" customHeight="1" x14ac:dyDescent="0.3">
      <c r="B44" s="12">
        <v>42228</v>
      </c>
      <c r="C44" s="26" t="s">
        <v>19</v>
      </c>
      <c r="D44" s="13" t="s">
        <v>14</v>
      </c>
    </row>
    <row r="45" spans="2:4" ht="14.4" customHeight="1" x14ac:dyDescent="0.3">
      <c r="B45" s="12">
        <v>42229</v>
      </c>
      <c r="C45" s="26" t="s">
        <v>19</v>
      </c>
      <c r="D45" s="13" t="s">
        <v>14</v>
      </c>
    </row>
    <row r="46" spans="2:4" ht="14.4" customHeight="1" x14ac:dyDescent="0.3">
      <c r="B46" s="12">
        <v>42230</v>
      </c>
      <c r="C46" s="26" t="s">
        <v>19</v>
      </c>
      <c r="D46" s="13" t="s">
        <v>14</v>
      </c>
    </row>
    <row r="47" spans="2:4" ht="14.4" customHeight="1" x14ac:dyDescent="0.3">
      <c r="B47" s="12">
        <v>42231</v>
      </c>
      <c r="C47" s="26" t="s">
        <v>19</v>
      </c>
      <c r="D47" s="13" t="s">
        <v>14</v>
      </c>
    </row>
    <row r="48" spans="2:4" ht="14.4" customHeight="1" x14ac:dyDescent="0.3">
      <c r="B48" s="12">
        <v>42232</v>
      </c>
      <c r="C48" s="26" t="s">
        <v>19</v>
      </c>
      <c r="D48" s="13" t="s">
        <v>14</v>
      </c>
    </row>
    <row r="49" spans="2:4" ht="14.4" customHeight="1" x14ac:dyDescent="0.3">
      <c r="B49" s="12">
        <v>42233</v>
      </c>
      <c r="C49" s="26" t="s">
        <v>19</v>
      </c>
      <c r="D49" s="13" t="s">
        <v>14</v>
      </c>
    </row>
    <row r="50" spans="2:4" ht="14.4" customHeight="1" x14ac:dyDescent="0.3">
      <c r="B50" s="12">
        <v>42234</v>
      </c>
      <c r="C50" s="26" t="s">
        <v>19</v>
      </c>
      <c r="D50" s="13" t="s">
        <v>14</v>
      </c>
    </row>
    <row r="51" spans="2:4" ht="14.4" customHeight="1" x14ac:dyDescent="0.3">
      <c r="B51" s="12">
        <v>42235</v>
      </c>
      <c r="C51" s="26" t="s">
        <v>19</v>
      </c>
      <c r="D51" s="13" t="s">
        <v>14</v>
      </c>
    </row>
    <row r="52" spans="2:4" ht="14.4" customHeight="1" x14ac:dyDescent="0.3">
      <c r="B52" s="12">
        <v>42236</v>
      </c>
      <c r="C52" s="26" t="s">
        <v>19</v>
      </c>
      <c r="D52" s="13" t="s">
        <v>14</v>
      </c>
    </row>
    <row r="53" spans="2:4" ht="14.4" customHeight="1" x14ac:dyDescent="0.3">
      <c r="B53" s="12">
        <v>42237</v>
      </c>
      <c r="C53" s="26" t="s">
        <v>19</v>
      </c>
      <c r="D53" s="13" t="s">
        <v>14</v>
      </c>
    </row>
    <row r="54" spans="2:4" ht="14.4" customHeight="1" x14ac:dyDescent="0.3">
      <c r="B54" s="12">
        <v>42238</v>
      </c>
      <c r="C54" s="26" t="s">
        <v>19</v>
      </c>
      <c r="D54" s="13" t="s">
        <v>14</v>
      </c>
    </row>
    <row r="55" spans="2:4" ht="14.4" customHeight="1" x14ac:dyDescent="0.3">
      <c r="B55" s="12">
        <v>42239</v>
      </c>
      <c r="C55" s="26" t="s">
        <v>19</v>
      </c>
      <c r="D55" s="13" t="s">
        <v>14</v>
      </c>
    </row>
    <row r="56" spans="2:4" ht="14.4" customHeight="1" x14ac:dyDescent="0.3">
      <c r="B56" s="12">
        <v>42240</v>
      </c>
      <c r="C56" s="26" t="s">
        <v>19</v>
      </c>
      <c r="D56" s="13" t="s">
        <v>14</v>
      </c>
    </row>
    <row r="57" spans="2:4" ht="14.4" customHeight="1" x14ac:dyDescent="0.3">
      <c r="B57" s="12">
        <v>42241</v>
      </c>
      <c r="C57" s="26" t="s">
        <v>19</v>
      </c>
      <c r="D57" s="13" t="s">
        <v>14</v>
      </c>
    </row>
    <row r="58" spans="2:4" ht="14.4" customHeight="1" x14ac:dyDescent="0.3">
      <c r="B58" s="12">
        <v>42242</v>
      </c>
      <c r="C58" s="26" t="s">
        <v>19</v>
      </c>
      <c r="D58" s="13" t="s">
        <v>14</v>
      </c>
    </row>
    <row r="59" spans="2:4" ht="14.4" customHeight="1" x14ac:dyDescent="0.3">
      <c r="B59" s="12">
        <v>42243</v>
      </c>
      <c r="C59" s="26" t="s">
        <v>19</v>
      </c>
      <c r="D59" s="13" t="s">
        <v>14</v>
      </c>
    </row>
    <row r="60" spans="2:4" ht="14.4" customHeight="1" x14ac:dyDescent="0.3">
      <c r="B60" s="12">
        <v>42244</v>
      </c>
      <c r="C60" s="26" t="s">
        <v>19</v>
      </c>
      <c r="D60" s="13" t="s">
        <v>14</v>
      </c>
    </row>
    <row r="61" spans="2:4" ht="14.4" customHeight="1" x14ac:dyDescent="0.3">
      <c r="B61" s="12">
        <v>42245</v>
      </c>
      <c r="C61" s="26" t="s">
        <v>19</v>
      </c>
      <c r="D61" s="13" t="s">
        <v>14</v>
      </c>
    </row>
    <row r="62" spans="2:4" ht="14.4" customHeight="1" x14ac:dyDescent="0.3">
      <c r="B62" s="12">
        <v>42246</v>
      </c>
      <c r="C62" s="26" t="s">
        <v>19</v>
      </c>
      <c r="D62" s="13" t="s">
        <v>14</v>
      </c>
    </row>
    <row r="63" spans="2:4" ht="14.4" customHeight="1" thickBot="1" x14ac:dyDescent="0.35">
      <c r="B63" s="14">
        <v>42247</v>
      </c>
      <c r="C63" s="27" t="s">
        <v>19</v>
      </c>
      <c r="D63" s="15" t="s">
        <v>14</v>
      </c>
    </row>
    <row r="64" spans="2:4" ht="14.4" customHeight="1" x14ac:dyDescent="0.3">
      <c r="B64" s="16">
        <v>42248</v>
      </c>
      <c r="C64" s="28" t="s">
        <v>20</v>
      </c>
      <c r="D64" s="17" t="s">
        <v>14</v>
      </c>
    </row>
    <row r="65" spans="2:4" ht="14.4" customHeight="1" x14ac:dyDescent="0.3">
      <c r="B65" s="18">
        <v>42249</v>
      </c>
      <c r="C65" s="29" t="s">
        <v>20</v>
      </c>
      <c r="D65" s="19" t="s">
        <v>14</v>
      </c>
    </row>
    <row r="66" spans="2:4" ht="14.4" customHeight="1" x14ac:dyDescent="0.3">
      <c r="B66" s="18">
        <v>42250</v>
      </c>
      <c r="C66" s="29" t="s">
        <v>20</v>
      </c>
      <c r="D66" s="19" t="s">
        <v>14</v>
      </c>
    </row>
    <row r="67" spans="2:4" ht="14.4" customHeight="1" x14ac:dyDescent="0.3">
      <c r="B67" s="18">
        <v>42251</v>
      </c>
      <c r="C67" s="29" t="s">
        <v>20</v>
      </c>
      <c r="D67" s="19" t="s">
        <v>14</v>
      </c>
    </row>
    <row r="68" spans="2:4" ht="14.4" customHeight="1" x14ac:dyDescent="0.3">
      <c r="B68" s="18">
        <v>42252</v>
      </c>
      <c r="C68" s="29" t="s">
        <v>20</v>
      </c>
      <c r="D68" s="19" t="s">
        <v>14</v>
      </c>
    </row>
    <row r="69" spans="2:4" ht="14.4" customHeight="1" x14ac:dyDescent="0.3">
      <c r="B69" s="18">
        <v>42253</v>
      </c>
      <c r="C69" s="29" t="s">
        <v>20</v>
      </c>
      <c r="D69" s="19" t="s">
        <v>14</v>
      </c>
    </row>
    <row r="70" spans="2:4" ht="14.4" customHeight="1" x14ac:dyDescent="0.3">
      <c r="B70" s="18">
        <v>42254</v>
      </c>
      <c r="C70" s="29" t="s">
        <v>20</v>
      </c>
      <c r="D70" s="19" t="s">
        <v>14</v>
      </c>
    </row>
    <row r="71" spans="2:4" ht="14.4" customHeight="1" x14ac:dyDescent="0.3">
      <c r="B71" s="18">
        <v>42255</v>
      </c>
      <c r="C71" s="29" t="s">
        <v>20</v>
      </c>
      <c r="D71" s="19" t="s">
        <v>14</v>
      </c>
    </row>
    <row r="72" spans="2:4" ht="14.4" customHeight="1" x14ac:dyDescent="0.3">
      <c r="B72" s="18">
        <v>42256</v>
      </c>
      <c r="C72" s="29" t="s">
        <v>20</v>
      </c>
      <c r="D72" s="19" t="s">
        <v>14</v>
      </c>
    </row>
    <row r="73" spans="2:4" ht="14.4" customHeight="1" x14ac:dyDescent="0.3">
      <c r="B73" s="18">
        <v>42257</v>
      </c>
      <c r="C73" s="29" t="s">
        <v>20</v>
      </c>
      <c r="D73" s="19" t="s">
        <v>14</v>
      </c>
    </row>
    <row r="74" spans="2:4" ht="14.4" customHeight="1" x14ac:dyDescent="0.3">
      <c r="B74" s="18">
        <v>42258</v>
      </c>
      <c r="C74" s="29" t="s">
        <v>20</v>
      </c>
      <c r="D74" s="19" t="s">
        <v>14</v>
      </c>
    </row>
    <row r="75" spans="2:4" ht="14.4" customHeight="1" x14ac:dyDescent="0.3">
      <c r="B75" s="18">
        <v>42259</v>
      </c>
      <c r="C75" s="29" t="s">
        <v>20</v>
      </c>
      <c r="D75" s="19" t="s">
        <v>14</v>
      </c>
    </row>
    <row r="76" spans="2:4" ht="14.4" customHeight="1" x14ac:dyDescent="0.3">
      <c r="B76" s="18">
        <v>42260</v>
      </c>
      <c r="C76" s="29" t="s">
        <v>20</v>
      </c>
      <c r="D76" s="19" t="s">
        <v>14</v>
      </c>
    </row>
    <row r="77" spans="2:4" ht="14.4" customHeight="1" x14ac:dyDescent="0.3">
      <c r="B77" s="18">
        <v>42261</v>
      </c>
      <c r="C77" s="29" t="s">
        <v>20</v>
      </c>
      <c r="D77" s="19" t="s">
        <v>14</v>
      </c>
    </row>
    <row r="78" spans="2:4" ht="14.4" customHeight="1" x14ac:dyDescent="0.3">
      <c r="B78" s="18">
        <v>42262</v>
      </c>
      <c r="C78" s="29" t="s">
        <v>20</v>
      </c>
      <c r="D78" s="19" t="s">
        <v>14</v>
      </c>
    </row>
    <row r="79" spans="2:4" ht="14.4" customHeight="1" x14ac:dyDescent="0.3">
      <c r="B79" s="18">
        <v>42263</v>
      </c>
      <c r="C79" s="29" t="s">
        <v>20</v>
      </c>
      <c r="D79" s="19" t="s">
        <v>14</v>
      </c>
    </row>
    <row r="80" spans="2:4" ht="14.4" customHeight="1" x14ac:dyDescent="0.3">
      <c r="B80" s="18">
        <v>42264</v>
      </c>
      <c r="C80" s="29" t="s">
        <v>20</v>
      </c>
      <c r="D80" s="19" t="s">
        <v>14</v>
      </c>
    </row>
    <row r="81" spans="2:4" ht="14.4" customHeight="1" x14ac:dyDescent="0.3">
      <c r="B81" s="18">
        <v>42265</v>
      </c>
      <c r="C81" s="29" t="s">
        <v>20</v>
      </c>
      <c r="D81" s="19" t="s">
        <v>14</v>
      </c>
    </row>
    <row r="82" spans="2:4" ht="14.4" customHeight="1" x14ac:dyDescent="0.3">
      <c r="B82" s="18">
        <v>42266</v>
      </c>
      <c r="C82" s="29" t="s">
        <v>20</v>
      </c>
      <c r="D82" s="19" t="s">
        <v>14</v>
      </c>
    </row>
    <row r="83" spans="2:4" ht="14.4" customHeight="1" x14ac:dyDescent="0.3">
      <c r="B83" s="18">
        <v>42267</v>
      </c>
      <c r="C83" s="29" t="s">
        <v>20</v>
      </c>
      <c r="D83" s="19" t="s">
        <v>14</v>
      </c>
    </row>
    <row r="84" spans="2:4" ht="14.4" customHeight="1" x14ac:dyDescent="0.3">
      <c r="B84" s="18">
        <v>42268</v>
      </c>
      <c r="C84" s="29" t="s">
        <v>20</v>
      </c>
      <c r="D84" s="19" t="s">
        <v>14</v>
      </c>
    </row>
    <row r="85" spans="2:4" ht="14.4" customHeight="1" x14ac:dyDescent="0.3">
      <c r="B85" s="18">
        <v>42269</v>
      </c>
      <c r="C85" s="29" t="s">
        <v>20</v>
      </c>
      <c r="D85" s="19" t="s">
        <v>14</v>
      </c>
    </row>
    <row r="86" spans="2:4" ht="14.4" customHeight="1" x14ac:dyDescent="0.3">
      <c r="B86" s="18">
        <v>42270</v>
      </c>
      <c r="C86" s="29" t="s">
        <v>20</v>
      </c>
      <c r="D86" s="19" t="s">
        <v>14</v>
      </c>
    </row>
    <row r="87" spans="2:4" ht="14.4" customHeight="1" x14ac:dyDescent="0.3">
      <c r="B87" s="18">
        <v>42271</v>
      </c>
      <c r="C87" s="29" t="s">
        <v>20</v>
      </c>
      <c r="D87" s="19" t="s">
        <v>14</v>
      </c>
    </row>
    <row r="88" spans="2:4" ht="14.4" customHeight="1" x14ac:dyDescent="0.3">
      <c r="B88" s="18">
        <v>42272</v>
      </c>
      <c r="C88" s="29" t="s">
        <v>20</v>
      </c>
      <c r="D88" s="19" t="s">
        <v>14</v>
      </c>
    </row>
    <row r="89" spans="2:4" ht="14.4" customHeight="1" x14ac:dyDescent="0.3">
      <c r="B89" s="18">
        <v>42273</v>
      </c>
      <c r="C89" s="29" t="s">
        <v>20</v>
      </c>
      <c r="D89" s="19" t="s">
        <v>14</v>
      </c>
    </row>
    <row r="90" spans="2:4" ht="14.4" customHeight="1" x14ac:dyDescent="0.3">
      <c r="B90" s="18">
        <v>42274</v>
      </c>
      <c r="C90" s="29" t="s">
        <v>20</v>
      </c>
      <c r="D90" s="19" t="s">
        <v>14</v>
      </c>
    </row>
    <row r="91" spans="2:4" ht="14.4" customHeight="1" x14ac:dyDescent="0.3">
      <c r="B91" s="18">
        <v>42275</v>
      </c>
      <c r="C91" s="29" t="s">
        <v>20</v>
      </c>
      <c r="D91" s="19" t="s">
        <v>14</v>
      </c>
    </row>
    <row r="92" spans="2:4" ht="14.4" customHeight="1" x14ac:dyDescent="0.3">
      <c r="B92" s="18">
        <v>42276</v>
      </c>
      <c r="C92" s="29" t="s">
        <v>20</v>
      </c>
      <c r="D92" s="19" t="s">
        <v>14</v>
      </c>
    </row>
    <row r="93" spans="2:4" ht="14.4" customHeight="1" thickBot="1" x14ac:dyDescent="0.35">
      <c r="B93" s="20">
        <v>42277</v>
      </c>
      <c r="C93" s="30" t="s">
        <v>20</v>
      </c>
      <c r="D93" s="21" t="s">
        <v>14</v>
      </c>
    </row>
    <row r="94" spans="2:4" ht="14.4" customHeight="1" x14ac:dyDescent="0.3">
      <c r="B94" s="10">
        <v>42278</v>
      </c>
      <c r="C94" s="25" t="s">
        <v>21</v>
      </c>
      <c r="D94" s="11" t="s">
        <v>15</v>
      </c>
    </row>
    <row r="95" spans="2:4" ht="14.4" customHeight="1" x14ac:dyDescent="0.3">
      <c r="B95" s="12">
        <v>42279</v>
      </c>
      <c r="C95" s="26" t="s">
        <v>21</v>
      </c>
      <c r="D95" s="13" t="s">
        <v>15</v>
      </c>
    </row>
    <row r="96" spans="2:4" ht="14.4" customHeight="1" x14ac:dyDescent="0.3">
      <c r="B96" s="12">
        <v>42280</v>
      </c>
      <c r="C96" s="26" t="s">
        <v>21</v>
      </c>
      <c r="D96" s="13" t="s">
        <v>15</v>
      </c>
    </row>
    <row r="97" spans="2:4" ht="14.4" customHeight="1" x14ac:dyDescent="0.3">
      <c r="B97" s="12">
        <v>42281</v>
      </c>
      <c r="C97" s="26" t="s">
        <v>21</v>
      </c>
      <c r="D97" s="13" t="s">
        <v>15</v>
      </c>
    </row>
    <row r="98" spans="2:4" ht="14.4" customHeight="1" x14ac:dyDescent="0.3">
      <c r="B98" s="12">
        <v>42282</v>
      </c>
      <c r="C98" s="26" t="s">
        <v>21</v>
      </c>
      <c r="D98" s="13" t="s">
        <v>15</v>
      </c>
    </row>
    <row r="99" spans="2:4" ht="14.4" customHeight="1" x14ac:dyDescent="0.3">
      <c r="B99" s="12">
        <v>42283</v>
      </c>
      <c r="C99" s="26" t="s">
        <v>21</v>
      </c>
      <c r="D99" s="13" t="s">
        <v>15</v>
      </c>
    </row>
    <row r="100" spans="2:4" ht="14.4" customHeight="1" x14ac:dyDescent="0.3">
      <c r="B100" s="12">
        <v>42284</v>
      </c>
      <c r="C100" s="26" t="s">
        <v>21</v>
      </c>
      <c r="D100" s="13" t="s">
        <v>15</v>
      </c>
    </row>
    <row r="101" spans="2:4" ht="14.4" customHeight="1" x14ac:dyDescent="0.3">
      <c r="B101" s="12">
        <v>42285</v>
      </c>
      <c r="C101" s="26" t="s">
        <v>21</v>
      </c>
      <c r="D101" s="13" t="s">
        <v>15</v>
      </c>
    </row>
    <row r="102" spans="2:4" ht="14.4" customHeight="1" x14ac:dyDescent="0.3">
      <c r="B102" s="12">
        <v>42286</v>
      </c>
      <c r="C102" s="26" t="s">
        <v>21</v>
      </c>
      <c r="D102" s="13" t="s">
        <v>15</v>
      </c>
    </row>
    <row r="103" spans="2:4" ht="14.4" customHeight="1" x14ac:dyDescent="0.3">
      <c r="B103" s="12">
        <v>42287</v>
      </c>
      <c r="C103" s="26" t="s">
        <v>21</v>
      </c>
      <c r="D103" s="13" t="s">
        <v>15</v>
      </c>
    </row>
    <row r="104" spans="2:4" ht="14.4" customHeight="1" x14ac:dyDescent="0.3">
      <c r="B104" s="12">
        <v>42288</v>
      </c>
      <c r="C104" s="26" t="s">
        <v>21</v>
      </c>
      <c r="D104" s="13" t="s">
        <v>15</v>
      </c>
    </row>
    <row r="105" spans="2:4" ht="14.4" customHeight="1" x14ac:dyDescent="0.3">
      <c r="B105" s="12">
        <v>42289</v>
      </c>
      <c r="C105" s="26" t="s">
        <v>21</v>
      </c>
      <c r="D105" s="13" t="s">
        <v>15</v>
      </c>
    </row>
    <row r="106" spans="2:4" ht="14.4" customHeight="1" x14ac:dyDescent="0.3">
      <c r="B106" s="12">
        <v>42290</v>
      </c>
      <c r="C106" s="26" t="s">
        <v>21</v>
      </c>
      <c r="D106" s="13" t="s">
        <v>15</v>
      </c>
    </row>
    <row r="107" spans="2:4" ht="14.4" customHeight="1" x14ac:dyDescent="0.3">
      <c r="B107" s="12">
        <v>42291</v>
      </c>
      <c r="C107" s="26" t="s">
        <v>21</v>
      </c>
      <c r="D107" s="13" t="s">
        <v>15</v>
      </c>
    </row>
    <row r="108" spans="2:4" ht="14.4" customHeight="1" x14ac:dyDescent="0.3">
      <c r="B108" s="12">
        <v>42292</v>
      </c>
      <c r="C108" s="26" t="s">
        <v>21</v>
      </c>
      <c r="D108" s="13" t="s">
        <v>15</v>
      </c>
    </row>
    <row r="109" spans="2:4" ht="14.4" customHeight="1" x14ac:dyDescent="0.3">
      <c r="B109" s="12">
        <v>42293</v>
      </c>
      <c r="C109" s="26" t="s">
        <v>21</v>
      </c>
      <c r="D109" s="13" t="s">
        <v>15</v>
      </c>
    </row>
    <row r="110" spans="2:4" ht="14.4" customHeight="1" x14ac:dyDescent="0.3">
      <c r="B110" s="12">
        <v>42294</v>
      </c>
      <c r="C110" s="26" t="s">
        <v>21</v>
      </c>
      <c r="D110" s="13" t="s">
        <v>15</v>
      </c>
    </row>
    <row r="111" spans="2:4" ht="14.4" customHeight="1" x14ac:dyDescent="0.3">
      <c r="B111" s="12">
        <v>42295</v>
      </c>
      <c r="C111" s="26" t="s">
        <v>21</v>
      </c>
      <c r="D111" s="13" t="s">
        <v>15</v>
      </c>
    </row>
    <row r="112" spans="2:4" ht="14.4" customHeight="1" x14ac:dyDescent="0.3">
      <c r="B112" s="12">
        <v>42296</v>
      </c>
      <c r="C112" s="26" t="s">
        <v>21</v>
      </c>
      <c r="D112" s="13" t="s">
        <v>15</v>
      </c>
    </row>
    <row r="113" spans="2:4" ht="14.4" customHeight="1" x14ac:dyDescent="0.3">
      <c r="B113" s="12">
        <v>42297</v>
      </c>
      <c r="C113" s="26" t="s">
        <v>21</v>
      </c>
      <c r="D113" s="13" t="s">
        <v>15</v>
      </c>
    </row>
    <row r="114" spans="2:4" ht="14.4" customHeight="1" x14ac:dyDescent="0.3">
      <c r="B114" s="12">
        <v>42298</v>
      </c>
      <c r="C114" s="26" t="s">
        <v>21</v>
      </c>
      <c r="D114" s="13" t="s">
        <v>15</v>
      </c>
    </row>
    <row r="115" spans="2:4" ht="14.4" customHeight="1" x14ac:dyDescent="0.3">
      <c r="B115" s="12">
        <v>42299</v>
      </c>
      <c r="C115" s="26" t="s">
        <v>21</v>
      </c>
      <c r="D115" s="13" t="s">
        <v>15</v>
      </c>
    </row>
    <row r="116" spans="2:4" ht="14.4" customHeight="1" x14ac:dyDescent="0.3">
      <c r="B116" s="12">
        <v>42300</v>
      </c>
      <c r="C116" s="26" t="s">
        <v>21</v>
      </c>
      <c r="D116" s="13" t="s">
        <v>15</v>
      </c>
    </row>
    <row r="117" spans="2:4" ht="14.4" customHeight="1" x14ac:dyDescent="0.3">
      <c r="B117" s="12">
        <v>42301</v>
      </c>
      <c r="C117" s="26" t="s">
        <v>21</v>
      </c>
      <c r="D117" s="13" t="s">
        <v>15</v>
      </c>
    </row>
    <row r="118" spans="2:4" ht="14.4" customHeight="1" x14ac:dyDescent="0.3">
      <c r="B118" s="12">
        <v>42302</v>
      </c>
      <c r="C118" s="26" t="s">
        <v>21</v>
      </c>
      <c r="D118" s="13" t="s">
        <v>15</v>
      </c>
    </row>
    <row r="119" spans="2:4" ht="14.4" customHeight="1" x14ac:dyDescent="0.3">
      <c r="B119" s="12">
        <v>42303</v>
      </c>
      <c r="C119" s="26" t="s">
        <v>21</v>
      </c>
      <c r="D119" s="13" t="s">
        <v>15</v>
      </c>
    </row>
    <row r="120" spans="2:4" ht="14.4" customHeight="1" x14ac:dyDescent="0.3">
      <c r="B120" s="12">
        <v>42304</v>
      </c>
      <c r="C120" s="26" t="s">
        <v>21</v>
      </c>
      <c r="D120" s="13" t="s">
        <v>15</v>
      </c>
    </row>
    <row r="121" spans="2:4" ht="14.4" customHeight="1" x14ac:dyDescent="0.3">
      <c r="B121" s="12">
        <v>42305</v>
      </c>
      <c r="C121" s="26" t="s">
        <v>21</v>
      </c>
      <c r="D121" s="13" t="s">
        <v>15</v>
      </c>
    </row>
    <row r="122" spans="2:4" ht="14.4" customHeight="1" x14ac:dyDescent="0.3">
      <c r="B122" s="12">
        <v>42306</v>
      </c>
      <c r="C122" s="26" t="s">
        <v>21</v>
      </c>
      <c r="D122" s="13" t="s">
        <v>15</v>
      </c>
    </row>
    <row r="123" spans="2:4" ht="14.4" customHeight="1" x14ac:dyDescent="0.3">
      <c r="B123" s="12">
        <v>42307</v>
      </c>
      <c r="C123" s="26" t="s">
        <v>21</v>
      </c>
      <c r="D123" s="13" t="s">
        <v>15</v>
      </c>
    </row>
    <row r="124" spans="2:4" ht="14.4" customHeight="1" thickBot="1" x14ac:dyDescent="0.35">
      <c r="B124" s="14">
        <v>42308</v>
      </c>
      <c r="C124" s="27" t="s">
        <v>21</v>
      </c>
      <c r="D124" s="15" t="s">
        <v>15</v>
      </c>
    </row>
    <row r="125" spans="2:4" ht="14.4" customHeight="1" x14ac:dyDescent="0.3">
      <c r="B125" s="16">
        <v>42309</v>
      </c>
      <c r="C125" s="28" t="s">
        <v>22</v>
      </c>
      <c r="D125" s="17" t="s">
        <v>15</v>
      </c>
    </row>
    <row r="126" spans="2:4" ht="14.4" customHeight="1" x14ac:dyDescent="0.3">
      <c r="B126" s="18">
        <v>42310</v>
      </c>
      <c r="C126" s="29" t="s">
        <v>22</v>
      </c>
      <c r="D126" s="19" t="s">
        <v>15</v>
      </c>
    </row>
    <row r="127" spans="2:4" ht="14.4" customHeight="1" x14ac:dyDescent="0.3">
      <c r="B127" s="18">
        <v>42311</v>
      </c>
      <c r="C127" s="29" t="s">
        <v>22</v>
      </c>
      <c r="D127" s="19" t="s">
        <v>15</v>
      </c>
    </row>
    <row r="128" spans="2:4" ht="14.4" customHeight="1" x14ac:dyDescent="0.3">
      <c r="B128" s="18">
        <v>42312</v>
      </c>
      <c r="C128" s="29" t="s">
        <v>22</v>
      </c>
      <c r="D128" s="19" t="s">
        <v>15</v>
      </c>
    </row>
    <row r="129" spans="2:4" ht="14.4" customHeight="1" x14ac:dyDescent="0.3">
      <c r="B129" s="18">
        <v>42313</v>
      </c>
      <c r="C129" s="29" t="s">
        <v>22</v>
      </c>
      <c r="D129" s="19" t="s">
        <v>15</v>
      </c>
    </row>
    <row r="130" spans="2:4" ht="14.4" customHeight="1" x14ac:dyDescent="0.3">
      <c r="B130" s="18">
        <v>42314</v>
      </c>
      <c r="C130" s="29" t="s">
        <v>22</v>
      </c>
      <c r="D130" s="19" t="s">
        <v>15</v>
      </c>
    </row>
    <row r="131" spans="2:4" ht="14.4" customHeight="1" x14ac:dyDescent="0.3">
      <c r="B131" s="18">
        <v>42315</v>
      </c>
      <c r="C131" s="29" t="s">
        <v>22</v>
      </c>
      <c r="D131" s="19" t="s">
        <v>15</v>
      </c>
    </row>
    <row r="132" spans="2:4" ht="14.4" customHeight="1" x14ac:dyDescent="0.3">
      <c r="B132" s="18">
        <v>42316</v>
      </c>
      <c r="C132" s="29" t="s">
        <v>22</v>
      </c>
      <c r="D132" s="19" t="s">
        <v>15</v>
      </c>
    </row>
    <row r="133" spans="2:4" ht="14.4" customHeight="1" x14ac:dyDescent="0.3">
      <c r="B133" s="18">
        <v>42317</v>
      </c>
      <c r="C133" s="29" t="s">
        <v>22</v>
      </c>
      <c r="D133" s="19" t="s">
        <v>15</v>
      </c>
    </row>
    <row r="134" spans="2:4" ht="14.4" customHeight="1" x14ac:dyDescent="0.3">
      <c r="B134" s="18">
        <v>42318</v>
      </c>
      <c r="C134" s="29" t="s">
        <v>22</v>
      </c>
      <c r="D134" s="19" t="s">
        <v>15</v>
      </c>
    </row>
    <row r="135" spans="2:4" ht="14.4" customHeight="1" x14ac:dyDescent="0.3">
      <c r="B135" s="18">
        <v>42319</v>
      </c>
      <c r="C135" s="29" t="s">
        <v>22</v>
      </c>
      <c r="D135" s="19" t="s">
        <v>15</v>
      </c>
    </row>
    <row r="136" spans="2:4" ht="14.4" customHeight="1" x14ac:dyDescent="0.3">
      <c r="B136" s="18">
        <v>42320</v>
      </c>
      <c r="C136" s="29" t="s">
        <v>22</v>
      </c>
      <c r="D136" s="19" t="s">
        <v>15</v>
      </c>
    </row>
    <row r="137" spans="2:4" ht="14.4" customHeight="1" x14ac:dyDescent="0.3">
      <c r="B137" s="18">
        <v>42321</v>
      </c>
      <c r="C137" s="29" t="s">
        <v>22</v>
      </c>
      <c r="D137" s="19" t="s">
        <v>15</v>
      </c>
    </row>
    <row r="138" spans="2:4" ht="14.4" customHeight="1" x14ac:dyDescent="0.3">
      <c r="B138" s="18">
        <v>42322</v>
      </c>
      <c r="C138" s="29" t="s">
        <v>22</v>
      </c>
      <c r="D138" s="19" t="s">
        <v>15</v>
      </c>
    </row>
    <row r="139" spans="2:4" ht="14.4" customHeight="1" x14ac:dyDescent="0.3">
      <c r="B139" s="18">
        <v>42323</v>
      </c>
      <c r="C139" s="29" t="s">
        <v>22</v>
      </c>
      <c r="D139" s="19" t="s">
        <v>15</v>
      </c>
    </row>
    <row r="140" spans="2:4" ht="14.4" customHeight="1" x14ac:dyDescent="0.3">
      <c r="B140" s="18">
        <v>42324</v>
      </c>
      <c r="C140" s="29" t="s">
        <v>22</v>
      </c>
      <c r="D140" s="19" t="s">
        <v>15</v>
      </c>
    </row>
    <row r="141" spans="2:4" ht="14.4" customHeight="1" x14ac:dyDescent="0.3">
      <c r="B141" s="18">
        <v>42325</v>
      </c>
      <c r="C141" s="29" t="s">
        <v>22</v>
      </c>
      <c r="D141" s="19" t="s">
        <v>15</v>
      </c>
    </row>
    <row r="142" spans="2:4" ht="14.4" customHeight="1" x14ac:dyDescent="0.3">
      <c r="B142" s="18">
        <v>42326</v>
      </c>
      <c r="C142" s="29" t="s">
        <v>22</v>
      </c>
      <c r="D142" s="19" t="s">
        <v>15</v>
      </c>
    </row>
    <row r="143" spans="2:4" ht="14.4" customHeight="1" x14ac:dyDescent="0.3">
      <c r="B143" s="18">
        <v>42327</v>
      </c>
      <c r="C143" s="29" t="s">
        <v>22</v>
      </c>
      <c r="D143" s="19" t="s">
        <v>15</v>
      </c>
    </row>
    <row r="144" spans="2:4" ht="14.4" customHeight="1" x14ac:dyDescent="0.3">
      <c r="B144" s="18">
        <v>42328</v>
      </c>
      <c r="C144" s="29" t="s">
        <v>22</v>
      </c>
      <c r="D144" s="19" t="s">
        <v>15</v>
      </c>
    </row>
    <row r="145" spans="2:4" ht="14.4" customHeight="1" x14ac:dyDescent="0.3">
      <c r="B145" s="18">
        <v>42329</v>
      </c>
      <c r="C145" s="29" t="s">
        <v>22</v>
      </c>
      <c r="D145" s="19" t="s">
        <v>15</v>
      </c>
    </row>
    <row r="146" spans="2:4" ht="14.4" customHeight="1" x14ac:dyDescent="0.3">
      <c r="B146" s="18">
        <v>42330</v>
      </c>
      <c r="C146" s="29" t="s">
        <v>22</v>
      </c>
      <c r="D146" s="19" t="s">
        <v>15</v>
      </c>
    </row>
    <row r="147" spans="2:4" ht="14.4" customHeight="1" x14ac:dyDescent="0.3">
      <c r="B147" s="18">
        <v>42331</v>
      </c>
      <c r="C147" s="29" t="s">
        <v>22</v>
      </c>
      <c r="D147" s="19" t="s">
        <v>15</v>
      </c>
    </row>
    <row r="148" spans="2:4" ht="14.4" customHeight="1" x14ac:dyDescent="0.3">
      <c r="B148" s="18">
        <v>42332</v>
      </c>
      <c r="C148" s="29" t="s">
        <v>22</v>
      </c>
      <c r="D148" s="19" t="s">
        <v>15</v>
      </c>
    </row>
    <row r="149" spans="2:4" ht="14.4" customHeight="1" x14ac:dyDescent="0.3">
      <c r="B149" s="18">
        <v>42333</v>
      </c>
      <c r="C149" s="29" t="s">
        <v>22</v>
      </c>
      <c r="D149" s="19" t="s">
        <v>15</v>
      </c>
    </row>
    <row r="150" spans="2:4" ht="14.4" customHeight="1" x14ac:dyDescent="0.3">
      <c r="B150" s="18">
        <v>42334</v>
      </c>
      <c r="C150" s="29" t="s">
        <v>22</v>
      </c>
      <c r="D150" s="19" t="s">
        <v>15</v>
      </c>
    </row>
    <row r="151" spans="2:4" ht="14.4" customHeight="1" x14ac:dyDescent="0.3">
      <c r="B151" s="18">
        <v>42335</v>
      </c>
      <c r="C151" s="29" t="s">
        <v>22</v>
      </c>
      <c r="D151" s="19" t="s">
        <v>15</v>
      </c>
    </row>
    <row r="152" spans="2:4" ht="14.4" customHeight="1" x14ac:dyDescent="0.3">
      <c r="B152" s="18">
        <v>42336</v>
      </c>
      <c r="C152" s="29" t="s">
        <v>22</v>
      </c>
      <c r="D152" s="19" t="s">
        <v>15</v>
      </c>
    </row>
    <row r="153" spans="2:4" ht="14.4" customHeight="1" x14ac:dyDescent="0.3">
      <c r="B153" s="18">
        <v>42337</v>
      </c>
      <c r="C153" s="29" t="s">
        <v>22</v>
      </c>
      <c r="D153" s="19" t="s">
        <v>15</v>
      </c>
    </row>
    <row r="154" spans="2:4" ht="14.4" customHeight="1" thickBot="1" x14ac:dyDescent="0.35">
      <c r="B154" s="20">
        <v>42338</v>
      </c>
      <c r="C154" s="30" t="s">
        <v>22</v>
      </c>
      <c r="D154" s="21" t="s">
        <v>15</v>
      </c>
    </row>
    <row r="155" spans="2:4" ht="14.4" customHeight="1" x14ac:dyDescent="0.3">
      <c r="B155" s="10">
        <v>42339</v>
      </c>
      <c r="C155" s="25" t="s">
        <v>23</v>
      </c>
      <c r="D155" s="11" t="s">
        <v>15</v>
      </c>
    </row>
    <row r="156" spans="2:4" ht="14.4" customHeight="1" x14ac:dyDescent="0.3">
      <c r="B156" s="12">
        <v>42340</v>
      </c>
      <c r="C156" s="26" t="s">
        <v>23</v>
      </c>
      <c r="D156" s="13" t="s">
        <v>15</v>
      </c>
    </row>
    <row r="157" spans="2:4" ht="14.4" customHeight="1" x14ac:dyDescent="0.3">
      <c r="B157" s="12">
        <v>42341</v>
      </c>
      <c r="C157" s="26" t="s">
        <v>23</v>
      </c>
      <c r="D157" s="13" t="s">
        <v>15</v>
      </c>
    </row>
    <row r="158" spans="2:4" ht="14.4" customHeight="1" x14ac:dyDescent="0.3">
      <c r="B158" s="12">
        <v>42342</v>
      </c>
      <c r="C158" s="26" t="s">
        <v>23</v>
      </c>
      <c r="D158" s="13" t="s">
        <v>15</v>
      </c>
    </row>
    <row r="159" spans="2:4" ht="14.4" customHeight="1" x14ac:dyDescent="0.3">
      <c r="B159" s="12">
        <v>42343</v>
      </c>
      <c r="C159" s="26" t="s">
        <v>23</v>
      </c>
      <c r="D159" s="13" t="s">
        <v>15</v>
      </c>
    </row>
    <row r="160" spans="2:4" ht="14.4" customHeight="1" x14ac:dyDescent="0.3">
      <c r="B160" s="12">
        <v>42344</v>
      </c>
      <c r="C160" s="26" t="s">
        <v>23</v>
      </c>
      <c r="D160" s="13" t="s">
        <v>15</v>
      </c>
    </row>
    <row r="161" spans="2:4" ht="14.4" customHeight="1" x14ac:dyDescent="0.3">
      <c r="B161" s="12">
        <v>42345</v>
      </c>
      <c r="C161" s="26" t="s">
        <v>23</v>
      </c>
      <c r="D161" s="13" t="s">
        <v>15</v>
      </c>
    </row>
    <row r="162" spans="2:4" ht="14.4" customHeight="1" x14ac:dyDescent="0.3">
      <c r="B162" s="12">
        <v>42346</v>
      </c>
      <c r="C162" s="26" t="s">
        <v>23</v>
      </c>
      <c r="D162" s="13" t="s">
        <v>15</v>
      </c>
    </row>
    <row r="163" spans="2:4" ht="14.4" customHeight="1" x14ac:dyDescent="0.3">
      <c r="B163" s="12">
        <v>42347</v>
      </c>
      <c r="C163" s="26" t="s">
        <v>23</v>
      </c>
      <c r="D163" s="13" t="s">
        <v>15</v>
      </c>
    </row>
    <row r="164" spans="2:4" ht="14.4" customHeight="1" x14ac:dyDescent="0.3">
      <c r="B164" s="12">
        <v>42348</v>
      </c>
      <c r="C164" s="26" t="s">
        <v>23</v>
      </c>
      <c r="D164" s="13" t="s">
        <v>15</v>
      </c>
    </row>
    <row r="165" spans="2:4" ht="14.4" customHeight="1" x14ac:dyDescent="0.3">
      <c r="B165" s="12">
        <v>42349</v>
      </c>
      <c r="C165" s="26" t="s">
        <v>23</v>
      </c>
      <c r="D165" s="13" t="s">
        <v>15</v>
      </c>
    </row>
    <row r="166" spans="2:4" ht="14.4" customHeight="1" x14ac:dyDescent="0.3">
      <c r="B166" s="12">
        <v>42350</v>
      </c>
      <c r="C166" s="26" t="s">
        <v>23</v>
      </c>
      <c r="D166" s="13" t="s">
        <v>15</v>
      </c>
    </row>
    <row r="167" spans="2:4" ht="14.4" customHeight="1" x14ac:dyDescent="0.3">
      <c r="B167" s="12">
        <v>42351</v>
      </c>
      <c r="C167" s="26" t="s">
        <v>23</v>
      </c>
      <c r="D167" s="13" t="s">
        <v>15</v>
      </c>
    </row>
    <row r="168" spans="2:4" ht="14.4" customHeight="1" x14ac:dyDescent="0.3">
      <c r="B168" s="12">
        <v>42352</v>
      </c>
      <c r="C168" s="26" t="s">
        <v>23</v>
      </c>
      <c r="D168" s="13" t="s">
        <v>15</v>
      </c>
    </row>
    <row r="169" spans="2:4" ht="14.4" customHeight="1" x14ac:dyDescent="0.3">
      <c r="B169" s="12">
        <v>42353</v>
      </c>
      <c r="C169" s="26" t="s">
        <v>23</v>
      </c>
      <c r="D169" s="13" t="s">
        <v>15</v>
      </c>
    </row>
    <row r="170" spans="2:4" ht="14.4" customHeight="1" x14ac:dyDescent="0.3">
      <c r="B170" s="12">
        <v>42354</v>
      </c>
      <c r="C170" s="26" t="s">
        <v>23</v>
      </c>
      <c r="D170" s="13" t="s">
        <v>15</v>
      </c>
    </row>
    <row r="171" spans="2:4" ht="14.4" customHeight="1" x14ac:dyDescent="0.3">
      <c r="B171" s="12">
        <v>42355</v>
      </c>
      <c r="C171" s="26" t="s">
        <v>23</v>
      </c>
      <c r="D171" s="13" t="s">
        <v>15</v>
      </c>
    </row>
    <row r="172" spans="2:4" ht="14.4" customHeight="1" x14ac:dyDescent="0.3">
      <c r="B172" s="12">
        <v>42356</v>
      </c>
      <c r="C172" s="26" t="s">
        <v>23</v>
      </c>
      <c r="D172" s="13" t="s">
        <v>15</v>
      </c>
    </row>
    <row r="173" spans="2:4" ht="14.4" customHeight="1" x14ac:dyDescent="0.3">
      <c r="B173" s="12">
        <v>42357</v>
      </c>
      <c r="C173" s="26" t="s">
        <v>23</v>
      </c>
      <c r="D173" s="13" t="s">
        <v>15</v>
      </c>
    </row>
    <row r="174" spans="2:4" ht="14.4" customHeight="1" x14ac:dyDescent="0.3">
      <c r="B174" s="12">
        <v>42358</v>
      </c>
      <c r="C174" s="26" t="s">
        <v>23</v>
      </c>
      <c r="D174" s="13" t="s">
        <v>15</v>
      </c>
    </row>
    <row r="175" spans="2:4" ht="14.4" customHeight="1" x14ac:dyDescent="0.3">
      <c r="B175" s="12">
        <v>42359</v>
      </c>
      <c r="C175" s="26" t="s">
        <v>23</v>
      </c>
      <c r="D175" s="13" t="s">
        <v>15</v>
      </c>
    </row>
    <row r="176" spans="2:4" ht="14.4" customHeight="1" x14ac:dyDescent="0.3">
      <c r="B176" s="12">
        <v>42360</v>
      </c>
      <c r="C176" s="26" t="s">
        <v>23</v>
      </c>
      <c r="D176" s="13" t="s">
        <v>15</v>
      </c>
    </row>
    <row r="177" spans="2:4" ht="14.4" customHeight="1" x14ac:dyDescent="0.3">
      <c r="B177" s="12">
        <v>42361</v>
      </c>
      <c r="C177" s="26" t="s">
        <v>23</v>
      </c>
      <c r="D177" s="13" t="s">
        <v>15</v>
      </c>
    </row>
    <row r="178" spans="2:4" ht="14.4" customHeight="1" x14ac:dyDescent="0.3">
      <c r="B178" s="12">
        <v>42362</v>
      </c>
      <c r="C178" s="26" t="s">
        <v>23</v>
      </c>
      <c r="D178" s="13" t="s">
        <v>15</v>
      </c>
    </row>
    <row r="179" spans="2:4" ht="14.4" customHeight="1" x14ac:dyDescent="0.3">
      <c r="B179" s="12">
        <v>42363</v>
      </c>
      <c r="C179" s="26" t="s">
        <v>23</v>
      </c>
      <c r="D179" s="13" t="s">
        <v>15</v>
      </c>
    </row>
    <row r="180" spans="2:4" ht="14.4" customHeight="1" x14ac:dyDescent="0.3">
      <c r="B180" s="12">
        <v>42364</v>
      </c>
      <c r="C180" s="26" t="s">
        <v>23</v>
      </c>
      <c r="D180" s="13" t="s">
        <v>15</v>
      </c>
    </row>
    <row r="181" spans="2:4" ht="14.4" customHeight="1" x14ac:dyDescent="0.3">
      <c r="B181" s="12">
        <v>42365</v>
      </c>
      <c r="C181" s="26" t="s">
        <v>23</v>
      </c>
      <c r="D181" s="13" t="s">
        <v>15</v>
      </c>
    </row>
    <row r="182" spans="2:4" ht="14.4" customHeight="1" x14ac:dyDescent="0.3">
      <c r="B182" s="12">
        <v>42366</v>
      </c>
      <c r="C182" s="26" t="s">
        <v>23</v>
      </c>
      <c r="D182" s="13" t="s">
        <v>15</v>
      </c>
    </row>
    <row r="183" spans="2:4" ht="14.4" customHeight="1" x14ac:dyDescent="0.3">
      <c r="B183" s="12">
        <v>42367</v>
      </c>
      <c r="C183" s="26" t="s">
        <v>23</v>
      </c>
      <c r="D183" s="13" t="s">
        <v>15</v>
      </c>
    </row>
    <row r="184" spans="2:4" ht="14.4" customHeight="1" x14ac:dyDescent="0.3">
      <c r="B184" s="12">
        <v>42368</v>
      </c>
      <c r="C184" s="26" t="s">
        <v>23</v>
      </c>
      <c r="D184" s="13" t="s">
        <v>15</v>
      </c>
    </row>
    <row r="185" spans="2:4" ht="14.4" customHeight="1" thickBot="1" x14ac:dyDescent="0.35">
      <c r="B185" s="14">
        <v>42369</v>
      </c>
      <c r="C185" s="27" t="s">
        <v>23</v>
      </c>
      <c r="D185" s="15" t="s">
        <v>15</v>
      </c>
    </row>
    <row r="186" spans="2:4" ht="14.4" customHeight="1" x14ac:dyDescent="0.3">
      <c r="B186" s="16">
        <v>42370</v>
      </c>
      <c r="C186" s="28" t="s">
        <v>24</v>
      </c>
      <c r="D186" s="17" t="s">
        <v>16</v>
      </c>
    </row>
    <row r="187" spans="2:4" ht="14.4" customHeight="1" x14ac:dyDescent="0.3">
      <c r="B187" s="18">
        <v>42371</v>
      </c>
      <c r="C187" s="29" t="s">
        <v>24</v>
      </c>
      <c r="D187" s="19" t="s">
        <v>16</v>
      </c>
    </row>
    <row r="188" spans="2:4" ht="14.4" customHeight="1" x14ac:dyDescent="0.3">
      <c r="B188" s="18">
        <v>42372</v>
      </c>
      <c r="C188" s="29" t="s">
        <v>24</v>
      </c>
      <c r="D188" s="19" t="s">
        <v>16</v>
      </c>
    </row>
    <row r="189" spans="2:4" ht="14.4" customHeight="1" x14ac:dyDescent="0.3">
      <c r="B189" s="18">
        <v>42373</v>
      </c>
      <c r="C189" s="29" t="s">
        <v>24</v>
      </c>
      <c r="D189" s="19" t="s">
        <v>16</v>
      </c>
    </row>
    <row r="190" spans="2:4" ht="14.4" customHeight="1" x14ac:dyDescent="0.3">
      <c r="B190" s="18">
        <v>42374</v>
      </c>
      <c r="C190" s="29" t="s">
        <v>24</v>
      </c>
      <c r="D190" s="19" t="s">
        <v>16</v>
      </c>
    </row>
    <row r="191" spans="2:4" ht="14.4" customHeight="1" x14ac:dyDescent="0.3">
      <c r="B191" s="18">
        <v>42375</v>
      </c>
      <c r="C191" s="29" t="s">
        <v>24</v>
      </c>
      <c r="D191" s="19" t="s">
        <v>16</v>
      </c>
    </row>
    <row r="192" spans="2:4" ht="14.4" customHeight="1" x14ac:dyDescent="0.3">
      <c r="B192" s="18">
        <v>42376</v>
      </c>
      <c r="C192" s="29" t="s">
        <v>24</v>
      </c>
      <c r="D192" s="19" t="s">
        <v>16</v>
      </c>
    </row>
    <row r="193" spans="2:4" ht="14.4" customHeight="1" x14ac:dyDescent="0.3">
      <c r="B193" s="18">
        <v>42377</v>
      </c>
      <c r="C193" s="29" t="s">
        <v>24</v>
      </c>
      <c r="D193" s="19" t="s">
        <v>16</v>
      </c>
    </row>
    <row r="194" spans="2:4" ht="14.4" customHeight="1" x14ac:dyDescent="0.3">
      <c r="B194" s="18">
        <v>42378</v>
      </c>
      <c r="C194" s="29" t="s">
        <v>24</v>
      </c>
      <c r="D194" s="19" t="s">
        <v>16</v>
      </c>
    </row>
    <row r="195" spans="2:4" ht="14.4" customHeight="1" x14ac:dyDescent="0.3">
      <c r="B195" s="18">
        <v>42379</v>
      </c>
      <c r="C195" s="29" t="s">
        <v>24</v>
      </c>
      <c r="D195" s="19" t="s">
        <v>16</v>
      </c>
    </row>
    <row r="196" spans="2:4" ht="14.4" customHeight="1" x14ac:dyDescent="0.3">
      <c r="B196" s="18">
        <v>42380</v>
      </c>
      <c r="C196" s="29" t="s">
        <v>24</v>
      </c>
      <c r="D196" s="19" t="s">
        <v>16</v>
      </c>
    </row>
    <row r="197" spans="2:4" ht="14.4" customHeight="1" x14ac:dyDescent="0.3">
      <c r="B197" s="18">
        <v>42381</v>
      </c>
      <c r="C197" s="29" t="s">
        <v>24</v>
      </c>
      <c r="D197" s="19" t="s">
        <v>16</v>
      </c>
    </row>
    <row r="198" spans="2:4" ht="14.4" customHeight="1" x14ac:dyDescent="0.3">
      <c r="B198" s="18">
        <v>42382</v>
      </c>
      <c r="C198" s="29" t="s">
        <v>24</v>
      </c>
      <c r="D198" s="19" t="s">
        <v>16</v>
      </c>
    </row>
    <row r="199" spans="2:4" ht="14.4" customHeight="1" x14ac:dyDescent="0.3">
      <c r="B199" s="18">
        <v>42383</v>
      </c>
      <c r="C199" s="29" t="s">
        <v>24</v>
      </c>
      <c r="D199" s="19" t="s">
        <v>16</v>
      </c>
    </row>
    <row r="200" spans="2:4" ht="14.4" customHeight="1" x14ac:dyDescent="0.3">
      <c r="B200" s="18">
        <v>42384</v>
      </c>
      <c r="C200" s="29" t="s">
        <v>24</v>
      </c>
      <c r="D200" s="19" t="s">
        <v>16</v>
      </c>
    </row>
    <row r="201" spans="2:4" ht="14.4" customHeight="1" x14ac:dyDescent="0.3">
      <c r="B201" s="18">
        <v>42385</v>
      </c>
      <c r="C201" s="29" t="s">
        <v>24</v>
      </c>
      <c r="D201" s="19" t="s">
        <v>16</v>
      </c>
    </row>
    <row r="202" spans="2:4" ht="14.4" customHeight="1" x14ac:dyDescent="0.3">
      <c r="B202" s="18">
        <v>42386</v>
      </c>
      <c r="C202" s="29" t="s">
        <v>24</v>
      </c>
      <c r="D202" s="19" t="s">
        <v>16</v>
      </c>
    </row>
    <row r="203" spans="2:4" ht="14.4" customHeight="1" x14ac:dyDescent="0.3">
      <c r="B203" s="18">
        <v>42387</v>
      </c>
      <c r="C203" s="29" t="s">
        <v>24</v>
      </c>
      <c r="D203" s="19" t="s">
        <v>16</v>
      </c>
    </row>
    <row r="204" spans="2:4" ht="14.4" customHeight="1" x14ac:dyDescent="0.3">
      <c r="B204" s="18">
        <v>42388</v>
      </c>
      <c r="C204" s="29" t="s">
        <v>24</v>
      </c>
      <c r="D204" s="19" t="s">
        <v>16</v>
      </c>
    </row>
    <row r="205" spans="2:4" ht="14.4" customHeight="1" x14ac:dyDescent="0.3">
      <c r="B205" s="18">
        <v>42389</v>
      </c>
      <c r="C205" s="29" t="s">
        <v>24</v>
      </c>
      <c r="D205" s="19" t="s">
        <v>16</v>
      </c>
    </row>
    <row r="206" spans="2:4" ht="14.4" customHeight="1" x14ac:dyDescent="0.3">
      <c r="B206" s="18">
        <v>42390</v>
      </c>
      <c r="C206" s="29" t="s">
        <v>24</v>
      </c>
      <c r="D206" s="19" t="s">
        <v>16</v>
      </c>
    </row>
    <row r="207" spans="2:4" ht="14.4" customHeight="1" x14ac:dyDescent="0.3">
      <c r="B207" s="18">
        <v>42391</v>
      </c>
      <c r="C207" s="29" t="s">
        <v>24</v>
      </c>
      <c r="D207" s="19" t="s">
        <v>16</v>
      </c>
    </row>
    <row r="208" spans="2:4" ht="14.4" customHeight="1" x14ac:dyDescent="0.3">
      <c r="B208" s="18">
        <v>42392</v>
      </c>
      <c r="C208" s="29" t="s">
        <v>24</v>
      </c>
      <c r="D208" s="19" t="s">
        <v>16</v>
      </c>
    </row>
    <row r="209" spans="2:4" ht="14.4" customHeight="1" x14ac:dyDescent="0.3">
      <c r="B209" s="18">
        <v>42393</v>
      </c>
      <c r="C209" s="29" t="s">
        <v>24</v>
      </c>
      <c r="D209" s="19" t="s">
        <v>16</v>
      </c>
    </row>
    <row r="210" spans="2:4" ht="14.4" customHeight="1" x14ac:dyDescent="0.3">
      <c r="B210" s="18">
        <v>42394</v>
      </c>
      <c r="C210" s="29" t="s">
        <v>24</v>
      </c>
      <c r="D210" s="19" t="s">
        <v>16</v>
      </c>
    </row>
    <row r="211" spans="2:4" ht="14.4" customHeight="1" x14ac:dyDescent="0.3">
      <c r="B211" s="18">
        <v>42395</v>
      </c>
      <c r="C211" s="29" t="s">
        <v>24</v>
      </c>
      <c r="D211" s="19" t="s">
        <v>16</v>
      </c>
    </row>
    <row r="212" spans="2:4" ht="14.4" customHeight="1" x14ac:dyDescent="0.3">
      <c r="B212" s="18">
        <v>42396</v>
      </c>
      <c r="C212" s="29" t="s">
        <v>24</v>
      </c>
      <c r="D212" s="19" t="s">
        <v>16</v>
      </c>
    </row>
    <row r="213" spans="2:4" ht="14.4" customHeight="1" x14ac:dyDescent="0.3">
      <c r="B213" s="18">
        <v>42397</v>
      </c>
      <c r="C213" s="29" t="s">
        <v>24</v>
      </c>
      <c r="D213" s="19" t="s">
        <v>16</v>
      </c>
    </row>
    <row r="214" spans="2:4" ht="14.4" customHeight="1" x14ac:dyDescent="0.3">
      <c r="B214" s="18">
        <v>42398</v>
      </c>
      <c r="C214" s="29" t="s">
        <v>24</v>
      </c>
      <c r="D214" s="19" t="s">
        <v>16</v>
      </c>
    </row>
    <row r="215" spans="2:4" ht="14.4" customHeight="1" x14ac:dyDescent="0.3">
      <c r="B215" s="18">
        <v>42399</v>
      </c>
      <c r="C215" s="29" t="s">
        <v>24</v>
      </c>
      <c r="D215" s="19" t="s">
        <v>16</v>
      </c>
    </row>
    <row r="216" spans="2:4" ht="14.4" customHeight="1" thickBot="1" x14ac:dyDescent="0.35">
      <c r="B216" s="20">
        <v>42400</v>
      </c>
      <c r="C216" s="30" t="s">
        <v>24</v>
      </c>
      <c r="D216" s="21" t="s">
        <v>16</v>
      </c>
    </row>
    <row r="217" spans="2:4" ht="14.4" customHeight="1" x14ac:dyDescent="0.3">
      <c r="B217" s="10">
        <v>42401</v>
      </c>
      <c r="C217" s="25" t="s">
        <v>25</v>
      </c>
      <c r="D217" s="11" t="s">
        <v>16</v>
      </c>
    </row>
    <row r="218" spans="2:4" ht="14.4" customHeight="1" x14ac:dyDescent="0.3">
      <c r="B218" s="12">
        <v>42402</v>
      </c>
      <c r="C218" s="26" t="s">
        <v>25</v>
      </c>
      <c r="D218" s="13" t="s">
        <v>16</v>
      </c>
    </row>
    <row r="219" spans="2:4" ht="14.4" customHeight="1" x14ac:dyDescent="0.3">
      <c r="B219" s="12">
        <v>42403</v>
      </c>
      <c r="C219" s="26" t="s">
        <v>25</v>
      </c>
      <c r="D219" s="13" t="s">
        <v>16</v>
      </c>
    </row>
    <row r="220" spans="2:4" ht="14.4" customHeight="1" x14ac:dyDescent="0.3">
      <c r="B220" s="12">
        <v>42404</v>
      </c>
      <c r="C220" s="26" t="s">
        <v>25</v>
      </c>
      <c r="D220" s="13" t="s">
        <v>16</v>
      </c>
    </row>
    <row r="221" spans="2:4" ht="14.4" customHeight="1" x14ac:dyDescent="0.3">
      <c r="B221" s="12">
        <v>42405</v>
      </c>
      <c r="C221" s="26" t="s">
        <v>25</v>
      </c>
      <c r="D221" s="13" t="s">
        <v>16</v>
      </c>
    </row>
    <row r="222" spans="2:4" ht="14.4" customHeight="1" x14ac:dyDescent="0.3">
      <c r="B222" s="12">
        <v>42406</v>
      </c>
      <c r="C222" s="26" t="s">
        <v>25</v>
      </c>
      <c r="D222" s="13" t="s">
        <v>16</v>
      </c>
    </row>
    <row r="223" spans="2:4" ht="14.4" customHeight="1" x14ac:dyDescent="0.3">
      <c r="B223" s="12">
        <v>42407</v>
      </c>
      <c r="C223" s="26" t="s">
        <v>25</v>
      </c>
      <c r="D223" s="13" t="s">
        <v>16</v>
      </c>
    </row>
    <row r="224" spans="2:4" ht="14.4" customHeight="1" x14ac:dyDescent="0.3">
      <c r="B224" s="12">
        <v>42408</v>
      </c>
      <c r="C224" s="26" t="s">
        <v>25</v>
      </c>
      <c r="D224" s="13" t="s">
        <v>16</v>
      </c>
    </row>
    <row r="225" spans="2:4" ht="14.4" customHeight="1" x14ac:dyDescent="0.3">
      <c r="B225" s="12">
        <v>42409</v>
      </c>
      <c r="C225" s="26" t="s">
        <v>25</v>
      </c>
      <c r="D225" s="13" t="s">
        <v>16</v>
      </c>
    </row>
    <row r="226" spans="2:4" ht="14.4" customHeight="1" x14ac:dyDescent="0.3">
      <c r="B226" s="12">
        <v>42410</v>
      </c>
      <c r="C226" s="26" t="s">
        <v>25</v>
      </c>
      <c r="D226" s="13" t="s">
        <v>16</v>
      </c>
    </row>
    <row r="227" spans="2:4" ht="14.4" customHeight="1" x14ac:dyDescent="0.3">
      <c r="B227" s="12">
        <v>42411</v>
      </c>
      <c r="C227" s="26" t="s">
        <v>25</v>
      </c>
      <c r="D227" s="13" t="s">
        <v>16</v>
      </c>
    </row>
    <row r="228" spans="2:4" ht="14.4" customHeight="1" x14ac:dyDescent="0.3">
      <c r="B228" s="12">
        <v>42412</v>
      </c>
      <c r="C228" s="26" t="s">
        <v>25</v>
      </c>
      <c r="D228" s="13" t="s">
        <v>16</v>
      </c>
    </row>
    <row r="229" spans="2:4" ht="14.4" customHeight="1" x14ac:dyDescent="0.3">
      <c r="B229" s="12">
        <v>42413</v>
      </c>
      <c r="C229" s="26" t="s">
        <v>25</v>
      </c>
      <c r="D229" s="13" t="s">
        <v>16</v>
      </c>
    </row>
    <row r="230" spans="2:4" ht="14.4" customHeight="1" x14ac:dyDescent="0.3">
      <c r="B230" s="12">
        <v>42414</v>
      </c>
      <c r="C230" s="26" t="s">
        <v>25</v>
      </c>
      <c r="D230" s="13" t="s">
        <v>16</v>
      </c>
    </row>
    <row r="231" spans="2:4" ht="14.4" customHeight="1" x14ac:dyDescent="0.3">
      <c r="B231" s="12">
        <v>42415</v>
      </c>
      <c r="C231" s="26" t="s">
        <v>25</v>
      </c>
      <c r="D231" s="13" t="s">
        <v>16</v>
      </c>
    </row>
    <row r="232" spans="2:4" ht="14.4" customHeight="1" x14ac:dyDescent="0.3">
      <c r="B232" s="12">
        <v>42416</v>
      </c>
      <c r="C232" s="26" t="s">
        <v>25</v>
      </c>
      <c r="D232" s="13" t="s">
        <v>16</v>
      </c>
    </row>
    <row r="233" spans="2:4" ht="14.4" customHeight="1" x14ac:dyDescent="0.3">
      <c r="B233" s="12">
        <v>42417</v>
      </c>
      <c r="C233" s="26" t="s">
        <v>25</v>
      </c>
      <c r="D233" s="13" t="s">
        <v>16</v>
      </c>
    </row>
    <row r="234" spans="2:4" ht="14.4" customHeight="1" x14ac:dyDescent="0.3">
      <c r="B234" s="12">
        <v>42418</v>
      </c>
      <c r="C234" s="26" t="s">
        <v>25</v>
      </c>
      <c r="D234" s="13" t="s">
        <v>16</v>
      </c>
    </row>
    <row r="235" spans="2:4" ht="14.4" customHeight="1" x14ac:dyDescent="0.3">
      <c r="B235" s="12">
        <v>42419</v>
      </c>
      <c r="C235" s="26" t="s">
        <v>25</v>
      </c>
      <c r="D235" s="13" t="s">
        <v>16</v>
      </c>
    </row>
    <row r="236" spans="2:4" ht="14.4" customHeight="1" x14ac:dyDescent="0.3">
      <c r="B236" s="12">
        <v>42420</v>
      </c>
      <c r="C236" s="26" t="s">
        <v>25</v>
      </c>
      <c r="D236" s="13" t="s">
        <v>16</v>
      </c>
    </row>
    <row r="237" spans="2:4" ht="14.4" customHeight="1" x14ac:dyDescent="0.3">
      <c r="B237" s="12">
        <v>42421</v>
      </c>
      <c r="C237" s="26" t="s">
        <v>25</v>
      </c>
      <c r="D237" s="13" t="s">
        <v>16</v>
      </c>
    </row>
    <row r="238" spans="2:4" ht="14.4" customHeight="1" x14ac:dyDescent="0.3">
      <c r="B238" s="12">
        <v>42422</v>
      </c>
      <c r="C238" s="26" t="s">
        <v>25</v>
      </c>
      <c r="D238" s="13" t="s">
        <v>16</v>
      </c>
    </row>
    <row r="239" spans="2:4" ht="14.4" customHeight="1" x14ac:dyDescent="0.3">
      <c r="B239" s="12">
        <v>42423</v>
      </c>
      <c r="C239" s="26" t="s">
        <v>25</v>
      </c>
      <c r="D239" s="13" t="s">
        <v>16</v>
      </c>
    </row>
    <row r="240" spans="2:4" ht="14.4" customHeight="1" x14ac:dyDescent="0.3">
      <c r="B240" s="12">
        <v>42424</v>
      </c>
      <c r="C240" s="26" t="s">
        <v>25</v>
      </c>
      <c r="D240" s="13" t="s">
        <v>16</v>
      </c>
    </row>
    <row r="241" spans="2:4" ht="14.4" customHeight="1" x14ac:dyDescent="0.3">
      <c r="B241" s="12">
        <v>42425</v>
      </c>
      <c r="C241" s="26" t="s">
        <v>25</v>
      </c>
      <c r="D241" s="13" t="s">
        <v>16</v>
      </c>
    </row>
    <row r="242" spans="2:4" ht="14.4" customHeight="1" x14ac:dyDescent="0.3">
      <c r="B242" s="12">
        <v>42426</v>
      </c>
      <c r="C242" s="26" t="s">
        <v>25</v>
      </c>
      <c r="D242" s="13" t="s">
        <v>16</v>
      </c>
    </row>
    <row r="243" spans="2:4" ht="14.4" customHeight="1" x14ac:dyDescent="0.3">
      <c r="B243" s="12">
        <v>42427</v>
      </c>
      <c r="C243" s="26" t="s">
        <v>25</v>
      </c>
      <c r="D243" s="13" t="s">
        <v>16</v>
      </c>
    </row>
    <row r="244" spans="2:4" ht="14.4" customHeight="1" thickBot="1" x14ac:dyDescent="0.35">
      <c r="B244" s="12">
        <v>42428</v>
      </c>
      <c r="C244" s="26" t="s">
        <v>25</v>
      </c>
      <c r="D244" s="13" t="s">
        <v>16</v>
      </c>
    </row>
    <row r="245" spans="2:4" ht="14.4" customHeight="1" x14ac:dyDescent="0.3">
      <c r="B245" s="16">
        <v>42430</v>
      </c>
      <c r="C245" s="28" t="s">
        <v>26</v>
      </c>
      <c r="D245" s="17" t="s">
        <v>16</v>
      </c>
    </row>
    <row r="246" spans="2:4" ht="14.4" customHeight="1" x14ac:dyDescent="0.3">
      <c r="B246" s="18">
        <v>42431</v>
      </c>
      <c r="C246" s="29" t="s">
        <v>26</v>
      </c>
      <c r="D246" s="19" t="s">
        <v>16</v>
      </c>
    </row>
    <row r="247" spans="2:4" ht="14.4" customHeight="1" x14ac:dyDescent="0.3">
      <c r="B247" s="18">
        <v>42432</v>
      </c>
      <c r="C247" s="29" t="s">
        <v>26</v>
      </c>
      <c r="D247" s="19" t="s">
        <v>16</v>
      </c>
    </row>
    <row r="248" spans="2:4" ht="14.4" customHeight="1" x14ac:dyDescent="0.3">
      <c r="B248" s="18">
        <v>42433</v>
      </c>
      <c r="C248" s="29" t="s">
        <v>26</v>
      </c>
      <c r="D248" s="19" t="s">
        <v>16</v>
      </c>
    </row>
    <row r="249" spans="2:4" ht="14.4" customHeight="1" x14ac:dyDescent="0.3">
      <c r="B249" s="18">
        <v>42434</v>
      </c>
      <c r="C249" s="29" t="s">
        <v>26</v>
      </c>
      <c r="D249" s="19" t="s">
        <v>16</v>
      </c>
    </row>
    <row r="250" spans="2:4" ht="14.4" customHeight="1" x14ac:dyDescent="0.3">
      <c r="B250" s="18">
        <v>42435</v>
      </c>
      <c r="C250" s="29" t="s">
        <v>26</v>
      </c>
      <c r="D250" s="19" t="s">
        <v>16</v>
      </c>
    </row>
    <row r="251" spans="2:4" ht="14.4" customHeight="1" x14ac:dyDescent="0.3">
      <c r="B251" s="18">
        <v>42436</v>
      </c>
      <c r="C251" s="29" t="s">
        <v>26</v>
      </c>
      <c r="D251" s="19" t="s">
        <v>16</v>
      </c>
    </row>
    <row r="252" spans="2:4" ht="14.4" customHeight="1" x14ac:dyDescent="0.3">
      <c r="B252" s="18">
        <v>42437</v>
      </c>
      <c r="C252" s="29" t="s">
        <v>26</v>
      </c>
      <c r="D252" s="19" t="s">
        <v>16</v>
      </c>
    </row>
    <row r="253" spans="2:4" ht="14.4" customHeight="1" x14ac:dyDescent="0.3">
      <c r="B253" s="18">
        <v>42438</v>
      </c>
      <c r="C253" s="29" t="s">
        <v>26</v>
      </c>
      <c r="D253" s="19" t="s">
        <v>16</v>
      </c>
    </row>
    <row r="254" spans="2:4" ht="14.4" customHeight="1" x14ac:dyDescent="0.3">
      <c r="B254" s="18">
        <v>42439</v>
      </c>
      <c r="C254" s="29" t="s">
        <v>26</v>
      </c>
      <c r="D254" s="19" t="s">
        <v>16</v>
      </c>
    </row>
    <row r="255" spans="2:4" ht="14.4" customHeight="1" x14ac:dyDescent="0.3">
      <c r="B255" s="18">
        <v>42440</v>
      </c>
      <c r="C255" s="29" t="s">
        <v>26</v>
      </c>
      <c r="D255" s="19" t="s">
        <v>16</v>
      </c>
    </row>
    <row r="256" spans="2:4" ht="14.4" customHeight="1" x14ac:dyDescent="0.3">
      <c r="B256" s="18">
        <v>42441</v>
      </c>
      <c r="C256" s="29" t="s">
        <v>26</v>
      </c>
      <c r="D256" s="19" t="s">
        <v>16</v>
      </c>
    </row>
    <row r="257" spans="2:4" ht="14.4" customHeight="1" x14ac:dyDescent="0.3">
      <c r="B257" s="18">
        <v>42442</v>
      </c>
      <c r="C257" s="29" t="s">
        <v>26</v>
      </c>
      <c r="D257" s="19" t="s">
        <v>16</v>
      </c>
    </row>
    <row r="258" spans="2:4" ht="14.4" customHeight="1" x14ac:dyDescent="0.3">
      <c r="B258" s="18">
        <v>42443</v>
      </c>
      <c r="C258" s="29" t="s">
        <v>26</v>
      </c>
      <c r="D258" s="19" t="s">
        <v>16</v>
      </c>
    </row>
    <row r="259" spans="2:4" ht="14.4" customHeight="1" x14ac:dyDescent="0.3">
      <c r="B259" s="18">
        <v>42444</v>
      </c>
      <c r="C259" s="29" t="s">
        <v>26</v>
      </c>
      <c r="D259" s="19" t="s">
        <v>16</v>
      </c>
    </row>
    <row r="260" spans="2:4" ht="14.4" customHeight="1" x14ac:dyDescent="0.3">
      <c r="B260" s="18">
        <v>42445</v>
      </c>
      <c r="C260" s="29" t="s">
        <v>26</v>
      </c>
      <c r="D260" s="19" t="s">
        <v>16</v>
      </c>
    </row>
    <row r="261" spans="2:4" ht="14.4" customHeight="1" x14ac:dyDescent="0.3">
      <c r="B261" s="18">
        <v>42446</v>
      </c>
      <c r="C261" s="29" t="s">
        <v>26</v>
      </c>
      <c r="D261" s="19" t="s">
        <v>16</v>
      </c>
    </row>
    <row r="262" spans="2:4" ht="14.4" customHeight="1" x14ac:dyDescent="0.3">
      <c r="B262" s="18">
        <v>42447</v>
      </c>
      <c r="C262" s="29" t="s">
        <v>26</v>
      </c>
      <c r="D262" s="19" t="s">
        <v>16</v>
      </c>
    </row>
    <row r="263" spans="2:4" ht="14.4" customHeight="1" x14ac:dyDescent="0.3">
      <c r="B263" s="18">
        <v>42448</v>
      </c>
      <c r="C263" s="29" t="s">
        <v>26</v>
      </c>
      <c r="D263" s="19" t="s">
        <v>16</v>
      </c>
    </row>
    <row r="264" spans="2:4" ht="14.4" customHeight="1" x14ac:dyDescent="0.3">
      <c r="B264" s="18">
        <v>42449</v>
      </c>
      <c r="C264" s="29" t="s">
        <v>26</v>
      </c>
      <c r="D264" s="19" t="s">
        <v>16</v>
      </c>
    </row>
    <row r="265" spans="2:4" ht="14.4" customHeight="1" x14ac:dyDescent="0.3">
      <c r="B265" s="18">
        <v>42450</v>
      </c>
      <c r="C265" s="29" t="s">
        <v>26</v>
      </c>
      <c r="D265" s="19" t="s">
        <v>16</v>
      </c>
    </row>
    <row r="266" spans="2:4" ht="14.4" customHeight="1" x14ac:dyDescent="0.3">
      <c r="B266" s="18">
        <v>42451</v>
      </c>
      <c r="C266" s="29" t="s">
        <v>26</v>
      </c>
      <c r="D266" s="19" t="s">
        <v>16</v>
      </c>
    </row>
    <row r="267" spans="2:4" ht="14.4" customHeight="1" x14ac:dyDescent="0.3">
      <c r="B267" s="18">
        <v>42452</v>
      </c>
      <c r="C267" s="29" t="s">
        <v>26</v>
      </c>
      <c r="D267" s="19" t="s">
        <v>16</v>
      </c>
    </row>
    <row r="268" spans="2:4" ht="14.4" customHeight="1" x14ac:dyDescent="0.3">
      <c r="B268" s="18">
        <v>42453</v>
      </c>
      <c r="C268" s="29" t="s">
        <v>26</v>
      </c>
      <c r="D268" s="19" t="s">
        <v>16</v>
      </c>
    </row>
    <row r="269" spans="2:4" ht="14.4" customHeight="1" x14ac:dyDescent="0.3">
      <c r="B269" s="18">
        <v>42454</v>
      </c>
      <c r="C269" s="29" t="s">
        <v>26</v>
      </c>
      <c r="D269" s="19" t="s">
        <v>16</v>
      </c>
    </row>
    <row r="270" spans="2:4" ht="14.4" customHeight="1" x14ac:dyDescent="0.3">
      <c r="B270" s="18">
        <v>42455</v>
      </c>
      <c r="C270" s="29" t="s">
        <v>26</v>
      </c>
      <c r="D270" s="19" t="s">
        <v>16</v>
      </c>
    </row>
    <row r="271" spans="2:4" ht="14.4" customHeight="1" x14ac:dyDescent="0.3">
      <c r="B271" s="18">
        <v>42456</v>
      </c>
      <c r="C271" s="29" t="s">
        <v>26</v>
      </c>
      <c r="D271" s="19" t="s">
        <v>16</v>
      </c>
    </row>
    <row r="272" spans="2:4" ht="14.4" customHeight="1" x14ac:dyDescent="0.3">
      <c r="B272" s="18">
        <v>42457</v>
      </c>
      <c r="C272" s="29" t="s">
        <v>26</v>
      </c>
      <c r="D272" s="19" t="s">
        <v>16</v>
      </c>
    </row>
    <row r="273" spans="2:4" ht="14.4" customHeight="1" x14ac:dyDescent="0.3">
      <c r="B273" s="18">
        <v>42458</v>
      </c>
      <c r="C273" s="29" t="s">
        <v>26</v>
      </c>
      <c r="D273" s="19" t="s">
        <v>16</v>
      </c>
    </row>
    <row r="274" spans="2:4" ht="14.4" customHeight="1" x14ac:dyDescent="0.3">
      <c r="B274" s="18">
        <v>42459</v>
      </c>
      <c r="C274" s="29" t="s">
        <v>26</v>
      </c>
      <c r="D274" s="19" t="s">
        <v>16</v>
      </c>
    </row>
    <row r="275" spans="2:4" ht="14.4" customHeight="1" thickBot="1" x14ac:dyDescent="0.35">
      <c r="B275" s="20">
        <v>42460</v>
      </c>
      <c r="C275" s="30" t="s">
        <v>26</v>
      </c>
      <c r="D275" s="21" t="s">
        <v>16</v>
      </c>
    </row>
    <row r="276" spans="2:4" ht="14.4" customHeight="1" x14ac:dyDescent="0.3">
      <c r="B276" s="10">
        <v>42461</v>
      </c>
      <c r="C276" s="25" t="s">
        <v>27</v>
      </c>
      <c r="D276" s="11" t="s">
        <v>17</v>
      </c>
    </row>
    <row r="277" spans="2:4" ht="14.4" customHeight="1" x14ac:dyDescent="0.3">
      <c r="B277" s="12">
        <v>42462</v>
      </c>
      <c r="C277" s="26" t="s">
        <v>27</v>
      </c>
      <c r="D277" s="13" t="s">
        <v>17</v>
      </c>
    </row>
    <row r="278" spans="2:4" ht="14.4" customHeight="1" x14ac:dyDescent="0.3">
      <c r="B278" s="12">
        <v>42463</v>
      </c>
      <c r="C278" s="26" t="s">
        <v>27</v>
      </c>
      <c r="D278" s="13" t="s">
        <v>17</v>
      </c>
    </row>
    <row r="279" spans="2:4" ht="14.4" customHeight="1" x14ac:dyDescent="0.3">
      <c r="B279" s="12">
        <v>42464</v>
      </c>
      <c r="C279" s="26" t="s">
        <v>27</v>
      </c>
      <c r="D279" s="13" t="s">
        <v>17</v>
      </c>
    </row>
    <row r="280" spans="2:4" ht="14.4" customHeight="1" x14ac:dyDescent="0.3">
      <c r="B280" s="12">
        <v>42465</v>
      </c>
      <c r="C280" s="26" t="s">
        <v>27</v>
      </c>
      <c r="D280" s="13" t="s">
        <v>17</v>
      </c>
    </row>
    <row r="281" spans="2:4" ht="14.4" customHeight="1" x14ac:dyDescent="0.3">
      <c r="B281" s="12">
        <v>42466</v>
      </c>
      <c r="C281" s="26" t="s">
        <v>27</v>
      </c>
      <c r="D281" s="13" t="s">
        <v>17</v>
      </c>
    </row>
    <row r="282" spans="2:4" ht="14.4" customHeight="1" x14ac:dyDescent="0.3">
      <c r="B282" s="12">
        <v>42467</v>
      </c>
      <c r="C282" s="26" t="s">
        <v>27</v>
      </c>
      <c r="D282" s="13" t="s">
        <v>17</v>
      </c>
    </row>
    <row r="283" spans="2:4" ht="14.4" customHeight="1" x14ac:dyDescent="0.3">
      <c r="B283" s="12">
        <v>42468</v>
      </c>
      <c r="C283" s="26" t="s">
        <v>27</v>
      </c>
      <c r="D283" s="13" t="s">
        <v>17</v>
      </c>
    </row>
    <row r="284" spans="2:4" ht="14.4" customHeight="1" x14ac:dyDescent="0.3">
      <c r="B284" s="12">
        <v>42469</v>
      </c>
      <c r="C284" s="26" t="s">
        <v>27</v>
      </c>
      <c r="D284" s="13" t="s">
        <v>17</v>
      </c>
    </row>
    <row r="285" spans="2:4" ht="14.4" customHeight="1" x14ac:dyDescent="0.3">
      <c r="B285" s="12">
        <v>42470</v>
      </c>
      <c r="C285" s="26" t="s">
        <v>27</v>
      </c>
      <c r="D285" s="13" t="s">
        <v>17</v>
      </c>
    </row>
    <row r="286" spans="2:4" ht="14.4" customHeight="1" x14ac:dyDescent="0.3">
      <c r="B286" s="12">
        <v>42471</v>
      </c>
      <c r="C286" s="26" t="s">
        <v>27</v>
      </c>
      <c r="D286" s="13" t="s">
        <v>17</v>
      </c>
    </row>
    <row r="287" spans="2:4" ht="14.4" customHeight="1" x14ac:dyDescent="0.3">
      <c r="B287" s="12">
        <v>42472</v>
      </c>
      <c r="C287" s="26" t="s">
        <v>27</v>
      </c>
      <c r="D287" s="13" t="s">
        <v>17</v>
      </c>
    </row>
    <row r="288" spans="2:4" ht="14.4" customHeight="1" x14ac:dyDescent="0.3">
      <c r="B288" s="12">
        <v>42473</v>
      </c>
      <c r="C288" s="26" t="s">
        <v>27</v>
      </c>
      <c r="D288" s="13" t="s">
        <v>17</v>
      </c>
    </row>
    <row r="289" spans="2:4" ht="14.4" customHeight="1" x14ac:dyDescent="0.3">
      <c r="B289" s="12">
        <v>42474</v>
      </c>
      <c r="C289" s="26" t="s">
        <v>27</v>
      </c>
      <c r="D289" s="13" t="s">
        <v>17</v>
      </c>
    </row>
    <row r="290" spans="2:4" ht="14.4" customHeight="1" x14ac:dyDescent="0.3">
      <c r="B290" s="12">
        <v>42475</v>
      </c>
      <c r="C290" s="26" t="s">
        <v>27</v>
      </c>
      <c r="D290" s="13" t="s">
        <v>17</v>
      </c>
    </row>
    <row r="291" spans="2:4" ht="14.4" customHeight="1" x14ac:dyDescent="0.3">
      <c r="B291" s="12">
        <v>42476</v>
      </c>
      <c r="C291" s="26" t="s">
        <v>27</v>
      </c>
      <c r="D291" s="13" t="s">
        <v>17</v>
      </c>
    </row>
    <row r="292" spans="2:4" ht="14.4" customHeight="1" x14ac:dyDescent="0.3">
      <c r="B292" s="12">
        <v>42477</v>
      </c>
      <c r="C292" s="26" t="s">
        <v>27</v>
      </c>
      <c r="D292" s="13" t="s">
        <v>17</v>
      </c>
    </row>
    <row r="293" spans="2:4" ht="14.4" customHeight="1" x14ac:dyDescent="0.3">
      <c r="B293" s="12">
        <v>42478</v>
      </c>
      <c r="C293" s="26" t="s">
        <v>27</v>
      </c>
      <c r="D293" s="13" t="s">
        <v>17</v>
      </c>
    </row>
    <row r="294" spans="2:4" ht="14.4" customHeight="1" x14ac:dyDescent="0.3">
      <c r="B294" s="12">
        <v>42479</v>
      </c>
      <c r="C294" s="26" t="s">
        <v>27</v>
      </c>
      <c r="D294" s="13" t="s">
        <v>17</v>
      </c>
    </row>
    <row r="295" spans="2:4" ht="14.4" customHeight="1" x14ac:dyDescent="0.3">
      <c r="B295" s="12">
        <v>42480</v>
      </c>
      <c r="C295" s="26" t="s">
        <v>27</v>
      </c>
      <c r="D295" s="13" t="s">
        <v>17</v>
      </c>
    </row>
    <row r="296" spans="2:4" ht="14.4" customHeight="1" x14ac:dyDescent="0.3">
      <c r="B296" s="12">
        <v>42481</v>
      </c>
      <c r="C296" s="26" t="s">
        <v>27</v>
      </c>
      <c r="D296" s="13" t="s">
        <v>17</v>
      </c>
    </row>
    <row r="297" spans="2:4" ht="14.4" customHeight="1" x14ac:dyDescent="0.3">
      <c r="B297" s="12">
        <v>42482</v>
      </c>
      <c r="C297" s="26" t="s">
        <v>27</v>
      </c>
      <c r="D297" s="13" t="s">
        <v>17</v>
      </c>
    </row>
    <row r="298" spans="2:4" ht="14.4" customHeight="1" x14ac:dyDescent="0.3">
      <c r="B298" s="12">
        <v>42483</v>
      </c>
      <c r="C298" s="26" t="s">
        <v>27</v>
      </c>
      <c r="D298" s="13" t="s">
        <v>17</v>
      </c>
    </row>
    <row r="299" spans="2:4" ht="14.4" customHeight="1" x14ac:dyDescent="0.3">
      <c r="B299" s="12">
        <v>42484</v>
      </c>
      <c r="C299" s="26" t="s">
        <v>27</v>
      </c>
      <c r="D299" s="13" t="s">
        <v>17</v>
      </c>
    </row>
    <row r="300" spans="2:4" ht="14.4" customHeight="1" x14ac:dyDescent="0.3">
      <c r="B300" s="12">
        <v>42485</v>
      </c>
      <c r="C300" s="26" t="s">
        <v>27</v>
      </c>
      <c r="D300" s="13" t="s">
        <v>17</v>
      </c>
    </row>
    <row r="301" spans="2:4" ht="14.4" customHeight="1" x14ac:dyDescent="0.3">
      <c r="B301" s="12">
        <v>42486</v>
      </c>
      <c r="C301" s="26" t="s">
        <v>27</v>
      </c>
      <c r="D301" s="13" t="s">
        <v>17</v>
      </c>
    </row>
    <row r="302" spans="2:4" ht="14.4" customHeight="1" x14ac:dyDescent="0.3">
      <c r="B302" s="12">
        <v>42487</v>
      </c>
      <c r="C302" s="26" t="s">
        <v>27</v>
      </c>
      <c r="D302" s="13" t="s">
        <v>17</v>
      </c>
    </row>
    <row r="303" spans="2:4" ht="14.4" customHeight="1" x14ac:dyDescent="0.3">
      <c r="B303" s="12">
        <v>42488</v>
      </c>
      <c r="C303" s="26" t="s">
        <v>27</v>
      </c>
      <c r="D303" s="13" t="s">
        <v>17</v>
      </c>
    </row>
    <row r="304" spans="2:4" ht="14.4" customHeight="1" x14ac:dyDescent="0.3">
      <c r="B304" s="12">
        <v>42489</v>
      </c>
      <c r="C304" s="26" t="s">
        <v>27</v>
      </c>
      <c r="D304" s="13" t="s">
        <v>17</v>
      </c>
    </row>
    <row r="305" spans="2:4" ht="14.4" customHeight="1" thickBot="1" x14ac:dyDescent="0.35">
      <c r="B305" s="14">
        <v>42490</v>
      </c>
      <c r="C305" s="27" t="s">
        <v>27</v>
      </c>
      <c r="D305" s="15" t="s">
        <v>17</v>
      </c>
    </row>
    <row r="306" spans="2:4" ht="14.4" customHeight="1" x14ac:dyDescent="0.3">
      <c r="B306" s="16">
        <v>42491</v>
      </c>
      <c r="C306" s="28" t="s">
        <v>28</v>
      </c>
      <c r="D306" s="17" t="s">
        <v>17</v>
      </c>
    </row>
    <row r="307" spans="2:4" ht="14.4" customHeight="1" x14ac:dyDescent="0.3">
      <c r="B307" s="18">
        <v>42492</v>
      </c>
      <c r="C307" s="29" t="s">
        <v>28</v>
      </c>
      <c r="D307" s="19" t="s">
        <v>17</v>
      </c>
    </row>
    <row r="308" spans="2:4" ht="14.4" customHeight="1" x14ac:dyDescent="0.3">
      <c r="B308" s="18">
        <v>42493</v>
      </c>
      <c r="C308" s="29" t="s">
        <v>28</v>
      </c>
      <c r="D308" s="19" t="s">
        <v>17</v>
      </c>
    </row>
    <row r="309" spans="2:4" ht="14.4" customHeight="1" x14ac:dyDescent="0.3">
      <c r="B309" s="18">
        <v>42494</v>
      </c>
      <c r="C309" s="29" t="s">
        <v>28</v>
      </c>
      <c r="D309" s="19" t="s">
        <v>17</v>
      </c>
    </row>
    <row r="310" spans="2:4" ht="14.4" customHeight="1" x14ac:dyDescent="0.3">
      <c r="B310" s="18">
        <v>42495</v>
      </c>
      <c r="C310" s="29" t="s">
        <v>28</v>
      </c>
      <c r="D310" s="19" t="s">
        <v>17</v>
      </c>
    </row>
    <row r="311" spans="2:4" ht="14.4" customHeight="1" x14ac:dyDescent="0.3">
      <c r="B311" s="18">
        <v>42496</v>
      </c>
      <c r="C311" s="29" t="s">
        <v>28</v>
      </c>
      <c r="D311" s="19" t="s">
        <v>17</v>
      </c>
    </row>
    <row r="312" spans="2:4" ht="14.4" customHeight="1" x14ac:dyDescent="0.3">
      <c r="B312" s="18">
        <v>42497</v>
      </c>
      <c r="C312" s="29" t="s">
        <v>28</v>
      </c>
      <c r="D312" s="19" t="s">
        <v>17</v>
      </c>
    </row>
    <row r="313" spans="2:4" ht="14.4" customHeight="1" x14ac:dyDescent="0.3">
      <c r="B313" s="18">
        <v>42498</v>
      </c>
      <c r="C313" s="29" t="s">
        <v>28</v>
      </c>
      <c r="D313" s="19" t="s">
        <v>17</v>
      </c>
    </row>
    <row r="314" spans="2:4" ht="14.4" customHeight="1" x14ac:dyDescent="0.3">
      <c r="B314" s="18">
        <v>42499</v>
      </c>
      <c r="C314" s="29" t="s">
        <v>28</v>
      </c>
      <c r="D314" s="19" t="s">
        <v>17</v>
      </c>
    </row>
    <row r="315" spans="2:4" ht="14.4" customHeight="1" x14ac:dyDescent="0.3">
      <c r="B315" s="18">
        <v>42500</v>
      </c>
      <c r="C315" s="29" t="s">
        <v>28</v>
      </c>
      <c r="D315" s="19" t="s">
        <v>17</v>
      </c>
    </row>
    <row r="316" spans="2:4" ht="14.4" customHeight="1" x14ac:dyDescent="0.3">
      <c r="B316" s="18">
        <v>42501</v>
      </c>
      <c r="C316" s="29" t="s">
        <v>28</v>
      </c>
      <c r="D316" s="19" t="s">
        <v>17</v>
      </c>
    </row>
    <row r="317" spans="2:4" ht="14.4" customHeight="1" x14ac:dyDescent="0.3">
      <c r="B317" s="18">
        <v>42502</v>
      </c>
      <c r="C317" s="29" t="s">
        <v>28</v>
      </c>
      <c r="D317" s="19" t="s">
        <v>17</v>
      </c>
    </row>
    <row r="318" spans="2:4" ht="14.4" customHeight="1" x14ac:dyDescent="0.3">
      <c r="B318" s="18">
        <v>42503</v>
      </c>
      <c r="C318" s="29" t="s">
        <v>28</v>
      </c>
      <c r="D318" s="19" t="s">
        <v>17</v>
      </c>
    </row>
    <row r="319" spans="2:4" ht="14.4" customHeight="1" x14ac:dyDescent="0.3">
      <c r="B319" s="18">
        <v>42504</v>
      </c>
      <c r="C319" s="29" t="s">
        <v>28</v>
      </c>
      <c r="D319" s="19" t="s">
        <v>17</v>
      </c>
    </row>
    <row r="320" spans="2:4" ht="14.4" customHeight="1" x14ac:dyDescent="0.3">
      <c r="B320" s="18">
        <v>42505</v>
      </c>
      <c r="C320" s="29" t="s">
        <v>28</v>
      </c>
      <c r="D320" s="19" t="s">
        <v>17</v>
      </c>
    </row>
    <row r="321" spans="2:4" ht="14.4" customHeight="1" x14ac:dyDescent="0.3">
      <c r="B321" s="18">
        <v>42506</v>
      </c>
      <c r="C321" s="29" t="s">
        <v>28</v>
      </c>
      <c r="D321" s="19" t="s">
        <v>17</v>
      </c>
    </row>
    <row r="322" spans="2:4" ht="14.4" customHeight="1" x14ac:dyDescent="0.3">
      <c r="B322" s="18">
        <v>42507</v>
      </c>
      <c r="C322" s="29" t="s">
        <v>28</v>
      </c>
      <c r="D322" s="19" t="s">
        <v>17</v>
      </c>
    </row>
    <row r="323" spans="2:4" ht="14.4" customHeight="1" x14ac:dyDescent="0.3">
      <c r="B323" s="18">
        <v>42508</v>
      </c>
      <c r="C323" s="29" t="s">
        <v>28</v>
      </c>
      <c r="D323" s="19" t="s">
        <v>17</v>
      </c>
    </row>
    <row r="324" spans="2:4" ht="14.4" customHeight="1" x14ac:dyDescent="0.3">
      <c r="B324" s="18">
        <v>42509</v>
      </c>
      <c r="C324" s="29" t="s">
        <v>28</v>
      </c>
      <c r="D324" s="19" t="s">
        <v>17</v>
      </c>
    </row>
    <row r="325" spans="2:4" ht="14.4" customHeight="1" x14ac:dyDescent="0.3">
      <c r="B325" s="18">
        <v>42510</v>
      </c>
      <c r="C325" s="29" t="s">
        <v>28</v>
      </c>
      <c r="D325" s="19" t="s">
        <v>17</v>
      </c>
    </row>
    <row r="326" spans="2:4" ht="14.4" customHeight="1" x14ac:dyDescent="0.3">
      <c r="B326" s="18">
        <v>42511</v>
      </c>
      <c r="C326" s="29" t="s">
        <v>28</v>
      </c>
      <c r="D326" s="19" t="s">
        <v>17</v>
      </c>
    </row>
    <row r="327" spans="2:4" ht="14.4" customHeight="1" x14ac:dyDescent="0.3">
      <c r="B327" s="18">
        <v>42512</v>
      </c>
      <c r="C327" s="29" t="s">
        <v>28</v>
      </c>
      <c r="D327" s="19" t="s">
        <v>17</v>
      </c>
    </row>
    <row r="328" spans="2:4" ht="14.4" customHeight="1" x14ac:dyDescent="0.3">
      <c r="B328" s="18">
        <v>42513</v>
      </c>
      <c r="C328" s="29" t="s">
        <v>28</v>
      </c>
      <c r="D328" s="19" t="s">
        <v>17</v>
      </c>
    </row>
    <row r="329" spans="2:4" ht="14.4" customHeight="1" x14ac:dyDescent="0.3">
      <c r="B329" s="18">
        <v>42514</v>
      </c>
      <c r="C329" s="29" t="s">
        <v>28</v>
      </c>
      <c r="D329" s="19" t="s">
        <v>17</v>
      </c>
    </row>
    <row r="330" spans="2:4" ht="14.4" customHeight="1" x14ac:dyDescent="0.3">
      <c r="B330" s="18">
        <v>42515</v>
      </c>
      <c r="C330" s="29" t="s">
        <v>28</v>
      </c>
      <c r="D330" s="19" t="s">
        <v>17</v>
      </c>
    </row>
    <row r="331" spans="2:4" ht="14.4" customHeight="1" x14ac:dyDescent="0.3">
      <c r="B331" s="18">
        <v>42516</v>
      </c>
      <c r="C331" s="29" t="s">
        <v>28</v>
      </c>
      <c r="D331" s="19" t="s">
        <v>17</v>
      </c>
    </row>
    <row r="332" spans="2:4" ht="14.4" customHeight="1" x14ac:dyDescent="0.3">
      <c r="B332" s="18">
        <v>42517</v>
      </c>
      <c r="C332" s="29" t="s">
        <v>28</v>
      </c>
      <c r="D332" s="19" t="s">
        <v>17</v>
      </c>
    </row>
    <row r="333" spans="2:4" ht="14.4" customHeight="1" x14ac:dyDescent="0.3">
      <c r="B333" s="18">
        <v>42518</v>
      </c>
      <c r="C333" s="29" t="s">
        <v>28</v>
      </c>
      <c r="D333" s="19" t="s">
        <v>17</v>
      </c>
    </row>
    <row r="334" spans="2:4" ht="14.4" customHeight="1" x14ac:dyDescent="0.3">
      <c r="B334" s="18">
        <v>42519</v>
      </c>
      <c r="C334" s="29" t="s">
        <v>28</v>
      </c>
      <c r="D334" s="19" t="s">
        <v>17</v>
      </c>
    </row>
    <row r="335" spans="2:4" ht="14.4" customHeight="1" x14ac:dyDescent="0.3">
      <c r="B335" s="18">
        <v>42520</v>
      </c>
      <c r="C335" s="29" t="s">
        <v>28</v>
      </c>
      <c r="D335" s="19" t="s">
        <v>17</v>
      </c>
    </row>
    <row r="336" spans="2:4" ht="14.4" customHeight="1" thickBot="1" x14ac:dyDescent="0.35">
      <c r="B336" s="20">
        <v>42521</v>
      </c>
      <c r="C336" s="30" t="s">
        <v>28</v>
      </c>
      <c r="D336" s="21" t="s">
        <v>17</v>
      </c>
    </row>
    <row r="337" spans="2:4" ht="14.4" customHeight="1" x14ac:dyDescent="0.3">
      <c r="B337" s="10">
        <v>42522</v>
      </c>
      <c r="C337" s="25" t="s">
        <v>29</v>
      </c>
      <c r="D337" s="11" t="s">
        <v>17</v>
      </c>
    </row>
    <row r="338" spans="2:4" ht="14.4" customHeight="1" x14ac:dyDescent="0.3">
      <c r="B338" s="12">
        <v>42523</v>
      </c>
      <c r="C338" s="26" t="s">
        <v>29</v>
      </c>
      <c r="D338" s="13" t="s">
        <v>17</v>
      </c>
    </row>
    <row r="339" spans="2:4" ht="14.4" customHeight="1" x14ac:dyDescent="0.3">
      <c r="B339" s="12">
        <v>42524</v>
      </c>
      <c r="C339" s="26" t="s">
        <v>29</v>
      </c>
      <c r="D339" s="13" t="s">
        <v>17</v>
      </c>
    </row>
    <row r="340" spans="2:4" ht="14.4" customHeight="1" x14ac:dyDescent="0.3">
      <c r="B340" s="12">
        <v>42525</v>
      </c>
      <c r="C340" s="26" t="s">
        <v>29</v>
      </c>
      <c r="D340" s="13" t="s">
        <v>17</v>
      </c>
    </row>
    <row r="341" spans="2:4" ht="14.4" customHeight="1" x14ac:dyDescent="0.3">
      <c r="B341" s="12">
        <v>42526</v>
      </c>
      <c r="C341" s="26" t="s">
        <v>29</v>
      </c>
      <c r="D341" s="13" t="s">
        <v>17</v>
      </c>
    </row>
    <row r="342" spans="2:4" ht="14.4" customHeight="1" x14ac:dyDescent="0.3">
      <c r="B342" s="12">
        <v>42527</v>
      </c>
      <c r="C342" s="26" t="s">
        <v>29</v>
      </c>
      <c r="D342" s="13" t="s">
        <v>17</v>
      </c>
    </row>
    <row r="343" spans="2:4" ht="14.4" customHeight="1" x14ac:dyDescent="0.3">
      <c r="B343" s="12">
        <v>42528</v>
      </c>
      <c r="C343" s="26" t="s">
        <v>29</v>
      </c>
      <c r="D343" s="13" t="s">
        <v>17</v>
      </c>
    </row>
    <row r="344" spans="2:4" ht="14.4" customHeight="1" x14ac:dyDescent="0.3">
      <c r="B344" s="12">
        <v>42529</v>
      </c>
      <c r="C344" s="26" t="s">
        <v>29</v>
      </c>
      <c r="D344" s="13" t="s">
        <v>17</v>
      </c>
    </row>
    <row r="345" spans="2:4" ht="14.4" customHeight="1" x14ac:dyDescent="0.3">
      <c r="B345" s="12">
        <v>42530</v>
      </c>
      <c r="C345" s="26" t="s">
        <v>29</v>
      </c>
      <c r="D345" s="13" t="s">
        <v>17</v>
      </c>
    </row>
    <row r="346" spans="2:4" ht="14.4" customHeight="1" x14ac:dyDescent="0.3">
      <c r="B346" s="12">
        <v>42531</v>
      </c>
      <c r="C346" s="26" t="s">
        <v>29</v>
      </c>
      <c r="D346" s="13" t="s">
        <v>17</v>
      </c>
    </row>
    <row r="347" spans="2:4" ht="14.4" customHeight="1" x14ac:dyDescent="0.3">
      <c r="B347" s="12">
        <v>42532</v>
      </c>
      <c r="C347" s="26" t="s">
        <v>29</v>
      </c>
      <c r="D347" s="13" t="s">
        <v>17</v>
      </c>
    </row>
    <row r="348" spans="2:4" ht="14.4" customHeight="1" x14ac:dyDescent="0.3">
      <c r="B348" s="12">
        <v>42533</v>
      </c>
      <c r="C348" s="26" t="s">
        <v>29</v>
      </c>
      <c r="D348" s="13" t="s">
        <v>17</v>
      </c>
    </row>
    <row r="349" spans="2:4" ht="14.4" customHeight="1" x14ac:dyDescent="0.3">
      <c r="B349" s="12">
        <v>42534</v>
      </c>
      <c r="C349" s="26" t="s">
        <v>29</v>
      </c>
      <c r="D349" s="13" t="s">
        <v>17</v>
      </c>
    </row>
    <row r="350" spans="2:4" ht="14.4" customHeight="1" x14ac:dyDescent="0.3">
      <c r="B350" s="12">
        <v>42535</v>
      </c>
      <c r="C350" s="26" t="s">
        <v>29</v>
      </c>
      <c r="D350" s="13" t="s">
        <v>17</v>
      </c>
    </row>
    <row r="351" spans="2:4" ht="14.4" customHeight="1" x14ac:dyDescent="0.3">
      <c r="B351" s="12">
        <v>42536</v>
      </c>
      <c r="C351" s="26" t="s">
        <v>29</v>
      </c>
      <c r="D351" s="13" t="s">
        <v>17</v>
      </c>
    </row>
    <row r="352" spans="2:4" ht="14.4" customHeight="1" x14ac:dyDescent="0.3">
      <c r="B352" s="12">
        <v>42537</v>
      </c>
      <c r="C352" s="26" t="s">
        <v>29</v>
      </c>
      <c r="D352" s="13" t="s">
        <v>17</v>
      </c>
    </row>
    <row r="353" spans="2:4" ht="14.4" customHeight="1" x14ac:dyDescent="0.3">
      <c r="B353" s="12">
        <v>42538</v>
      </c>
      <c r="C353" s="26" t="s">
        <v>29</v>
      </c>
      <c r="D353" s="13" t="s">
        <v>17</v>
      </c>
    </row>
    <row r="354" spans="2:4" ht="14.4" customHeight="1" x14ac:dyDescent="0.3">
      <c r="B354" s="12">
        <v>42539</v>
      </c>
      <c r="C354" s="26" t="s">
        <v>29</v>
      </c>
      <c r="D354" s="13" t="s">
        <v>17</v>
      </c>
    </row>
    <row r="355" spans="2:4" ht="14.4" customHeight="1" x14ac:dyDescent="0.3">
      <c r="B355" s="12">
        <v>42540</v>
      </c>
      <c r="C355" s="26" t="s">
        <v>29</v>
      </c>
      <c r="D355" s="13" t="s">
        <v>17</v>
      </c>
    </row>
    <row r="356" spans="2:4" ht="14.4" customHeight="1" x14ac:dyDescent="0.3">
      <c r="B356" s="12">
        <v>42541</v>
      </c>
      <c r="C356" s="26" t="s">
        <v>29</v>
      </c>
      <c r="D356" s="13" t="s">
        <v>17</v>
      </c>
    </row>
    <row r="357" spans="2:4" ht="14.4" customHeight="1" x14ac:dyDescent="0.3">
      <c r="B357" s="12">
        <v>42542</v>
      </c>
      <c r="C357" s="26" t="s">
        <v>29</v>
      </c>
      <c r="D357" s="13" t="s">
        <v>17</v>
      </c>
    </row>
    <row r="358" spans="2:4" ht="14.4" customHeight="1" x14ac:dyDescent="0.3">
      <c r="B358" s="12">
        <v>42543</v>
      </c>
      <c r="C358" s="26" t="s">
        <v>29</v>
      </c>
      <c r="D358" s="13" t="s">
        <v>17</v>
      </c>
    </row>
    <row r="359" spans="2:4" ht="14.4" customHeight="1" x14ac:dyDescent="0.3">
      <c r="B359" s="12">
        <v>42544</v>
      </c>
      <c r="C359" s="26" t="s">
        <v>29</v>
      </c>
      <c r="D359" s="13" t="s">
        <v>17</v>
      </c>
    </row>
    <row r="360" spans="2:4" ht="14.4" customHeight="1" x14ac:dyDescent="0.3">
      <c r="B360" s="12">
        <v>42545</v>
      </c>
      <c r="C360" s="26" t="s">
        <v>29</v>
      </c>
      <c r="D360" s="13" t="s">
        <v>17</v>
      </c>
    </row>
    <row r="361" spans="2:4" ht="14.4" customHeight="1" x14ac:dyDescent="0.3">
      <c r="B361" s="12">
        <v>42546</v>
      </c>
      <c r="C361" s="26" t="s">
        <v>29</v>
      </c>
      <c r="D361" s="13" t="s">
        <v>17</v>
      </c>
    </row>
    <row r="362" spans="2:4" ht="14.4" customHeight="1" x14ac:dyDescent="0.3">
      <c r="B362" s="12">
        <v>42547</v>
      </c>
      <c r="C362" s="26" t="s">
        <v>29</v>
      </c>
      <c r="D362" s="13" t="s">
        <v>17</v>
      </c>
    </row>
    <row r="363" spans="2:4" ht="14.4" customHeight="1" x14ac:dyDescent="0.3">
      <c r="B363" s="12">
        <v>42548</v>
      </c>
      <c r="C363" s="26" t="s">
        <v>29</v>
      </c>
      <c r="D363" s="13" t="s">
        <v>17</v>
      </c>
    </row>
    <row r="364" spans="2:4" ht="14.4" customHeight="1" x14ac:dyDescent="0.3">
      <c r="B364" s="12">
        <v>42549</v>
      </c>
      <c r="C364" s="26" t="s">
        <v>29</v>
      </c>
      <c r="D364" s="13" t="s">
        <v>17</v>
      </c>
    </row>
    <row r="365" spans="2:4" ht="14.4" customHeight="1" x14ac:dyDescent="0.3">
      <c r="B365" s="12">
        <v>42550</v>
      </c>
      <c r="C365" s="26" t="s">
        <v>29</v>
      </c>
      <c r="D365" s="13" t="s">
        <v>17</v>
      </c>
    </row>
    <row r="366" spans="2:4" ht="14.4" customHeight="1" thickBot="1" x14ac:dyDescent="0.35">
      <c r="B366" s="14">
        <v>42551</v>
      </c>
      <c r="C366" s="27" t="s">
        <v>29</v>
      </c>
      <c r="D366" s="15" t="s">
        <v>17</v>
      </c>
    </row>
  </sheetData>
  <sortState ref="F2:F10">
    <sortCondition ref="F2:F10"/>
  </sortState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10"/>
  <sheetViews>
    <sheetView showGridLines="0" workbookViewId="0">
      <selection activeCell="D14" sqref="D14"/>
    </sheetView>
  </sheetViews>
  <sheetFormatPr baseColWidth="10" defaultRowHeight="14.4" x14ac:dyDescent="0.3"/>
  <cols>
    <col min="1" max="1" width="70.109375" customWidth="1"/>
  </cols>
  <sheetData>
    <row r="1" spans="1:1" x14ac:dyDescent="0.3">
      <c r="A1" s="93" t="s">
        <v>71</v>
      </c>
    </row>
    <row r="2" spans="1:1" x14ac:dyDescent="0.3">
      <c r="A2" s="92"/>
    </row>
    <row r="3" spans="1:1" x14ac:dyDescent="0.3">
      <c r="A3" s="105" t="s">
        <v>72</v>
      </c>
    </row>
    <row r="4" spans="1:1" x14ac:dyDescent="0.3">
      <c r="A4" s="105" t="s">
        <v>73</v>
      </c>
    </row>
    <row r="5" spans="1:1" x14ac:dyDescent="0.3">
      <c r="A5" s="105" t="s">
        <v>74</v>
      </c>
    </row>
    <row r="6" spans="1:1" x14ac:dyDescent="0.3">
      <c r="A6" s="105" t="s">
        <v>75</v>
      </c>
    </row>
    <row r="7" spans="1:1" x14ac:dyDescent="0.3">
      <c r="A7" s="105" t="s">
        <v>76</v>
      </c>
    </row>
    <row r="8" spans="1:1" x14ac:dyDescent="0.3">
      <c r="A8" s="105" t="s">
        <v>77</v>
      </c>
    </row>
    <row r="9" spans="1:1" x14ac:dyDescent="0.3">
      <c r="A9" s="105" t="s">
        <v>78</v>
      </c>
    </row>
    <row r="10" spans="1:1" x14ac:dyDescent="0.3">
      <c r="A10" s="105" t="s">
        <v>79</v>
      </c>
    </row>
    <row r="11" spans="1:1" x14ac:dyDescent="0.3">
      <c r="A11" s="105" t="s">
        <v>80</v>
      </c>
    </row>
    <row r="12" spans="1:1" x14ac:dyDescent="0.3">
      <c r="A12" s="105" t="s">
        <v>81</v>
      </c>
    </row>
    <row r="13" spans="1:1" x14ac:dyDescent="0.3">
      <c r="A13" s="105" t="s">
        <v>82</v>
      </c>
    </row>
    <row r="14" spans="1:1" x14ac:dyDescent="0.3">
      <c r="A14" s="105" t="s">
        <v>83</v>
      </c>
    </row>
    <row r="15" spans="1:1" x14ac:dyDescent="0.3">
      <c r="A15" s="105" t="s">
        <v>84</v>
      </c>
    </row>
    <row r="16" spans="1:1" x14ac:dyDescent="0.3">
      <c r="A16" s="105" t="s">
        <v>85</v>
      </c>
    </row>
    <row r="17" spans="1:1" x14ac:dyDescent="0.3">
      <c r="A17" s="105" t="s">
        <v>86</v>
      </c>
    </row>
    <row r="18" spans="1:1" x14ac:dyDescent="0.3">
      <c r="A18" s="105" t="s">
        <v>87</v>
      </c>
    </row>
    <row r="19" spans="1:1" x14ac:dyDescent="0.3">
      <c r="A19" s="105" t="s">
        <v>88</v>
      </c>
    </row>
    <row r="20" spans="1:1" x14ac:dyDescent="0.3">
      <c r="A20" s="105" t="s">
        <v>89</v>
      </c>
    </row>
    <row r="21" spans="1:1" x14ac:dyDescent="0.3">
      <c r="A21" s="105" t="s">
        <v>90</v>
      </c>
    </row>
    <row r="22" spans="1:1" x14ac:dyDescent="0.3">
      <c r="A22" s="105" t="s">
        <v>91</v>
      </c>
    </row>
    <row r="23" spans="1:1" x14ac:dyDescent="0.3">
      <c r="A23" s="105" t="s">
        <v>92</v>
      </c>
    </row>
    <row r="24" spans="1:1" x14ac:dyDescent="0.3">
      <c r="A24" s="106" t="s">
        <v>93</v>
      </c>
    </row>
    <row r="25" spans="1:1" x14ac:dyDescent="0.3">
      <c r="A25" s="106" t="s">
        <v>94</v>
      </c>
    </row>
    <row r="26" spans="1:1" x14ac:dyDescent="0.3">
      <c r="A26" s="106" t="s">
        <v>95</v>
      </c>
    </row>
    <row r="27" spans="1:1" x14ac:dyDescent="0.3">
      <c r="A27" s="106" t="s">
        <v>96</v>
      </c>
    </row>
    <row r="28" spans="1:1" x14ac:dyDescent="0.3">
      <c r="A28" s="106" t="s">
        <v>97</v>
      </c>
    </row>
    <row r="29" spans="1:1" x14ac:dyDescent="0.3">
      <c r="A29" s="106" t="s">
        <v>98</v>
      </c>
    </row>
    <row r="30" spans="1:1" x14ac:dyDescent="0.3">
      <c r="A30" s="106" t="s">
        <v>99</v>
      </c>
    </row>
    <row r="31" spans="1:1" x14ac:dyDescent="0.3">
      <c r="A31" s="106" t="s">
        <v>100</v>
      </c>
    </row>
    <row r="32" spans="1:1" x14ac:dyDescent="0.3">
      <c r="A32" s="106" t="s">
        <v>101</v>
      </c>
    </row>
    <row r="33" spans="1:1" x14ac:dyDescent="0.3">
      <c r="A33" s="106" t="s">
        <v>102</v>
      </c>
    </row>
    <row r="34" spans="1:1" x14ac:dyDescent="0.3">
      <c r="A34" s="106" t="s">
        <v>103</v>
      </c>
    </row>
    <row r="35" spans="1:1" x14ac:dyDescent="0.3">
      <c r="A35" s="106" t="s">
        <v>104</v>
      </c>
    </row>
    <row r="36" spans="1:1" x14ac:dyDescent="0.3">
      <c r="A36" s="106" t="s">
        <v>105</v>
      </c>
    </row>
    <row r="37" spans="1:1" x14ac:dyDescent="0.3">
      <c r="A37" s="106" t="s">
        <v>106</v>
      </c>
    </row>
    <row r="38" spans="1:1" x14ac:dyDescent="0.3">
      <c r="A38" s="106" t="s">
        <v>107</v>
      </c>
    </row>
    <row r="39" spans="1:1" x14ac:dyDescent="0.3">
      <c r="A39" s="106" t="s">
        <v>108</v>
      </c>
    </row>
    <row r="40" spans="1:1" x14ac:dyDescent="0.3">
      <c r="A40" s="106" t="s">
        <v>109</v>
      </c>
    </row>
    <row r="41" spans="1:1" x14ac:dyDescent="0.3">
      <c r="A41" s="106" t="s">
        <v>110</v>
      </c>
    </row>
    <row r="42" spans="1:1" x14ac:dyDescent="0.3">
      <c r="A42" s="106" t="s">
        <v>111</v>
      </c>
    </row>
    <row r="43" spans="1:1" x14ac:dyDescent="0.3">
      <c r="A43" s="106" t="s">
        <v>112</v>
      </c>
    </row>
    <row r="44" spans="1:1" x14ac:dyDescent="0.3">
      <c r="A44" s="106" t="s">
        <v>113</v>
      </c>
    </row>
    <row r="45" spans="1:1" x14ac:dyDescent="0.3">
      <c r="A45" s="106" t="s">
        <v>114</v>
      </c>
    </row>
    <row r="46" spans="1:1" x14ac:dyDescent="0.3">
      <c r="A46" s="106" t="s">
        <v>115</v>
      </c>
    </row>
    <row r="47" spans="1:1" x14ac:dyDescent="0.3">
      <c r="A47" s="106" t="s">
        <v>116</v>
      </c>
    </row>
    <row r="48" spans="1:1" x14ac:dyDescent="0.3">
      <c r="A48" s="106" t="s">
        <v>117</v>
      </c>
    </row>
    <row r="49" spans="1:1" x14ac:dyDescent="0.3">
      <c r="A49" s="106" t="s">
        <v>118</v>
      </c>
    </row>
    <row r="50" spans="1:1" x14ac:dyDescent="0.3">
      <c r="A50" s="106" t="s">
        <v>119</v>
      </c>
    </row>
    <row r="51" spans="1:1" x14ac:dyDescent="0.3">
      <c r="A51" s="106" t="s">
        <v>120</v>
      </c>
    </row>
    <row r="52" spans="1:1" x14ac:dyDescent="0.3">
      <c r="A52" s="106" t="s">
        <v>121</v>
      </c>
    </row>
    <row r="53" spans="1:1" x14ac:dyDescent="0.3">
      <c r="A53" s="106" t="s">
        <v>122</v>
      </c>
    </row>
    <row r="54" spans="1:1" x14ac:dyDescent="0.3">
      <c r="A54" s="92"/>
    </row>
    <row r="55" spans="1:1" x14ac:dyDescent="0.3">
      <c r="A55" s="92"/>
    </row>
    <row r="56" spans="1:1" x14ac:dyDescent="0.3">
      <c r="A56" s="92"/>
    </row>
    <row r="57" spans="1:1" x14ac:dyDescent="0.3">
      <c r="A57" s="92"/>
    </row>
    <row r="58" spans="1:1" x14ac:dyDescent="0.3">
      <c r="A58" s="92"/>
    </row>
    <row r="59" spans="1:1" x14ac:dyDescent="0.3">
      <c r="A59" s="92"/>
    </row>
    <row r="60" spans="1:1" x14ac:dyDescent="0.3">
      <c r="A60" s="92"/>
    </row>
    <row r="61" spans="1:1" x14ac:dyDescent="0.3">
      <c r="A61" s="92"/>
    </row>
    <row r="62" spans="1:1" x14ac:dyDescent="0.3">
      <c r="A62" s="92"/>
    </row>
    <row r="63" spans="1:1" x14ac:dyDescent="0.3">
      <c r="A63" s="92"/>
    </row>
    <row r="64" spans="1:1" x14ac:dyDescent="0.3">
      <c r="A64" s="92"/>
    </row>
    <row r="65" spans="1:1" x14ac:dyDescent="0.3">
      <c r="A65" s="92"/>
    </row>
    <row r="66" spans="1:1" x14ac:dyDescent="0.3">
      <c r="A66" s="92"/>
    </row>
    <row r="67" spans="1:1" x14ac:dyDescent="0.3">
      <c r="A67" s="92"/>
    </row>
    <row r="68" spans="1:1" x14ac:dyDescent="0.3">
      <c r="A68" s="92"/>
    </row>
    <row r="69" spans="1:1" x14ac:dyDescent="0.3">
      <c r="A69" s="92"/>
    </row>
    <row r="70" spans="1:1" x14ac:dyDescent="0.3">
      <c r="A70" s="92"/>
    </row>
    <row r="71" spans="1:1" x14ac:dyDescent="0.3">
      <c r="A71" s="92"/>
    </row>
    <row r="72" spans="1:1" x14ac:dyDescent="0.3">
      <c r="A72" s="92"/>
    </row>
    <row r="73" spans="1:1" x14ac:dyDescent="0.3">
      <c r="A73" s="92"/>
    </row>
    <row r="74" spans="1:1" x14ac:dyDescent="0.3">
      <c r="A74" s="92"/>
    </row>
    <row r="75" spans="1:1" x14ac:dyDescent="0.3">
      <c r="A75" s="92"/>
    </row>
    <row r="76" spans="1:1" x14ac:dyDescent="0.3">
      <c r="A76" s="92"/>
    </row>
    <row r="77" spans="1:1" x14ac:dyDescent="0.3">
      <c r="A77" s="92"/>
    </row>
    <row r="78" spans="1:1" x14ac:dyDescent="0.3">
      <c r="A78" s="92"/>
    </row>
    <row r="79" spans="1:1" x14ac:dyDescent="0.3">
      <c r="A79" s="92"/>
    </row>
    <row r="80" spans="1:1" x14ac:dyDescent="0.3">
      <c r="A80" s="92"/>
    </row>
    <row r="81" spans="1:1" x14ac:dyDescent="0.3">
      <c r="A81" s="92"/>
    </row>
    <row r="82" spans="1:1" x14ac:dyDescent="0.3">
      <c r="A82" s="92"/>
    </row>
    <row r="83" spans="1:1" x14ac:dyDescent="0.3">
      <c r="A83" s="92"/>
    </row>
    <row r="84" spans="1:1" x14ac:dyDescent="0.3">
      <c r="A84" s="92"/>
    </row>
    <row r="85" spans="1:1" x14ac:dyDescent="0.3">
      <c r="A85" s="92"/>
    </row>
    <row r="86" spans="1:1" x14ac:dyDescent="0.3">
      <c r="A86" s="92"/>
    </row>
    <row r="87" spans="1:1" x14ac:dyDescent="0.3">
      <c r="A87" s="92"/>
    </row>
    <row r="88" spans="1:1" x14ac:dyDescent="0.3">
      <c r="A88" s="92"/>
    </row>
    <row r="89" spans="1:1" x14ac:dyDescent="0.3">
      <c r="A89" s="92"/>
    </row>
    <row r="90" spans="1:1" x14ac:dyDescent="0.3">
      <c r="A90" s="92"/>
    </row>
    <row r="91" spans="1:1" x14ac:dyDescent="0.3">
      <c r="A91" s="92"/>
    </row>
    <row r="92" spans="1:1" x14ac:dyDescent="0.3">
      <c r="A92" s="92"/>
    </row>
    <row r="93" spans="1:1" x14ac:dyDescent="0.3">
      <c r="A93" s="92"/>
    </row>
    <row r="94" spans="1:1" x14ac:dyDescent="0.3">
      <c r="A94" s="92"/>
    </row>
    <row r="95" spans="1:1" x14ac:dyDescent="0.3">
      <c r="A95" s="92"/>
    </row>
    <row r="96" spans="1:1" x14ac:dyDescent="0.3">
      <c r="A96" s="92"/>
    </row>
    <row r="97" spans="1:1" x14ac:dyDescent="0.3">
      <c r="A97" s="92"/>
    </row>
    <row r="98" spans="1:1" x14ac:dyDescent="0.3">
      <c r="A98" s="92"/>
    </row>
    <row r="99" spans="1:1" x14ac:dyDescent="0.3">
      <c r="A99" s="92"/>
    </row>
    <row r="100" spans="1:1" x14ac:dyDescent="0.3">
      <c r="A100" s="92"/>
    </row>
    <row r="101" spans="1:1" x14ac:dyDescent="0.3">
      <c r="A101" s="92"/>
    </row>
    <row r="102" spans="1:1" x14ac:dyDescent="0.3">
      <c r="A102" s="92"/>
    </row>
    <row r="103" spans="1:1" x14ac:dyDescent="0.3">
      <c r="A103" s="92"/>
    </row>
    <row r="104" spans="1:1" x14ac:dyDescent="0.3">
      <c r="A104" s="92"/>
    </row>
    <row r="105" spans="1:1" x14ac:dyDescent="0.3">
      <c r="A105" s="92"/>
    </row>
    <row r="106" spans="1:1" x14ac:dyDescent="0.3">
      <c r="A106" s="92"/>
    </row>
    <row r="107" spans="1:1" x14ac:dyDescent="0.3">
      <c r="A107" s="92"/>
    </row>
    <row r="108" spans="1:1" x14ac:dyDescent="0.3">
      <c r="A108" s="92"/>
    </row>
    <row r="109" spans="1:1" x14ac:dyDescent="0.3">
      <c r="A109" s="92"/>
    </row>
    <row r="110" spans="1:1" x14ac:dyDescent="0.3">
      <c r="A110" s="92"/>
    </row>
  </sheetData>
  <sheetProtection algorithmName="SHA-512" hashValue="tIwjW+3YutSarABkYQugdMXp36Q/CgHs3zc8qpFXMh8Wxtb0kKgwZcCTaPR1SySflTtHeM0MBZeYPE2UqwUncQ==" saltValue="dSj70zyXOSJv5AUVnk9ORA==" spinCount="100000" sheet="1" objects="1" scenarios="1" insertRows="0" deleteRows="0" autoFilter="0"/>
  <pageMargins left="0.7" right="0.7" top="0.75" bottom="0.75" header="0.3" footer="0.3"/>
  <pageSetup paperSize="9" orientation="portrait" horizontalDpi="0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0E496D9114B2740A0A453E1F4411C71" ma:contentTypeVersion="3" ma:contentTypeDescription="Create a new document." ma:contentTypeScope="" ma:versionID="2e7239aa877483f85170f78ccf786f60">
  <xsd:schema xmlns:xsd="http://www.w3.org/2001/XMLSchema" xmlns:xs="http://www.w3.org/2001/XMLSchema" xmlns:p="http://schemas.microsoft.com/office/2006/metadata/properties" xmlns:ns2="368a573e-4770-46d3-a93c-824cfe6f40f3" targetNamespace="http://schemas.microsoft.com/office/2006/metadata/properties" ma:root="true" ma:fieldsID="bdb5d96b4947d71a9af1b472126ff86f" ns2:_="">
    <xsd:import namespace="368a573e-4770-46d3-a93c-824cfe6f40f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8a573e-4770-46d3-a93c-824cfe6f40f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68a573e-4770-46d3-a93c-824cfe6f40f3">
      <UserInfo>
        <DisplayName>Marie Lacheta (Kelly Services Inc)</DisplayName>
        <AccountId>37</AccountId>
        <AccountType/>
      </UserInfo>
      <UserInfo>
        <DisplayName>Francois Rey</DisplayName>
        <AccountId>201</AccountId>
        <AccountType/>
      </UserInfo>
      <UserInfo>
        <DisplayName>Hodha Azeg</DisplayName>
        <AccountId>11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D7411B8E-BCB4-4FBF-A6D9-BCD9600770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7A0ACB-90A8-41C8-96B4-1148C27A27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8a573e-4770-46d3-a93c-824cfe6f40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397A6B-11EA-4137-A118-5D0B9790A79A}">
  <ds:schemaRefs>
    <ds:schemaRef ds:uri="http://schemas.openxmlformats.org/package/2006/metadata/core-properties"/>
    <ds:schemaRef ds:uri="http://schemas.microsoft.com/office/2006/documentManagement/types"/>
    <ds:schemaRef ds:uri="368a573e-4770-46d3-a93c-824cfe6f40f3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PO's Marketing France</vt:lpstr>
      <vt:lpstr>Budget Marketing France</vt:lpstr>
      <vt:lpstr>Mois Fiscaux Config</vt:lpstr>
      <vt:lpstr>Marketing Activities</vt:lpstr>
      <vt:lpstr>Marketing_Activities</vt:lpstr>
      <vt:lpstr>Spend_Type</vt:lpstr>
      <vt:lpstr>Taux_FY16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Maeva Chelly</dc:creator>
  <cp:lastModifiedBy>Maeva Chelly</cp:lastModifiedBy>
  <dcterms:created xsi:type="dcterms:W3CDTF">2014-06-30T07:39:12Z</dcterms:created>
  <dcterms:modified xsi:type="dcterms:W3CDTF">2015-08-04T17:01:00Z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0x010100B0E496D9114B2740A0A453E1F4411C71</vt:lpwstr>
  </property>
</Properties>
</file>