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585" windowWidth="14805" windowHeight="7530" firstSheet="2" activeTab="2"/>
  </bookViews>
  <sheets>
    <sheet name="FR - Présentation BUDGETAIRE" sheetId="1" r:id="rId1"/>
    <sheet name="EN - BUDGET Template" sheetId="7" r:id="rId2"/>
    <sheet name="FR - BUDGET INVEST Multi-métier" sheetId="8" r:id="rId3"/>
    <sheet name="EN - BUDGET INVEST Multi-métier" sheetId="9" r:id="rId4"/>
    <sheet name="Synthèse Multi-metier FAM et BU" sheetId="10" r:id="rId5"/>
    <sheet name="Synthèse type slide Budget" sheetId="11" r:id="rId6"/>
    <sheet name="Top 15 Investissements" sheetId="12" r:id="rId7"/>
  </sheets>
  <definedNames>
    <definedName name="_xlnm._FilterDatabase" localSheetId="2" hidden="1">'FR - BUDGET INVEST Multi-métier'!$D$38:$F$47</definedName>
    <definedName name="_xlnm.Print_Titles" localSheetId="3">'EN - BUDGET INVEST Multi-métier'!$2:$19</definedName>
    <definedName name="_xlnm.Print_Titles" localSheetId="1">'EN - BUDGET Template'!$2:$19</definedName>
    <definedName name="_xlnm.Print_Titles" localSheetId="2">'FR - BUDGET INVEST Multi-métier'!$2:$19</definedName>
    <definedName name="_xlnm.Print_Titles" localSheetId="0">'FR - Présentation BUDGETAIRE'!$2:$19</definedName>
    <definedName name="_xlnm.Print_Area" localSheetId="3">'EN - BUDGET INVEST Multi-métier'!$A$1:$R$100</definedName>
    <definedName name="_xlnm.Print_Area" localSheetId="1">'EN - BUDGET Template'!$A$1:$Q$100</definedName>
    <definedName name="_xlnm.Print_Area" localSheetId="2">'FR - BUDGET INVEST Multi-métier'!$A$1:$R$113</definedName>
    <definedName name="_xlnm.Print_Area" localSheetId="0">'FR - Présentation BUDGETAIRE'!$A$1:$Q$101</definedName>
  </definedNames>
  <calcPr calcId="145621"/>
</workbook>
</file>

<file path=xl/calcChain.xml><?xml version="1.0" encoding="utf-8"?>
<calcChain xmlns="http://schemas.openxmlformats.org/spreadsheetml/2006/main">
  <c r="K13" i="11" l="1"/>
  <c r="K14" i="11"/>
  <c r="K15" i="11"/>
  <c r="K16" i="11"/>
  <c r="K17" i="11"/>
  <c r="K18" i="11"/>
  <c r="K19" i="11"/>
  <c r="K20" i="11"/>
  <c r="K21" i="11"/>
  <c r="K22" i="11"/>
  <c r="K23" i="11"/>
  <c r="K12" i="11"/>
  <c r="L13" i="11"/>
  <c r="M13" i="11" s="1"/>
  <c r="L14" i="11"/>
  <c r="M14" i="11" s="1"/>
  <c r="L15" i="11"/>
  <c r="M15" i="11" s="1"/>
  <c r="L16" i="11"/>
  <c r="M16" i="11" s="1"/>
  <c r="L17" i="11"/>
  <c r="M17" i="11" s="1"/>
  <c r="L18" i="11"/>
  <c r="M18" i="11" s="1"/>
  <c r="L19" i="11"/>
  <c r="M19" i="11" s="1"/>
  <c r="L20" i="11"/>
  <c r="M20" i="11" s="1"/>
  <c r="L21" i="11"/>
  <c r="M21" i="11" s="1"/>
  <c r="L22" i="11"/>
  <c r="M22" i="11" s="1"/>
  <c r="L23" i="11"/>
  <c r="M23" i="11" s="1"/>
  <c r="L12" i="11"/>
  <c r="M12" i="11" s="1"/>
  <c r="J13" i="11"/>
  <c r="J14" i="11"/>
  <c r="J15" i="11"/>
  <c r="J16" i="11"/>
  <c r="J17" i="11"/>
  <c r="J18" i="11"/>
  <c r="J19" i="11"/>
  <c r="J20" i="11"/>
  <c r="J21" i="11"/>
  <c r="J22" i="11"/>
  <c r="J23" i="11"/>
  <c r="J12" i="11"/>
  <c r="F13" i="11"/>
  <c r="H13" i="11" s="1"/>
  <c r="F14" i="11"/>
  <c r="H14" i="11" s="1"/>
  <c r="F15" i="11"/>
  <c r="H15" i="11" s="1"/>
  <c r="F16" i="11"/>
  <c r="H16" i="11" s="1"/>
  <c r="F17" i="11"/>
  <c r="H17" i="11" s="1"/>
  <c r="F18" i="11"/>
  <c r="H18" i="11" s="1"/>
  <c r="F19" i="11"/>
  <c r="H19" i="11" s="1"/>
  <c r="F20" i="11"/>
  <c r="H20" i="11" s="1"/>
  <c r="F21" i="11"/>
  <c r="H21" i="11" s="1"/>
  <c r="F22" i="11"/>
  <c r="H22" i="11" s="1"/>
  <c r="F23" i="11"/>
  <c r="H23" i="11" s="1"/>
  <c r="F12" i="11"/>
  <c r="H12" i="11" s="1"/>
  <c r="E13" i="11"/>
  <c r="E14" i="11"/>
  <c r="E15" i="11"/>
  <c r="E16" i="11"/>
  <c r="E17" i="11"/>
  <c r="E18" i="11"/>
  <c r="E19" i="11"/>
  <c r="E20" i="11"/>
  <c r="E21" i="11"/>
  <c r="E22" i="11"/>
  <c r="E23" i="11"/>
  <c r="E12" i="11"/>
  <c r="G24" i="11"/>
  <c r="B3" i="12"/>
  <c r="M24" i="11" l="1"/>
  <c r="L24" i="11"/>
  <c r="K24" i="11"/>
  <c r="J24" i="11"/>
  <c r="H24" i="11"/>
  <c r="F24" i="11"/>
  <c r="E24" i="11"/>
  <c r="P34" i="8"/>
  <c r="G32" i="10" l="1"/>
  <c r="J14" i="8" l="1"/>
  <c r="O105" i="8" l="1"/>
  <c r="O104" i="8"/>
  <c r="O103" i="8"/>
  <c r="O102" i="8"/>
  <c r="O101" i="8"/>
  <c r="O100" i="8"/>
  <c r="O99" i="8"/>
  <c r="O98" i="8"/>
  <c r="O97" i="8"/>
  <c r="O96" i="8"/>
  <c r="O95" i="8"/>
  <c r="O94" i="8"/>
  <c r="O93" i="8"/>
  <c r="O92" i="8"/>
  <c r="O91" i="8"/>
  <c r="O90" i="8"/>
  <c r="F106" i="8"/>
  <c r="N77" i="8"/>
  <c r="N78" i="8"/>
  <c r="N79" i="8"/>
  <c r="N80" i="8"/>
  <c r="N81" i="8"/>
  <c r="N82" i="8"/>
  <c r="N83" i="8"/>
  <c r="K33" i="10"/>
  <c r="K34" i="10"/>
  <c r="K35" i="10"/>
  <c r="K36" i="10"/>
  <c r="K37" i="10"/>
  <c r="K38" i="10"/>
  <c r="K32" i="10"/>
  <c r="J33" i="10"/>
  <c r="J34" i="10"/>
  <c r="J35" i="10"/>
  <c r="J36" i="10"/>
  <c r="J37" i="10"/>
  <c r="J38" i="10"/>
  <c r="J32" i="10"/>
  <c r="H33" i="10"/>
  <c r="H34" i="10"/>
  <c r="H35" i="10"/>
  <c r="H36" i="10"/>
  <c r="H37" i="10"/>
  <c r="H38" i="10"/>
  <c r="H32" i="10"/>
  <c r="G33" i="10"/>
  <c r="G34" i="10"/>
  <c r="G35" i="10"/>
  <c r="G36" i="10"/>
  <c r="G37" i="10"/>
  <c r="G38" i="10"/>
  <c r="F33" i="10"/>
  <c r="F34" i="10"/>
  <c r="F35" i="10"/>
  <c r="F36" i="10"/>
  <c r="F37" i="10"/>
  <c r="F38" i="10"/>
  <c r="F32" i="10"/>
  <c r="E33" i="10"/>
  <c r="E34" i="10"/>
  <c r="E35" i="10"/>
  <c r="E36" i="10"/>
  <c r="E37" i="10"/>
  <c r="E38" i="10"/>
  <c r="E32" i="10"/>
  <c r="I32" i="10" l="1"/>
  <c r="F39" i="10"/>
  <c r="K22" i="10"/>
  <c r="K21" i="10"/>
  <c r="K20" i="10"/>
  <c r="K19" i="10"/>
  <c r="K18" i="10"/>
  <c r="K17" i="10"/>
  <c r="K16" i="10"/>
  <c r="K15" i="10"/>
  <c r="K14" i="10"/>
  <c r="K13" i="10"/>
  <c r="K12" i="10"/>
  <c r="K11" i="10"/>
  <c r="H22" i="10"/>
  <c r="H21" i="10"/>
  <c r="H20" i="10"/>
  <c r="H19" i="10"/>
  <c r="H18" i="10"/>
  <c r="H17" i="10"/>
  <c r="H16" i="10"/>
  <c r="H15" i="10"/>
  <c r="H14" i="10"/>
  <c r="H13" i="10"/>
  <c r="H12" i="10"/>
  <c r="H11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I11" i="10" s="1"/>
  <c r="J22" i="10"/>
  <c r="J21" i="10"/>
  <c r="J20" i="10"/>
  <c r="J19" i="10"/>
  <c r="J18" i="10"/>
  <c r="J17" i="10"/>
  <c r="J16" i="10"/>
  <c r="J15" i="10"/>
  <c r="J14" i="10"/>
  <c r="J13" i="10"/>
  <c r="J12" i="10"/>
  <c r="J11" i="10"/>
  <c r="I22" i="10"/>
  <c r="I21" i="10"/>
  <c r="I20" i="10"/>
  <c r="I19" i="10"/>
  <c r="I18" i="10"/>
  <c r="I17" i="10"/>
  <c r="I16" i="10"/>
  <c r="I15" i="10"/>
  <c r="I14" i="10"/>
  <c r="F12" i="10"/>
  <c r="F22" i="10"/>
  <c r="F21" i="10"/>
  <c r="F20" i="10"/>
  <c r="F19" i="10"/>
  <c r="F18" i="10"/>
  <c r="F17" i="10"/>
  <c r="F16" i="10"/>
  <c r="F15" i="10"/>
  <c r="F14" i="10"/>
  <c r="F13" i="10"/>
  <c r="F11" i="10"/>
  <c r="E11" i="10"/>
  <c r="E22" i="10"/>
  <c r="E21" i="10"/>
  <c r="E20" i="10"/>
  <c r="E19" i="10"/>
  <c r="E18" i="10"/>
  <c r="E17" i="10"/>
  <c r="E16" i="10"/>
  <c r="E15" i="10"/>
  <c r="E14" i="10"/>
  <c r="E13" i="10"/>
  <c r="E12" i="10"/>
  <c r="H39" i="10"/>
  <c r="I12" i="10" l="1"/>
  <c r="I33" i="10"/>
  <c r="I34" i="10"/>
  <c r="I35" i="10"/>
  <c r="I36" i="10"/>
  <c r="I37" i="10"/>
  <c r="I38" i="10"/>
  <c r="E39" i="10"/>
  <c r="J39" i="10"/>
  <c r="K39" i="10"/>
  <c r="G39" i="10"/>
  <c r="K23" i="10"/>
  <c r="I13" i="10"/>
  <c r="J23" i="10"/>
  <c r="H23" i="10"/>
  <c r="G23" i="10"/>
  <c r="F23" i="10"/>
  <c r="F97" i="9"/>
  <c r="P94" i="9"/>
  <c r="P98" i="9" s="1"/>
  <c r="F94" i="9"/>
  <c r="G15" i="9" s="1"/>
  <c r="G16" i="9" s="1"/>
  <c r="O93" i="9"/>
  <c r="O92" i="9"/>
  <c r="O91" i="9"/>
  <c r="O90" i="9"/>
  <c r="O89" i="9"/>
  <c r="O88" i="9"/>
  <c r="O87" i="9"/>
  <c r="O86" i="9"/>
  <c r="O85" i="9"/>
  <c r="O84" i="9"/>
  <c r="O83" i="9"/>
  <c r="O94" i="9" s="1"/>
  <c r="K15" i="9" s="1"/>
  <c r="P79" i="9"/>
  <c r="O79" i="9"/>
  <c r="M79" i="9"/>
  <c r="L79" i="9"/>
  <c r="F79" i="9"/>
  <c r="N78" i="9"/>
  <c r="N77" i="9"/>
  <c r="N76" i="9"/>
  <c r="N75" i="9"/>
  <c r="N74" i="9"/>
  <c r="N73" i="9"/>
  <c r="N72" i="9"/>
  <c r="N71" i="9"/>
  <c r="N70" i="9"/>
  <c r="N79" i="9" s="1"/>
  <c r="N69" i="9"/>
  <c r="N68" i="9"/>
  <c r="P64" i="9"/>
  <c r="O64" i="9"/>
  <c r="K13" i="9" s="1"/>
  <c r="M64" i="9"/>
  <c r="L64" i="9"/>
  <c r="F64" i="9"/>
  <c r="F13" i="9" s="1"/>
  <c r="N63" i="9"/>
  <c r="N62" i="9"/>
  <c r="N61" i="9"/>
  <c r="N60" i="9"/>
  <c r="N59" i="9"/>
  <c r="N58" i="9"/>
  <c r="N57" i="9"/>
  <c r="N56" i="9"/>
  <c r="N55" i="9"/>
  <c r="N54" i="9"/>
  <c r="N53" i="9"/>
  <c r="N64" i="9" s="1"/>
  <c r="P49" i="9"/>
  <c r="L12" i="9" s="1"/>
  <c r="O49" i="9"/>
  <c r="M49" i="9"/>
  <c r="L49" i="9"/>
  <c r="L96" i="9" s="1"/>
  <c r="F49" i="9"/>
  <c r="N48" i="9"/>
  <c r="N47" i="9"/>
  <c r="N46" i="9"/>
  <c r="N45" i="9"/>
  <c r="N44" i="9"/>
  <c r="N43" i="9"/>
  <c r="N42" i="9"/>
  <c r="N41" i="9"/>
  <c r="N40" i="9"/>
  <c r="N39" i="9"/>
  <c r="N38" i="9"/>
  <c r="N49" i="9" s="1"/>
  <c r="P34" i="9"/>
  <c r="O34" i="9"/>
  <c r="K11" i="9" s="1"/>
  <c r="M34" i="9"/>
  <c r="I11" i="9" s="1"/>
  <c r="L34" i="9"/>
  <c r="K34" i="9"/>
  <c r="F34" i="9"/>
  <c r="BF33" i="9"/>
  <c r="N33" i="9"/>
  <c r="BF32" i="9"/>
  <c r="N32" i="9"/>
  <c r="BF31" i="9"/>
  <c r="N31" i="9"/>
  <c r="BF30" i="9"/>
  <c r="N30" i="9"/>
  <c r="BF29" i="9"/>
  <c r="N29" i="9"/>
  <c r="BF28" i="9"/>
  <c r="N28" i="9"/>
  <c r="BF27" i="9"/>
  <c r="N27" i="9"/>
  <c r="BF26" i="9"/>
  <c r="N26" i="9"/>
  <c r="BF25" i="9"/>
  <c r="N25" i="9"/>
  <c r="BF24" i="9"/>
  <c r="N24" i="9"/>
  <c r="N34" i="9" s="1"/>
  <c r="BF23" i="9"/>
  <c r="N23" i="9"/>
  <c r="BF22" i="9"/>
  <c r="BF21" i="9"/>
  <c r="L14" i="9"/>
  <c r="K14" i="9"/>
  <c r="J14" i="9"/>
  <c r="I14" i="9"/>
  <c r="H14" i="9"/>
  <c r="F14" i="9"/>
  <c r="L13" i="9"/>
  <c r="I13" i="9"/>
  <c r="H13" i="9"/>
  <c r="J13" i="9" s="1"/>
  <c r="K12" i="9"/>
  <c r="F12" i="9"/>
  <c r="F16" i="9" s="1"/>
  <c r="L11" i="9"/>
  <c r="H11" i="9"/>
  <c r="P106" i="8"/>
  <c r="O106" i="8"/>
  <c r="F109" i="8"/>
  <c r="P86" i="8"/>
  <c r="L14" i="8" s="1"/>
  <c r="O86" i="8"/>
  <c r="K14" i="8" s="1"/>
  <c r="M86" i="8"/>
  <c r="L86" i="8"/>
  <c r="H14" i="8" s="1"/>
  <c r="F86" i="8"/>
  <c r="F14" i="8" s="1"/>
  <c r="N85" i="8"/>
  <c r="N84" i="8"/>
  <c r="N76" i="8"/>
  <c r="N75" i="8"/>
  <c r="N74" i="8"/>
  <c r="N73" i="8"/>
  <c r="N72" i="8"/>
  <c r="N71" i="8"/>
  <c r="N70" i="8"/>
  <c r="N69" i="8"/>
  <c r="N68" i="8"/>
  <c r="P64" i="8"/>
  <c r="L13" i="8" s="1"/>
  <c r="O64" i="8"/>
  <c r="K13" i="8" s="1"/>
  <c r="M64" i="8"/>
  <c r="I13" i="8" s="1"/>
  <c r="L64" i="8"/>
  <c r="H13" i="8" s="1"/>
  <c r="F64" i="8"/>
  <c r="F13" i="8" s="1"/>
  <c r="N63" i="8"/>
  <c r="N62" i="8"/>
  <c r="N61" i="8"/>
  <c r="N60" i="8"/>
  <c r="N59" i="8"/>
  <c r="N58" i="8"/>
  <c r="N57" i="8"/>
  <c r="N56" i="8"/>
  <c r="N55" i="8"/>
  <c r="N54" i="8"/>
  <c r="N53" i="8"/>
  <c r="P49" i="8"/>
  <c r="L12" i="8" s="1"/>
  <c r="O49" i="8"/>
  <c r="K12" i="8" s="1"/>
  <c r="M49" i="8"/>
  <c r="L49" i="8"/>
  <c r="H12" i="8" s="1"/>
  <c r="F49" i="8"/>
  <c r="F12" i="8" s="1"/>
  <c r="N48" i="8"/>
  <c r="N47" i="8"/>
  <c r="N46" i="8"/>
  <c r="N45" i="8"/>
  <c r="N44" i="8"/>
  <c r="N43" i="8"/>
  <c r="N42" i="8"/>
  <c r="N41" i="8"/>
  <c r="N40" i="8"/>
  <c r="N39" i="8"/>
  <c r="N38" i="8"/>
  <c r="L11" i="8"/>
  <c r="O34" i="8"/>
  <c r="K11" i="8" s="1"/>
  <c r="M34" i="8"/>
  <c r="L34" i="8"/>
  <c r="H11" i="8" s="1"/>
  <c r="K34" i="8"/>
  <c r="F34" i="8"/>
  <c r="BF33" i="8"/>
  <c r="N33" i="8"/>
  <c r="BF32" i="8"/>
  <c r="N32" i="8"/>
  <c r="BF31" i="8"/>
  <c r="N31" i="8"/>
  <c r="BF30" i="8"/>
  <c r="N30" i="8"/>
  <c r="BF29" i="8"/>
  <c r="N29" i="8"/>
  <c r="BF28" i="8"/>
  <c r="N28" i="8"/>
  <c r="BF27" i="8"/>
  <c r="N27" i="8"/>
  <c r="BF26" i="8"/>
  <c r="N26" i="8"/>
  <c r="BF25" i="8"/>
  <c r="N25" i="8"/>
  <c r="BF24" i="8"/>
  <c r="N24" i="8"/>
  <c r="BF23" i="8"/>
  <c r="N23" i="8"/>
  <c r="BF22" i="8"/>
  <c r="BF21" i="8"/>
  <c r="K15" i="8"/>
  <c r="I14" i="8"/>
  <c r="I11" i="8"/>
  <c r="K11" i="7"/>
  <c r="K15" i="7"/>
  <c r="J15" i="7"/>
  <c r="F15" i="7"/>
  <c r="F16" i="7" s="1"/>
  <c r="K14" i="7"/>
  <c r="J14" i="7"/>
  <c r="I14" i="7"/>
  <c r="H14" i="7"/>
  <c r="G14" i="7"/>
  <c r="E14" i="7"/>
  <c r="K13" i="7"/>
  <c r="J13" i="7"/>
  <c r="H13" i="7"/>
  <c r="G13" i="7"/>
  <c r="I13" i="7" s="1"/>
  <c r="E13" i="7"/>
  <c r="K12" i="7"/>
  <c r="J12" i="7"/>
  <c r="I12" i="7"/>
  <c r="H12" i="7"/>
  <c r="G12" i="7"/>
  <c r="E12" i="7"/>
  <c r="E16" i="7" s="1"/>
  <c r="K16" i="7"/>
  <c r="J11" i="7"/>
  <c r="J16" i="7" s="1"/>
  <c r="H11" i="7"/>
  <c r="H16" i="7" s="1"/>
  <c r="G11" i="7"/>
  <c r="G16" i="7" s="1"/>
  <c r="BE21" i="7"/>
  <c r="BE21" i="1"/>
  <c r="I23" i="10" l="1"/>
  <c r="I39" i="10"/>
  <c r="J11" i="9"/>
  <c r="M96" i="9"/>
  <c r="N96" i="9"/>
  <c r="P110" i="8"/>
  <c r="N64" i="8"/>
  <c r="J13" i="8"/>
  <c r="N86" i="8"/>
  <c r="L15" i="8"/>
  <c r="N49" i="8"/>
  <c r="M108" i="8"/>
  <c r="N34" i="8"/>
  <c r="K16" i="8"/>
  <c r="O109" i="8"/>
  <c r="F16" i="8"/>
  <c r="G15" i="8"/>
  <c r="G16" i="8" s="1"/>
  <c r="L16" i="8"/>
  <c r="F108" i="8"/>
  <c r="K16" i="9"/>
  <c r="H16" i="8"/>
  <c r="J11" i="8"/>
  <c r="L15" i="9"/>
  <c r="L16" i="9" s="1"/>
  <c r="F96" i="9"/>
  <c r="I12" i="8"/>
  <c r="I16" i="8" s="1"/>
  <c r="L108" i="8"/>
  <c r="H12" i="9"/>
  <c r="J12" i="9" s="1"/>
  <c r="J16" i="9" s="1"/>
  <c r="O97" i="9"/>
  <c r="I12" i="9"/>
  <c r="I16" i="9" s="1"/>
  <c r="I11" i="7"/>
  <c r="I16" i="7" s="1"/>
  <c r="BE33" i="1"/>
  <c r="BE32" i="1"/>
  <c r="BE31" i="1"/>
  <c r="BE30" i="1"/>
  <c r="BE29" i="1"/>
  <c r="BE28" i="1"/>
  <c r="BE27" i="1"/>
  <c r="BE26" i="1"/>
  <c r="BE25" i="1"/>
  <c r="BE24" i="1"/>
  <c r="BE23" i="1"/>
  <c r="BE22" i="1"/>
  <c r="BE23" i="7"/>
  <c r="BE24" i="7"/>
  <c r="BE25" i="7"/>
  <c r="BE26" i="7"/>
  <c r="BE27" i="7"/>
  <c r="BE28" i="7"/>
  <c r="BE29" i="7"/>
  <c r="BE30" i="7"/>
  <c r="BE31" i="7"/>
  <c r="BE32" i="7"/>
  <c r="BE33" i="7"/>
  <c r="BE22" i="7"/>
  <c r="N108" i="8" l="1"/>
  <c r="J12" i="8"/>
  <c r="J16" i="8" s="1"/>
  <c r="H16" i="9"/>
  <c r="K15" i="1"/>
  <c r="J15" i="1"/>
  <c r="K14" i="1"/>
  <c r="J14" i="1"/>
  <c r="H14" i="1"/>
  <c r="G14" i="1"/>
  <c r="I14" i="1" s="1"/>
  <c r="K13" i="1"/>
  <c r="J13" i="1"/>
  <c r="H13" i="1"/>
  <c r="G13" i="1"/>
  <c r="I13" i="1" s="1"/>
  <c r="K12" i="1"/>
  <c r="J12" i="1"/>
  <c r="H12" i="1"/>
  <c r="H16" i="1" s="1"/>
  <c r="G12" i="1"/>
  <c r="K11" i="1"/>
  <c r="J11" i="1"/>
  <c r="H11" i="1"/>
  <c r="G11" i="1"/>
  <c r="I11" i="1"/>
  <c r="F15" i="1"/>
  <c r="F16" i="1" s="1"/>
  <c r="E14" i="1"/>
  <c r="E13" i="1"/>
  <c r="E12" i="1"/>
  <c r="E23" i="10" l="1"/>
  <c r="K16" i="1"/>
  <c r="J16" i="1"/>
  <c r="G16" i="1"/>
  <c r="I12" i="1"/>
  <c r="I16" i="1"/>
  <c r="E16" i="1"/>
  <c r="E49" i="1"/>
  <c r="N92" i="7" l="1"/>
  <c r="N93" i="7"/>
  <c r="N84" i="7" l="1"/>
  <c r="N85" i="7"/>
  <c r="N86" i="7"/>
  <c r="N87" i="7"/>
  <c r="N88" i="7"/>
  <c r="N89" i="7"/>
  <c r="N90" i="7"/>
  <c r="N91" i="7"/>
  <c r="N83" i="7"/>
  <c r="O94" i="7" l="1"/>
  <c r="N94" i="7"/>
  <c r="E94" i="7"/>
  <c r="E97" i="7" s="1"/>
  <c r="O79" i="7"/>
  <c r="N79" i="7"/>
  <c r="L79" i="7"/>
  <c r="K79" i="7"/>
  <c r="E79" i="7"/>
  <c r="M78" i="7"/>
  <c r="M77" i="7"/>
  <c r="M76" i="7"/>
  <c r="M75" i="7"/>
  <c r="M74" i="7"/>
  <c r="M73" i="7"/>
  <c r="M72" i="7"/>
  <c r="M71" i="7"/>
  <c r="M70" i="7"/>
  <c r="M69" i="7"/>
  <c r="M68" i="7"/>
  <c r="O64" i="7"/>
  <c r="N64" i="7"/>
  <c r="L64" i="7"/>
  <c r="K64" i="7"/>
  <c r="E64" i="7"/>
  <c r="M63" i="7"/>
  <c r="M62" i="7"/>
  <c r="M61" i="7"/>
  <c r="M60" i="7"/>
  <c r="M59" i="7"/>
  <c r="M58" i="7"/>
  <c r="M57" i="7"/>
  <c r="M56" i="7"/>
  <c r="M55" i="7"/>
  <c r="M54" i="7"/>
  <c r="M53" i="7"/>
  <c r="O49" i="7"/>
  <c r="N49" i="7"/>
  <c r="L49" i="7"/>
  <c r="K49" i="7"/>
  <c r="E49" i="7"/>
  <c r="M48" i="7"/>
  <c r="M47" i="7"/>
  <c r="M46" i="7"/>
  <c r="M45" i="7"/>
  <c r="M44" i="7"/>
  <c r="M43" i="7"/>
  <c r="M42" i="7"/>
  <c r="M41" i="7"/>
  <c r="M40" i="7"/>
  <c r="M39" i="7"/>
  <c r="M38" i="7"/>
  <c r="O34" i="7"/>
  <c r="N34" i="7"/>
  <c r="L34" i="7"/>
  <c r="K34" i="7"/>
  <c r="J34" i="7"/>
  <c r="E34" i="7"/>
  <c r="M33" i="7"/>
  <c r="M32" i="7"/>
  <c r="M31" i="7"/>
  <c r="M30" i="7"/>
  <c r="M29" i="7"/>
  <c r="M28" i="7"/>
  <c r="M27" i="7"/>
  <c r="M26" i="7"/>
  <c r="M25" i="7"/>
  <c r="M24" i="7"/>
  <c r="M23" i="7"/>
  <c r="E96" i="7" l="1"/>
  <c r="K96" i="7"/>
  <c r="M64" i="7"/>
  <c r="M79" i="7"/>
  <c r="M49" i="7"/>
  <c r="L96" i="7"/>
  <c r="M34" i="7"/>
  <c r="N97" i="7"/>
  <c r="O98" i="7"/>
  <c r="O34" i="1"/>
  <c r="M23" i="1"/>
  <c r="L34" i="1"/>
  <c r="K34" i="1"/>
  <c r="J34" i="1"/>
  <c r="E34" i="1"/>
  <c r="O94" i="1"/>
  <c r="O79" i="1"/>
  <c r="O64" i="1"/>
  <c r="O49" i="1"/>
  <c r="N94" i="1"/>
  <c r="N79" i="1"/>
  <c r="N64" i="1"/>
  <c r="N49" i="1"/>
  <c r="N34" i="1"/>
  <c r="E94" i="1"/>
  <c r="E97" i="1" s="1"/>
  <c r="O98" i="1" l="1"/>
  <c r="M96" i="7"/>
  <c r="N97" i="1"/>
  <c r="L79" i="1"/>
  <c r="K79" i="1"/>
  <c r="L64" i="1"/>
  <c r="K64" i="1"/>
  <c r="L49" i="1"/>
  <c r="K49" i="1"/>
  <c r="L96" i="1" l="1"/>
  <c r="K96" i="1"/>
  <c r="E79" i="1" l="1"/>
  <c r="M78" i="1"/>
  <c r="M77" i="1"/>
  <c r="M76" i="1"/>
  <c r="M75" i="1"/>
  <c r="M74" i="1"/>
  <c r="M73" i="1"/>
  <c r="M72" i="1"/>
  <c r="M71" i="1"/>
  <c r="M70" i="1"/>
  <c r="M69" i="1"/>
  <c r="M68" i="1"/>
  <c r="E64" i="1"/>
  <c r="E96" i="1" s="1"/>
  <c r="M63" i="1"/>
  <c r="M62" i="1"/>
  <c r="M61" i="1"/>
  <c r="M60" i="1"/>
  <c r="M59" i="1"/>
  <c r="M58" i="1"/>
  <c r="M57" i="1"/>
  <c r="M56" i="1"/>
  <c r="M55" i="1"/>
  <c r="M54" i="1"/>
  <c r="M53" i="1"/>
  <c r="M48" i="1"/>
  <c r="M47" i="1"/>
  <c r="M46" i="1"/>
  <c r="M45" i="1"/>
  <c r="M44" i="1"/>
  <c r="M43" i="1"/>
  <c r="M42" i="1"/>
  <c r="M41" i="1"/>
  <c r="M40" i="1"/>
  <c r="M39" i="1"/>
  <c r="M38" i="1"/>
  <c r="M33" i="1"/>
  <c r="M32" i="1"/>
  <c r="M31" i="1"/>
  <c r="M30" i="1"/>
  <c r="M29" i="1"/>
  <c r="M28" i="1"/>
  <c r="M27" i="1"/>
  <c r="M26" i="1"/>
  <c r="M25" i="1"/>
  <c r="M24" i="1"/>
  <c r="M34" i="1" l="1"/>
  <c r="M64" i="1"/>
  <c r="M49" i="1"/>
  <c r="M79" i="1"/>
  <c r="M96" i="1" l="1"/>
</calcChain>
</file>

<file path=xl/sharedStrings.xml><?xml version="1.0" encoding="utf-8"?>
<sst xmlns="http://schemas.openxmlformats.org/spreadsheetml/2006/main" count="908" uniqueCount="198">
  <si>
    <t>Numéro DAC</t>
  </si>
  <si>
    <t>Autres DAC</t>
  </si>
  <si>
    <t>Date de commande</t>
  </si>
  <si>
    <t xml:space="preserve">Total </t>
  </si>
  <si>
    <t>Numéro LB</t>
  </si>
  <si>
    <t>Descriptif investissement</t>
  </si>
  <si>
    <t>Zones de saisie</t>
  </si>
  <si>
    <t>Autres LB</t>
  </si>
  <si>
    <t>Date de Livraison prévisionnelle</t>
  </si>
  <si>
    <t xml:space="preserve">En KEUR </t>
  </si>
  <si>
    <t>Date de Mise à jour:</t>
  </si>
  <si>
    <t>PERIMETRE</t>
  </si>
  <si>
    <t xml:space="preserve">Date émission DAC </t>
  </si>
  <si>
    <t>Date validation DAC</t>
  </si>
  <si>
    <t xml:space="preserve">Date émission prévisionnelle de DAC </t>
  </si>
  <si>
    <t>Zones de saisie uniquement pour les terminaux portuaires ayant des marchés d'infrastructures</t>
  </si>
  <si>
    <t xml:space="preserve">N° DAC </t>
  </si>
  <si>
    <t>Investment description</t>
  </si>
  <si>
    <t>Date of DAC issue</t>
  </si>
  <si>
    <t>Date of  DAC Validation</t>
  </si>
  <si>
    <t>Date of order</t>
  </si>
  <si>
    <t xml:space="preserve">KEUR </t>
  </si>
  <si>
    <t>2015 Commitment (KEUR)</t>
  </si>
  <si>
    <t>Total 2016 and +</t>
  </si>
  <si>
    <t>Engagement 2015
(En KEUR)</t>
  </si>
  <si>
    <t>Total 2016 et +</t>
  </si>
  <si>
    <t>PERIMETER</t>
  </si>
  <si>
    <t>Date validation prévisionnelle de DAC</t>
  </si>
  <si>
    <t>Date de commande prévisionnelle</t>
  </si>
  <si>
    <t>Planning Date of delivery</t>
  </si>
  <si>
    <t>Planning Date of  DAC Validation</t>
  </si>
  <si>
    <t>Planning Date of order</t>
  </si>
  <si>
    <t>Planning Date of DAC issue</t>
  </si>
  <si>
    <t>Date of update:</t>
  </si>
  <si>
    <t>Total Décaissements pour l'année 2016
(En KEUR)</t>
  </si>
  <si>
    <t>DAC 2016</t>
  </si>
  <si>
    <t>Engagement 2016
(En KEUR)</t>
  </si>
  <si>
    <t>Total BUDGET 2016</t>
  </si>
  <si>
    <t>Détail des décaissements d'investissements prévus pour les années 2015 et 2016</t>
  </si>
  <si>
    <t>DAC validées antérieures à 2015</t>
  </si>
  <si>
    <t>Engagement antérieurs à 2015
(En KEUR)</t>
  </si>
  <si>
    <t>Cumul décaissements
antérieurs à 2015</t>
  </si>
  <si>
    <t>Décaissement à fin septembre 2015
(a)</t>
  </si>
  <si>
    <t>Restant à décaisser sur 2015 (oct. - déc.)
(b)</t>
  </si>
  <si>
    <t>Total Décaissements pour l'année 2015 / PFA 2015
(En KEUR)
(a)+(b)</t>
  </si>
  <si>
    <t>DAC 2015 validées</t>
  </si>
  <si>
    <t>DAC 2015 émises et non encore validées</t>
  </si>
  <si>
    <t>DAC 2015 non émise</t>
  </si>
  <si>
    <t>Total PFA 2015</t>
  </si>
  <si>
    <t>Total Capital expenditure of 2016
(KEUR)</t>
  </si>
  <si>
    <t>2016 Commitment (KEUR)</t>
  </si>
  <si>
    <t>Total 2016 BUDGET</t>
  </si>
  <si>
    <t>2015 and 2016 Capital Expenditure detail</t>
  </si>
  <si>
    <t>DAC validated previously 2015</t>
  </si>
  <si>
    <t>Commitment previously 2015 (KEUR)</t>
  </si>
  <si>
    <t>Capital Expenditure previously 2015</t>
  </si>
  <si>
    <t>2015
Disbursment end of september 
(a)</t>
  </si>
  <si>
    <t>2015
Capital expenditure (oct. - dec.)
(b)</t>
  </si>
  <si>
    <t>Total Capital expenditure for  2015  / YEF 2015
(KEUR)
(a)+(b)</t>
  </si>
  <si>
    <t>DAC validated in 2015</t>
  </si>
  <si>
    <t>2015 DAC in the validation process</t>
  </si>
  <si>
    <t>2015 DAC not submitted</t>
  </si>
  <si>
    <t>Total 2015 YEF</t>
  </si>
  <si>
    <t>Synthèse des engagements et decaissements d'investissements 2015 et 2016</t>
  </si>
  <si>
    <t>Engagements</t>
  </si>
  <si>
    <t>Décaissements</t>
  </si>
  <si>
    <t>Total</t>
  </si>
  <si>
    <t>DAC &lt; 2015 validées</t>
  </si>
  <si>
    <t>DAC 2015 en cours</t>
  </si>
  <si>
    <t>DAC 2015 non émises</t>
  </si>
  <si>
    <t>DAC 2016 non émise</t>
  </si>
  <si>
    <t>fin sept.</t>
  </si>
  <si>
    <t>oct. à dec.</t>
  </si>
  <si>
    <t>Projection de décaissements 2017 et +</t>
  </si>
  <si>
    <t>2017 et +</t>
  </si>
  <si>
    <t>Capital Expenditure 2017 and +</t>
  </si>
  <si>
    <t>Famille</t>
  </si>
  <si>
    <t>Family</t>
  </si>
  <si>
    <t>BFI</t>
  </si>
  <si>
    <t>COM</t>
  </si>
  <si>
    <t xml:space="preserve"> Materiel Telecom </t>
  </si>
  <si>
    <t>FDC</t>
  </si>
  <si>
    <t xml:space="preserve"> Fonds de commerce </t>
  </si>
  <si>
    <t>FIN</t>
  </si>
  <si>
    <t xml:space="preserve"> Financier hors titres </t>
  </si>
  <si>
    <t>IMO</t>
  </si>
  <si>
    <t>INC</t>
  </si>
  <si>
    <t>MEX</t>
  </si>
  <si>
    <t xml:space="preserve"> Materiel d'Exploitation </t>
  </si>
  <si>
    <t>MIN</t>
  </si>
  <si>
    <t xml:space="preserve"> Informatique </t>
  </si>
  <si>
    <t>MMB</t>
  </si>
  <si>
    <t xml:space="preserve"> Mobilier et Materiel de Bureau </t>
  </si>
  <si>
    <t>SHA</t>
  </si>
  <si>
    <t xml:space="preserve"> Titres </t>
  </si>
  <si>
    <t>TEL</t>
  </si>
  <si>
    <t xml:space="preserve"> Téléphonie Mobile </t>
  </si>
  <si>
    <t>VOS</t>
  </si>
  <si>
    <t xml:space="preserve"> Véhicules de société </t>
  </si>
  <si>
    <t>Liste</t>
  </si>
  <si>
    <t xml:space="preserve"> Biens Fonciers et Immobiliers </t>
  </si>
  <si>
    <t xml:space="preserve"> Actifs Incorporels hors log. et FDC</t>
  </si>
  <si>
    <t xml:space="preserve"> Immobilier Autres </t>
  </si>
  <si>
    <t>A saisir</t>
  </si>
  <si>
    <t>A saisir ()</t>
  </si>
  <si>
    <t>To insert</t>
  </si>
  <si>
    <t>To insert ()</t>
  </si>
  <si>
    <t>2015 and 2016 Capital Expenditure overview</t>
  </si>
  <si>
    <t>Commitment</t>
  </si>
  <si>
    <t>Capital Expenditure</t>
  </si>
  <si>
    <t>BU</t>
  </si>
  <si>
    <t>Maritime - Ports &amp; Terminaux</t>
  </si>
  <si>
    <t>Maritime - Shipping &amp; Manutention</t>
  </si>
  <si>
    <t>Ferroviaire - Concessions Existantes</t>
  </si>
  <si>
    <t>Ferroviaire - Projet Blue</t>
  </si>
  <si>
    <t>Metier</t>
  </si>
  <si>
    <t>Transport &amp; Logistique</t>
  </si>
  <si>
    <t>Autres Métiers</t>
  </si>
  <si>
    <t>Structure</t>
  </si>
  <si>
    <t>BFI ( Biens Fonciers et Immobiliers )</t>
  </si>
  <si>
    <t>COM ( Materiel Telecom )</t>
  </si>
  <si>
    <t>FDC ( Fonds de commerce )</t>
  </si>
  <si>
    <t>FIN ( Financier hors titres )</t>
  </si>
  <si>
    <t>IMO ( Immobilier Autres )</t>
  </si>
  <si>
    <t>INC ( Actifs Incorporels hors log. et FDC)</t>
  </si>
  <si>
    <t>MEX ( Materiel d'Exploitation )</t>
  </si>
  <si>
    <t>MIN ( Informatique )</t>
  </si>
  <si>
    <t>MMB ( Mobilier et Materiel de Bureau )</t>
  </si>
  <si>
    <t>SHA ( Titres )</t>
  </si>
  <si>
    <t>TEL ( Téléphonie Mobile )</t>
  </si>
  <si>
    <t>VOS ( Véhicules de société )</t>
  </si>
  <si>
    <t>Synthèse des engagements et decaissements d'investissements 2015 et 2016 par famille</t>
  </si>
  <si>
    <t>Synthèse des engagements et decaissements d'investissements 2015 et 2016 par BU</t>
  </si>
  <si>
    <t>MZ01 - 201200009</t>
  </si>
  <si>
    <t>MZ01 - 201300011</t>
  </si>
  <si>
    <t>MZ01 - 201300017</t>
  </si>
  <si>
    <t>MZ01 - 201300028</t>
  </si>
  <si>
    <t xml:space="preserve">Pay-loader et 2 forklifts pour le projet Omnia - agence de Beira                                                                                                                                                                                               </t>
  </si>
  <si>
    <t xml:space="preserve">Cisco switches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</si>
  <si>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Achat de 6 camions et 3 remorques pour les activites logistiques du client ANADARKO a Pemba.                                                                                                                                                                   </t>
  </si>
  <si>
    <t xml:space="preserve">Pickup DC remplacement suite accident                                                                                                                                                                                                                          </t>
  </si>
  <si>
    <t>MZ01 - 201400019</t>
  </si>
  <si>
    <t>MZ01 - 201400017</t>
  </si>
  <si>
    <t>MZ01 - 201400020</t>
  </si>
  <si>
    <t>MZ01 - 201400001</t>
  </si>
  <si>
    <t>MZ01 - 201400002</t>
  </si>
  <si>
    <t>MZ01 - 201400006</t>
  </si>
  <si>
    <t>MZ01 - 201400015</t>
  </si>
  <si>
    <t xml:space="preserve">Coffres forts inifugés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</si>
  <si>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Light Vehicle for the IT Director                                                                                                                                                                                                                              </t>
  </si>
  <si>
    <t xml:space="preserve">5 Pickups for Vale project                                                                                                                                                                                                                                     </t>
  </si>
  <si>
    <t xml:space="preserve">Forklift 5T Hyster warehouse Beira                                                                                                                                                                                                                             </t>
  </si>
  <si>
    <t xml:space="preserve">Groupes Electrogène Maputo Bureaux et Logements                                                                                                                                                                                                                </t>
  </si>
  <si>
    <t xml:space="preserve">Groupes Electrogènes pour les agence de Nacala, Beira et Pemba                                                                                                                                                                                                 </t>
  </si>
  <si>
    <t xml:space="preserve">Constitution de LAM Logistics, JV au Mozambique (51% pour AL Mozambique et 49% pour LAM). LAM Logistics aura un capital social de 100.000 USD. AL Mozambique apportera 51.000 USD.  Cette constitution pourrait se faire par le biais d'une holding en Afrique </t>
  </si>
  <si>
    <t>MZ01 - 201400022</t>
  </si>
  <si>
    <t>MZ01 - 201400021</t>
  </si>
  <si>
    <t xml:space="preserve">Plot in Palma - Mozambique                                                                                                                                                                                                                                     </t>
  </si>
  <si>
    <t xml:space="preserve">Purchase of 61 conteneurs (LOCAMAT) ,  ENI project                                                                                                                                                                                                             </t>
  </si>
  <si>
    <t>Regul IT purchases</t>
  </si>
  <si>
    <t>Servers for all branches</t>
  </si>
  <si>
    <t>Networks and security for all branches</t>
  </si>
  <si>
    <t>Materials Security Equipment</t>
  </si>
  <si>
    <t>All branch_Office furniture</t>
  </si>
  <si>
    <t>All Branch_ ACs</t>
  </si>
  <si>
    <t>Beira_Pick Up DC</t>
  </si>
  <si>
    <t>Motocycles 125 cc</t>
  </si>
  <si>
    <t>Light vehicle New Cluster CFO</t>
  </si>
  <si>
    <t>light Vehicle new Beira Branch Manager</t>
  </si>
  <si>
    <t>Pick Up DC Tete Branch Manager</t>
  </si>
  <si>
    <t>Beira_3 stage forklift</t>
  </si>
  <si>
    <t>Maputo_4T triplex forklift</t>
  </si>
  <si>
    <t>Maputo_Fourgon 6T</t>
  </si>
  <si>
    <t>Diverse Tools &amp; Equip for Pemba Workshop</t>
  </si>
  <si>
    <t>Rental caution</t>
  </si>
  <si>
    <t>Workstations for all branches</t>
  </si>
  <si>
    <t>Screens for all branches</t>
  </si>
  <si>
    <t>Printers for all branches</t>
  </si>
  <si>
    <t>Networhs ans Security</t>
  </si>
  <si>
    <t>Materials security equipement</t>
  </si>
  <si>
    <t>Telecoms for all branches</t>
  </si>
  <si>
    <t>Maputo - contener 20" dry</t>
  </si>
  <si>
    <t>Beira - 1 floor refurbishment</t>
  </si>
  <si>
    <t>Beira - Warehouses refurbishment</t>
  </si>
  <si>
    <t>Nacala - Yard leveling</t>
  </si>
  <si>
    <t>Nacala - CCTV</t>
  </si>
  <si>
    <t>Maputo - manual transpalet</t>
  </si>
  <si>
    <t>Nacala - superstacker 45T second hand</t>
  </si>
  <si>
    <t>Beira - Loader</t>
  </si>
  <si>
    <t>B2016</t>
  </si>
  <si>
    <t>d'engage
ments
2016</t>
  </si>
  <si>
    <t>d'engage
ments
ante 2016</t>
  </si>
  <si>
    <t>PFA 2015</t>
  </si>
  <si>
    <t>A2014</t>
  </si>
  <si>
    <t>d'engage
ments
2015</t>
  </si>
  <si>
    <t>d'engage
ments
ante 2015</t>
  </si>
  <si>
    <t>d'engage
ments
2014</t>
  </si>
  <si>
    <t>d'engage
ments
ante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</si>
</sst>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Century Gothic"/>
      <family val="2"/>
    </font>
    <font>
      <sz val="10"/>
      <color rgb="FF233041"/>
      <name val="Century Gothic"/>
      <family val="2"/>
    </font>
  </fonts>
  <fills count="1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lightUp">
        <bgColor theme="3" tint="0.3999450666829432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Up">
        <bgColor theme="0" tint="-0.14999847407452621"/>
      </patternFill>
    </fill>
    <fill>
      <patternFill patternType="lightUp">
        <bgColor theme="0" tint="-0.14996795556505021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96">
    <xf numFmtId="0" fontId="0" fillId="0" borderId="0" xfId="0"/>
    <xf numFmtId="0" fontId="0" fillId="2" borderId="1" xfId="0" applyFill="1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2" borderId="0" xfId="0" applyFill="1"/>
    <xf numFmtId="0" fontId="0" fillId="2" borderId="9" xfId="0" applyFill="1" applyBorder="1"/>
    <xf numFmtId="0" fontId="0" fillId="2" borderId="9" xfId="0" applyFill="1" applyBorder="1" applyAlignment="1">
      <alignment vertical="center" wrapText="1"/>
    </xf>
    <xf numFmtId="0" fontId="0" fillId="0" borderId="9" xfId="0" applyBorder="1"/>
    <xf numFmtId="0" fontId="2" fillId="0" borderId="2" xfId="0" applyFont="1" applyBorder="1" applyAlignment="1">
      <alignment horizontal="centerContinuous" vertical="center"/>
    </xf>
    <xf numFmtId="0" fontId="2" fillId="0" borderId="3" xfId="0" applyFont="1" applyBorder="1" applyAlignment="1">
      <alignment horizontal="centerContinuous" vertical="center"/>
    </xf>
    <xf numFmtId="0" fontId="2" fillId="0" borderId="4" xfId="0" applyFont="1" applyBorder="1" applyAlignment="1">
      <alignment horizontal="centerContinuous" vertical="center"/>
    </xf>
    <xf numFmtId="0" fontId="3" fillId="2" borderId="0" xfId="0" applyFont="1" applyFill="1" applyAlignment="1">
      <alignment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2" borderId="3" xfId="0" applyFill="1" applyBorder="1"/>
    <xf numFmtId="0" fontId="0" fillId="2" borderId="3" xfId="0" applyFill="1" applyBorder="1" applyAlignment="1">
      <alignment vertical="center" wrapText="1"/>
    </xf>
    <xf numFmtId="0" fontId="0" fillId="0" borderId="3" xfId="0" applyBorder="1"/>
    <xf numFmtId="0" fontId="0" fillId="0" borderId="20" xfId="0" applyBorder="1" applyAlignment="1">
      <alignment horizontal="center" vertical="center" wrapText="1"/>
    </xf>
    <xf numFmtId="0" fontId="2" fillId="0" borderId="0" xfId="0" applyFont="1"/>
    <xf numFmtId="0" fontId="4" fillId="0" borderId="0" xfId="0" applyFont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4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4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2" xfId="0" applyBorder="1" applyAlignment="1">
      <alignment horizontal="center" vertical="center" wrapText="1"/>
    </xf>
    <xf numFmtId="0" fontId="0" fillId="2" borderId="1" xfId="0" applyFill="1" applyBorder="1" applyAlignment="1">
      <alignment vertical="center" wrapText="1"/>
    </xf>
    <xf numFmtId="0" fontId="0" fillId="0" borderId="1" xfId="0" applyBorder="1"/>
    <xf numFmtId="0" fontId="0" fillId="0" borderId="23" xfId="0" applyBorder="1" applyAlignment="1">
      <alignment horizontal="center" vertical="center" wrapText="1"/>
    </xf>
    <xf numFmtId="0" fontId="0" fillId="2" borderId="10" xfId="0" applyFill="1" applyBorder="1"/>
    <xf numFmtId="0" fontId="0" fillId="2" borderId="10" xfId="0" applyFill="1" applyBorder="1" applyAlignment="1">
      <alignment vertical="center" wrapText="1"/>
    </xf>
    <xf numFmtId="0" fontId="0" fillId="0" borderId="42" xfId="0" applyFill="1" applyBorder="1"/>
    <xf numFmtId="0" fontId="0" fillId="0" borderId="43" xfId="0" applyFill="1" applyBorder="1"/>
    <xf numFmtId="0" fontId="0" fillId="0" borderId="25" xfId="0" applyFill="1" applyBorder="1"/>
    <xf numFmtId="0" fontId="0" fillId="0" borderId="45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0" fillId="9" borderId="1" xfId="0" applyFill="1" applyBorder="1"/>
    <xf numFmtId="3" fontId="0" fillId="2" borderId="24" xfId="0" applyNumberFormat="1" applyFill="1" applyBorder="1" applyAlignment="1">
      <alignment horizontal="right"/>
    </xf>
    <xf numFmtId="3" fontId="0" fillId="2" borderId="4" xfId="0" applyNumberFormat="1" applyFill="1" applyBorder="1" applyAlignment="1">
      <alignment horizontal="right"/>
    </xf>
    <xf numFmtId="3" fontId="0" fillId="2" borderId="2" xfId="0" applyNumberFormat="1" applyFill="1" applyBorder="1" applyAlignment="1">
      <alignment horizontal="right"/>
    </xf>
    <xf numFmtId="3" fontId="6" fillId="7" borderId="24" xfId="0" applyNumberFormat="1" applyFont="1" applyFill="1" applyBorder="1" applyAlignment="1">
      <alignment horizontal="right"/>
    </xf>
    <xf numFmtId="3" fontId="0" fillId="2" borderId="24" xfId="0" applyNumberFormat="1" applyFill="1" applyBorder="1" applyAlignment="1">
      <alignment horizontal="right" vertical="center" wrapText="1"/>
    </xf>
    <xf numFmtId="3" fontId="0" fillId="2" borderId="4" xfId="0" applyNumberFormat="1" applyFill="1" applyBorder="1" applyAlignment="1">
      <alignment horizontal="right" vertical="center" wrapText="1"/>
    </xf>
    <xf numFmtId="3" fontId="0" fillId="2" borderId="2" xfId="0" applyNumberFormat="1" applyFill="1" applyBorder="1" applyAlignment="1">
      <alignment horizontal="right" vertical="center" wrapText="1"/>
    </xf>
    <xf numFmtId="3" fontId="6" fillId="7" borderId="24" xfId="0" applyNumberFormat="1" applyFont="1" applyFill="1" applyBorder="1" applyAlignment="1">
      <alignment horizontal="right" vertical="center" wrapText="1"/>
    </xf>
    <xf numFmtId="3" fontId="0" fillId="2" borderId="27" xfId="0" applyNumberFormat="1" applyFill="1" applyBorder="1" applyAlignment="1">
      <alignment horizontal="right"/>
    </xf>
    <xf numFmtId="3" fontId="0" fillId="2" borderId="34" xfId="0" applyNumberFormat="1" applyFill="1" applyBorder="1" applyAlignment="1">
      <alignment horizontal="right"/>
    </xf>
    <xf numFmtId="3" fontId="0" fillId="2" borderId="13" xfId="0" applyNumberFormat="1" applyFill="1" applyBorder="1" applyAlignment="1">
      <alignment horizontal="right"/>
    </xf>
    <xf numFmtId="3" fontId="6" fillId="7" borderId="27" xfId="0" applyNumberFormat="1" applyFont="1" applyFill="1" applyBorder="1" applyAlignment="1">
      <alignment horizontal="right"/>
    </xf>
    <xf numFmtId="3" fontId="7" fillId="8" borderId="5" xfId="0" applyNumberFormat="1" applyFont="1" applyFill="1" applyBorder="1" applyAlignment="1">
      <alignment horizontal="right"/>
    </xf>
    <xf numFmtId="0" fontId="0" fillId="0" borderId="49" xfId="0" applyBorder="1" applyAlignment="1">
      <alignment horizontal="center" vertical="center" wrapText="1"/>
    </xf>
    <xf numFmtId="0" fontId="8" fillId="8" borderId="6" xfId="0" applyFont="1" applyFill="1" applyBorder="1" applyAlignment="1">
      <alignment horizontal="left" vertical="center" wrapText="1"/>
    </xf>
    <xf numFmtId="3" fontId="7" fillId="8" borderId="8" xfId="0" applyNumberFormat="1" applyFont="1" applyFill="1" applyBorder="1" applyAlignment="1">
      <alignment horizontal="right"/>
    </xf>
    <xf numFmtId="0" fontId="0" fillId="10" borderId="37" xfId="0" applyFill="1" applyBorder="1" applyAlignment="1">
      <alignment horizontal="center" vertical="center" wrapText="1"/>
    </xf>
    <xf numFmtId="3" fontId="0" fillId="10" borderId="38" xfId="0" applyNumberFormat="1" applyFill="1" applyBorder="1" applyAlignment="1">
      <alignment horizontal="right"/>
    </xf>
    <xf numFmtId="3" fontId="0" fillId="10" borderId="38" xfId="0" applyNumberFormat="1" applyFill="1" applyBorder="1" applyAlignment="1">
      <alignment horizontal="right" vertical="center" wrapText="1"/>
    </xf>
    <xf numFmtId="0" fontId="0" fillId="10" borderId="38" xfId="0" applyFill="1" applyBorder="1"/>
    <xf numFmtId="0" fontId="0" fillId="10" borderId="38" xfId="0" applyFill="1" applyBorder="1" applyAlignment="1">
      <alignment vertical="center" wrapText="1"/>
    </xf>
    <xf numFmtId="0" fontId="0" fillId="10" borderId="31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3" fontId="0" fillId="10" borderId="33" xfId="0" applyNumberFormat="1" applyFill="1" applyBorder="1" applyAlignment="1">
      <alignment horizontal="right"/>
    </xf>
    <xf numFmtId="3" fontId="0" fillId="10" borderId="0" xfId="0" applyNumberFormat="1" applyFill="1" applyBorder="1" applyAlignment="1">
      <alignment horizontal="right"/>
    </xf>
    <xf numFmtId="3" fontId="0" fillId="10" borderId="28" xfId="0" applyNumberFormat="1" applyFill="1" applyBorder="1" applyAlignment="1">
      <alignment horizontal="right"/>
    </xf>
    <xf numFmtId="3" fontId="0" fillId="10" borderId="33" xfId="0" applyNumberFormat="1" applyFill="1" applyBorder="1" applyAlignment="1">
      <alignment horizontal="right" vertical="center" wrapText="1"/>
    </xf>
    <xf numFmtId="3" fontId="0" fillId="10" borderId="0" xfId="0" applyNumberFormat="1" applyFill="1" applyBorder="1" applyAlignment="1">
      <alignment horizontal="right" vertical="center" wrapText="1"/>
    </xf>
    <xf numFmtId="3" fontId="0" fillId="10" borderId="28" xfId="0" applyNumberFormat="1" applyFill="1" applyBorder="1" applyAlignment="1">
      <alignment horizontal="right" vertical="center" wrapText="1"/>
    </xf>
    <xf numFmtId="0" fontId="1" fillId="10" borderId="8" xfId="0" applyFont="1" applyFill="1" applyBorder="1" applyAlignment="1">
      <alignment horizontal="center" vertical="center" wrapText="1"/>
    </xf>
    <xf numFmtId="0" fontId="5" fillId="10" borderId="6" xfId="0" applyFont="1" applyFill="1" applyBorder="1"/>
    <xf numFmtId="0" fontId="1" fillId="10" borderId="7" xfId="0" applyFont="1" applyFill="1" applyBorder="1" applyAlignment="1">
      <alignment horizontal="center" vertical="center" wrapText="1"/>
    </xf>
    <xf numFmtId="0" fontId="0" fillId="10" borderId="31" xfId="0" applyFill="1" applyBorder="1"/>
    <xf numFmtId="0" fontId="1" fillId="10" borderId="32" xfId="0" applyFont="1" applyFill="1" applyBorder="1" applyAlignment="1">
      <alignment horizontal="center" vertical="center" wrapText="1"/>
    </xf>
    <xf numFmtId="0" fontId="5" fillId="10" borderId="33" xfId="0" applyFont="1" applyFill="1" applyBorder="1"/>
    <xf numFmtId="0" fontId="5" fillId="10" borderId="0" xfId="0" applyFont="1" applyFill="1" applyBorder="1"/>
    <xf numFmtId="0" fontId="1" fillId="10" borderId="40" xfId="0" applyFont="1" applyFill="1" applyBorder="1" applyAlignment="1">
      <alignment horizontal="center" vertical="center" wrapText="1"/>
    </xf>
    <xf numFmtId="0" fontId="1" fillId="10" borderId="39" xfId="0" applyFont="1" applyFill="1" applyBorder="1" applyAlignment="1">
      <alignment horizontal="center" vertical="center" wrapText="1"/>
    </xf>
    <xf numFmtId="0" fontId="5" fillId="10" borderId="31" xfId="0" applyFont="1" applyFill="1" applyBorder="1"/>
    <xf numFmtId="0" fontId="5" fillId="10" borderId="29" xfId="0" applyFont="1" applyFill="1" applyBorder="1"/>
    <xf numFmtId="0" fontId="1" fillId="10" borderId="29" xfId="0" applyFont="1" applyFill="1" applyBorder="1"/>
    <xf numFmtId="0" fontId="1" fillId="10" borderId="0" xfId="0" applyFont="1" applyFill="1" applyBorder="1"/>
    <xf numFmtId="0" fontId="5" fillId="10" borderId="32" xfId="0" applyFont="1" applyFill="1" applyBorder="1"/>
    <xf numFmtId="0" fontId="5" fillId="10" borderId="41" xfId="0" applyFont="1" applyFill="1" applyBorder="1"/>
    <xf numFmtId="14" fontId="0" fillId="2" borderId="9" xfId="0" applyNumberFormat="1" applyFill="1" applyBorder="1"/>
    <xf numFmtId="14" fontId="0" fillId="2" borderId="1" xfId="0" applyNumberFormat="1" applyFill="1" applyBorder="1"/>
    <xf numFmtId="14" fontId="0" fillId="2" borderId="9" xfId="0" applyNumberFormat="1" applyFill="1" applyBorder="1" applyAlignment="1">
      <alignment vertical="center" wrapText="1"/>
    </xf>
    <xf numFmtId="14" fontId="0" fillId="2" borderId="1" xfId="0" applyNumberFormat="1" applyFill="1" applyBorder="1" applyAlignment="1">
      <alignment vertical="center" wrapText="1"/>
    </xf>
    <xf numFmtId="0" fontId="0" fillId="2" borderId="9" xfId="0" applyNumberFormat="1" applyFill="1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1" fillId="3" borderId="1" xfId="0" applyFont="1" applyFill="1" applyBorder="1" applyAlignment="1">
      <alignment horizontal="center"/>
    </xf>
    <xf numFmtId="3" fontId="0" fillId="0" borderId="51" xfId="0" applyNumberFormat="1" applyBorder="1"/>
    <xf numFmtId="0" fontId="0" fillId="11" borderId="52" xfId="0" applyFill="1" applyBorder="1"/>
    <xf numFmtId="3" fontId="0" fillId="0" borderId="50" xfId="0" applyNumberFormat="1" applyBorder="1"/>
    <xf numFmtId="0" fontId="8" fillId="0" borderId="50" xfId="0" applyFont="1" applyBorder="1"/>
    <xf numFmtId="0" fontId="8" fillId="0" borderId="51" xfId="0" applyFont="1" applyBorder="1"/>
    <xf numFmtId="3" fontId="8" fillId="0" borderId="50" xfId="0" applyNumberFormat="1" applyFont="1" applyBorder="1"/>
    <xf numFmtId="3" fontId="8" fillId="0" borderId="51" xfId="0" applyNumberFormat="1" applyFont="1" applyBorder="1"/>
    <xf numFmtId="0" fontId="8" fillId="10" borderId="50" xfId="0" applyFont="1" applyFill="1" applyBorder="1"/>
    <xf numFmtId="0" fontId="8" fillId="10" borderId="51" xfId="0" applyFont="1" applyFill="1" applyBorder="1"/>
    <xf numFmtId="0" fontId="8" fillId="10" borderId="52" xfId="0" applyFont="1" applyFill="1" applyBorder="1"/>
    <xf numFmtId="3" fontId="8" fillId="0" borderId="52" xfId="0" applyNumberFormat="1" applyFont="1" applyBorder="1"/>
    <xf numFmtId="0" fontId="9" fillId="3" borderId="1" xfId="0" applyFont="1" applyFill="1" applyBorder="1"/>
    <xf numFmtId="0" fontId="1" fillId="5" borderId="48" xfId="0" applyFont="1" applyFill="1" applyBorder="1" applyAlignment="1">
      <alignment horizontal="center" vertical="center" wrapText="1"/>
    </xf>
    <xf numFmtId="3" fontId="1" fillId="5" borderId="10" xfId="0" applyNumberFormat="1" applyFont="1" applyFill="1" applyBorder="1" applyAlignment="1">
      <alignment horizontal="right"/>
    </xf>
    <xf numFmtId="3" fontId="1" fillId="5" borderId="25" xfId="0" applyNumberFormat="1" applyFont="1" applyFill="1" applyBorder="1" applyAlignment="1">
      <alignment horizontal="right"/>
    </xf>
    <xf numFmtId="3" fontId="1" fillId="3" borderId="5" xfId="0" applyNumberFormat="1" applyFont="1" applyFill="1" applyBorder="1" applyAlignment="1">
      <alignment horizontal="right"/>
    </xf>
    <xf numFmtId="0" fontId="1" fillId="3" borderId="11" xfId="0" applyFont="1" applyFill="1" applyBorder="1" applyAlignment="1">
      <alignment vertical="center" wrapText="1"/>
    </xf>
    <xf numFmtId="0" fontId="1" fillId="6" borderId="30" xfId="0" applyFont="1" applyFill="1" applyBorder="1" applyAlignment="1">
      <alignment vertical="center" wrapText="1"/>
    </xf>
    <xf numFmtId="0" fontId="1" fillId="6" borderId="19" xfId="0" applyFont="1" applyFill="1" applyBorder="1" applyAlignment="1">
      <alignment vertical="center" wrapText="1"/>
    </xf>
    <xf numFmtId="3" fontId="1" fillId="6" borderId="6" xfId="0" applyNumberFormat="1" applyFont="1" applyFill="1" applyBorder="1" applyAlignment="1">
      <alignment horizontal="right"/>
    </xf>
    <xf numFmtId="0" fontId="1" fillId="6" borderId="30" xfId="0" applyFont="1" applyFill="1" applyBorder="1"/>
    <xf numFmtId="0" fontId="1" fillId="6" borderId="44" xfId="0" applyFont="1" applyFill="1" applyBorder="1"/>
    <xf numFmtId="3" fontId="1" fillId="3" borderId="35" xfId="0" applyNumberFormat="1" applyFont="1" applyFill="1" applyBorder="1" applyAlignment="1">
      <alignment horizontal="right"/>
    </xf>
    <xf numFmtId="3" fontId="1" fillId="3" borderId="26" xfId="0" applyNumberFormat="1" applyFont="1" applyFill="1" applyBorder="1" applyAlignment="1">
      <alignment horizontal="right"/>
    </xf>
    <xf numFmtId="0" fontId="1" fillId="3" borderId="30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vertical="center" wrapText="1"/>
    </xf>
    <xf numFmtId="3" fontId="1" fillId="10" borderId="36" xfId="0" applyNumberFormat="1" applyFont="1" applyFill="1" applyBorder="1" applyAlignment="1">
      <alignment horizontal="right"/>
    </xf>
    <xf numFmtId="0" fontId="1" fillId="10" borderId="36" xfId="0" applyFont="1" applyFill="1" applyBorder="1"/>
    <xf numFmtId="3" fontId="1" fillId="10" borderId="40" xfId="0" applyNumberFormat="1" applyFont="1" applyFill="1" applyBorder="1" applyAlignment="1">
      <alignment horizontal="right"/>
    </xf>
    <xf numFmtId="3" fontId="1" fillId="10" borderId="39" xfId="0" applyNumberFormat="1" applyFont="1" applyFill="1" applyBorder="1" applyAlignment="1">
      <alignment horizontal="right"/>
    </xf>
    <xf numFmtId="3" fontId="1" fillId="10" borderId="41" xfId="0" applyNumberFormat="1" applyFont="1" applyFill="1" applyBorder="1" applyAlignment="1">
      <alignment horizontal="right"/>
    </xf>
    <xf numFmtId="3" fontId="1" fillId="3" borderId="38" xfId="0" applyNumberFormat="1" applyFont="1" applyFill="1" applyBorder="1" applyAlignment="1">
      <alignment horizontal="right"/>
    </xf>
    <xf numFmtId="0" fontId="1" fillId="3" borderId="5" xfId="0" applyFont="1" applyFill="1" applyBorder="1" applyAlignment="1">
      <alignment horizontal="left" vertical="center" wrapText="1"/>
    </xf>
    <xf numFmtId="0" fontId="1" fillId="3" borderId="36" xfId="0" applyFont="1" applyFill="1" applyBorder="1" applyAlignment="1">
      <alignment horizontal="left" vertical="center" wrapText="1"/>
    </xf>
    <xf numFmtId="0" fontId="10" fillId="0" borderId="1" xfId="0" applyFont="1" applyFill="1" applyBorder="1"/>
    <xf numFmtId="0" fontId="11" fillId="0" borderId="1" xfId="0" applyFont="1" applyFill="1" applyBorder="1"/>
    <xf numFmtId="0" fontId="11" fillId="0" borderId="1" xfId="0" applyFont="1" applyBorder="1"/>
    <xf numFmtId="0" fontId="0" fillId="2" borderId="4" xfId="0" applyFill="1" applyBorder="1"/>
    <xf numFmtId="0" fontId="0" fillId="0" borderId="4" xfId="0" applyBorder="1"/>
    <xf numFmtId="0" fontId="1" fillId="3" borderId="53" xfId="0" applyFont="1" applyFill="1" applyBorder="1" applyAlignment="1">
      <alignment vertical="center" wrapText="1"/>
    </xf>
    <xf numFmtId="0" fontId="0" fillId="2" borderId="0" xfId="0" applyFill="1" applyBorder="1"/>
    <xf numFmtId="0" fontId="0" fillId="9" borderId="0" xfId="0" applyFill="1" applyBorder="1"/>
    <xf numFmtId="0" fontId="0" fillId="10" borderId="29" xfId="0" applyFill="1" applyBorder="1"/>
    <xf numFmtId="0" fontId="11" fillId="0" borderId="0" xfId="0" applyFont="1" applyFill="1" applyBorder="1"/>
    <xf numFmtId="0" fontId="0" fillId="3" borderId="0" xfId="0" applyFill="1" applyBorder="1" applyAlignment="1">
      <alignment vertical="center"/>
    </xf>
    <xf numFmtId="0" fontId="0" fillId="13" borderId="39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13" borderId="29" xfId="0" applyFill="1" applyBorder="1" applyAlignment="1"/>
    <xf numFmtId="0" fontId="0" fillId="13" borderId="0" xfId="0" applyFill="1" applyBorder="1" applyAlignment="1"/>
    <xf numFmtId="0" fontId="0" fillId="0" borderId="54" xfId="0" applyBorder="1"/>
    <xf numFmtId="0" fontId="0" fillId="0" borderId="55" xfId="0" applyBorder="1"/>
    <xf numFmtId="3" fontId="8" fillId="0" borderId="55" xfId="0" applyNumberFormat="1" applyFont="1" applyFill="1" applyBorder="1"/>
    <xf numFmtId="0" fontId="0" fillId="0" borderId="56" xfId="0" applyBorder="1"/>
    <xf numFmtId="3" fontId="9" fillId="3" borderId="1" xfId="0" applyNumberFormat="1" applyFont="1" applyFill="1" applyBorder="1"/>
    <xf numFmtId="3" fontId="0" fillId="0" borderId="54" xfId="0" applyNumberFormat="1" applyFont="1" applyFill="1" applyBorder="1"/>
    <xf numFmtId="3" fontId="0" fillId="0" borderId="55" xfId="0" applyNumberFormat="1" applyFont="1" applyFill="1" applyBorder="1"/>
    <xf numFmtId="3" fontId="0" fillId="0" borderId="56" xfId="0" applyNumberFormat="1" applyFont="1" applyFill="1" applyBorder="1"/>
    <xf numFmtId="1" fontId="0" fillId="0" borderId="55" xfId="0" applyNumberFormat="1" applyFont="1" applyFill="1" applyBorder="1"/>
    <xf numFmtId="1" fontId="8" fillId="0" borderId="55" xfId="0" applyNumberFormat="1" applyFont="1" applyFill="1" applyBorder="1"/>
    <xf numFmtId="1" fontId="8" fillId="0" borderId="50" xfId="0" applyNumberFormat="1" applyFont="1" applyBorder="1"/>
    <xf numFmtId="1" fontId="9" fillId="3" borderId="1" xfId="0" applyNumberFormat="1" applyFont="1" applyFill="1" applyBorder="1"/>
    <xf numFmtId="3" fontId="0" fillId="0" borderId="0" xfId="0" applyNumberFormat="1"/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3" borderId="43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 wrapText="1"/>
    </xf>
    <xf numFmtId="0" fontId="9" fillId="3" borderId="57" xfId="0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1" fillId="12" borderId="58" xfId="0" applyFont="1" applyFill="1" applyBorder="1" applyAlignment="1">
      <alignment horizontal="center" vertical="center"/>
    </xf>
    <xf numFmtId="0" fontId="1" fillId="12" borderId="59" xfId="0" applyFont="1" applyFill="1" applyBorder="1" applyAlignment="1">
      <alignment horizontal="center" vertical="center"/>
    </xf>
    <xf numFmtId="0" fontId="1" fillId="12" borderId="60" xfId="0" applyFont="1" applyFill="1" applyBorder="1" applyAlignment="1">
      <alignment horizontal="center" vertical="center"/>
    </xf>
    <xf numFmtId="0" fontId="9" fillId="3" borderId="42" xfId="0" applyFont="1" applyFill="1" applyBorder="1" applyAlignment="1">
      <alignment horizontal="center" vertical="center" wrapText="1"/>
    </xf>
    <xf numFmtId="0" fontId="9" fillId="3" borderId="61" xfId="0" applyFont="1" applyFill="1" applyBorder="1" applyAlignment="1">
      <alignment horizontal="center" vertical="center" wrapText="1"/>
    </xf>
    <xf numFmtId="0" fontId="9" fillId="3" borderId="62" xfId="0" applyFont="1" applyFill="1" applyBorder="1" applyAlignment="1">
      <alignment horizontal="center" vertical="center" wrapText="1"/>
    </xf>
    <xf numFmtId="0" fontId="9" fillId="3" borderId="25" xfId="0" applyFont="1" applyFill="1" applyBorder="1" applyAlignment="1">
      <alignment horizontal="center" vertical="center" wrapText="1"/>
    </xf>
    <xf numFmtId="0" fontId="9" fillId="3" borderId="63" xfId="0" applyFont="1" applyFill="1" applyBorder="1" applyAlignment="1">
      <alignment horizontal="center" vertical="center" wrapText="1"/>
    </xf>
    <xf numFmtId="0" fontId="9" fillId="3" borderId="64" xfId="0" applyFont="1" applyFill="1" applyBorder="1" applyAlignment="1">
      <alignment horizontal="center" vertical="center" wrapText="1"/>
    </xf>
    <xf numFmtId="0" fontId="9" fillId="3" borderId="65" xfId="0" applyFont="1" applyFill="1" applyBorder="1" applyAlignment="1">
      <alignment horizontal="center" vertical="center" wrapText="1"/>
    </xf>
    <xf numFmtId="1" fontId="0" fillId="0" borderId="0" xfId="0" applyNumberFormat="1"/>
    <xf numFmtId="0" fontId="0" fillId="0" borderId="0" xfId="0" applyFill="1"/>
    <xf numFmtId="1" fontId="0" fillId="0" borderId="0" xfId="0" applyNumberFormat="1" applyFill="1"/>
    <xf numFmtId="0" fontId="0" fillId="0" borderId="0" xfId="0" applyFill="1" applyBorder="1"/>
    <xf numFmtId="0" fontId="9" fillId="3" borderId="66" xfId="0" applyFont="1" applyFill="1" applyBorder="1" applyAlignment="1">
      <alignment horizontal="center" vertical="center" wrapText="1"/>
    </xf>
    <xf numFmtId="1" fontId="9" fillId="3" borderId="30" xfId="0" applyNumberFormat="1" applyFont="1" applyFill="1" applyBorder="1"/>
    <xf numFmtId="1" fontId="9" fillId="3" borderId="44" xfId="0" applyNumberFormat="1" applyFont="1" applyFill="1" applyBorder="1"/>
    <xf numFmtId="1" fontId="9" fillId="3" borderId="11" xfId="0" applyNumberFormat="1" applyFont="1" applyFill="1" applyBorder="1"/>
    <xf numFmtId="0" fontId="9" fillId="3" borderId="63" xfId="0" applyFont="1" applyFill="1" applyBorder="1" applyAlignment="1">
      <alignment horizontal="right"/>
    </xf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0C0C0"/>
      <color rgb="FFCCFF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E105"/>
  <sheetViews>
    <sheetView view="pageBreakPreview" zoomScale="85" zoomScaleNormal="70" zoomScaleSheetLayoutView="85" workbookViewId="0">
      <selection activeCell="B23" sqref="B23"/>
    </sheetView>
  </sheetViews>
  <sheetFormatPr baseColWidth="10" defaultColWidth="9.140625" defaultRowHeight="15" x14ac:dyDescent="0.25"/>
  <cols>
    <col min="2" max="2" width="38" customWidth="1"/>
    <col min="3" max="3" width="12.28515625" customWidth="1"/>
    <col min="4" max="4" width="33.140625" customWidth="1"/>
    <col min="5" max="7" width="15.42578125" customWidth="1"/>
    <col min="8" max="12" width="15.7109375" customWidth="1"/>
    <col min="13" max="13" width="15.28515625" customWidth="1"/>
    <col min="14" max="14" width="16.85546875" customWidth="1"/>
    <col min="15" max="15" width="16.7109375" customWidth="1"/>
    <col min="18" max="18" width="17" customWidth="1"/>
    <col min="56" max="56" width="51.7109375" bestFit="1" customWidth="1"/>
  </cols>
  <sheetData>
    <row r="1" spans="1:16" ht="5.25" customHeight="1" x14ac:dyDescent="0.25"/>
    <row r="2" spans="1:16" ht="21.75" customHeight="1" x14ac:dyDescent="0.25">
      <c r="A2" s="11" t="s">
        <v>11</v>
      </c>
      <c r="B2" s="4"/>
      <c r="C2" s="4"/>
      <c r="D2" s="4"/>
      <c r="H2" s="19" t="s">
        <v>10</v>
      </c>
      <c r="K2" s="4"/>
    </row>
    <row r="3" spans="1:16" ht="4.5" customHeight="1" x14ac:dyDescent="0.25"/>
    <row r="4" spans="1:16" ht="18.75" customHeight="1" x14ac:dyDescent="0.35">
      <c r="A4" s="18" t="s">
        <v>9</v>
      </c>
    </row>
    <row r="5" spans="1:16" ht="18.75" customHeight="1" x14ac:dyDescent="0.35">
      <c r="A5" s="18"/>
    </row>
    <row r="6" spans="1:16" ht="32.25" customHeight="1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0"/>
    </row>
    <row r="7" spans="1:16" ht="18.75" customHeight="1" x14ac:dyDescent="0.35">
      <c r="A7" s="18"/>
    </row>
    <row r="8" spans="1:16" ht="18.75" customHeight="1" x14ac:dyDescent="0.35">
      <c r="A8" s="18"/>
      <c r="E8" s="169" t="s">
        <v>64</v>
      </c>
      <c r="F8" s="169"/>
      <c r="G8" s="169" t="s">
        <v>65</v>
      </c>
      <c r="H8" s="169"/>
      <c r="I8" s="169"/>
      <c r="J8" s="169"/>
      <c r="K8" s="169"/>
    </row>
    <row r="9" spans="1:16" ht="18.75" customHeight="1" x14ac:dyDescent="0.35">
      <c r="A9" s="18"/>
      <c r="E9" s="168">
        <v>2015</v>
      </c>
      <c r="F9" s="168">
        <v>2016</v>
      </c>
      <c r="G9" s="168">
        <v>2015</v>
      </c>
      <c r="H9" s="168"/>
      <c r="I9" s="168"/>
      <c r="J9" s="168">
        <v>2016</v>
      </c>
      <c r="K9" s="168" t="s">
        <v>74</v>
      </c>
    </row>
    <row r="10" spans="1:16" ht="18.75" customHeight="1" x14ac:dyDescent="0.35">
      <c r="A10" s="18"/>
      <c r="E10" s="168"/>
      <c r="F10" s="168"/>
      <c r="G10" s="100" t="s">
        <v>71</v>
      </c>
      <c r="H10" s="100" t="s">
        <v>72</v>
      </c>
      <c r="I10" s="100" t="s">
        <v>66</v>
      </c>
      <c r="J10" s="168"/>
      <c r="K10" s="168"/>
    </row>
    <row r="11" spans="1:16" ht="18.75" customHeight="1" x14ac:dyDescent="0.35">
      <c r="A11" s="18"/>
      <c r="D11" s="97" t="s">
        <v>67</v>
      </c>
      <c r="E11" s="108"/>
      <c r="F11" s="108"/>
      <c r="G11" s="103">
        <f>K34</f>
        <v>0</v>
      </c>
      <c r="H11" s="103">
        <f>L34</f>
        <v>0</v>
      </c>
      <c r="I11" s="104">
        <f>SUM(G11:H11)</f>
        <v>0</v>
      </c>
      <c r="J11" s="106">
        <f>N34</f>
        <v>0</v>
      </c>
      <c r="K11" s="106">
        <f>O34</f>
        <v>0</v>
      </c>
    </row>
    <row r="12" spans="1:16" ht="18.75" customHeight="1" x14ac:dyDescent="0.35">
      <c r="A12" s="18"/>
      <c r="D12" s="98" t="s">
        <v>45</v>
      </c>
      <c r="E12" s="107">
        <f>E49</f>
        <v>0</v>
      </c>
      <c r="F12" s="109"/>
      <c r="G12" s="101">
        <f>K49</f>
        <v>0</v>
      </c>
      <c r="H12" s="101">
        <f>L49</f>
        <v>0</v>
      </c>
      <c r="I12" s="105">
        <f t="shared" ref="I12:I14" si="0">SUM(G12:H12)</f>
        <v>0</v>
      </c>
      <c r="J12" s="107">
        <f>N49</f>
        <v>0</v>
      </c>
      <c r="K12" s="107">
        <f>O49</f>
        <v>0</v>
      </c>
    </row>
    <row r="13" spans="1:16" ht="18.75" customHeight="1" x14ac:dyDescent="0.35">
      <c r="A13" s="18"/>
      <c r="D13" s="98" t="s">
        <v>68</v>
      </c>
      <c r="E13" s="107">
        <f>E64</f>
        <v>0</v>
      </c>
      <c r="F13" s="109"/>
      <c r="G13" s="101">
        <f>K64</f>
        <v>0</v>
      </c>
      <c r="H13" s="101">
        <f>L64</f>
        <v>0</v>
      </c>
      <c r="I13" s="105">
        <f t="shared" si="0"/>
        <v>0</v>
      </c>
      <c r="J13" s="107">
        <f>N64</f>
        <v>0</v>
      </c>
      <c r="K13" s="107">
        <f>O64</f>
        <v>0</v>
      </c>
    </row>
    <row r="14" spans="1:16" ht="18.75" customHeight="1" x14ac:dyDescent="0.35">
      <c r="A14" s="18"/>
      <c r="D14" s="98" t="s">
        <v>69</v>
      </c>
      <c r="E14" s="107">
        <f>E79</f>
        <v>0</v>
      </c>
      <c r="F14" s="109"/>
      <c r="G14" s="101">
        <f>K79</f>
        <v>0</v>
      </c>
      <c r="H14" s="101">
        <f>L79</f>
        <v>0</v>
      </c>
      <c r="I14" s="105">
        <f t="shared" si="0"/>
        <v>0</v>
      </c>
      <c r="J14" s="107">
        <f>N79</f>
        <v>0</v>
      </c>
      <c r="K14" s="107">
        <f>O79</f>
        <v>0</v>
      </c>
    </row>
    <row r="15" spans="1:16" ht="18.75" customHeight="1" x14ac:dyDescent="0.35">
      <c r="A15" s="18"/>
      <c r="D15" s="99" t="s">
        <v>70</v>
      </c>
      <c r="E15" s="110"/>
      <c r="F15" s="111">
        <f>E94</f>
        <v>0</v>
      </c>
      <c r="G15" s="102"/>
      <c r="H15" s="102"/>
      <c r="I15" s="102"/>
      <c r="J15" s="111">
        <f>N94</f>
        <v>0</v>
      </c>
      <c r="K15" s="111">
        <f>O94</f>
        <v>0</v>
      </c>
    </row>
    <row r="16" spans="1:16" ht="18.75" customHeight="1" x14ac:dyDescent="0.35">
      <c r="A16" s="18"/>
      <c r="D16" s="112" t="s">
        <v>66</v>
      </c>
      <c r="E16" s="112">
        <f>SUM(E11:E15)</f>
        <v>0</v>
      </c>
      <c r="F16" s="112">
        <f t="shared" ref="F16:K16" si="1">SUM(F11:F15)</f>
        <v>0</v>
      </c>
      <c r="G16" s="112">
        <f t="shared" si="1"/>
        <v>0</v>
      </c>
      <c r="H16" s="112">
        <f t="shared" si="1"/>
        <v>0</v>
      </c>
      <c r="I16" s="112">
        <f t="shared" si="1"/>
        <v>0</v>
      </c>
      <c r="J16" s="112">
        <f t="shared" si="1"/>
        <v>0</v>
      </c>
      <c r="K16" s="112">
        <f t="shared" si="1"/>
        <v>0</v>
      </c>
    </row>
    <row r="17" spans="1:57" ht="18.75" customHeight="1" x14ac:dyDescent="0.25"/>
    <row r="18" spans="1:57" ht="4.5" customHeight="1" x14ac:dyDescent="0.25"/>
    <row r="19" spans="1:57" ht="32.25" customHeight="1" x14ac:dyDescent="0.25">
      <c r="A19" s="8" t="s">
        <v>38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10"/>
      <c r="BC19" t="s">
        <v>99</v>
      </c>
    </row>
    <row r="20" spans="1:57" ht="6" customHeight="1" thickBot="1" x14ac:dyDescent="0.3">
      <c r="A20" s="20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</row>
    <row r="21" spans="1:57" ht="24.75" customHeight="1" thickBot="1" x14ac:dyDescent="0.3">
      <c r="A21" s="20"/>
      <c r="B21" s="163" t="s">
        <v>39</v>
      </c>
      <c r="C21" s="164"/>
      <c r="D21" s="164"/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5"/>
      <c r="P21" s="22"/>
      <c r="BC21" t="s">
        <v>103</v>
      </c>
      <c r="BE21" t="str">
        <f>BC21&amp;" ("&amp;BD21&amp;")"</f>
        <v>A saisir ()</v>
      </c>
    </row>
    <row r="22" spans="1:57" s="3" customFormat="1" ht="90" x14ac:dyDescent="0.25">
      <c r="A22" s="23"/>
      <c r="B22" s="39" t="s">
        <v>76</v>
      </c>
      <c r="C22" s="40" t="s">
        <v>0</v>
      </c>
      <c r="D22" s="41" t="s">
        <v>5</v>
      </c>
      <c r="E22" s="42" t="s">
        <v>40</v>
      </c>
      <c r="F22" s="39" t="s">
        <v>12</v>
      </c>
      <c r="G22" s="40" t="s">
        <v>13</v>
      </c>
      <c r="H22" s="40" t="s">
        <v>2</v>
      </c>
      <c r="I22" s="43" t="s">
        <v>8</v>
      </c>
      <c r="J22" s="42" t="s">
        <v>41</v>
      </c>
      <c r="K22" s="44" t="s">
        <v>42</v>
      </c>
      <c r="L22" s="40" t="s">
        <v>43</v>
      </c>
      <c r="M22" s="113" t="s">
        <v>44</v>
      </c>
      <c r="N22" s="42" t="s">
        <v>34</v>
      </c>
      <c r="O22" s="45" t="s">
        <v>73</v>
      </c>
      <c r="P22" s="24"/>
      <c r="BC22" s="135" t="s">
        <v>78</v>
      </c>
      <c r="BD22" s="135" t="s">
        <v>100</v>
      </c>
      <c r="BE22" t="str">
        <f>BC22&amp;" ("&amp;BD22&amp;")"</f>
        <v>BFI ( Biens Fonciers et Immobiliers )</v>
      </c>
    </row>
    <row r="23" spans="1:57" x14ac:dyDescent="0.25">
      <c r="A23" s="20"/>
      <c r="B23" s="5" t="s">
        <v>104</v>
      </c>
      <c r="C23" s="1"/>
      <c r="D23" s="14"/>
      <c r="E23" s="47"/>
      <c r="F23" s="96"/>
      <c r="G23" s="1"/>
      <c r="H23" s="1"/>
      <c r="I23" s="34"/>
      <c r="J23" s="47"/>
      <c r="K23" s="48"/>
      <c r="L23" s="49"/>
      <c r="M23" s="114">
        <f>K23+L23</f>
        <v>0</v>
      </c>
      <c r="N23" s="47"/>
      <c r="O23" s="50"/>
      <c r="P23" s="22"/>
      <c r="BC23" s="136" t="s">
        <v>79</v>
      </c>
      <c r="BD23" s="136" t="s">
        <v>80</v>
      </c>
      <c r="BE23" t="str">
        <f t="shared" ref="BE23:BE33" si="2">BC23&amp;" ("&amp;BD23&amp;")"</f>
        <v>COM ( Materiel Telecom )</v>
      </c>
    </row>
    <row r="24" spans="1:57" s="2" customFormat="1" x14ac:dyDescent="0.25">
      <c r="A24" s="25"/>
      <c r="B24" s="5" t="s">
        <v>104</v>
      </c>
      <c r="C24" s="31"/>
      <c r="D24" s="15"/>
      <c r="E24" s="51"/>
      <c r="F24" s="6"/>
      <c r="G24" s="31"/>
      <c r="H24" s="31"/>
      <c r="I24" s="35"/>
      <c r="J24" s="51"/>
      <c r="K24" s="52"/>
      <c r="L24" s="53"/>
      <c r="M24" s="114">
        <f t="shared" ref="M24:M33" si="3">K24+L24</f>
        <v>0</v>
      </c>
      <c r="N24" s="51"/>
      <c r="O24" s="54"/>
      <c r="P24" s="26"/>
      <c r="BC24" s="137" t="s">
        <v>81</v>
      </c>
      <c r="BD24" s="137" t="s">
        <v>82</v>
      </c>
      <c r="BE24" t="str">
        <f t="shared" si="2"/>
        <v>FDC ( Fonds de commerce )</v>
      </c>
    </row>
    <row r="25" spans="1:57" x14ac:dyDescent="0.25">
      <c r="A25" s="20"/>
      <c r="B25" s="5" t="s">
        <v>104</v>
      </c>
      <c r="C25" s="1"/>
      <c r="D25" s="14"/>
      <c r="E25" s="47"/>
      <c r="F25" s="5"/>
      <c r="G25" s="1"/>
      <c r="H25" s="1"/>
      <c r="I25" s="34"/>
      <c r="J25" s="47"/>
      <c r="K25" s="48"/>
      <c r="L25" s="49"/>
      <c r="M25" s="114">
        <f t="shared" si="3"/>
        <v>0</v>
      </c>
      <c r="N25" s="47"/>
      <c r="O25" s="50"/>
      <c r="P25" s="22"/>
      <c r="BC25" s="137" t="s">
        <v>83</v>
      </c>
      <c r="BD25" s="137" t="s">
        <v>84</v>
      </c>
      <c r="BE25" t="str">
        <f t="shared" si="2"/>
        <v>FIN ( Financier hors titres )</v>
      </c>
    </row>
    <row r="26" spans="1:57" x14ac:dyDescent="0.25">
      <c r="A26" s="20"/>
      <c r="B26" s="5" t="s">
        <v>104</v>
      </c>
      <c r="C26" s="31"/>
      <c r="D26" s="15"/>
      <c r="E26" s="47"/>
      <c r="F26" s="5"/>
      <c r="G26" s="1"/>
      <c r="H26" s="1"/>
      <c r="I26" s="34"/>
      <c r="J26" s="47"/>
      <c r="K26" s="48"/>
      <c r="L26" s="49"/>
      <c r="M26" s="114">
        <f t="shared" si="3"/>
        <v>0</v>
      </c>
      <c r="N26" s="47"/>
      <c r="O26" s="50"/>
      <c r="P26" s="22"/>
      <c r="BC26" s="137" t="s">
        <v>85</v>
      </c>
      <c r="BD26" s="137" t="s">
        <v>102</v>
      </c>
      <c r="BE26" t="str">
        <f t="shared" si="2"/>
        <v>IMO ( Immobilier Autres )</v>
      </c>
    </row>
    <row r="27" spans="1:57" x14ac:dyDescent="0.25">
      <c r="A27" s="20"/>
      <c r="B27" s="5" t="s">
        <v>104</v>
      </c>
      <c r="C27" s="1"/>
      <c r="D27" s="14"/>
      <c r="E27" s="47"/>
      <c r="F27" s="5"/>
      <c r="G27" s="1"/>
      <c r="H27" s="1"/>
      <c r="I27" s="34"/>
      <c r="J27" s="47"/>
      <c r="K27" s="48"/>
      <c r="L27" s="49"/>
      <c r="M27" s="114">
        <f t="shared" si="3"/>
        <v>0</v>
      </c>
      <c r="N27" s="47"/>
      <c r="O27" s="50"/>
      <c r="P27" s="22"/>
      <c r="BC27" s="137" t="s">
        <v>86</v>
      </c>
      <c r="BD27" s="137" t="s">
        <v>101</v>
      </c>
      <c r="BE27" t="str">
        <f t="shared" si="2"/>
        <v>INC ( Actifs Incorporels hors log. et FDC)</v>
      </c>
    </row>
    <row r="28" spans="1:57" x14ac:dyDescent="0.25">
      <c r="A28" s="20"/>
      <c r="B28" s="5" t="s">
        <v>104</v>
      </c>
      <c r="C28" s="31"/>
      <c r="D28" s="15"/>
      <c r="E28" s="47"/>
      <c r="F28" s="5"/>
      <c r="G28" s="1"/>
      <c r="H28" s="1"/>
      <c r="I28" s="34"/>
      <c r="J28" s="47"/>
      <c r="K28" s="48"/>
      <c r="L28" s="49"/>
      <c r="M28" s="114">
        <f t="shared" si="3"/>
        <v>0</v>
      </c>
      <c r="N28" s="47"/>
      <c r="O28" s="50"/>
      <c r="P28" s="22"/>
      <c r="BC28" s="137" t="s">
        <v>87</v>
      </c>
      <c r="BD28" s="137" t="s">
        <v>88</v>
      </c>
      <c r="BE28" t="str">
        <f t="shared" si="2"/>
        <v>MEX ( Materiel d'Exploitation )</v>
      </c>
    </row>
    <row r="29" spans="1:57" x14ac:dyDescent="0.25">
      <c r="A29" s="20"/>
      <c r="B29" s="5" t="s">
        <v>104</v>
      </c>
      <c r="C29" s="1"/>
      <c r="D29" s="14"/>
      <c r="E29" s="47"/>
      <c r="F29" s="5"/>
      <c r="G29" s="1"/>
      <c r="H29" s="1"/>
      <c r="I29" s="34"/>
      <c r="J29" s="47"/>
      <c r="K29" s="48"/>
      <c r="L29" s="49"/>
      <c r="M29" s="114">
        <f t="shared" si="3"/>
        <v>0</v>
      </c>
      <c r="N29" s="47"/>
      <c r="O29" s="50"/>
      <c r="P29" s="22"/>
      <c r="BC29" s="137" t="s">
        <v>89</v>
      </c>
      <c r="BD29" s="137" t="s">
        <v>90</v>
      </c>
      <c r="BE29" t="str">
        <f t="shared" si="2"/>
        <v>MIN ( Informatique )</v>
      </c>
    </row>
    <row r="30" spans="1:57" x14ac:dyDescent="0.25">
      <c r="A30" s="20"/>
      <c r="B30" s="5" t="s">
        <v>104</v>
      </c>
      <c r="C30" s="31"/>
      <c r="D30" s="15"/>
      <c r="E30" s="47"/>
      <c r="F30" s="5"/>
      <c r="G30" s="1"/>
      <c r="H30" s="1"/>
      <c r="I30" s="34"/>
      <c r="J30" s="47"/>
      <c r="K30" s="48"/>
      <c r="L30" s="49"/>
      <c r="M30" s="114">
        <f t="shared" si="3"/>
        <v>0</v>
      </c>
      <c r="N30" s="47"/>
      <c r="O30" s="50"/>
      <c r="P30" s="22"/>
      <c r="BC30" s="137" t="s">
        <v>91</v>
      </c>
      <c r="BD30" s="137" t="s">
        <v>92</v>
      </c>
      <c r="BE30" t="str">
        <f t="shared" si="2"/>
        <v>MMB ( Mobilier et Materiel de Bureau )</v>
      </c>
    </row>
    <row r="31" spans="1:57" x14ac:dyDescent="0.25">
      <c r="A31" s="20"/>
      <c r="B31" s="5" t="s">
        <v>104</v>
      </c>
      <c r="C31" s="1"/>
      <c r="D31" s="14"/>
      <c r="E31" s="47"/>
      <c r="F31" s="5"/>
      <c r="G31" s="1"/>
      <c r="H31" s="1"/>
      <c r="I31" s="34"/>
      <c r="J31" s="47"/>
      <c r="K31" s="48"/>
      <c r="L31" s="49"/>
      <c r="M31" s="114">
        <f t="shared" si="3"/>
        <v>0</v>
      </c>
      <c r="N31" s="47"/>
      <c r="O31" s="50"/>
      <c r="P31" s="22"/>
      <c r="BC31" s="137" t="s">
        <v>93</v>
      </c>
      <c r="BD31" s="137" t="s">
        <v>94</v>
      </c>
      <c r="BE31" t="str">
        <f t="shared" si="2"/>
        <v>SHA ( Titres )</v>
      </c>
    </row>
    <row r="32" spans="1:57" x14ac:dyDescent="0.25">
      <c r="A32" s="20"/>
      <c r="B32" s="5" t="s">
        <v>104</v>
      </c>
      <c r="C32" s="31"/>
      <c r="D32" s="15"/>
      <c r="E32" s="47"/>
      <c r="F32" s="5"/>
      <c r="G32" s="1"/>
      <c r="H32" s="1"/>
      <c r="I32" s="34"/>
      <c r="J32" s="47"/>
      <c r="K32" s="48"/>
      <c r="L32" s="49"/>
      <c r="M32" s="114">
        <f t="shared" si="3"/>
        <v>0</v>
      </c>
      <c r="N32" s="47"/>
      <c r="O32" s="50"/>
      <c r="P32" s="22"/>
      <c r="BC32" s="137" t="s">
        <v>95</v>
      </c>
      <c r="BD32" s="137" t="s">
        <v>96</v>
      </c>
      <c r="BE32" t="str">
        <f t="shared" si="2"/>
        <v>TEL ( Téléphonie Mobile )</v>
      </c>
    </row>
    <row r="33" spans="1:57" ht="15.75" thickBot="1" x14ac:dyDescent="0.3">
      <c r="A33" s="20"/>
      <c r="B33" s="7"/>
      <c r="C33" s="32" t="s">
        <v>1</v>
      </c>
      <c r="D33" s="16"/>
      <c r="E33" s="55"/>
      <c r="F33" s="36"/>
      <c r="G33" s="37"/>
      <c r="H33" s="37"/>
      <c r="I33" s="38"/>
      <c r="J33" s="55"/>
      <c r="K33" s="56"/>
      <c r="L33" s="57"/>
      <c r="M33" s="115">
        <f t="shared" si="3"/>
        <v>0</v>
      </c>
      <c r="N33" s="55"/>
      <c r="O33" s="58"/>
      <c r="P33" s="22"/>
      <c r="BC33" s="137" t="s">
        <v>97</v>
      </c>
      <c r="BD33" s="137" t="s">
        <v>98</v>
      </c>
      <c r="BE33" t="str">
        <f t="shared" si="2"/>
        <v>VOS ( Véhicules de société )</v>
      </c>
    </row>
    <row r="34" spans="1:57" ht="15.75" thickBot="1" x14ac:dyDescent="0.3">
      <c r="A34" s="20"/>
      <c r="B34" s="117" t="s">
        <v>3</v>
      </c>
      <c r="C34" s="118"/>
      <c r="D34" s="119"/>
      <c r="E34" s="120">
        <f>SUM(E23:E33)</f>
        <v>0</v>
      </c>
      <c r="F34" s="121"/>
      <c r="G34" s="121"/>
      <c r="H34" s="121"/>
      <c r="I34" s="122"/>
      <c r="J34" s="116">
        <f t="shared" ref="J34:O34" si="4">SUM(J23:J33)</f>
        <v>0</v>
      </c>
      <c r="K34" s="123">
        <f t="shared" si="4"/>
        <v>0</v>
      </c>
      <c r="L34" s="124">
        <f t="shared" si="4"/>
        <v>0</v>
      </c>
      <c r="M34" s="116">
        <f t="shared" si="4"/>
        <v>0</v>
      </c>
      <c r="N34" s="116">
        <f t="shared" si="4"/>
        <v>0</v>
      </c>
      <c r="O34" s="59">
        <f t="shared" si="4"/>
        <v>0</v>
      </c>
      <c r="P34" s="22"/>
    </row>
    <row r="35" spans="1:57" x14ac:dyDescent="0.25">
      <c r="A35" s="20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</row>
    <row r="36" spans="1:57" ht="24.75" customHeight="1" thickBot="1" x14ac:dyDescent="0.3">
      <c r="A36" s="20"/>
      <c r="B36" s="166" t="s">
        <v>45</v>
      </c>
      <c r="C36" s="167"/>
      <c r="D36" s="167"/>
      <c r="E36" s="167"/>
      <c r="F36" s="167"/>
      <c r="G36" s="167"/>
      <c r="H36" s="167"/>
      <c r="I36" s="167"/>
      <c r="J36" s="167"/>
      <c r="K36" s="167"/>
      <c r="L36" s="167"/>
      <c r="M36" s="167"/>
      <c r="N36" s="167"/>
      <c r="O36" s="167"/>
      <c r="P36" s="22"/>
    </row>
    <row r="37" spans="1:57" s="3" customFormat="1" ht="90" x14ac:dyDescent="0.25">
      <c r="A37" s="23"/>
      <c r="B37" s="39" t="s">
        <v>76</v>
      </c>
      <c r="C37" s="13" t="s">
        <v>0</v>
      </c>
      <c r="D37" s="30" t="s">
        <v>5</v>
      </c>
      <c r="E37" s="42" t="s">
        <v>24</v>
      </c>
      <c r="F37" s="12" t="s">
        <v>12</v>
      </c>
      <c r="G37" s="13" t="s">
        <v>13</v>
      </c>
      <c r="H37" s="13" t="s">
        <v>2</v>
      </c>
      <c r="I37" s="33" t="s">
        <v>8</v>
      </c>
      <c r="J37" s="63"/>
      <c r="K37" s="44" t="s">
        <v>42</v>
      </c>
      <c r="L37" s="40" t="s">
        <v>43</v>
      </c>
      <c r="M37" s="113" t="s">
        <v>44</v>
      </c>
      <c r="N37" s="42" t="s">
        <v>34</v>
      </c>
      <c r="O37" s="45" t="s">
        <v>73</v>
      </c>
      <c r="P37" s="24"/>
    </row>
    <row r="38" spans="1:57" x14ac:dyDescent="0.25">
      <c r="A38" s="20"/>
      <c r="B38" s="5" t="s">
        <v>104</v>
      </c>
      <c r="C38" s="1"/>
      <c r="D38" s="14"/>
      <c r="E38" s="47"/>
      <c r="F38" s="5"/>
      <c r="G38" s="1"/>
      <c r="H38" s="1"/>
      <c r="I38" s="34"/>
      <c r="J38" s="64"/>
      <c r="K38" s="48"/>
      <c r="L38" s="49"/>
      <c r="M38" s="114">
        <f>K38+L38</f>
        <v>0</v>
      </c>
      <c r="N38" s="47"/>
      <c r="O38" s="50"/>
      <c r="P38" s="22"/>
    </row>
    <row r="39" spans="1:57" s="2" customFormat="1" x14ac:dyDescent="0.25">
      <c r="A39" s="25"/>
      <c r="B39" s="5" t="s">
        <v>104</v>
      </c>
      <c r="C39" s="31"/>
      <c r="D39" s="15"/>
      <c r="E39" s="51"/>
      <c r="F39" s="6"/>
      <c r="G39" s="31"/>
      <c r="H39" s="31"/>
      <c r="I39" s="35"/>
      <c r="J39" s="65"/>
      <c r="K39" s="52"/>
      <c r="L39" s="53"/>
      <c r="M39" s="114">
        <f t="shared" ref="M39:M48" si="5">K39+L39</f>
        <v>0</v>
      </c>
      <c r="N39" s="51"/>
      <c r="O39" s="54"/>
      <c r="P39" s="26"/>
    </row>
    <row r="40" spans="1:57" x14ac:dyDescent="0.25">
      <c r="A40" s="20"/>
      <c r="B40" s="5" t="s">
        <v>104</v>
      </c>
      <c r="C40" s="1"/>
      <c r="D40" s="14"/>
      <c r="E40" s="47"/>
      <c r="F40" s="5"/>
      <c r="G40" s="1"/>
      <c r="H40" s="1"/>
      <c r="I40" s="34"/>
      <c r="J40" s="64"/>
      <c r="K40" s="48"/>
      <c r="L40" s="49"/>
      <c r="M40" s="114">
        <f t="shared" si="5"/>
        <v>0</v>
      </c>
      <c r="N40" s="47"/>
      <c r="O40" s="50"/>
      <c r="P40" s="22"/>
    </row>
    <row r="41" spans="1:57" x14ac:dyDescent="0.25">
      <c r="A41" s="20"/>
      <c r="B41" s="5" t="s">
        <v>104</v>
      </c>
      <c r="C41" s="31"/>
      <c r="D41" s="15"/>
      <c r="E41" s="47"/>
      <c r="F41" s="5"/>
      <c r="G41" s="1"/>
      <c r="H41" s="1"/>
      <c r="I41" s="34"/>
      <c r="J41" s="64"/>
      <c r="K41" s="48"/>
      <c r="L41" s="49"/>
      <c r="M41" s="114">
        <f t="shared" si="5"/>
        <v>0</v>
      </c>
      <c r="N41" s="47"/>
      <c r="O41" s="50"/>
      <c r="P41" s="22"/>
    </row>
    <row r="42" spans="1:57" x14ac:dyDescent="0.25">
      <c r="A42" s="20"/>
      <c r="B42" s="5" t="s">
        <v>104</v>
      </c>
      <c r="C42" s="1"/>
      <c r="D42" s="14"/>
      <c r="E42" s="47"/>
      <c r="F42" s="5"/>
      <c r="G42" s="1"/>
      <c r="H42" s="1"/>
      <c r="I42" s="34"/>
      <c r="J42" s="64"/>
      <c r="K42" s="48"/>
      <c r="L42" s="49"/>
      <c r="M42" s="114">
        <f t="shared" si="5"/>
        <v>0</v>
      </c>
      <c r="N42" s="47"/>
      <c r="O42" s="50"/>
      <c r="P42" s="22"/>
    </row>
    <row r="43" spans="1:57" x14ac:dyDescent="0.25">
      <c r="A43" s="20"/>
      <c r="B43" s="5" t="s">
        <v>104</v>
      </c>
      <c r="C43" s="31"/>
      <c r="D43" s="15"/>
      <c r="E43" s="47"/>
      <c r="F43" s="5"/>
      <c r="G43" s="1"/>
      <c r="H43" s="1"/>
      <c r="I43" s="34"/>
      <c r="J43" s="64"/>
      <c r="K43" s="48"/>
      <c r="L43" s="49"/>
      <c r="M43" s="114">
        <f t="shared" si="5"/>
        <v>0</v>
      </c>
      <c r="N43" s="47"/>
      <c r="O43" s="50"/>
      <c r="P43" s="22"/>
    </row>
    <row r="44" spans="1:57" x14ac:dyDescent="0.25">
      <c r="A44" s="20"/>
      <c r="B44" s="5" t="s">
        <v>104</v>
      </c>
      <c r="C44" s="1"/>
      <c r="D44" s="14"/>
      <c r="E44" s="47"/>
      <c r="F44" s="5"/>
      <c r="G44" s="1"/>
      <c r="H44" s="1"/>
      <c r="I44" s="34"/>
      <c r="J44" s="64"/>
      <c r="K44" s="48"/>
      <c r="L44" s="49"/>
      <c r="M44" s="114">
        <f t="shared" si="5"/>
        <v>0</v>
      </c>
      <c r="N44" s="47"/>
      <c r="O44" s="50"/>
      <c r="P44" s="22"/>
    </row>
    <row r="45" spans="1:57" x14ac:dyDescent="0.25">
      <c r="A45" s="20"/>
      <c r="B45" s="5" t="s">
        <v>104</v>
      </c>
      <c r="C45" s="31"/>
      <c r="D45" s="15"/>
      <c r="E45" s="47"/>
      <c r="F45" s="5"/>
      <c r="G45" s="1"/>
      <c r="H45" s="1"/>
      <c r="I45" s="34"/>
      <c r="J45" s="64"/>
      <c r="K45" s="48"/>
      <c r="L45" s="49"/>
      <c r="M45" s="114">
        <f t="shared" si="5"/>
        <v>0</v>
      </c>
      <c r="N45" s="47"/>
      <c r="O45" s="50"/>
      <c r="P45" s="22"/>
    </row>
    <row r="46" spans="1:57" x14ac:dyDescent="0.25">
      <c r="A46" s="20"/>
      <c r="B46" s="5" t="s">
        <v>104</v>
      </c>
      <c r="C46" s="1"/>
      <c r="D46" s="14"/>
      <c r="E46" s="47"/>
      <c r="F46" s="5"/>
      <c r="G46" s="1"/>
      <c r="H46" s="1"/>
      <c r="I46" s="34"/>
      <c r="J46" s="64"/>
      <c r="K46" s="48"/>
      <c r="L46" s="49"/>
      <c r="M46" s="114">
        <f t="shared" si="5"/>
        <v>0</v>
      </c>
      <c r="N46" s="47"/>
      <c r="O46" s="50"/>
      <c r="P46" s="22"/>
    </row>
    <row r="47" spans="1:57" x14ac:dyDescent="0.25">
      <c r="A47" s="20"/>
      <c r="B47" s="5" t="s">
        <v>104</v>
      </c>
      <c r="C47" s="31"/>
      <c r="D47" s="15"/>
      <c r="E47" s="47"/>
      <c r="F47" s="5"/>
      <c r="G47" s="1"/>
      <c r="H47" s="1"/>
      <c r="I47" s="34"/>
      <c r="J47" s="64"/>
      <c r="K47" s="48"/>
      <c r="L47" s="49"/>
      <c r="M47" s="114">
        <f t="shared" si="5"/>
        <v>0</v>
      </c>
      <c r="N47" s="47"/>
      <c r="O47" s="50"/>
      <c r="P47" s="22"/>
    </row>
    <row r="48" spans="1:57" ht="15.75" thickBot="1" x14ac:dyDescent="0.3">
      <c r="A48" s="20"/>
      <c r="B48" s="7"/>
      <c r="C48" s="32" t="s">
        <v>1</v>
      </c>
      <c r="D48" s="16"/>
      <c r="E48" s="55"/>
      <c r="F48" s="36"/>
      <c r="G48" s="37"/>
      <c r="H48" s="37"/>
      <c r="I48" s="38"/>
      <c r="J48" s="64"/>
      <c r="K48" s="56"/>
      <c r="L48" s="57"/>
      <c r="M48" s="115">
        <f t="shared" si="5"/>
        <v>0</v>
      </c>
      <c r="N48" s="55"/>
      <c r="O48" s="58"/>
      <c r="P48" s="22"/>
    </row>
    <row r="49" spans="1:16" ht="15.75" thickBot="1" x14ac:dyDescent="0.3">
      <c r="A49" s="20"/>
      <c r="B49" s="117" t="s">
        <v>3</v>
      </c>
      <c r="C49" s="125"/>
      <c r="D49" s="126"/>
      <c r="E49" s="116">
        <f>SUM(E38:E48)</f>
        <v>0</v>
      </c>
      <c r="F49" s="121"/>
      <c r="G49" s="121"/>
      <c r="H49" s="121"/>
      <c r="I49" s="122"/>
      <c r="J49" s="127"/>
      <c r="K49" s="123">
        <f>SUM(K38:K48)</f>
        <v>0</v>
      </c>
      <c r="L49" s="124">
        <f>SUM(L38:L48)</f>
        <v>0</v>
      </c>
      <c r="M49" s="116">
        <f>SUM(M38:M48)</f>
        <v>0</v>
      </c>
      <c r="N49" s="116">
        <f>SUM(N38:N48)</f>
        <v>0</v>
      </c>
      <c r="O49" s="59">
        <f>SUM(O38:O48)</f>
        <v>0</v>
      </c>
      <c r="P49" s="22"/>
    </row>
    <row r="50" spans="1:16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</row>
    <row r="51" spans="1:16" ht="24.75" customHeight="1" thickBot="1" x14ac:dyDescent="0.3">
      <c r="A51" s="20"/>
      <c r="B51" s="166" t="s">
        <v>46</v>
      </c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7"/>
      <c r="N51" s="167"/>
      <c r="O51" s="167"/>
      <c r="P51" s="22"/>
    </row>
    <row r="52" spans="1:16" ht="90" x14ac:dyDescent="0.25">
      <c r="A52" s="20"/>
      <c r="B52" s="39" t="s">
        <v>76</v>
      </c>
      <c r="C52" s="13" t="s">
        <v>0</v>
      </c>
      <c r="D52" s="30" t="s">
        <v>5</v>
      </c>
      <c r="E52" s="42" t="s">
        <v>24</v>
      </c>
      <c r="F52" s="12" t="s">
        <v>12</v>
      </c>
      <c r="G52" s="13" t="s">
        <v>27</v>
      </c>
      <c r="H52" s="13" t="s">
        <v>28</v>
      </c>
      <c r="I52" s="33" t="s">
        <v>8</v>
      </c>
      <c r="J52" s="63"/>
      <c r="K52" s="44" t="s">
        <v>42</v>
      </c>
      <c r="L52" s="40" t="s">
        <v>43</v>
      </c>
      <c r="M52" s="113" t="s">
        <v>44</v>
      </c>
      <c r="N52" s="42" t="s">
        <v>34</v>
      </c>
      <c r="O52" s="45" t="s">
        <v>73</v>
      </c>
      <c r="P52" s="22"/>
    </row>
    <row r="53" spans="1:16" x14ac:dyDescent="0.25">
      <c r="A53" s="20"/>
      <c r="B53" s="5" t="s">
        <v>104</v>
      </c>
      <c r="C53" s="1"/>
      <c r="D53" s="14"/>
      <c r="E53" s="47"/>
      <c r="F53" s="5"/>
      <c r="G53" s="1"/>
      <c r="H53" s="1"/>
      <c r="I53" s="34"/>
      <c r="J53" s="64"/>
      <c r="K53" s="48"/>
      <c r="L53" s="49"/>
      <c r="M53" s="114">
        <f>K53+L53</f>
        <v>0</v>
      </c>
      <c r="N53" s="47"/>
      <c r="O53" s="50"/>
      <c r="P53" s="22"/>
    </row>
    <row r="54" spans="1:16" x14ac:dyDescent="0.25">
      <c r="A54" s="20"/>
      <c r="B54" s="5" t="s">
        <v>104</v>
      </c>
      <c r="C54" s="31"/>
      <c r="D54" s="15"/>
      <c r="E54" s="51"/>
      <c r="F54" s="6"/>
      <c r="G54" s="31"/>
      <c r="H54" s="31"/>
      <c r="I54" s="35"/>
      <c r="J54" s="65"/>
      <c r="K54" s="52"/>
      <c r="L54" s="53"/>
      <c r="M54" s="114">
        <f t="shared" ref="M54:M63" si="6">K54+L54</f>
        <v>0</v>
      </c>
      <c r="N54" s="51"/>
      <c r="O54" s="54"/>
      <c r="P54" s="22"/>
    </row>
    <row r="55" spans="1:16" x14ac:dyDescent="0.25">
      <c r="A55" s="20"/>
      <c r="B55" s="5" t="s">
        <v>104</v>
      </c>
      <c r="C55" s="1"/>
      <c r="D55" s="14"/>
      <c r="E55" s="47"/>
      <c r="F55" s="5"/>
      <c r="G55" s="1"/>
      <c r="H55" s="1"/>
      <c r="I55" s="34"/>
      <c r="J55" s="64"/>
      <c r="K55" s="48"/>
      <c r="L55" s="49"/>
      <c r="M55" s="114">
        <f t="shared" si="6"/>
        <v>0</v>
      </c>
      <c r="N55" s="47"/>
      <c r="O55" s="50"/>
      <c r="P55" s="22"/>
    </row>
    <row r="56" spans="1:16" x14ac:dyDescent="0.25">
      <c r="A56" s="20"/>
      <c r="B56" s="5" t="s">
        <v>104</v>
      </c>
      <c r="C56" s="31"/>
      <c r="D56" s="15"/>
      <c r="E56" s="47"/>
      <c r="F56" s="5"/>
      <c r="G56" s="1"/>
      <c r="H56" s="1"/>
      <c r="I56" s="34"/>
      <c r="J56" s="64"/>
      <c r="K56" s="48"/>
      <c r="L56" s="49"/>
      <c r="M56" s="114">
        <f t="shared" si="6"/>
        <v>0</v>
      </c>
      <c r="N56" s="47"/>
      <c r="O56" s="50"/>
      <c r="P56" s="22"/>
    </row>
    <row r="57" spans="1:16" x14ac:dyDescent="0.25">
      <c r="A57" s="20"/>
      <c r="B57" s="5" t="s">
        <v>104</v>
      </c>
      <c r="C57" s="1"/>
      <c r="D57" s="14"/>
      <c r="E57" s="47"/>
      <c r="F57" s="5"/>
      <c r="G57" s="1"/>
      <c r="H57" s="1"/>
      <c r="I57" s="34"/>
      <c r="J57" s="64"/>
      <c r="K57" s="48"/>
      <c r="L57" s="49"/>
      <c r="M57" s="114">
        <f t="shared" si="6"/>
        <v>0</v>
      </c>
      <c r="N57" s="47"/>
      <c r="O57" s="50"/>
      <c r="P57" s="22"/>
    </row>
    <row r="58" spans="1:16" x14ac:dyDescent="0.25">
      <c r="A58" s="20"/>
      <c r="B58" s="5" t="s">
        <v>104</v>
      </c>
      <c r="C58" s="31"/>
      <c r="D58" s="15"/>
      <c r="E58" s="47"/>
      <c r="F58" s="5"/>
      <c r="G58" s="1"/>
      <c r="H58" s="1"/>
      <c r="I58" s="34"/>
      <c r="J58" s="64"/>
      <c r="K58" s="48"/>
      <c r="L58" s="49"/>
      <c r="M58" s="114">
        <f t="shared" si="6"/>
        <v>0</v>
      </c>
      <c r="N58" s="47"/>
      <c r="O58" s="50"/>
      <c r="P58" s="22"/>
    </row>
    <row r="59" spans="1:16" x14ac:dyDescent="0.25">
      <c r="A59" s="20"/>
      <c r="B59" s="5" t="s">
        <v>104</v>
      </c>
      <c r="C59" s="1"/>
      <c r="D59" s="14"/>
      <c r="E59" s="47"/>
      <c r="F59" s="5"/>
      <c r="G59" s="1"/>
      <c r="H59" s="1"/>
      <c r="I59" s="34"/>
      <c r="J59" s="64"/>
      <c r="K59" s="48"/>
      <c r="L59" s="49"/>
      <c r="M59" s="114">
        <f t="shared" si="6"/>
        <v>0</v>
      </c>
      <c r="N59" s="47"/>
      <c r="O59" s="50"/>
      <c r="P59" s="22"/>
    </row>
    <row r="60" spans="1:16" x14ac:dyDescent="0.25">
      <c r="A60" s="20"/>
      <c r="B60" s="5" t="s">
        <v>104</v>
      </c>
      <c r="C60" s="31"/>
      <c r="D60" s="15"/>
      <c r="E60" s="47"/>
      <c r="F60" s="5"/>
      <c r="G60" s="1"/>
      <c r="H60" s="1"/>
      <c r="I60" s="34"/>
      <c r="J60" s="64"/>
      <c r="K60" s="48"/>
      <c r="L60" s="49"/>
      <c r="M60" s="114">
        <f t="shared" si="6"/>
        <v>0</v>
      </c>
      <c r="N60" s="47"/>
      <c r="O60" s="50"/>
      <c r="P60" s="22"/>
    </row>
    <row r="61" spans="1:16" x14ac:dyDescent="0.25">
      <c r="A61" s="20"/>
      <c r="B61" s="5" t="s">
        <v>104</v>
      </c>
      <c r="C61" s="1"/>
      <c r="D61" s="14"/>
      <c r="E61" s="47"/>
      <c r="F61" s="5"/>
      <c r="G61" s="1"/>
      <c r="H61" s="1"/>
      <c r="I61" s="34"/>
      <c r="J61" s="64"/>
      <c r="K61" s="48"/>
      <c r="L61" s="49"/>
      <c r="M61" s="114">
        <f t="shared" si="6"/>
        <v>0</v>
      </c>
      <c r="N61" s="47"/>
      <c r="O61" s="50"/>
      <c r="P61" s="22"/>
    </row>
    <row r="62" spans="1:16" x14ac:dyDescent="0.25">
      <c r="A62" s="20"/>
      <c r="B62" s="5" t="s">
        <v>104</v>
      </c>
      <c r="C62" s="31"/>
      <c r="D62" s="15"/>
      <c r="E62" s="47"/>
      <c r="F62" s="5"/>
      <c r="G62" s="1"/>
      <c r="H62" s="1"/>
      <c r="I62" s="34"/>
      <c r="J62" s="64"/>
      <c r="K62" s="48"/>
      <c r="L62" s="49"/>
      <c r="M62" s="114">
        <f t="shared" si="6"/>
        <v>0</v>
      </c>
      <c r="N62" s="47"/>
      <c r="O62" s="50"/>
      <c r="P62" s="22"/>
    </row>
    <row r="63" spans="1:16" ht="15.75" thickBot="1" x14ac:dyDescent="0.3">
      <c r="A63" s="20"/>
      <c r="B63" s="7"/>
      <c r="C63" s="32" t="s">
        <v>1</v>
      </c>
      <c r="D63" s="16"/>
      <c r="E63" s="55"/>
      <c r="F63" s="36"/>
      <c r="G63" s="37"/>
      <c r="H63" s="37"/>
      <c r="I63" s="38"/>
      <c r="J63" s="64"/>
      <c r="K63" s="56"/>
      <c r="L63" s="57"/>
      <c r="M63" s="115">
        <f t="shared" si="6"/>
        <v>0</v>
      </c>
      <c r="N63" s="55"/>
      <c r="O63" s="58"/>
      <c r="P63" s="22"/>
    </row>
    <row r="64" spans="1:16" ht="15.75" thickBot="1" x14ac:dyDescent="0.3">
      <c r="A64" s="20"/>
      <c r="B64" s="117" t="s">
        <v>3</v>
      </c>
      <c r="C64" s="125"/>
      <c r="D64" s="126"/>
      <c r="E64" s="116">
        <f>SUM(E53:E63)</f>
        <v>0</v>
      </c>
      <c r="F64" s="121"/>
      <c r="G64" s="121"/>
      <c r="H64" s="121"/>
      <c r="I64" s="122"/>
      <c r="J64" s="127"/>
      <c r="K64" s="123">
        <f>SUM(K53:K63)</f>
        <v>0</v>
      </c>
      <c r="L64" s="124">
        <f>SUM(L53:L63)</f>
        <v>0</v>
      </c>
      <c r="M64" s="116">
        <f>SUM(M53:M63)</f>
        <v>0</v>
      </c>
      <c r="N64" s="116">
        <f>SUM(N53:N63)</f>
        <v>0</v>
      </c>
      <c r="O64" s="59">
        <f>SUM(O53:O63)</f>
        <v>0</v>
      </c>
      <c r="P64" s="22"/>
    </row>
    <row r="65" spans="1:16" x14ac:dyDescent="0.25">
      <c r="A65" s="20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</row>
    <row r="66" spans="1:16" ht="24.75" customHeight="1" thickBot="1" x14ac:dyDescent="0.3">
      <c r="A66" s="20"/>
      <c r="B66" s="166" t="s">
        <v>47</v>
      </c>
      <c r="C66" s="167"/>
      <c r="D66" s="167"/>
      <c r="E66" s="167"/>
      <c r="F66" s="167"/>
      <c r="G66" s="167"/>
      <c r="H66" s="167"/>
      <c r="I66" s="167"/>
      <c r="J66" s="167"/>
      <c r="K66" s="167"/>
      <c r="L66" s="167"/>
      <c r="M66" s="167"/>
      <c r="N66" s="167"/>
      <c r="O66" s="167"/>
      <c r="P66" s="22"/>
    </row>
    <row r="67" spans="1:16" ht="90" x14ac:dyDescent="0.25">
      <c r="A67" s="20"/>
      <c r="B67" s="39" t="s">
        <v>76</v>
      </c>
      <c r="C67" s="13" t="s">
        <v>4</v>
      </c>
      <c r="D67" s="30" t="s">
        <v>5</v>
      </c>
      <c r="E67" s="42" t="s">
        <v>24</v>
      </c>
      <c r="F67" s="12" t="s">
        <v>14</v>
      </c>
      <c r="G67" s="13" t="s">
        <v>27</v>
      </c>
      <c r="H67" s="13" t="s">
        <v>28</v>
      </c>
      <c r="I67" s="33" t="s">
        <v>8</v>
      </c>
      <c r="J67" s="63"/>
      <c r="K67" s="44" t="s">
        <v>42</v>
      </c>
      <c r="L67" s="40" t="s">
        <v>43</v>
      </c>
      <c r="M67" s="113" t="s">
        <v>44</v>
      </c>
      <c r="N67" s="42" t="s">
        <v>34</v>
      </c>
      <c r="O67" s="45" t="s">
        <v>73</v>
      </c>
      <c r="P67" s="22"/>
    </row>
    <row r="68" spans="1:16" x14ac:dyDescent="0.25">
      <c r="A68" s="20"/>
      <c r="B68" s="5" t="s">
        <v>104</v>
      </c>
      <c r="C68" s="1"/>
      <c r="D68" s="14"/>
      <c r="E68" s="47"/>
      <c r="F68" s="5"/>
      <c r="G68" s="1"/>
      <c r="H68" s="1"/>
      <c r="I68" s="34"/>
      <c r="J68" s="64"/>
      <c r="K68" s="48"/>
      <c r="L68" s="49"/>
      <c r="M68" s="114">
        <f>K68+L68</f>
        <v>0</v>
      </c>
      <c r="N68" s="47"/>
      <c r="O68" s="50"/>
      <c r="P68" s="22"/>
    </row>
    <row r="69" spans="1:16" x14ac:dyDescent="0.25">
      <c r="A69" s="20"/>
      <c r="B69" s="5" t="s">
        <v>104</v>
      </c>
      <c r="C69" s="31"/>
      <c r="D69" s="15"/>
      <c r="E69" s="51"/>
      <c r="F69" s="6"/>
      <c r="G69" s="31"/>
      <c r="H69" s="31"/>
      <c r="I69" s="35"/>
      <c r="J69" s="65"/>
      <c r="K69" s="52"/>
      <c r="L69" s="53"/>
      <c r="M69" s="114">
        <f t="shared" ref="M69:M78" si="7">K69+L69</f>
        <v>0</v>
      </c>
      <c r="N69" s="51"/>
      <c r="O69" s="54"/>
      <c r="P69" s="22"/>
    </row>
    <row r="70" spans="1:16" x14ac:dyDescent="0.25">
      <c r="A70" s="20"/>
      <c r="B70" s="5" t="s">
        <v>104</v>
      </c>
      <c r="C70" s="1"/>
      <c r="D70" s="14"/>
      <c r="E70" s="47"/>
      <c r="F70" s="5"/>
      <c r="G70" s="1"/>
      <c r="H70" s="1"/>
      <c r="I70" s="34"/>
      <c r="J70" s="64"/>
      <c r="K70" s="48"/>
      <c r="L70" s="49"/>
      <c r="M70" s="114">
        <f t="shared" si="7"/>
        <v>0</v>
      </c>
      <c r="N70" s="47"/>
      <c r="O70" s="50"/>
      <c r="P70" s="22"/>
    </row>
    <row r="71" spans="1:16" x14ac:dyDescent="0.25">
      <c r="A71" s="20"/>
      <c r="B71" s="5" t="s">
        <v>104</v>
      </c>
      <c r="C71" s="31"/>
      <c r="D71" s="15"/>
      <c r="E71" s="47"/>
      <c r="F71" s="5"/>
      <c r="G71" s="1"/>
      <c r="H71" s="1"/>
      <c r="I71" s="34"/>
      <c r="J71" s="64"/>
      <c r="K71" s="48"/>
      <c r="L71" s="49"/>
      <c r="M71" s="114">
        <f t="shared" si="7"/>
        <v>0</v>
      </c>
      <c r="N71" s="47"/>
      <c r="O71" s="50"/>
      <c r="P71" s="22"/>
    </row>
    <row r="72" spans="1:16" x14ac:dyDescent="0.25">
      <c r="A72" s="20"/>
      <c r="B72" s="5" t="s">
        <v>104</v>
      </c>
      <c r="C72" s="1"/>
      <c r="D72" s="14"/>
      <c r="E72" s="47"/>
      <c r="F72" s="5"/>
      <c r="G72" s="1"/>
      <c r="H72" s="1"/>
      <c r="I72" s="34"/>
      <c r="J72" s="64"/>
      <c r="K72" s="48"/>
      <c r="L72" s="49"/>
      <c r="M72" s="114">
        <f t="shared" si="7"/>
        <v>0</v>
      </c>
      <c r="N72" s="47"/>
      <c r="O72" s="50"/>
      <c r="P72" s="22"/>
    </row>
    <row r="73" spans="1:16" x14ac:dyDescent="0.25">
      <c r="A73" s="20"/>
      <c r="B73" s="5" t="s">
        <v>104</v>
      </c>
      <c r="C73" s="31"/>
      <c r="D73" s="15"/>
      <c r="E73" s="47"/>
      <c r="F73" s="5"/>
      <c r="G73" s="1"/>
      <c r="H73" s="1"/>
      <c r="I73" s="34"/>
      <c r="J73" s="64"/>
      <c r="K73" s="48"/>
      <c r="L73" s="49"/>
      <c r="M73" s="114">
        <f t="shared" si="7"/>
        <v>0</v>
      </c>
      <c r="N73" s="47"/>
      <c r="O73" s="50"/>
      <c r="P73" s="22"/>
    </row>
    <row r="74" spans="1:16" x14ac:dyDescent="0.25">
      <c r="A74" s="20"/>
      <c r="B74" s="5" t="s">
        <v>104</v>
      </c>
      <c r="C74" s="1"/>
      <c r="D74" s="14"/>
      <c r="E74" s="47"/>
      <c r="F74" s="5"/>
      <c r="G74" s="1"/>
      <c r="H74" s="1"/>
      <c r="I74" s="34"/>
      <c r="J74" s="64"/>
      <c r="K74" s="48"/>
      <c r="L74" s="49"/>
      <c r="M74" s="114">
        <f t="shared" si="7"/>
        <v>0</v>
      </c>
      <c r="N74" s="47"/>
      <c r="O74" s="50"/>
      <c r="P74" s="22"/>
    </row>
    <row r="75" spans="1:16" x14ac:dyDescent="0.25">
      <c r="A75" s="20"/>
      <c r="B75" s="5" t="s">
        <v>104</v>
      </c>
      <c r="C75" s="31"/>
      <c r="D75" s="15"/>
      <c r="E75" s="47"/>
      <c r="F75" s="5"/>
      <c r="G75" s="1"/>
      <c r="H75" s="1"/>
      <c r="I75" s="34"/>
      <c r="J75" s="64"/>
      <c r="K75" s="48"/>
      <c r="L75" s="49"/>
      <c r="M75" s="114">
        <f t="shared" si="7"/>
        <v>0</v>
      </c>
      <c r="N75" s="47"/>
      <c r="O75" s="50"/>
      <c r="P75" s="22"/>
    </row>
    <row r="76" spans="1:16" x14ac:dyDescent="0.25">
      <c r="A76" s="20"/>
      <c r="B76" s="5" t="s">
        <v>104</v>
      </c>
      <c r="C76" s="1"/>
      <c r="D76" s="14"/>
      <c r="E76" s="47"/>
      <c r="F76" s="5"/>
      <c r="G76" s="1"/>
      <c r="H76" s="1"/>
      <c r="I76" s="34"/>
      <c r="J76" s="64"/>
      <c r="K76" s="48"/>
      <c r="L76" s="49"/>
      <c r="M76" s="114">
        <f t="shared" si="7"/>
        <v>0</v>
      </c>
      <c r="N76" s="47"/>
      <c r="O76" s="50"/>
      <c r="P76" s="22"/>
    </row>
    <row r="77" spans="1:16" x14ac:dyDescent="0.25">
      <c r="A77" s="20"/>
      <c r="B77" s="5" t="s">
        <v>104</v>
      </c>
      <c r="C77" s="31"/>
      <c r="D77" s="15"/>
      <c r="E77" s="47"/>
      <c r="F77" s="5"/>
      <c r="G77" s="1"/>
      <c r="H77" s="1"/>
      <c r="I77" s="34"/>
      <c r="J77" s="64"/>
      <c r="K77" s="48"/>
      <c r="L77" s="49"/>
      <c r="M77" s="114">
        <f t="shared" si="7"/>
        <v>0</v>
      </c>
      <c r="N77" s="47"/>
      <c r="O77" s="50"/>
      <c r="P77" s="22"/>
    </row>
    <row r="78" spans="1:16" ht="15.75" thickBot="1" x14ac:dyDescent="0.3">
      <c r="A78" s="20"/>
      <c r="B78" s="7"/>
      <c r="C78" s="32" t="s">
        <v>7</v>
      </c>
      <c r="D78" s="16"/>
      <c r="E78" s="55"/>
      <c r="F78" s="36"/>
      <c r="G78" s="37"/>
      <c r="H78" s="37"/>
      <c r="I78" s="38"/>
      <c r="J78" s="64"/>
      <c r="K78" s="56"/>
      <c r="L78" s="57"/>
      <c r="M78" s="115">
        <f t="shared" si="7"/>
        <v>0</v>
      </c>
      <c r="N78" s="55"/>
      <c r="O78" s="58"/>
      <c r="P78" s="22"/>
    </row>
    <row r="79" spans="1:16" ht="15.75" thickBot="1" x14ac:dyDescent="0.3">
      <c r="A79" s="20"/>
      <c r="B79" s="117" t="s">
        <v>3</v>
      </c>
      <c r="C79" s="125"/>
      <c r="D79" s="126"/>
      <c r="E79" s="116">
        <f>SUM(E68:E78)</f>
        <v>0</v>
      </c>
      <c r="F79" s="121"/>
      <c r="G79" s="121"/>
      <c r="H79" s="121"/>
      <c r="I79" s="122"/>
      <c r="J79" s="127"/>
      <c r="K79" s="123">
        <f>SUM(K68:K78)</f>
        <v>0</v>
      </c>
      <c r="L79" s="124">
        <f>SUM(L68:L78)</f>
        <v>0</v>
      </c>
      <c r="M79" s="116">
        <f>SUM(M68:M78)</f>
        <v>0</v>
      </c>
      <c r="N79" s="116">
        <f>SUM(N68:N78)</f>
        <v>0</v>
      </c>
      <c r="O79" s="59">
        <f>SUM(O68:O78)</f>
        <v>0</v>
      </c>
      <c r="P79" s="22"/>
    </row>
    <row r="80" spans="1:16" x14ac:dyDescent="0.25">
      <c r="A80" s="20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</row>
    <row r="81" spans="1:16" ht="24.75" customHeight="1" thickBot="1" x14ac:dyDescent="0.3">
      <c r="A81" s="20"/>
      <c r="B81" s="166" t="s">
        <v>35</v>
      </c>
      <c r="C81" s="167"/>
      <c r="D81" s="167"/>
      <c r="E81" s="167"/>
      <c r="F81" s="167"/>
      <c r="G81" s="167"/>
      <c r="H81" s="167"/>
      <c r="I81" s="167"/>
      <c r="J81" s="167"/>
      <c r="K81" s="167"/>
      <c r="L81" s="167"/>
      <c r="M81" s="167"/>
      <c r="N81" s="167"/>
      <c r="O81" s="167"/>
      <c r="P81" s="22"/>
    </row>
    <row r="82" spans="1:16" ht="86.25" customHeight="1" x14ac:dyDescent="0.25">
      <c r="A82" s="20"/>
      <c r="B82" s="39" t="s">
        <v>76</v>
      </c>
      <c r="C82" s="13" t="s">
        <v>4</v>
      </c>
      <c r="D82" s="30" t="s">
        <v>5</v>
      </c>
      <c r="E82" s="17" t="s">
        <v>36</v>
      </c>
      <c r="F82" s="12" t="s">
        <v>14</v>
      </c>
      <c r="G82" s="63"/>
      <c r="H82" s="13" t="s">
        <v>28</v>
      </c>
      <c r="I82" s="33" t="s">
        <v>8</v>
      </c>
      <c r="J82" s="68"/>
      <c r="K82" s="69"/>
      <c r="L82" s="69"/>
      <c r="M82" s="70"/>
      <c r="N82" s="42" t="s">
        <v>34</v>
      </c>
      <c r="O82" s="45" t="s">
        <v>73</v>
      </c>
      <c r="P82" s="22"/>
    </row>
    <row r="83" spans="1:16" x14ac:dyDescent="0.25">
      <c r="A83" s="20"/>
      <c r="B83" s="5" t="s">
        <v>104</v>
      </c>
      <c r="C83" s="1"/>
      <c r="D83" s="14"/>
      <c r="E83" s="47"/>
      <c r="F83" s="5"/>
      <c r="G83" s="66"/>
      <c r="H83" s="1"/>
      <c r="I83" s="34"/>
      <c r="J83" s="71"/>
      <c r="K83" s="72"/>
      <c r="L83" s="72"/>
      <c r="M83" s="73"/>
      <c r="N83" s="47"/>
      <c r="O83" s="50"/>
      <c r="P83" s="22"/>
    </row>
    <row r="84" spans="1:16" x14ac:dyDescent="0.25">
      <c r="A84" s="20"/>
      <c r="B84" s="5" t="s">
        <v>104</v>
      </c>
      <c r="C84" s="31"/>
      <c r="D84" s="15"/>
      <c r="E84" s="51"/>
      <c r="F84" s="6"/>
      <c r="G84" s="67"/>
      <c r="H84" s="31"/>
      <c r="I84" s="35"/>
      <c r="J84" s="74"/>
      <c r="K84" s="75"/>
      <c r="L84" s="75"/>
      <c r="M84" s="76"/>
      <c r="N84" s="51"/>
      <c r="O84" s="54"/>
      <c r="P84" s="22"/>
    </row>
    <row r="85" spans="1:16" x14ac:dyDescent="0.25">
      <c r="A85" s="20"/>
      <c r="B85" s="5" t="s">
        <v>104</v>
      </c>
      <c r="C85" s="1"/>
      <c r="D85" s="14"/>
      <c r="E85" s="47"/>
      <c r="F85" s="5"/>
      <c r="G85" s="66"/>
      <c r="H85" s="1"/>
      <c r="I85" s="34"/>
      <c r="J85" s="71"/>
      <c r="K85" s="72"/>
      <c r="L85" s="72"/>
      <c r="M85" s="73"/>
      <c r="N85" s="47"/>
      <c r="O85" s="50"/>
      <c r="P85" s="22"/>
    </row>
    <row r="86" spans="1:16" x14ac:dyDescent="0.25">
      <c r="A86" s="20"/>
      <c r="B86" s="5" t="s">
        <v>104</v>
      </c>
      <c r="C86" s="31"/>
      <c r="D86" s="15"/>
      <c r="E86" s="47"/>
      <c r="F86" s="5"/>
      <c r="G86" s="66"/>
      <c r="H86" s="1"/>
      <c r="I86" s="34"/>
      <c r="J86" s="71"/>
      <c r="K86" s="72"/>
      <c r="L86" s="72"/>
      <c r="M86" s="73"/>
      <c r="N86" s="47"/>
      <c r="O86" s="50"/>
      <c r="P86" s="22"/>
    </row>
    <row r="87" spans="1:16" x14ac:dyDescent="0.25">
      <c r="A87" s="20"/>
      <c r="B87" s="5" t="s">
        <v>104</v>
      </c>
      <c r="C87" s="1"/>
      <c r="D87" s="14"/>
      <c r="E87" s="47"/>
      <c r="F87" s="5"/>
      <c r="G87" s="66"/>
      <c r="H87" s="1"/>
      <c r="I87" s="34"/>
      <c r="J87" s="71"/>
      <c r="K87" s="72"/>
      <c r="L87" s="72"/>
      <c r="M87" s="73"/>
      <c r="N87" s="47"/>
      <c r="O87" s="50"/>
      <c r="P87" s="22"/>
    </row>
    <row r="88" spans="1:16" x14ac:dyDescent="0.25">
      <c r="A88" s="20"/>
      <c r="B88" s="5" t="s">
        <v>104</v>
      </c>
      <c r="C88" s="31"/>
      <c r="D88" s="15"/>
      <c r="E88" s="47"/>
      <c r="F88" s="5"/>
      <c r="G88" s="66"/>
      <c r="H88" s="1"/>
      <c r="I88" s="34"/>
      <c r="J88" s="71"/>
      <c r="K88" s="72"/>
      <c r="L88" s="72"/>
      <c r="M88" s="73"/>
      <c r="N88" s="47"/>
      <c r="O88" s="50"/>
      <c r="P88" s="22"/>
    </row>
    <row r="89" spans="1:16" x14ac:dyDescent="0.25">
      <c r="A89" s="20"/>
      <c r="B89" s="5" t="s">
        <v>104</v>
      </c>
      <c r="C89" s="1"/>
      <c r="D89" s="14"/>
      <c r="E89" s="47"/>
      <c r="F89" s="5"/>
      <c r="G89" s="66"/>
      <c r="H89" s="1"/>
      <c r="I89" s="34"/>
      <c r="J89" s="71"/>
      <c r="K89" s="72"/>
      <c r="L89" s="72"/>
      <c r="M89" s="73"/>
      <c r="N89" s="47"/>
      <c r="O89" s="50"/>
      <c r="P89" s="22"/>
    </row>
    <row r="90" spans="1:16" x14ac:dyDescent="0.25">
      <c r="A90" s="20"/>
      <c r="B90" s="5" t="s">
        <v>104</v>
      </c>
      <c r="C90" s="31"/>
      <c r="D90" s="15"/>
      <c r="E90" s="47"/>
      <c r="F90" s="5"/>
      <c r="G90" s="66"/>
      <c r="H90" s="1"/>
      <c r="I90" s="34"/>
      <c r="J90" s="71"/>
      <c r="K90" s="72"/>
      <c r="L90" s="72"/>
      <c r="M90" s="73"/>
      <c r="N90" s="47"/>
      <c r="O90" s="50"/>
      <c r="P90" s="22"/>
    </row>
    <row r="91" spans="1:16" x14ac:dyDescent="0.25">
      <c r="A91" s="20"/>
      <c r="B91" s="5" t="s">
        <v>104</v>
      </c>
      <c r="C91" s="1"/>
      <c r="D91" s="14"/>
      <c r="E91" s="47"/>
      <c r="F91" s="5"/>
      <c r="G91" s="66"/>
      <c r="H91" s="1"/>
      <c r="I91" s="34"/>
      <c r="J91" s="71"/>
      <c r="K91" s="72"/>
      <c r="L91" s="72"/>
      <c r="M91" s="73"/>
      <c r="N91" s="47"/>
      <c r="O91" s="50"/>
      <c r="P91" s="22"/>
    </row>
    <row r="92" spans="1:16" x14ac:dyDescent="0.25">
      <c r="A92" s="20"/>
      <c r="B92" s="5" t="s">
        <v>104</v>
      </c>
      <c r="C92" s="31"/>
      <c r="D92" s="15"/>
      <c r="E92" s="47"/>
      <c r="F92" s="5"/>
      <c r="G92" s="66"/>
      <c r="H92" s="1"/>
      <c r="I92" s="34"/>
      <c r="J92" s="71"/>
      <c r="K92" s="72"/>
      <c r="L92" s="72"/>
      <c r="M92" s="73"/>
      <c r="N92" s="47"/>
      <c r="O92" s="50"/>
      <c r="P92" s="22"/>
    </row>
    <row r="93" spans="1:16" ht="15.75" thickBot="1" x14ac:dyDescent="0.3">
      <c r="A93" s="20"/>
      <c r="B93" s="7"/>
      <c r="C93" s="32" t="s">
        <v>7</v>
      </c>
      <c r="D93" s="16"/>
      <c r="E93" s="55"/>
      <c r="F93" s="36"/>
      <c r="G93" s="66"/>
      <c r="H93" s="37"/>
      <c r="I93" s="38"/>
      <c r="J93" s="71"/>
      <c r="K93" s="72"/>
      <c r="L93" s="72"/>
      <c r="M93" s="73"/>
      <c r="N93" s="55"/>
      <c r="O93" s="58"/>
      <c r="P93" s="22"/>
    </row>
    <row r="94" spans="1:16" ht="15.75" thickBot="1" x14ac:dyDescent="0.3">
      <c r="A94" s="20"/>
      <c r="B94" s="117" t="s">
        <v>3</v>
      </c>
      <c r="C94" s="125"/>
      <c r="D94" s="126"/>
      <c r="E94" s="116">
        <f>SUM(E83:E93)</f>
        <v>0</v>
      </c>
      <c r="F94" s="121"/>
      <c r="G94" s="128"/>
      <c r="H94" s="121"/>
      <c r="I94" s="122"/>
      <c r="J94" s="129"/>
      <c r="K94" s="130"/>
      <c r="L94" s="130"/>
      <c r="M94" s="131"/>
      <c r="N94" s="116">
        <f>SUM(N83:N93)</f>
        <v>0</v>
      </c>
      <c r="O94" s="59">
        <f>SUM(O83:O93)</f>
        <v>0</v>
      </c>
      <c r="P94" s="22"/>
    </row>
    <row r="95" spans="1:16" ht="15.75" thickBot="1" x14ac:dyDescent="0.3">
      <c r="A95" s="20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</row>
    <row r="96" spans="1:16" ht="15.75" thickBot="1" x14ac:dyDescent="0.3">
      <c r="A96" s="20"/>
      <c r="B96" s="133" t="s">
        <v>48</v>
      </c>
      <c r="C96" s="80"/>
      <c r="D96" s="81"/>
      <c r="E96" s="116">
        <f>E49+E64+E79</f>
        <v>0</v>
      </c>
      <c r="F96" s="86"/>
      <c r="G96" s="87"/>
      <c r="H96" s="88"/>
      <c r="I96" s="88"/>
      <c r="J96" s="88"/>
      <c r="K96" s="116">
        <f>K49+K64+K79+K34</f>
        <v>0</v>
      </c>
      <c r="L96" s="116">
        <f>L49+L64+L79+L34</f>
        <v>0</v>
      </c>
      <c r="M96" s="116">
        <f>M49+M64+M79+M34</f>
        <v>0</v>
      </c>
      <c r="N96" s="78"/>
      <c r="O96" s="90"/>
      <c r="P96" s="22"/>
    </row>
    <row r="97" spans="1:16" ht="15.75" thickBot="1" x14ac:dyDescent="0.3">
      <c r="A97" s="20"/>
      <c r="B97" s="134" t="s">
        <v>37</v>
      </c>
      <c r="C97" s="82"/>
      <c r="D97" s="83"/>
      <c r="E97" s="132">
        <f>E94</f>
        <v>0</v>
      </c>
      <c r="F97" s="82"/>
      <c r="G97" s="83"/>
      <c r="H97" s="89"/>
      <c r="I97" s="89"/>
      <c r="J97" s="89"/>
      <c r="K97" s="87"/>
      <c r="L97" s="87"/>
      <c r="M97" s="88"/>
      <c r="N97" s="132">
        <f>N49+N64+N79+N34+N94</f>
        <v>0</v>
      </c>
      <c r="O97" s="91"/>
      <c r="P97" s="22"/>
    </row>
    <row r="98" spans="1:16" ht="15.75" thickBot="1" x14ac:dyDescent="0.3">
      <c r="A98" s="20"/>
      <c r="B98" s="61" t="s">
        <v>25</v>
      </c>
      <c r="C98" s="84"/>
      <c r="D98" s="85"/>
      <c r="E98" s="79"/>
      <c r="F98" s="85"/>
      <c r="G98" s="85"/>
      <c r="H98" s="85"/>
      <c r="I98" s="85"/>
      <c r="J98" s="85"/>
      <c r="K98" s="85"/>
      <c r="L98" s="85"/>
      <c r="M98" s="85"/>
      <c r="N98" s="77"/>
      <c r="O98" s="62">
        <f>O94+O79+O64+O49+O34</f>
        <v>0</v>
      </c>
      <c r="P98" s="22"/>
    </row>
    <row r="99" spans="1:16" x14ac:dyDescent="0.25">
      <c r="A99" s="20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</row>
    <row r="100" spans="1:16" x14ac:dyDescent="0.25">
      <c r="A100" s="27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9"/>
    </row>
    <row r="104" spans="1:16" x14ac:dyDescent="0.25">
      <c r="B104" s="1"/>
      <c r="C104" t="s">
        <v>6</v>
      </c>
    </row>
    <row r="105" spans="1:16" x14ac:dyDescent="0.25">
      <c r="B105" s="46"/>
      <c r="C105" t="s">
        <v>15</v>
      </c>
    </row>
  </sheetData>
  <mergeCells count="12">
    <mergeCell ref="K9:K10"/>
    <mergeCell ref="G8:K8"/>
    <mergeCell ref="E8:F8"/>
    <mergeCell ref="G9:I9"/>
    <mergeCell ref="E9:E10"/>
    <mergeCell ref="F9:F10"/>
    <mergeCell ref="J9:J10"/>
    <mergeCell ref="B21:O21"/>
    <mergeCell ref="B36:O36"/>
    <mergeCell ref="B51:O51"/>
    <mergeCell ref="B66:O66"/>
    <mergeCell ref="B81:O81"/>
  </mergeCells>
  <dataValidations count="2">
    <dataValidation type="date" operator="greaterThan" allowBlank="1" showInputMessage="1" showErrorMessage="1" error="Veuillez saisir une date valide_x000a_Attention au format! jj/mm/aaaa" prompt="Attention au format! jj/mm/aaaa" sqref="F23:I33 H83:I93 F68:I78 F53:I63 F38:I48 F83:F93">
      <formula1>36526</formula1>
    </dataValidation>
    <dataValidation type="list" allowBlank="1" showInputMessage="1" showErrorMessage="1" sqref="B23:B32 B38:B47 B53:B62 B68:B77 B83:B92">
      <formula1>$BE$21:$BE$333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6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04"/>
  <sheetViews>
    <sheetView view="pageBreakPreview" topLeftCell="A10" zoomScale="70" zoomScaleNormal="70" zoomScaleSheetLayoutView="70" workbookViewId="0">
      <selection activeCell="C44" sqref="C44"/>
    </sheetView>
  </sheetViews>
  <sheetFormatPr baseColWidth="10" defaultColWidth="9.140625" defaultRowHeight="15" x14ac:dyDescent="0.25"/>
  <cols>
    <col min="2" max="2" width="23.85546875" bestFit="1" customWidth="1"/>
    <col min="3" max="3" width="12.28515625" customWidth="1"/>
    <col min="4" max="4" width="33.140625" customWidth="1"/>
    <col min="5" max="7" width="15.42578125" customWidth="1"/>
    <col min="8" max="12" width="15.7109375" customWidth="1"/>
    <col min="13" max="13" width="15.28515625" customWidth="1"/>
    <col min="14" max="15" width="15.7109375" customWidth="1"/>
  </cols>
  <sheetData>
    <row r="1" spans="1:16" ht="5.25" customHeight="1" x14ac:dyDescent="0.25"/>
    <row r="2" spans="1:16" ht="21.75" customHeight="1" x14ac:dyDescent="0.25">
      <c r="A2" s="11" t="s">
        <v>26</v>
      </c>
      <c r="B2" s="4"/>
      <c r="C2" s="4"/>
      <c r="D2" s="4"/>
      <c r="H2" s="19" t="s">
        <v>33</v>
      </c>
      <c r="K2" s="4"/>
    </row>
    <row r="3" spans="1:16" ht="4.5" customHeight="1" x14ac:dyDescent="0.25"/>
    <row r="4" spans="1:16" ht="18.75" customHeight="1" x14ac:dyDescent="0.35">
      <c r="A4" s="18" t="s">
        <v>21</v>
      </c>
    </row>
    <row r="5" spans="1:16" ht="18.75" customHeight="1" x14ac:dyDescent="0.35">
      <c r="A5" s="18"/>
    </row>
    <row r="6" spans="1:16" ht="32.25" customHeight="1" x14ac:dyDescent="0.25">
      <c r="A6" s="8" t="s">
        <v>107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0"/>
    </row>
    <row r="7" spans="1:16" ht="18.75" customHeight="1" x14ac:dyDescent="0.35">
      <c r="A7" s="18"/>
    </row>
    <row r="8" spans="1:16" ht="18.75" customHeight="1" x14ac:dyDescent="0.35">
      <c r="A8" s="18"/>
      <c r="E8" s="169" t="s">
        <v>108</v>
      </c>
      <c r="F8" s="169"/>
      <c r="G8" s="169" t="s">
        <v>109</v>
      </c>
      <c r="H8" s="169"/>
      <c r="I8" s="169"/>
      <c r="J8" s="169"/>
      <c r="K8" s="169"/>
    </row>
    <row r="9" spans="1:16" ht="18.75" customHeight="1" x14ac:dyDescent="0.35">
      <c r="A9" s="18"/>
      <c r="E9" s="168">
        <v>2015</v>
      </c>
      <c r="F9" s="168">
        <v>2016</v>
      </c>
      <c r="G9" s="168">
        <v>2015</v>
      </c>
      <c r="H9" s="168"/>
      <c r="I9" s="168"/>
      <c r="J9" s="168">
        <v>2016</v>
      </c>
      <c r="K9" s="168" t="s">
        <v>74</v>
      </c>
    </row>
    <row r="10" spans="1:16" ht="18.75" customHeight="1" x14ac:dyDescent="0.35">
      <c r="A10" s="18"/>
      <c r="E10" s="168"/>
      <c r="F10" s="168"/>
      <c r="G10" s="100" t="s">
        <v>71</v>
      </c>
      <c r="H10" s="100" t="s">
        <v>72</v>
      </c>
      <c r="I10" s="100" t="s">
        <v>66</v>
      </c>
      <c r="J10" s="168"/>
      <c r="K10" s="168"/>
    </row>
    <row r="11" spans="1:16" ht="18.75" customHeight="1" x14ac:dyDescent="0.35">
      <c r="A11" s="18"/>
      <c r="D11" s="97" t="s">
        <v>67</v>
      </c>
      <c r="E11" s="108"/>
      <c r="F11" s="108"/>
      <c r="G11" s="103">
        <f>K34</f>
        <v>0</v>
      </c>
      <c r="H11" s="103">
        <f>L34</f>
        <v>0</v>
      </c>
      <c r="I11" s="104">
        <f>SUM(G11:H11)</f>
        <v>0</v>
      </c>
      <c r="J11" s="106">
        <f>N34</f>
        <v>0</v>
      </c>
      <c r="K11" s="106">
        <f>O34</f>
        <v>0</v>
      </c>
    </row>
    <row r="12" spans="1:16" ht="18.75" customHeight="1" x14ac:dyDescent="0.35">
      <c r="A12" s="18"/>
      <c r="D12" s="98" t="s">
        <v>45</v>
      </c>
      <c r="E12" s="107">
        <f>E49</f>
        <v>0</v>
      </c>
      <c r="F12" s="109"/>
      <c r="G12" s="101">
        <f>K49</f>
        <v>0</v>
      </c>
      <c r="H12" s="101">
        <f>L49</f>
        <v>0</v>
      </c>
      <c r="I12" s="105">
        <f t="shared" ref="I12:I14" si="0">SUM(G12:H12)</f>
        <v>0</v>
      </c>
      <c r="J12" s="107">
        <f>N49</f>
        <v>0</v>
      </c>
      <c r="K12" s="107">
        <f>O49</f>
        <v>0</v>
      </c>
    </row>
    <row r="13" spans="1:16" ht="18.75" customHeight="1" x14ac:dyDescent="0.35">
      <c r="A13" s="18"/>
      <c r="D13" s="98" t="s">
        <v>68</v>
      </c>
      <c r="E13" s="107">
        <f>E64</f>
        <v>0</v>
      </c>
      <c r="F13" s="109"/>
      <c r="G13" s="101">
        <f>K64</f>
        <v>0</v>
      </c>
      <c r="H13" s="101">
        <f>L64</f>
        <v>0</v>
      </c>
      <c r="I13" s="105">
        <f t="shared" si="0"/>
        <v>0</v>
      </c>
      <c r="J13" s="107">
        <f>N64</f>
        <v>0</v>
      </c>
      <c r="K13" s="107">
        <f>O64</f>
        <v>0</v>
      </c>
    </row>
    <row r="14" spans="1:16" ht="18.75" customHeight="1" x14ac:dyDescent="0.35">
      <c r="A14" s="18"/>
      <c r="D14" s="98" t="s">
        <v>69</v>
      </c>
      <c r="E14" s="107">
        <f>E79</f>
        <v>0</v>
      </c>
      <c r="F14" s="109"/>
      <c r="G14" s="101">
        <f>K79</f>
        <v>0</v>
      </c>
      <c r="H14" s="101">
        <f>L79</f>
        <v>0</v>
      </c>
      <c r="I14" s="105">
        <f t="shared" si="0"/>
        <v>0</v>
      </c>
      <c r="J14" s="107">
        <f>N79</f>
        <v>0</v>
      </c>
      <c r="K14" s="107">
        <f>O79</f>
        <v>0</v>
      </c>
    </row>
    <row r="15" spans="1:16" ht="18.75" customHeight="1" x14ac:dyDescent="0.35">
      <c r="A15" s="18"/>
      <c r="D15" s="99" t="s">
        <v>70</v>
      </c>
      <c r="E15" s="110"/>
      <c r="F15" s="111">
        <f>E94</f>
        <v>0</v>
      </c>
      <c r="G15" s="102"/>
      <c r="H15" s="102"/>
      <c r="I15" s="102"/>
      <c r="J15" s="111">
        <f>N94</f>
        <v>0</v>
      </c>
      <c r="K15" s="111">
        <f>O94</f>
        <v>0</v>
      </c>
    </row>
    <row r="16" spans="1:16" ht="18.75" customHeight="1" x14ac:dyDescent="0.35">
      <c r="A16" s="18"/>
      <c r="D16" s="112" t="s">
        <v>66</v>
      </c>
      <c r="E16" s="112">
        <f>SUM(E11:E15)</f>
        <v>0</v>
      </c>
      <c r="F16" s="112">
        <f t="shared" ref="F16:K16" si="1">SUM(F11:F15)</f>
        <v>0</v>
      </c>
      <c r="G16" s="112">
        <f t="shared" si="1"/>
        <v>0</v>
      </c>
      <c r="H16" s="112">
        <f t="shared" si="1"/>
        <v>0</v>
      </c>
      <c r="I16" s="112">
        <f t="shared" si="1"/>
        <v>0</v>
      </c>
      <c r="J16" s="112">
        <f t="shared" si="1"/>
        <v>0</v>
      </c>
      <c r="K16" s="112">
        <f t="shared" si="1"/>
        <v>0</v>
      </c>
    </row>
    <row r="17" spans="1:57" ht="18.75" customHeight="1" x14ac:dyDescent="0.25"/>
    <row r="18" spans="1:57" ht="4.5" customHeight="1" x14ac:dyDescent="0.25"/>
    <row r="19" spans="1:57" ht="32.25" customHeight="1" x14ac:dyDescent="0.25">
      <c r="A19" s="8" t="s">
        <v>52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10"/>
      <c r="BC19" t="s">
        <v>99</v>
      </c>
    </row>
    <row r="20" spans="1:57" ht="6" customHeight="1" thickBot="1" x14ac:dyDescent="0.3">
      <c r="A20" s="20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</row>
    <row r="21" spans="1:57" ht="24.75" customHeight="1" thickBot="1" x14ac:dyDescent="0.3">
      <c r="A21" s="20"/>
      <c r="B21" s="163" t="s">
        <v>53</v>
      </c>
      <c r="C21" s="164"/>
      <c r="D21" s="164"/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5"/>
      <c r="P21" s="22"/>
      <c r="BC21" t="s">
        <v>105</v>
      </c>
      <c r="BE21" t="str">
        <f>BC21&amp;" ("&amp;BD21&amp;")"</f>
        <v>To insert ()</v>
      </c>
    </row>
    <row r="22" spans="1:57" s="3" customFormat="1" ht="75" x14ac:dyDescent="0.25">
      <c r="A22" s="23"/>
      <c r="B22" s="12" t="s">
        <v>77</v>
      </c>
      <c r="C22" s="13" t="s">
        <v>16</v>
      </c>
      <c r="D22" s="41" t="s">
        <v>17</v>
      </c>
      <c r="E22" s="17" t="s">
        <v>54</v>
      </c>
      <c r="F22" s="60" t="s">
        <v>18</v>
      </c>
      <c r="G22" s="60" t="s">
        <v>19</v>
      </c>
      <c r="H22" s="44" t="s">
        <v>20</v>
      </c>
      <c r="I22" s="30" t="s">
        <v>29</v>
      </c>
      <c r="J22" s="42" t="s">
        <v>55</v>
      </c>
      <c r="K22" s="44" t="s">
        <v>56</v>
      </c>
      <c r="L22" s="40" t="s">
        <v>57</v>
      </c>
      <c r="M22" s="113" t="s">
        <v>58</v>
      </c>
      <c r="N22" s="42" t="s">
        <v>49</v>
      </c>
      <c r="O22" s="45" t="s">
        <v>75</v>
      </c>
      <c r="P22" s="24"/>
      <c r="BC22" s="135" t="s">
        <v>78</v>
      </c>
      <c r="BD22" s="135" t="s">
        <v>100</v>
      </c>
      <c r="BE22" t="str">
        <f>BC22&amp;" ("&amp;BD22&amp;")"</f>
        <v>BFI ( Biens Fonciers et Immobiliers )</v>
      </c>
    </row>
    <row r="23" spans="1:57" x14ac:dyDescent="0.25">
      <c r="A23" s="20"/>
      <c r="B23" s="5" t="s">
        <v>106</v>
      </c>
      <c r="C23" s="1"/>
      <c r="D23" s="14"/>
      <c r="E23" s="47"/>
      <c r="F23" s="5"/>
      <c r="G23" s="1"/>
      <c r="H23" s="1"/>
      <c r="I23" s="34"/>
      <c r="J23" s="47"/>
      <c r="K23" s="48"/>
      <c r="L23" s="49"/>
      <c r="M23" s="114">
        <f>K23+L23</f>
        <v>0</v>
      </c>
      <c r="N23" s="47"/>
      <c r="O23" s="50"/>
      <c r="P23" s="22"/>
      <c r="BC23" s="136" t="s">
        <v>79</v>
      </c>
      <c r="BD23" s="136" t="s">
        <v>80</v>
      </c>
      <c r="BE23" t="str">
        <f t="shared" ref="BE23:BE33" si="2">BC23&amp;" ("&amp;BD23&amp;")"</f>
        <v>COM ( Materiel Telecom )</v>
      </c>
    </row>
    <row r="24" spans="1:57" s="2" customFormat="1" x14ac:dyDescent="0.25">
      <c r="A24" s="25"/>
      <c r="B24" s="5" t="s">
        <v>106</v>
      </c>
      <c r="C24" s="31"/>
      <c r="D24" s="15"/>
      <c r="E24" s="51"/>
      <c r="F24" s="6"/>
      <c r="G24" s="31"/>
      <c r="H24" s="31"/>
      <c r="I24" s="35"/>
      <c r="J24" s="51"/>
      <c r="K24" s="52"/>
      <c r="L24" s="53"/>
      <c r="M24" s="114">
        <f t="shared" ref="M24:M33" si="3">K24+L24</f>
        <v>0</v>
      </c>
      <c r="N24" s="51"/>
      <c r="O24" s="54"/>
      <c r="P24" s="26"/>
      <c r="BC24" s="137" t="s">
        <v>81</v>
      </c>
      <c r="BD24" s="137" t="s">
        <v>82</v>
      </c>
      <c r="BE24" t="str">
        <f t="shared" si="2"/>
        <v>FDC ( Fonds de commerce )</v>
      </c>
    </row>
    <row r="25" spans="1:57" x14ac:dyDescent="0.25">
      <c r="A25" s="20"/>
      <c r="B25" s="5" t="s">
        <v>106</v>
      </c>
      <c r="C25" s="1"/>
      <c r="D25" s="14"/>
      <c r="E25" s="47"/>
      <c r="F25" s="5"/>
      <c r="G25" s="1"/>
      <c r="H25" s="1"/>
      <c r="I25" s="34"/>
      <c r="J25" s="47"/>
      <c r="K25" s="48"/>
      <c r="L25" s="49"/>
      <c r="M25" s="114">
        <f t="shared" si="3"/>
        <v>0</v>
      </c>
      <c r="N25" s="47"/>
      <c r="O25" s="50"/>
      <c r="P25" s="22"/>
      <c r="BC25" s="137" t="s">
        <v>83</v>
      </c>
      <c r="BD25" s="137" t="s">
        <v>84</v>
      </c>
      <c r="BE25" t="str">
        <f t="shared" si="2"/>
        <v>FIN ( Financier hors titres )</v>
      </c>
    </row>
    <row r="26" spans="1:57" x14ac:dyDescent="0.25">
      <c r="A26" s="20"/>
      <c r="B26" s="5" t="s">
        <v>106</v>
      </c>
      <c r="C26" s="31"/>
      <c r="D26" s="15"/>
      <c r="E26" s="47"/>
      <c r="F26" s="5"/>
      <c r="G26" s="1"/>
      <c r="H26" s="1"/>
      <c r="I26" s="34"/>
      <c r="J26" s="47"/>
      <c r="K26" s="48"/>
      <c r="L26" s="49"/>
      <c r="M26" s="114">
        <f t="shared" si="3"/>
        <v>0</v>
      </c>
      <c r="N26" s="47"/>
      <c r="O26" s="50"/>
      <c r="P26" s="22"/>
      <c r="BC26" s="137" t="s">
        <v>85</v>
      </c>
      <c r="BD26" s="137" t="s">
        <v>102</v>
      </c>
      <c r="BE26" t="str">
        <f t="shared" si="2"/>
        <v>IMO ( Immobilier Autres )</v>
      </c>
    </row>
    <row r="27" spans="1:57" x14ac:dyDescent="0.25">
      <c r="A27" s="20"/>
      <c r="B27" s="5" t="s">
        <v>106</v>
      </c>
      <c r="C27" s="1"/>
      <c r="D27" s="14"/>
      <c r="E27" s="47"/>
      <c r="F27" s="5"/>
      <c r="G27" s="1"/>
      <c r="H27" s="1"/>
      <c r="I27" s="34"/>
      <c r="J27" s="47"/>
      <c r="K27" s="48"/>
      <c r="L27" s="49"/>
      <c r="M27" s="114">
        <f t="shared" si="3"/>
        <v>0</v>
      </c>
      <c r="N27" s="47"/>
      <c r="O27" s="50"/>
      <c r="P27" s="22"/>
      <c r="BC27" s="137" t="s">
        <v>86</v>
      </c>
      <c r="BD27" s="137" t="s">
        <v>101</v>
      </c>
      <c r="BE27" t="str">
        <f t="shared" si="2"/>
        <v>INC ( Actifs Incorporels hors log. et FDC)</v>
      </c>
    </row>
    <row r="28" spans="1:57" x14ac:dyDescent="0.25">
      <c r="A28" s="20"/>
      <c r="B28" s="5" t="s">
        <v>106</v>
      </c>
      <c r="C28" s="31"/>
      <c r="D28" s="15"/>
      <c r="E28" s="47"/>
      <c r="F28" s="5"/>
      <c r="G28" s="1"/>
      <c r="H28" s="1"/>
      <c r="I28" s="34"/>
      <c r="J28" s="47"/>
      <c r="K28" s="48"/>
      <c r="L28" s="49"/>
      <c r="M28" s="114">
        <f t="shared" si="3"/>
        <v>0</v>
      </c>
      <c r="N28" s="47"/>
      <c r="O28" s="50"/>
      <c r="P28" s="22"/>
      <c r="BC28" s="137" t="s">
        <v>87</v>
      </c>
      <c r="BD28" s="137" t="s">
        <v>88</v>
      </c>
      <c r="BE28" t="str">
        <f t="shared" si="2"/>
        <v>MEX ( Materiel d'Exploitation )</v>
      </c>
    </row>
    <row r="29" spans="1:57" x14ac:dyDescent="0.25">
      <c r="A29" s="20"/>
      <c r="B29" s="5" t="s">
        <v>106</v>
      </c>
      <c r="C29" s="1"/>
      <c r="D29" s="14"/>
      <c r="E29" s="47"/>
      <c r="F29" s="5"/>
      <c r="G29" s="1"/>
      <c r="H29" s="1"/>
      <c r="I29" s="34"/>
      <c r="J29" s="47"/>
      <c r="K29" s="48"/>
      <c r="L29" s="49"/>
      <c r="M29" s="114">
        <f t="shared" si="3"/>
        <v>0</v>
      </c>
      <c r="N29" s="47"/>
      <c r="O29" s="50"/>
      <c r="P29" s="22"/>
      <c r="BC29" s="137" t="s">
        <v>89</v>
      </c>
      <c r="BD29" s="137" t="s">
        <v>90</v>
      </c>
      <c r="BE29" t="str">
        <f t="shared" si="2"/>
        <v>MIN ( Informatique )</v>
      </c>
    </row>
    <row r="30" spans="1:57" x14ac:dyDescent="0.25">
      <c r="A30" s="20"/>
      <c r="B30" s="5" t="s">
        <v>106</v>
      </c>
      <c r="C30" s="31"/>
      <c r="D30" s="15"/>
      <c r="E30" s="47"/>
      <c r="F30" s="5"/>
      <c r="G30" s="1"/>
      <c r="H30" s="1"/>
      <c r="I30" s="34"/>
      <c r="J30" s="47"/>
      <c r="K30" s="48"/>
      <c r="L30" s="49"/>
      <c r="M30" s="114">
        <f t="shared" si="3"/>
        <v>0</v>
      </c>
      <c r="N30" s="47"/>
      <c r="O30" s="50"/>
      <c r="P30" s="22"/>
      <c r="BC30" s="137" t="s">
        <v>91</v>
      </c>
      <c r="BD30" s="137" t="s">
        <v>92</v>
      </c>
      <c r="BE30" t="str">
        <f t="shared" si="2"/>
        <v>MMB ( Mobilier et Materiel de Bureau )</v>
      </c>
    </row>
    <row r="31" spans="1:57" x14ac:dyDescent="0.25">
      <c r="A31" s="20"/>
      <c r="B31" s="5" t="s">
        <v>106</v>
      </c>
      <c r="C31" s="1"/>
      <c r="D31" s="14"/>
      <c r="E31" s="47"/>
      <c r="F31" s="5"/>
      <c r="G31" s="1"/>
      <c r="H31" s="1"/>
      <c r="I31" s="34"/>
      <c r="J31" s="47"/>
      <c r="K31" s="48"/>
      <c r="L31" s="49"/>
      <c r="M31" s="114">
        <f t="shared" si="3"/>
        <v>0</v>
      </c>
      <c r="N31" s="47"/>
      <c r="O31" s="50"/>
      <c r="P31" s="22"/>
      <c r="BC31" s="137" t="s">
        <v>93</v>
      </c>
      <c r="BD31" s="137" t="s">
        <v>94</v>
      </c>
      <c r="BE31" t="str">
        <f t="shared" si="2"/>
        <v>SHA ( Titres )</v>
      </c>
    </row>
    <row r="32" spans="1:57" x14ac:dyDescent="0.25">
      <c r="A32" s="20"/>
      <c r="B32" s="5" t="s">
        <v>106</v>
      </c>
      <c r="C32" s="31"/>
      <c r="D32" s="15"/>
      <c r="E32" s="47"/>
      <c r="F32" s="5"/>
      <c r="G32" s="1"/>
      <c r="H32" s="1"/>
      <c r="I32" s="34"/>
      <c r="J32" s="47"/>
      <c r="K32" s="48"/>
      <c r="L32" s="49"/>
      <c r="M32" s="114">
        <f t="shared" si="3"/>
        <v>0</v>
      </c>
      <c r="N32" s="47"/>
      <c r="O32" s="50"/>
      <c r="P32" s="22"/>
      <c r="BC32" s="137" t="s">
        <v>95</v>
      </c>
      <c r="BD32" s="137" t="s">
        <v>96</v>
      </c>
      <c r="BE32" t="str">
        <f t="shared" si="2"/>
        <v>TEL ( Téléphonie Mobile )</v>
      </c>
    </row>
    <row r="33" spans="1:58" ht="15.75" thickBot="1" x14ac:dyDescent="0.3">
      <c r="A33" s="20"/>
      <c r="B33" s="7"/>
      <c r="C33" s="32" t="s">
        <v>1</v>
      </c>
      <c r="D33" s="16"/>
      <c r="E33" s="55"/>
      <c r="F33" s="36"/>
      <c r="G33" s="37"/>
      <c r="H33" s="37"/>
      <c r="I33" s="38"/>
      <c r="J33" s="55"/>
      <c r="K33" s="56"/>
      <c r="L33" s="57"/>
      <c r="M33" s="115">
        <f t="shared" si="3"/>
        <v>0</v>
      </c>
      <c r="N33" s="55"/>
      <c r="O33" s="58"/>
      <c r="P33" s="22"/>
      <c r="BC33" s="137" t="s">
        <v>97</v>
      </c>
      <c r="BD33" s="137" t="s">
        <v>98</v>
      </c>
      <c r="BE33" t="str">
        <f t="shared" si="2"/>
        <v>VOS ( Véhicules de société )</v>
      </c>
    </row>
    <row r="34" spans="1:58" ht="15.75" thickBot="1" x14ac:dyDescent="0.3">
      <c r="A34" s="20"/>
      <c r="B34" s="117" t="s">
        <v>3</v>
      </c>
      <c r="C34" s="118"/>
      <c r="D34" s="119"/>
      <c r="E34" s="120">
        <f>SUM(E23:E33)</f>
        <v>0</v>
      </c>
      <c r="F34" s="121"/>
      <c r="G34" s="121"/>
      <c r="H34" s="121"/>
      <c r="I34" s="122"/>
      <c r="J34" s="116">
        <f t="shared" ref="J34:O34" si="4">SUM(J23:J33)</f>
        <v>0</v>
      </c>
      <c r="K34" s="123">
        <f t="shared" si="4"/>
        <v>0</v>
      </c>
      <c r="L34" s="124">
        <f t="shared" si="4"/>
        <v>0</v>
      </c>
      <c r="M34" s="116">
        <f t="shared" si="4"/>
        <v>0</v>
      </c>
      <c r="N34" s="116">
        <f t="shared" si="4"/>
        <v>0</v>
      </c>
      <c r="O34" s="59">
        <f t="shared" si="4"/>
        <v>0</v>
      </c>
      <c r="P34" s="22"/>
    </row>
    <row r="35" spans="1:58" x14ac:dyDescent="0.25">
      <c r="A35" s="20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BF35" s="3"/>
    </row>
    <row r="36" spans="1:58" ht="24.75" customHeight="1" thickBot="1" x14ac:dyDescent="0.3">
      <c r="A36" s="20"/>
      <c r="B36" s="166" t="s">
        <v>59</v>
      </c>
      <c r="C36" s="167"/>
      <c r="D36" s="167"/>
      <c r="E36" s="167"/>
      <c r="F36" s="167"/>
      <c r="G36" s="167"/>
      <c r="H36" s="167"/>
      <c r="I36" s="167"/>
      <c r="J36" s="167"/>
      <c r="K36" s="167"/>
      <c r="L36" s="167"/>
      <c r="M36" s="167"/>
      <c r="N36" s="167"/>
      <c r="O36" s="167"/>
      <c r="P36" s="22"/>
    </row>
    <row r="37" spans="1:58" s="3" customFormat="1" ht="75" x14ac:dyDescent="0.25">
      <c r="A37" s="23"/>
      <c r="B37" s="12" t="s">
        <v>77</v>
      </c>
      <c r="C37" s="13" t="s">
        <v>16</v>
      </c>
      <c r="D37" s="41" t="s">
        <v>17</v>
      </c>
      <c r="E37" s="17" t="s">
        <v>22</v>
      </c>
      <c r="F37" s="60" t="s">
        <v>18</v>
      </c>
      <c r="G37" s="60" t="s">
        <v>19</v>
      </c>
      <c r="H37" s="44" t="s">
        <v>20</v>
      </c>
      <c r="I37" s="30" t="s">
        <v>29</v>
      </c>
      <c r="J37" s="63"/>
      <c r="K37" s="44" t="s">
        <v>56</v>
      </c>
      <c r="L37" s="40" t="s">
        <v>57</v>
      </c>
      <c r="M37" s="113" t="s">
        <v>58</v>
      </c>
      <c r="N37" s="42" t="s">
        <v>49</v>
      </c>
      <c r="O37" s="45" t="s">
        <v>75</v>
      </c>
      <c r="P37" s="24"/>
      <c r="BC37"/>
      <c r="BD37"/>
      <c r="BE37"/>
      <c r="BF37" s="2"/>
    </row>
    <row r="38" spans="1:58" x14ac:dyDescent="0.25">
      <c r="A38" s="20"/>
      <c r="B38" s="5" t="s">
        <v>106</v>
      </c>
      <c r="C38" s="1"/>
      <c r="D38" s="14"/>
      <c r="E38" s="47"/>
      <c r="F38" s="92"/>
      <c r="G38" s="93"/>
      <c r="H38" s="93"/>
      <c r="I38" s="93"/>
      <c r="J38" s="64"/>
      <c r="K38" s="48"/>
      <c r="L38" s="49"/>
      <c r="M38" s="114">
        <f>K38+L38</f>
        <v>0</v>
      </c>
      <c r="N38" s="47">
        <v>0</v>
      </c>
      <c r="O38" s="50">
        <v>0</v>
      </c>
      <c r="P38" s="22"/>
    </row>
    <row r="39" spans="1:58" s="2" customFormat="1" x14ac:dyDescent="0.25">
      <c r="A39" s="25"/>
      <c r="B39" s="5" t="s">
        <v>106</v>
      </c>
      <c r="C39" s="31"/>
      <c r="D39" s="15"/>
      <c r="E39" s="51"/>
      <c r="F39" s="94"/>
      <c r="G39" s="95"/>
      <c r="H39" s="95"/>
      <c r="I39" s="95"/>
      <c r="J39" s="65"/>
      <c r="K39" s="48"/>
      <c r="L39" s="53"/>
      <c r="M39" s="114">
        <f t="shared" ref="M39:M48" si="5">K39+L39</f>
        <v>0</v>
      </c>
      <c r="N39" s="51">
        <v>0</v>
      </c>
      <c r="O39" s="54">
        <v>0</v>
      </c>
      <c r="P39" s="26"/>
      <c r="BC39"/>
      <c r="BD39"/>
      <c r="BE39"/>
      <c r="BF39"/>
    </row>
    <row r="40" spans="1:58" x14ac:dyDescent="0.25">
      <c r="A40" s="20"/>
      <c r="B40" s="5" t="s">
        <v>106</v>
      </c>
      <c r="C40" s="1"/>
      <c r="D40" s="14"/>
      <c r="E40" s="47"/>
      <c r="F40" s="92"/>
      <c r="G40" s="93"/>
      <c r="H40" s="93"/>
      <c r="I40" s="93"/>
      <c r="J40" s="64"/>
      <c r="K40" s="48"/>
      <c r="L40" s="49"/>
      <c r="M40" s="114">
        <f t="shared" si="5"/>
        <v>0</v>
      </c>
      <c r="N40" s="47">
        <v>0</v>
      </c>
      <c r="O40" s="50">
        <v>0</v>
      </c>
      <c r="P40" s="22"/>
    </row>
    <row r="41" spans="1:58" x14ac:dyDescent="0.25">
      <c r="A41" s="20"/>
      <c r="B41" s="5" t="s">
        <v>106</v>
      </c>
      <c r="C41" s="31"/>
      <c r="D41" s="15"/>
      <c r="E41" s="47"/>
      <c r="F41" s="92"/>
      <c r="G41" s="93"/>
      <c r="H41" s="93"/>
      <c r="I41" s="93"/>
      <c r="J41" s="64"/>
      <c r="K41" s="48"/>
      <c r="L41" s="49"/>
      <c r="M41" s="114">
        <f t="shared" si="5"/>
        <v>0</v>
      </c>
      <c r="N41" s="47">
        <v>0</v>
      </c>
      <c r="O41" s="50">
        <v>0</v>
      </c>
      <c r="P41" s="22"/>
    </row>
    <row r="42" spans="1:58" x14ac:dyDescent="0.25">
      <c r="A42" s="20"/>
      <c r="B42" s="5" t="s">
        <v>106</v>
      </c>
      <c r="C42" s="1"/>
      <c r="D42" s="14"/>
      <c r="E42" s="47"/>
      <c r="F42" s="92"/>
      <c r="G42" s="93"/>
      <c r="H42" s="93"/>
      <c r="I42" s="93"/>
      <c r="J42" s="64"/>
      <c r="K42" s="48"/>
      <c r="L42" s="49"/>
      <c r="M42" s="114">
        <f t="shared" si="5"/>
        <v>0</v>
      </c>
      <c r="N42" s="47">
        <v>0</v>
      </c>
      <c r="O42" s="50">
        <v>0</v>
      </c>
      <c r="P42" s="22"/>
    </row>
    <row r="43" spans="1:58" x14ac:dyDescent="0.25">
      <c r="A43" s="20"/>
      <c r="B43" s="5" t="s">
        <v>106</v>
      </c>
      <c r="C43" s="1"/>
      <c r="D43" s="15"/>
      <c r="E43" s="47"/>
      <c r="F43" s="92"/>
      <c r="G43" s="93"/>
      <c r="H43" s="93"/>
      <c r="I43" s="93"/>
      <c r="J43" s="64"/>
      <c r="K43" s="48"/>
      <c r="L43" s="49"/>
      <c r="M43" s="114">
        <f t="shared" si="5"/>
        <v>0</v>
      </c>
      <c r="N43" s="47">
        <v>0</v>
      </c>
      <c r="O43" s="50">
        <v>0</v>
      </c>
      <c r="P43" s="22"/>
    </row>
    <row r="44" spans="1:58" x14ac:dyDescent="0.25">
      <c r="A44" s="20"/>
      <c r="B44" s="5" t="s">
        <v>106</v>
      </c>
      <c r="C44" s="31"/>
      <c r="D44" s="14"/>
      <c r="E44" s="47"/>
      <c r="F44" s="92"/>
      <c r="G44" s="93"/>
      <c r="H44" s="93"/>
      <c r="I44" s="93"/>
      <c r="J44" s="64"/>
      <c r="K44" s="48"/>
      <c r="L44" s="49"/>
      <c r="M44" s="114">
        <f t="shared" si="5"/>
        <v>0</v>
      </c>
      <c r="N44" s="47">
        <v>0</v>
      </c>
      <c r="O44" s="50">
        <v>0</v>
      </c>
      <c r="P44" s="22"/>
    </row>
    <row r="45" spans="1:58" x14ac:dyDescent="0.25">
      <c r="A45" s="20"/>
      <c r="B45" s="5" t="s">
        <v>106</v>
      </c>
      <c r="C45" s="31"/>
      <c r="D45" s="15"/>
      <c r="E45" s="47"/>
      <c r="F45" s="92"/>
      <c r="G45" s="93"/>
      <c r="H45" s="93"/>
      <c r="I45" s="93"/>
      <c r="J45" s="64"/>
      <c r="K45" s="48"/>
      <c r="L45" s="49"/>
      <c r="M45" s="114">
        <f t="shared" si="5"/>
        <v>0</v>
      </c>
      <c r="N45" s="47">
        <v>0</v>
      </c>
      <c r="O45" s="50">
        <v>0</v>
      </c>
      <c r="P45" s="22"/>
    </row>
    <row r="46" spans="1:58" x14ac:dyDescent="0.25">
      <c r="A46" s="20"/>
      <c r="B46" s="5" t="s">
        <v>106</v>
      </c>
      <c r="C46" s="1"/>
      <c r="D46" s="14"/>
      <c r="E46" s="47"/>
      <c r="F46" s="92"/>
      <c r="G46" s="93"/>
      <c r="H46" s="93"/>
      <c r="I46" s="93"/>
      <c r="J46" s="64"/>
      <c r="K46" s="48"/>
      <c r="L46" s="49"/>
      <c r="M46" s="114">
        <f t="shared" si="5"/>
        <v>0</v>
      </c>
      <c r="N46" s="47">
        <v>0</v>
      </c>
      <c r="O46" s="50">
        <v>0</v>
      </c>
      <c r="P46" s="22"/>
    </row>
    <row r="47" spans="1:58" x14ac:dyDescent="0.25">
      <c r="A47" s="20"/>
      <c r="B47" s="5" t="s">
        <v>106</v>
      </c>
      <c r="C47" s="31"/>
      <c r="D47" s="15"/>
      <c r="E47" s="47"/>
      <c r="F47" s="5"/>
      <c r="G47" s="1"/>
      <c r="H47" s="1"/>
      <c r="I47" s="34"/>
      <c r="J47" s="64"/>
      <c r="K47" s="48"/>
      <c r="L47" s="49"/>
      <c r="M47" s="114">
        <f t="shared" si="5"/>
        <v>0</v>
      </c>
      <c r="N47" s="47"/>
      <c r="O47" s="50"/>
      <c r="P47" s="22"/>
    </row>
    <row r="48" spans="1:58" ht="15.75" thickBot="1" x14ac:dyDescent="0.3">
      <c r="A48" s="20"/>
      <c r="B48" s="7"/>
      <c r="C48" s="32" t="s">
        <v>1</v>
      </c>
      <c r="D48" s="16"/>
      <c r="E48" s="55"/>
      <c r="F48" s="36"/>
      <c r="G48" s="37"/>
      <c r="H48" s="37"/>
      <c r="I48" s="38"/>
      <c r="J48" s="64"/>
      <c r="K48" s="56"/>
      <c r="L48" s="57"/>
      <c r="M48" s="115">
        <f t="shared" si="5"/>
        <v>0</v>
      </c>
      <c r="N48" s="55"/>
      <c r="O48" s="58"/>
      <c r="P48" s="22"/>
    </row>
    <row r="49" spans="1:16" ht="15.75" thickBot="1" x14ac:dyDescent="0.3">
      <c r="A49" s="20"/>
      <c r="B49" s="117" t="s">
        <v>3</v>
      </c>
      <c r="C49" s="125"/>
      <c r="D49" s="126"/>
      <c r="E49" s="116">
        <f>SUM(E38:E48)</f>
        <v>0</v>
      </c>
      <c r="F49" s="121"/>
      <c r="G49" s="121"/>
      <c r="H49" s="121"/>
      <c r="I49" s="122"/>
      <c r="J49" s="127"/>
      <c r="K49" s="123">
        <f>SUM(K38:K48)</f>
        <v>0</v>
      </c>
      <c r="L49" s="124">
        <f>SUM(L38:L48)</f>
        <v>0</v>
      </c>
      <c r="M49" s="116">
        <f>SUM(M38:M48)</f>
        <v>0</v>
      </c>
      <c r="N49" s="116">
        <f>SUM(N38:N48)</f>
        <v>0</v>
      </c>
      <c r="O49" s="59">
        <f>SUM(O38:O48)</f>
        <v>0</v>
      </c>
      <c r="P49" s="22"/>
    </row>
    <row r="50" spans="1:16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</row>
    <row r="51" spans="1:16" ht="24.75" customHeight="1" thickBot="1" x14ac:dyDescent="0.3">
      <c r="A51" s="20"/>
      <c r="B51" s="166" t="s">
        <v>60</v>
      </c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7"/>
      <c r="N51" s="167"/>
      <c r="O51" s="167"/>
      <c r="P51" s="22"/>
    </row>
    <row r="52" spans="1:16" ht="75" x14ac:dyDescent="0.25">
      <c r="A52" s="20"/>
      <c r="B52" s="12" t="s">
        <v>77</v>
      </c>
      <c r="C52" s="13" t="s">
        <v>16</v>
      </c>
      <c r="D52" s="41" t="s">
        <v>17</v>
      </c>
      <c r="E52" s="17" t="s">
        <v>22</v>
      </c>
      <c r="F52" s="60" t="s">
        <v>18</v>
      </c>
      <c r="G52" s="60" t="s">
        <v>30</v>
      </c>
      <c r="H52" s="44" t="s">
        <v>31</v>
      </c>
      <c r="I52" s="30" t="s">
        <v>29</v>
      </c>
      <c r="J52" s="63"/>
      <c r="K52" s="44" t="s">
        <v>56</v>
      </c>
      <c r="L52" s="40" t="s">
        <v>57</v>
      </c>
      <c r="M52" s="113" t="s">
        <v>58</v>
      </c>
      <c r="N52" s="42" t="s">
        <v>49</v>
      </c>
      <c r="O52" s="45" t="s">
        <v>75</v>
      </c>
      <c r="P52" s="22"/>
    </row>
    <row r="53" spans="1:16" x14ac:dyDescent="0.25">
      <c r="A53" s="20"/>
      <c r="B53" s="5" t="s">
        <v>106</v>
      </c>
      <c r="C53" s="1"/>
      <c r="D53" s="14"/>
      <c r="E53" s="47"/>
      <c r="F53" s="92"/>
      <c r="G53" s="93"/>
      <c r="H53" s="93"/>
      <c r="I53" s="93"/>
      <c r="J53" s="64"/>
      <c r="K53" s="48"/>
      <c r="L53" s="49"/>
      <c r="M53" s="114">
        <f>K53+L53</f>
        <v>0</v>
      </c>
      <c r="N53" s="47">
        <v>0</v>
      </c>
      <c r="O53" s="50">
        <v>0</v>
      </c>
      <c r="P53" s="22"/>
    </row>
    <row r="54" spans="1:16" x14ac:dyDescent="0.25">
      <c r="A54" s="20"/>
      <c r="B54" s="5" t="s">
        <v>106</v>
      </c>
      <c r="C54" s="31"/>
      <c r="D54" s="15"/>
      <c r="E54" s="51"/>
      <c r="F54" s="94"/>
      <c r="G54" s="95"/>
      <c r="H54" s="95"/>
      <c r="I54" s="95"/>
      <c r="J54" s="65"/>
      <c r="K54" s="52"/>
      <c r="L54" s="53"/>
      <c r="M54" s="114">
        <f t="shared" ref="M54:M63" si="6">K54+L54</f>
        <v>0</v>
      </c>
      <c r="N54" s="51">
        <v>0</v>
      </c>
      <c r="O54" s="54">
        <v>0</v>
      </c>
      <c r="P54" s="22"/>
    </row>
    <row r="55" spans="1:16" x14ac:dyDescent="0.25">
      <c r="A55" s="20"/>
      <c r="B55" s="5" t="s">
        <v>106</v>
      </c>
      <c r="C55" s="1"/>
      <c r="D55" s="14"/>
      <c r="E55" s="47"/>
      <c r="F55" s="92"/>
      <c r="G55" s="93"/>
      <c r="H55" s="93"/>
      <c r="I55" s="93"/>
      <c r="J55" s="64"/>
      <c r="K55" s="48"/>
      <c r="L55" s="49"/>
      <c r="M55" s="114">
        <f t="shared" si="6"/>
        <v>0</v>
      </c>
      <c r="N55" s="47">
        <v>0</v>
      </c>
      <c r="O55" s="50">
        <v>0</v>
      </c>
      <c r="P55" s="22"/>
    </row>
    <row r="56" spans="1:16" x14ac:dyDescent="0.25">
      <c r="A56" s="20"/>
      <c r="B56" s="5" t="s">
        <v>106</v>
      </c>
      <c r="C56" s="31"/>
      <c r="D56" s="15"/>
      <c r="E56" s="47"/>
      <c r="F56" s="94"/>
      <c r="G56" s="95"/>
      <c r="H56" s="95"/>
      <c r="I56" s="95"/>
      <c r="J56" s="64"/>
      <c r="K56" s="48"/>
      <c r="L56" s="49"/>
      <c r="M56" s="114">
        <f t="shared" si="6"/>
        <v>0</v>
      </c>
      <c r="N56" s="47">
        <v>0</v>
      </c>
      <c r="O56" s="50">
        <v>0</v>
      </c>
      <c r="P56" s="22"/>
    </row>
    <row r="57" spans="1:16" x14ac:dyDescent="0.25">
      <c r="A57" s="20"/>
      <c r="B57" s="5" t="s">
        <v>106</v>
      </c>
      <c r="C57" s="1"/>
      <c r="D57" s="14"/>
      <c r="E57" s="47"/>
      <c r="F57" s="92"/>
      <c r="G57" s="93"/>
      <c r="H57" s="93"/>
      <c r="I57" s="93"/>
      <c r="J57" s="64"/>
      <c r="K57" s="48"/>
      <c r="L57" s="49"/>
      <c r="M57" s="114">
        <f t="shared" si="6"/>
        <v>0</v>
      </c>
      <c r="N57" s="47">
        <v>0</v>
      </c>
      <c r="O57" s="50">
        <v>0</v>
      </c>
      <c r="P57" s="22"/>
    </row>
    <row r="58" spans="1:16" x14ac:dyDescent="0.25">
      <c r="A58" s="20"/>
      <c r="B58" s="5" t="s">
        <v>106</v>
      </c>
      <c r="C58" s="31"/>
      <c r="D58" s="15"/>
      <c r="E58" s="47"/>
      <c r="F58" s="5"/>
      <c r="G58" s="1"/>
      <c r="H58" s="1"/>
      <c r="I58" s="34"/>
      <c r="J58" s="64"/>
      <c r="K58" s="48"/>
      <c r="L58" s="49"/>
      <c r="M58" s="114">
        <f t="shared" si="6"/>
        <v>0</v>
      </c>
      <c r="N58" s="47"/>
      <c r="O58" s="50"/>
      <c r="P58" s="22"/>
    </row>
    <row r="59" spans="1:16" x14ac:dyDescent="0.25">
      <c r="A59" s="20"/>
      <c r="B59" s="5" t="s">
        <v>106</v>
      </c>
      <c r="C59" s="1"/>
      <c r="D59" s="14"/>
      <c r="E59" s="47"/>
      <c r="F59" s="5"/>
      <c r="G59" s="1"/>
      <c r="H59" s="1"/>
      <c r="I59" s="34"/>
      <c r="J59" s="64"/>
      <c r="K59" s="48"/>
      <c r="L59" s="49"/>
      <c r="M59" s="114">
        <f t="shared" si="6"/>
        <v>0</v>
      </c>
      <c r="N59" s="47"/>
      <c r="O59" s="50"/>
      <c r="P59" s="22"/>
    </row>
    <row r="60" spans="1:16" x14ac:dyDescent="0.25">
      <c r="A60" s="20"/>
      <c r="B60" s="5" t="s">
        <v>106</v>
      </c>
      <c r="C60" s="31"/>
      <c r="D60" s="15"/>
      <c r="E60" s="47"/>
      <c r="F60" s="5"/>
      <c r="G60" s="1"/>
      <c r="H60" s="1"/>
      <c r="I60" s="34"/>
      <c r="J60" s="64"/>
      <c r="K60" s="48"/>
      <c r="L60" s="49"/>
      <c r="M60" s="114">
        <f t="shared" si="6"/>
        <v>0</v>
      </c>
      <c r="N60" s="47"/>
      <c r="O60" s="50"/>
      <c r="P60" s="22"/>
    </row>
    <row r="61" spans="1:16" x14ac:dyDescent="0.25">
      <c r="A61" s="20"/>
      <c r="B61" s="5" t="s">
        <v>106</v>
      </c>
      <c r="C61" s="1"/>
      <c r="D61" s="14"/>
      <c r="E61" s="47"/>
      <c r="F61" s="5"/>
      <c r="G61" s="1"/>
      <c r="H61" s="1"/>
      <c r="I61" s="34"/>
      <c r="J61" s="64"/>
      <c r="K61" s="48"/>
      <c r="L61" s="49"/>
      <c r="M61" s="114">
        <f t="shared" si="6"/>
        <v>0</v>
      </c>
      <c r="N61" s="47"/>
      <c r="O61" s="50"/>
      <c r="P61" s="22"/>
    </row>
    <row r="62" spans="1:16" x14ac:dyDescent="0.25">
      <c r="A62" s="20"/>
      <c r="B62" s="5" t="s">
        <v>106</v>
      </c>
      <c r="C62" s="31"/>
      <c r="D62" s="15"/>
      <c r="E62" s="47"/>
      <c r="F62" s="5"/>
      <c r="G62" s="1"/>
      <c r="H62" s="1"/>
      <c r="I62" s="34"/>
      <c r="J62" s="64"/>
      <c r="K62" s="48"/>
      <c r="L62" s="49"/>
      <c r="M62" s="114">
        <f t="shared" si="6"/>
        <v>0</v>
      </c>
      <c r="N62" s="47"/>
      <c r="O62" s="50"/>
      <c r="P62" s="22"/>
    </row>
    <row r="63" spans="1:16" ht="15.75" thickBot="1" x14ac:dyDescent="0.3">
      <c r="A63" s="20"/>
      <c r="B63" s="7"/>
      <c r="C63" s="32" t="s">
        <v>1</v>
      </c>
      <c r="D63" s="16"/>
      <c r="E63" s="55"/>
      <c r="F63" s="36"/>
      <c r="G63" s="37"/>
      <c r="H63" s="37"/>
      <c r="I63" s="38"/>
      <c r="J63" s="64"/>
      <c r="K63" s="56"/>
      <c r="L63" s="57"/>
      <c r="M63" s="115">
        <f t="shared" si="6"/>
        <v>0</v>
      </c>
      <c r="N63" s="55"/>
      <c r="O63" s="58"/>
      <c r="P63" s="22"/>
    </row>
    <row r="64" spans="1:16" ht="15.75" thickBot="1" x14ac:dyDescent="0.3">
      <c r="A64" s="20"/>
      <c r="B64" s="117" t="s">
        <v>3</v>
      </c>
      <c r="C64" s="125"/>
      <c r="D64" s="126"/>
      <c r="E64" s="116">
        <f>SUM(E53:E63)</f>
        <v>0</v>
      </c>
      <c r="F64" s="121"/>
      <c r="G64" s="121"/>
      <c r="H64" s="121"/>
      <c r="I64" s="122"/>
      <c r="J64" s="127"/>
      <c r="K64" s="123">
        <f>SUM(K53:K63)</f>
        <v>0</v>
      </c>
      <c r="L64" s="124">
        <f>SUM(L53:L63)</f>
        <v>0</v>
      </c>
      <c r="M64" s="116">
        <f>SUM(M53:M63)</f>
        <v>0</v>
      </c>
      <c r="N64" s="116">
        <f>SUM(N53:N63)</f>
        <v>0</v>
      </c>
      <c r="O64" s="59">
        <f>SUM(O53:O63)</f>
        <v>0</v>
      </c>
      <c r="P64" s="22"/>
    </row>
    <row r="65" spans="1:16" x14ac:dyDescent="0.25">
      <c r="A65" s="20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</row>
    <row r="66" spans="1:16" ht="24.75" customHeight="1" thickBot="1" x14ac:dyDescent="0.3">
      <c r="A66" s="20"/>
      <c r="B66" s="166" t="s">
        <v>61</v>
      </c>
      <c r="C66" s="167"/>
      <c r="D66" s="167"/>
      <c r="E66" s="167"/>
      <c r="F66" s="167"/>
      <c r="G66" s="167"/>
      <c r="H66" s="167"/>
      <c r="I66" s="167"/>
      <c r="J66" s="167"/>
      <c r="K66" s="167"/>
      <c r="L66" s="167"/>
      <c r="M66" s="167"/>
      <c r="N66" s="167"/>
      <c r="O66" s="167"/>
      <c r="P66" s="22"/>
    </row>
    <row r="67" spans="1:16" ht="75" x14ac:dyDescent="0.25">
      <c r="A67" s="20"/>
      <c r="B67" s="12" t="s">
        <v>77</v>
      </c>
      <c r="C67" s="13" t="s">
        <v>16</v>
      </c>
      <c r="D67" s="41" t="s">
        <v>17</v>
      </c>
      <c r="E67" s="17" t="s">
        <v>22</v>
      </c>
      <c r="F67" s="60" t="s">
        <v>32</v>
      </c>
      <c r="G67" s="60" t="s">
        <v>30</v>
      </c>
      <c r="H67" s="44" t="s">
        <v>31</v>
      </c>
      <c r="I67" s="30" t="s">
        <v>29</v>
      </c>
      <c r="J67" s="63"/>
      <c r="K67" s="44" t="s">
        <v>56</v>
      </c>
      <c r="L67" s="40" t="s">
        <v>57</v>
      </c>
      <c r="M67" s="113" t="s">
        <v>58</v>
      </c>
      <c r="N67" s="42" t="s">
        <v>49</v>
      </c>
      <c r="O67" s="45" t="s">
        <v>75</v>
      </c>
      <c r="P67" s="22"/>
    </row>
    <row r="68" spans="1:16" x14ac:dyDescent="0.25">
      <c r="A68" s="20"/>
      <c r="B68" s="5" t="s">
        <v>106</v>
      </c>
      <c r="C68" s="1"/>
      <c r="D68" s="14"/>
      <c r="E68" s="47"/>
      <c r="F68" s="5"/>
      <c r="G68" s="1"/>
      <c r="H68" s="1"/>
      <c r="I68" s="34"/>
      <c r="J68" s="64"/>
      <c r="K68" s="48"/>
      <c r="L68" s="49"/>
      <c r="M68" s="114">
        <f>K68+L68</f>
        <v>0</v>
      </c>
      <c r="N68" s="47">
        <v>0</v>
      </c>
      <c r="O68" s="50">
        <v>0</v>
      </c>
      <c r="P68" s="22"/>
    </row>
    <row r="69" spans="1:16" x14ac:dyDescent="0.25">
      <c r="A69" s="20"/>
      <c r="B69" s="5" t="s">
        <v>106</v>
      </c>
      <c r="C69" s="31"/>
      <c r="D69" s="15"/>
      <c r="E69" s="51"/>
      <c r="F69" s="6"/>
      <c r="G69" s="31"/>
      <c r="H69" s="31"/>
      <c r="I69" s="35"/>
      <c r="J69" s="65"/>
      <c r="K69" s="52"/>
      <c r="L69" s="49"/>
      <c r="M69" s="114">
        <f t="shared" ref="M69:M78" si="7">K69+L69</f>
        <v>0</v>
      </c>
      <c r="N69" s="51">
        <v>0</v>
      </c>
      <c r="O69" s="54">
        <v>0</v>
      </c>
      <c r="P69" s="22"/>
    </row>
    <row r="70" spans="1:16" x14ac:dyDescent="0.25">
      <c r="A70" s="20"/>
      <c r="B70" s="5" t="s">
        <v>106</v>
      </c>
      <c r="C70" s="1"/>
      <c r="D70" s="14"/>
      <c r="E70" s="47"/>
      <c r="F70" s="5"/>
      <c r="G70" s="1"/>
      <c r="H70" s="1"/>
      <c r="I70" s="34"/>
      <c r="J70" s="64"/>
      <c r="K70" s="48"/>
      <c r="L70" s="49"/>
      <c r="M70" s="114">
        <f t="shared" si="7"/>
        <v>0</v>
      </c>
      <c r="N70" s="47">
        <v>0</v>
      </c>
      <c r="O70" s="50">
        <v>0</v>
      </c>
      <c r="P70" s="22"/>
    </row>
    <row r="71" spans="1:16" x14ac:dyDescent="0.25">
      <c r="A71" s="20"/>
      <c r="B71" s="5" t="s">
        <v>106</v>
      </c>
      <c r="C71" s="31"/>
      <c r="D71" s="15"/>
      <c r="E71" s="47"/>
      <c r="F71" s="5"/>
      <c r="G71" s="1"/>
      <c r="H71" s="1"/>
      <c r="I71" s="34"/>
      <c r="J71" s="64"/>
      <c r="K71" s="48"/>
      <c r="L71" s="49"/>
      <c r="M71" s="114">
        <f t="shared" si="7"/>
        <v>0</v>
      </c>
      <c r="N71" s="47">
        <v>0</v>
      </c>
      <c r="O71" s="50">
        <v>0</v>
      </c>
      <c r="P71" s="22"/>
    </row>
    <row r="72" spans="1:16" x14ac:dyDescent="0.25">
      <c r="A72" s="20"/>
      <c r="B72" s="5" t="s">
        <v>106</v>
      </c>
      <c r="C72" s="1"/>
      <c r="D72" s="14"/>
      <c r="E72" s="47"/>
      <c r="F72" s="5"/>
      <c r="G72" s="1"/>
      <c r="H72" s="1"/>
      <c r="I72" s="34"/>
      <c r="J72" s="64"/>
      <c r="K72" s="48"/>
      <c r="L72" s="49"/>
      <c r="M72" s="114">
        <f t="shared" si="7"/>
        <v>0</v>
      </c>
      <c r="N72" s="47">
        <v>0</v>
      </c>
      <c r="O72" s="50">
        <v>0</v>
      </c>
      <c r="P72" s="22"/>
    </row>
    <row r="73" spans="1:16" x14ac:dyDescent="0.25">
      <c r="A73" s="20"/>
      <c r="B73" s="5" t="s">
        <v>106</v>
      </c>
      <c r="C73" s="31"/>
      <c r="D73" s="15"/>
      <c r="E73" s="47"/>
      <c r="F73" s="5"/>
      <c r="G73" s="1"/>
      <c r="H73" s="1"/>
      <c r="I73" s="34"/>
      <c r="J73" s="64"/>
      <c r="K73" s="48"/>
      <c r="L73" s="49"/>
      <c r="M73" s="114">
        <f t="shared" si="7"/>
        <v>0</v>
      </c>
      <c r="N73" s="47">
        <v>0</v>
      </c>
      <c r="O73" s="50">
        <v>0</v>
      </c>
      <c r="P73" s="22"/>
    </row>
    <row r="74" spans="1:16" x14ac:dyDescent="0.25">
      <c r="A74" s="20"/>
      <c r="B74" s="5" t="s">
        <v>106</v>
      </c>
      <c r="C74" s="1"/>
      <c r="D74" s="14"/>
      <c r="E74" s="47"/>
      <c r="F74" s="5"/>
      <c r="G74" s="1"/>
      <c r="H74" s="1"/>
      <c r="I74" s="34"/>
      <c r="J74" s="64"/>
      <c r="K74" s="48"/>
      <c r="L74" s="49"/>
      <c r="M74" s="114">
        <f t="shared" si="7"/>
        <v>0</v>
      </c>
      <c r="N74" s="47">
        <v>0</v>
      </c>
      <c r="O74" s="50">
        <v>0</v>
      </c>
      <c r="P74" s="22"/>
    </row>
    <row r="75" spans="1:16" x14ac:dyDescent="0.25">
      <c r="A75" s="20"/>
      <c r="B75" s="5" t="s">
        <v>106</v>
      </c>
      <c r="C75" s="31"/>
      <c r="D75" s="15"/>
      <c r="E75" s="47"/>
      <c r="F75" s="5"/>
      <c r="G75" s="1"/>
      <c r="H75" s="1"/>
      <c r="I75" s="34"/>
      <c r="J75" s="64"/>
      <c r="K75" s="48"/>
      <c r="L75" s="49"/>
      <c r="M75" s="114">
        <f t="shared" si="7"/>
        <v>0</v>
      </c>
      <c r="N75" s="47">
        <v>0</v>
      </c>
      <c r="O75" s="50">
        <v>0</v>
      </c>
      <c r="P75" s="22"/>
    </row>
    <row r="76" spans="1:16" x14ac:dyDescent="0.25">
      <c r="A76" s="20"/>
      <c r="B76" s="5" t="s">
        <v>106</v>
      </c>
      <c r="C76" s="1"/>
      <c r="D76" s="14"/>
      <c r="E76" s="47"/>
      <c r="F76" s="5"/>
      <c r="G76" s="1"/>
      <c r="H76" s="1"/>
      <c r="I76" s="34"/>
      <c r="J76" s="64"/>
      <c r="K76" s="48"/>
      <c r="L76" s="49"/>
      <c r="M76" s="114">
        <f t="shared" si="7"/>
        <v>0</v>
      </c>
      <c r="N76" s="47">
        <v>0</v>
      </c>
      <c r="O76" s="50">
        <v>0</v>
      </c>
      <c r="P76" s="22"/>
    </row>
    <row r="77" spans="1:16" x14ac:dyDescent="0.25">
      <c r="A77" s="20"/>
      <c r="B77" s="5" t="s">
        <v>106</v>
      </c>
      <c r="C77" s="31"/>
      <c r="D77" s="15"/>
      <c r="E77" s="47"/>
      <c r="F77" s="5"/>
      <c r="G77" s="1"/>
      <c r="H77" s="1"/>
      <c r="I77" s="34"/>
      <c r="J77" s="64"/>
      <c r="K77" s="48"/>
      <c r="L77" s="49"/>
      <c r="M77" s="114">
        <f t="shared" si="7"/>
        <v>0</v>
      </c>
      <c r="N77" s="47"/>
      <c r="O77" s="50"/>
      <c r="P77" s="22"/>
    </row>
    <row r="78" spans="1:16" ht="15.75" thickBot="1" x14ac:dyDescent="0.3">
      <c r="A78" s="20"/>
      <c r="B78" s="7"/>
      <c r="C78" s="32" t="s">
        <v>7</v>
      </c>
      <c r="D78" s="16"/>
      <c r="E78" s="55"/>
      <c r="F78" s="36"/>
      <c r="G78" s="37"/>
      <c r="H78" s="37"/>
      <c r="I78" s="38"/>
      <c r="J78" s="64"/>
      <c r="K78" s="56"/>
      <c r="L78" s="57"/>
      <c r="M78" s="115">
        <f t="shared" si="7"/>
        <v>0</v>
      </c>
      <c r="N78" s="55"/>
      <c r="O78" s="58"/>
      <c r="P78" s="22"/>
    </row>
    <row r="79" spans="1:16" ht="15.75" thickBot="1" x14ac:dyDescent="0.3">
      <c r="A79" s="20"/>
      <c r="B79" s="117" t="s">
        <v>3</v>
      </c>
      <c r="C79" s="125"/>
      <c r="D79" s="126"/>
      <c r="E79" s="116">
        <f>SUM(E68:E78)</f>
        <v>0</v>
      </c>
      <c r="F79" s="121"/>
      <c r="G79" s="121"/>
      <c r="H79" s="121"/>
      <c r="I79" s="122"/>
      <c r="J79" s="127"/>
      <c r="K79" s="123">
        <f>SUM(K68:K78)</f>
        <v>0</v>
      </c>
      <c r="L79" s="124">
        <f>SUM(L68:L78)</f>
        <v>0</v>
      </c>
      <c r="M79" s="116">
        <f>SUM(M68:M78)</f>
        <v>0</v>
      </c>
      <c r="N79" s="116">
        <f>SUM(N68:N78)</f>
        <v>0</v>
      </c>
      <c r="O79" s="59">
        <f>SUM(O68:O78)</f>
        <v>0</v>
      </c>
      <c r="P79" s="22"/>
    </row>
    <row r="80" spans="1:16" x14ac:dyDescent="0.25">
      <c r="A80" s="20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</row>
    <row r="81" spans="1:16" ht="24.75" customHeight="1" thickBot="1" x14ac:dyDescent="0.3">
      <c r="A81" s="20"/>
      <c r="B81" s="166" t="s">
        <v>35</v>
      </c>
      <c r="C81" s="167"/>
      <c r="D81" s="167"/>
      <c r="E81" s="167"/>
      <c r="F81" s="167"/>
      <c r="G81" s="167"/>
      <c r="H81" s="167"/>
      <c r="I81" s="167"/>
      <c r="J81" s="167"/>
      <c r="K81" s="167"/>
      <c r="L81" s="167"/>
      <c r="M81" s="167"/>
      <c r="N81" s="167"/>
      <c r="O81" s="167"/>
      <c r="P81" s="22"/>
    </row>
    <row r="82" spans="1:16" ht="60" x14ac:dyDescent="0.25">
      <c r="A82" s="20"/>
      <c r="B82" s="12" t="s">
        <v>77</v>
      </c>
      <c r="C82" s="13" t="s">
        <v>16</v>
      </c>
      <c r="D82" s="41" t="s">
        <v>17</v>
      </c>
      <c r="E82" s="17" t="s">
        <v>50</v>
      </c>
      <c r="F82" s="60" t="s">
        <v>32</v>
      </c>
      <c r="G82" s="63"/>
      <c r="H82" s="44" t="s">
        <v>31</v>
      </c>
      <c r="I82" s="30" t="s">
        <v>29</v>
      </c>
      <c r="J82" s="68"/>
      <c r="K82" s="69"/>
      <c r="L82" s="69"/>
      <c r="M82" s="70"/>
      <c r="N82" s="42" t="s">
        <v>49</v>
      </c>
      <c r="O82" s="45" t="s">
        <v>75</v>
      </c>
      <c r="P82" s="22"/>
    </row>
    <row r="83" spans="1:16" x14ac:dyDescent="0.25">
      <c r="A83" s="20"/>
      <c r="B83" s="5" t="s">
        <v>106</v>
      </c>
      <c r="C83" s="1"/>
      <c r="D83" s="14"/>
      <c r="E83" s="47"/>
      <c r="F83" s="5"/>
      <c r="G83" s="66"/>
      <c r="H83" s="1"/>
      <c r="I83" s="34"/>
      <c r="J83" s="71"/>
      <c r="K83" s="72"/>
      <c r="L83" s="72"/>
      <c r="M83" s="73"/>
      <c r="N83" s="47">
        <f>E83</f>
        <v>0</v>
      </c>
      <c r="O83" s="50">
        <v>0</v>
      </c>
      <c r="P83" s="22"/>
    </row>
    <row r="84" spans="1:16" x14ac:dyDescent="0.25">
      <c r="A84" s="20"/>
      <c r="B84" s="5" t="s">
        <v>106</v>
      </c>
      <c r="C84" s="31"/>
      <c r="D84" s="15"/>
      <c r="E84" s="51"/>
      <c r="F84" s="6"/>
      <c r="G84" s="67"/>
      <c r="H84" s="31"/>
      <c r="I84" s="35"/>
      <c r="J84" s="74"/>
      <c r="K84" s="75"/>
      <c r="L84" s="75"/>
      <c r="M84" s="76"/>
      <c r="N84" s="47">
        <f t="shared" ref="N84:N93" si="8">E84</f>
        <v>0</v>
      </c>
      <c r="O84" s="54">
        <v>0</v>
      </c>
      <c r="P84" s="22"/>
    </row>
    <row r="85" spans="1:16" x14ac:dyDescent="0.25">
      <c r="A85" s="20"/>
      <c r="B85" s="5" t="s">
        <v>106</v>
      </c>
      <c r="C85" s="1"/>
      <c r="D85" s="14"/>
      <c r="E85" s="47"/>
      <c r="F85" s="5"/>
      <c r="G85" s="66"/>
      <c r="H85" s="1"/>
      <c r="I85" s="34"/>
      <c r="J85" s="71"/>
      <c r="K85" s="72"/>
      <c r="L85" s="72"/>
      <c r="M85" s="73"/>
      <c r="N85" s="47">
        <f t="shared" si="8"/>
        <v>0</v>
      </c>
      <c r="O85" s="50">
        <v>0</v>
      </c>
      <c r="P85" s="22"/>
    </row>
    <row r="86" spans="1:16" x14ac:dyDescent="0.25">
      <c r="A86" s="20"/>
      <c r="B86" s="5" t="s">
        <v>106</v>
      </c>
      <c r="C86" s="31"/>
      <c r="D86" s="15"/>
      <c r="E86" s="47"/>
      <c r="F86" s="5"/>
      <c r="G86" s="66"/>
      <c r="H86" s="1"/>
      <c r="I86" s="34"/>
      <c r="J86" s="71"/>
      <c r="K86" s="72"/>
      <c r="L86" s="72"/>
      <c r="M86" s="73"/>
      <c r="N86" s="47">
        <f t="shared" si="8"/>
        <v>0</v>
      </c>
      <c r="O86" s="50">
        <v>0</v>
      </c>
      <c r="P86" s="22"/>
    </row>
    <row r="87" spans="1:16" x14ac:dyDescent="0.25">
      <c r="A87" s="20"/>
      <c r="B87" s="5" t="s">
        <v>106</v>
      </c>
      <c r="C87" s="1"/>
      <c r="D87" s="14"/>
      <c r="E87" s="47"/>
      <c r="F87" s="5"/>
      <c r="G87" s="66"/>
      <c r="H87" s="1"/>
      <c r="I87" s="34"/>
      <c r="J87" s="71"/>
      <c r="K87" s="72"/>
      <c r="L87" s="72"/>
      <c r="M87" s="73"/>
      <c r="N87" s="47">
        <f t="shared" si="8"/>
        <v>0</v>
      </c>
      <c r="O87" s="50">
        <v>0</v>
      </c>
      <c r="P87" s="22"/>
    </row>
    <row r="88" spans="1:16" x14ac:dyDescent="0.25">
      <c r="A88" s="20"/>
      <c r="B88" s="5" t="s">
        <v>106</v>
      </c>
      <c r="C88" s="31"/>
      <c r="D88" s="15"/>
      <c r="E88" s="47"/>
      <c r="F88" s="5"/>
      <c r="G88" s="66"/>
      <c r="H88" s="1"/>
      <c r="I88" s="34"/>
      <c r="J88" s="71"/>
      <c r="K88" s="72"/>
      <c r="L88" s="72"/>
      <c r="M88" s="73"/>
      <c r="N88" s="47">
        <f t="shared" si="8"/>
        <v>0</v>
      </c>
      <c r="O88" s="50">
        <v>0</v>
      </c>
      <c r="P88" s="22"/>
    </row>
    <row r="89" spans="1:16" x14ac:dyDescent="0.25">
      <c r="A89" s="20"/>
      <c r="B89" s="5" t="s">
        <v>106</v>
      </c>
      <c r="C89" s="1"/>
      <c r="D89" s="14"/>
      <c r="E89" s="47"/>
      <c r="F89" s="5"/>
      <c r="G89" s="66"/>
      <c r="H89" s="1"/>
      <c r="I89" s="34"/>
      <c r="J89" s="71"/>
      <c r="K89" s="72"/>
      <c r="L89" s="72"/>
      <c r="M89" s="73"/>
      <c r="N89" s="47">
        <f t="shared" si="8"/>
        <v>0</v>
      </c>
      <c r="O89" s="50">
        <v>0</v>
      </c>
      <c r="P89" s="22"/>
    </row>
    <row r="90" spans="1:16" x14ac:dyDescent="0.25">
      <c r="A90" s="20"/>
      <c r="B90" s="5" t="s">
        <v>106</v>
      </c>
      <c r="C90" s="31"/>
      <c r="D90" s="15"/>
      <c r="E90" s="47"/>
      <c r="F90" s="5"/>
      <c r="G90" s="66"/>
      <c r="H90" s="1"/>
      <c r="I90" s="34"/>
      <c r="J90" s="71"/>
      <c r="K90" s="72"/>
      <c r="L90" s="72"/>
      <c r="M90" s="73"/>
      <c r="N90" s="47">
        <f t="shared" si="8"/>
        <v>0</v>
      </c>
      <c r="O90" s="50">
        <v>0</v>
      </c>
      <c r="P90" s="22"/>
    </row>
    <row r="91" spans="1:16" x14ac:dyDescent="0.25">
      <c r="A91" s="20"/>
      <c r="B91" s="5" t="s">
        <v>106</v>
      </c>
      <c r="C91" s="1"/>
      <c r="D91" s="14"/>
      <c r="E91" s="47"/>
      <c r="F91" s="5"/>
      <c r="G91" s="66"/>
      <c r="H91" s="1"/>
      <c r="I91" s="34"/>
      <c r="J91" s="71"/>
      <c r="K91" s="72"/>
      <c r="L91" s="72"/>
      <c r="M91" s="73"/>
      <c r="N91" s="47">
        <f t="shared" si="8"/>
        <v>0</v>
      </c>
      <c r="O91" s="50">
        <v>0</v>
      </c>
      <c r="P91" s="22"/>
    </row>
    <row r="92" spans="1:16" x14ac:dyDescent="0.25">
      <c r="A92" s="20"/>
      <c r="B92" s="5" t="s">
        <v>106</v>
      </c>
      <c r="C92" s="31"/>
      <c r="D92" s="15"/>
      <c r="E92" s="47"/>
      <c r="F92" s="5"/>
      <c r="G92" s="66"/>
      <c r="H92" s="1"/>
      <c r="I92" s="34"/>
      <c r="J92" s="71"/>
      <c r="K92" s="72"/>
      <c r="L92" s="72"/>
      <c r="M92" s="73"/>
      <c r="N92" s="47">
        <f t="shared" si="8"/>
        <v>0</v>
      </c>
      <c r="O92" s="50">
        <v>0</v>
      </c>
      <c r="P92" s="22"/>
    </row>
    <row r="93" spans="1:16" ht="15.75" thickBot="1" x14ac:dyDescent="0.3">
      <c r="A93" s="20"/>
      <c r="B93" s="7"/>
      <c r="C93" s="32" t="s">
        <v>7</v>
      </c>
      <c r="D93" s="16"/>
      <c r="E93" s="55"/>
      <c r="F93" s="36"/>
      <c r="G93" s="66"/>
      <c r="H93" s="37"/>
      <c r="I93" s="38"/>
      <c r="J93" s="71"/>
      <c r="K93" s="72"/>
      <c r="L93" s="72"/>
      <c r="M93" s="73"/>
      <c r="N93" s="47">
        <f t="shared" si="8"/>
        <v>0</v>
      </c>
      <c r="O93" s="50">
        <v>0</v>
      </c>
      <c r="P93" s="22"/>
    </row>
    <row r="94" spans="1:16" ht="15.75" thickBot="1" x14ac:dyDescent="0.3">
      <c r="A94" s="20"/>
      <c r="B94" s="117" t="s">
        <v>3</v>
      </c>
      <c r="C94" s="125"/>
      <c r="D94" s="126"/>
      <c r="E94" s="116">
        <f>SUM(E83:E93)</f>
        <v>0</v>
      </c>
      <c r="F94" s="121"/>
      <c r="G94" s="128"/>
      <c r="H94" s="121"/>
      <c r="I94" s="122"/>
      <c r="J94" s="129"/>
      <c r="K94" s="130"/>
      <c r="L94" s="130"/>
      <c r="M94" s="131"/>
      <c r="N94" s="116">
        <f>SUM(N83:N93)</f>
        <v>0</v>
      </c>
      <c r="O94" s="59">
        <f>SUM(O83:O93)</f>
        <v>0</v>
      </c>
      <c r="P94" s="22"/>
    </row>
    <row r="95" spans="1:16" ht="15.75" thickBot="1" x14ac:dyDescent="0.3">
      <c r="A95" s="20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</row>
    <row r="96" spans="1:16" ht="19.5" customHeight="1" thickBot="1" x14ac:dyDescent="0.3">
      <c r="A96" s="20"/>
      <c r="B96" s="133" t="s">
        <v>62</v>
      </c>
      <c r="C96" s="80"/>
      <c r="D96" s="81"/>
      <c r="E96" s="116">
        <f>E49+E64+E79</f>
        <v>0</v>
      </c>
      <c r="F96" s="86"/>
      <c r="G96" s="87"/>
      <c r="H96" s="88"/>
      <c r="I96" s="88"/>
      <c r="J96" s="88"/>
      <c r="K96" s="116">
        <f>K49+K64+K79+K34</f>
        <v>0</v>
      </c>
      <c r="L96" s="116">
        <f>L49+L64+L79+L34</f>
        <v>0</v>
      </c>
      <c r="M96" s="116">
        <f>M49+M64+M79+M34</f>
        <v>0</v>
      </c>
      <c r="N96" s="78"/>
      <c r="O96" s="90"/>
      <c r="P96" s="22"/>
    </row>
    <row r="97" spans="1:16" ht="15.75" thickBot="1" x14ac:dyDescent="0.3">
      <c r="A97" s="20"/>
      <c r="B97" s="134" t="s">
        <v>51</v>
      </c>
      <c r="C97" s="82"/>
      <c r="D97" s="83"/>
      <c r="E97" s="132">
        <f>E94</f>
        <v>0</v>
      </c>
      <c r="F97" s="82"/>
      <c r="G97" s="83"/>
      <c r="H97" s="89"/>
      <c r="I97" s="89"/>
      <c r="J97" s="89"/>
      <c r="K97" s="87"/>
      <c r="L97" s="87"/>
      <c r="M97" s="88"/>
      <c r="N97" s="132">
        <f>N49+N64+N79+N34+N94</f>
        <v>0</v>
      </c>
      <c r="O97" s="91"/>
      <c r="P97" s="22"/>
    </row>
    <row r="98" spans="1:16" ht="15.75" thickBot="1" x14ac:dyDescent="0.3">
      <c r="A98" s="20"/>
      <c r="B98" s="61" t="s">
        <v>23</v>
      </c>
      <c r="C98" s="84"/>
      <c r="D98" s="85"/>
      <c r="E98" s="79"/>
      <c r="F98" s="85"/>
      <c r="G98" s="85"/>
      <c r="H98" s="85"/>
      <c r="I98" s="85"/>
      <c r="J98" s="85"/>
      <c r="K98" s="85"/>
      <c r="L98" s="85"/>
      <c r="M98" s="85"/>
      <c r="N98" s="77"/>
      <c r="O98" s="62">
        <f>O94+O79+O64+O49+O34</f>
        <v>0</v>
      </c>
      <c r="P98" s="22"/>
    </row>
    <row r="99" spans="1:16" x14ac:dyDescent="0.25">
      <c r="A99" s="27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9"/>
    </row>
    <row r="103" spans="1:16" x14ac:dyDescent="0.25">
      <c r="B103" s="1"/>
      <c r="C103" t="s">
        <v>6</v>
      </c>
    </row>
    <row r="104" spans="1:16" x14ac:dyDescent="0.25">
      <c r="B104" s="46"/>
      <c r="C104" t="s">
        <v>15</v>
      </c>
    </row>
  </sheetData>
  <mergeCells count="12">
    <mergeCell ref="E8:F8"/>
    <mergeCell ref="G8:K8"/>
    <mergeCell ref="E9:E10"/>
    <mergeCell ref="F9:F10"/>
    <mergeCell ref="G9:I9"/>
    <mergeCell ref="J9:J10"/>
    <mergeCell ref="K9:K10"/>
    <mergeCell ref="B21:O21"/>
    <mergeCell ref="B36:O36"/>
    <mergeCell ref="B51:O51"/>
    <mergeCell ref="B66:O66"/>
    <mergeCell ref="B81:O81"/>
  </mergeCells>
  <dataValidations count="2">
    <dataValidation type="date" operator="greaterThan" allowBlank="1" showInputMessage="1" showErrorMessage="1" error="Please enter a valid date _x000a_Attention to the format! dd / mm / yyyy" prompt="Attention to the format! dd / mm / yyyy" sqref="F23:I33 F38:I48 F53:I63 F68:I78 H83:I93 F83:F93">
      <formula1>36526</formula1>
    </dataValidation>
    <dataValidation type="list" allowBlank="1" showInputMessage="1" showErrorMessage="1" sqref="B23:B32 B38:B47 B53:B62 B68:B77 B83:B92">
      <formula1>$BE$21:$BE$33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2" fitToHeight="2" orientation="landscape" r:id="rId1"/>
  <rowBreaks count="1" manualBreakCount="1">
    <brk id="64" max="1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F117"/>
  <sheetViews>
    <sheetView tabSelected="1" view="pageBreakPreview" topLeftCell="A25" zoomScale="80" zoomScaleNormal="70" zoomScaleSheetLayoutView="80" workbookViewId="0">
      <selection activeCell="D38" sqref="D38:F47"/>
    </sheetView>
  </sheetViews>
  <sheetFormatPr baseColWidth="10" defaultColWidth="9.140625" defaultRowHeight="15" x14ac:dyDescent="0.25"/>
  <cols>
    <col min="2" max="2" width="38" customWidth="1"/>
    <col min="3" max="3" width="13.28515625" customWidth="1"/>
    <col min="4" max="4" width="24.28515625" customWidth="1"/>
    <col min="5" max="5" width="33.140625" customWidth="1"/>
    <col min="6" max="8" width="15.42578125" customWidth="1"/>
    <col min="9" max="13" width="15.7109375" customWidth="1"/>
    <col min="14" max="14" width="15.28515625" customWidth="1"/>
    <col min="15" max="15" width="16.85546875" customWidth="1"/>
    <col min="16" max="16" width="16.7109375" customWidth="1"/>
    <col min="19" max="19" width="17" customWidth="1"/>
    <col min="57" max="57" width="51.7109375" bestFit="1" customWidth="1"/>
  </cols>
  <sheetData>
    <row r="1" spans="1:17" ht="5.25" customHeight="1" x14ac:dyDescent="0.25"/>
    <row r="2" spans="1:17" ht="21.75" customHeight="1" x14ac:dyDescent="0.25">
      <c r="A2" s="11" t="s">
        <v>11</v>
      </c>
      <c r="B2" s="4"/>
      <c r="C2" s="4"/>
      <c r="D2" s="4"/>
      <c r="E2" s="4"/>
      <c r="I2" s="19" t="s">
        <v>10</v>
      </c>
      <c r="L2" s="4"/>
    </row>
    <row r="3" spans="1:17" ht="4.5" customHeight="1" x14ac:dyDescent="0.25"/>
    <row r="4" spans="1:17" ht="18.75" customHeight="1" x14ac:dyDescent="0.35">
      <c r="A4" s="18" t="s">
        <v>9</v>
      </c>
    </row>
    <row r="5" spans="1:17" ht="18.75" customHeight="1" x14ac:dyDescent="0.35">
      <c r="A5" s="18"/>
    </row>
    <row r="6" spans="1:17" ht="32.25" customHeight="1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10"/>
    </row>
    <row r="7" spans="1:17" ht="18.75" customHeight="1" x14ac:dyDescent="0.35">
      <c r="A7" s="18"/>
    </row>
    <row r="8" spans="1:17" ht="18.75" customHeight="1" x14ac:dyDescent="0.35">
      <c r="A8" s="18"/>
      <c r="F8" s="169" t="s">
        <v>64</v>
      </c>
      <c r="G8" s="169"/>
      <c r="H8" s="169" t="s">
        <v>65</v>
      </c>
      <c r="I8" s="169"/>
      <c r="J8" s="169"/>
      <c r="K8" s="169"/>
      <c r="L8" s="169"/>
    </row>
    <row r="9" spans="1:17" ht="18.75" customHeight="1" x14ac:dyDescent="0.35">
      <c r="A9" s="18"/>
      <c r="F9" s="168">
        <v>2015</v>
      </c>
      <c r="G9" s="168">
        <v>2016</v>
      </c>
      <c r="H9" s="168">
        <v>2015</v>
      </c>
      <c r="I9" s="168"/>
      <c r="J9" s="168"/>
      <c r="K9" s="168">
        <v>2016</v>
      </c>
      <c r="L9" s="168" t="s">
        <v>74</v>
      </c>
    </row>
    <row r="10" spans="1:17" ht="18.75" customHeight="1" x14ac:dyDescent="0.35">
      <c r="A10" s="18"/>
      <c r="F10" s="168"/>
      <c r="G10" s="168"/>
      <c r="H10" s="100" t="s">
        <v>71</v>
      </c>
      <c r="I10" s="100" t="s">
        <v>72</v>
      </c>
      <c r="J10" s="100" t="s">
        <v>66</v>
      </c>
      <c r="K10" s="168"/>
      <c r="L10" s="168"/>
    </row>
    <row r="11" spans="1:17" ht="18.75" customHeight="1" x14ac:dyDescent="0.35">
      <c r="A11" s="18"/>
      <c r="E11" s="97" t="s">
        <v>67</v>
      </c>
      <c r="F11" s="108"/>
      <c r="G11" s="108"/>
      <c r="H11" s="103">
        <f>L34</f>
        <v>196.87058823529412</v>
      </c>
      <c r="I11" s="103">
        <f>M34</f>
        <v>0</v>
      </c>
      <c r="J11" s="160">
        <f>SUM(H11:I11)</f>
        <v>196.87058823529412</v>
      </c>
      <c r="K11" s="106">
        <f>O34</f>
        <v>0</v>
      </c>
      <c r="L11" s="106">
        <f>P34</f>
        <v>0</v>
      </c>
    </row>
    <row r="12" spans="1:17" ht="18.75" customHeight="1" x14ac:dyDescent="0.35">
      <c r="A12" s="18"/>
      <c r="E12" s="98" t="s">
        <v>45</v>
      </c>
      <c r="F12" s="107">
        <f>F49</f>
        <v>530.77811764705882</v>
      </c>
      <c r="G12" s="109"/>
      <c r="H12" s="101">
        <f>L49</f>
        <v>433.27468470588235</v>
      </c>
      <c r="I12" s="101">
        <f>M49</f>
        <v>96.823529411764696</v>
      </c>
      <c r="J12" s="160">
        <f t="shared" ref="J12:J13" si="0">SUM(H12:I12)</f>
        <v>530.0982141176471</v>
      </c>
      <c r="K12" s="107">
        <f>O49</f>
        <v>0</v>
      </c>
      <c r="L12" s="107">
        <f>P49</f>
        <v>0</v>
      </c>
    </row>
    <row r="13" spans="1:17" ht="18.75" customHeight="1" x14ac:dyDescent="0.35">
      <c r="A13" s="18"/>
      <c r="E13" s="98" t="s">
        <v>68</v>
      </c>
      <c r="F13" s="107">
        <f>F64</f>
        <v>475.23082352941179</v>
      </c>
      <c r="G13" s="109"/>
      <c r="H13" s="101">
        <f>L64</f>
        <v>86</v>
      </c>
      <c r="I13" s="101">
        <f>M64</f>
        <v>389.22352941176473</v>
      </c>
      <c r="J13" s="160">
        <f t="shared" si="0"/>
        <v>475.22352941176473</v>
      </c>
      <c r="K13" s="107">
        <f>O64</f>
        <v>0</v>
      </c>
      <c r="L13" s="107">
        <f>P64</f>
        <v>0</v>
      </c>
    </row>
    <row r="14" spans="1:17" ht="18.75" customHeight="1" x14ac:dyDescent="0.35">
      <c r="A14" s="18"/>
      <c r="E14" s="98" t="s">
        <v>69</v>
      </c>
      <c r="F14" s="107">
        <f>F86</f>
        <v>1466.3294117647058</v>
      </c>
      <c r="G14" s="109"/>
      <c r="H14" s="101">
        <f>L86</f>
        <v>86.211764705882345</v>
      </c>
      <c r="I14" s="101">
        <f>M86</f>
        <v>1380.1176470588234</v>
      </c>
      <c r="J14" s="160">
        <f>SUM(H14:I14)</f>
        <v>1466.3294117647058</v>
      </c>
      <c r="K14" s="107">
        <f>O86</f>
        <v>0</v>
      </c>
      <c r="L14" s="107">
        <f>P86</f>
        <v>0</v>
      </c>
    </row>
    <row r="15" spans="1:17" ht="18.75" customHeight="1" x14ac:dyDescent="0.35">
      <c r="A15" s="18"/>
      <c r="E15" s="99" t="s">
        <v>70</v>
      </c>
      <c r="F15" s="110"/>
      <c r="G15" s="111">
        <f>F106</f>
        <v>1497.6470588235295</v>
      </c>
      <c r="H15" s="102"/>
      <c r="I15" s="102"/>
      <c r="J15" s="102"/>
      <c r="K15" s="111">
        <f>O106</f>
        <v>1497.6470588235295</v>
      </c>
      <c r="L15" s="111">
        <f>P106</f>
        <v>0</v>
      </c>
    </row>
    <row r="16" spans="1:17" ht="18.75" customHeight="1" x14ac:dyDescent="0.35">
      <c r="A16" s="18"/>
      <c r="E16" s="112" t="s">
        <v>66</v>
      </c>
      <c r="F16" s="161">
        <f>SUM(F11:F15)</f>
        <v>2472.3383529411767</v>
      </c>
      <c r="G16" s="161">
        <f t="shared" ref="G16:L16" si="1">SUM(G11:G15)</f>
        <v>1497.6470588235295</v>
      </c>
      <c r="H16" s="161">
        <f t="shared" si="1"/>
        <v>802.35703764705886</v>
      </c>
      <c r="I16" s="161">
        <f t="shared" si="1"/>
        <v>1866.1647058823528</v>
      </c>
      <c r="J16" s="161">
        <f t="shared" si="1"/>
        <v>2668.5217435294117</v>
      </c>
      <c r="K16" s="161">
        <f t="shared" si="1"/>
        <v>1497.6470588235295</v>
      </c>
      <c r="L16" s="112">
        <f t="shared" si="1"/>
        <v>0</v>
      </c>
    </row>
    <row r="17" spans="1:58" ht="18.75" customHeight="1" x14ac:dyDescent="0.25"/>
    <row r="18" spans="1:58" ht="4.5" customHeight="1" x14ac:dyDescent="0.25"/>
    <row r="19" spans="1:58" ht="32.25" customHeight="1" x14ac:dyDescent="0.25">
      <c r="A19" s="8" t="s">
        <v>38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10"/>
      <c r="BD19" t="s">
        <v>99</v>
      </c>
    </row>
    <row r="20" spans="1:58" ht="6" customHeight="1" thickBot="1" x14ac:dyDescent="0.3">
      <c r="A20" s="20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2"/>
    </row>
    <row r="21" spans="1:58" ht="24.75" customHeight="1" thickBot="1" x14ac:dyDescent="0.3">
      <c r="A21" s="20"/>
      <c r="B21" s="163" t="s">
        <v>39</v>
      </c>
      <c r="C21" s="164"/>
      <c r="D21" s="164"/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5"/>
      <c r="Q21" s="22"/>
      <c r="BD21" t="s">
        <v>103</v>
      </c>
      <c r="BF21" t="str">
        <f>BD21&amp;" ("&amp;BE21&amp;")"</f>
        <v>A saisir ()</v>
      </c>
    </row>
    <row r="22" spans="1:58" s="3" customFormat="1" ht="90" x14ac:dyDescent="0.25">
      <c r="A22" s="23"/>
      <c r="B22" s="39" t="s">
        <v>76</v>
      </c>
      <c r="C22" s="44" t="s">
        <v>110</v>
      </c>
      <c r="D22" s="40" t="s">
        <v>0</v>
      </c>
      <c r="E22" s="41" t="s">
        <v>5</v>
      </c>
      <c r="F22" s="42" t="s">
        <v>40</v>
      </c>
      <c r="G22" s="39" t="s">
        <v>12</v>
      </c>
      <c r="H22" s="40" t="s">
        <v>13</v>
      </c>
      <c r="I22" s="40" t="s">
        <v>2</v>
      </c>
      <c r="J22" s="43" t="s">
        <v>8</v>
      </c>
      <c r="K22" s="42" t="s">
        <v>41</v>
      </c>
      <c r="L22" s="44" t="s">
        <v>42</v>
      </c>
      <c r="M22" s="40" t="s">
        <v>43</v>
      </c>
      <c r="N22" s="113" t="s">
        <v>44</v>
      </c>
      <c r="O22" s="42" t="s">
        <v>34</v>
      </c>
      <c r="P22" s="45" t="s">
        <v>73</v>
      </c>
      <c r="Q22" s="24"/>
      <c r="BD22" s="135" t="s">
        <v>78</v>
      </c>
      <c r="BE22" s="135" t="s">
        <v>100</v>
      </c>
      <c r="BF22" t="str">
        <f>BD22&amp;" ("&amp;BE22&amp;")"</f>
        <v>BFI ( Biens Fonciers et Immobiliers )</v>
      </c>
    </row>
    <row r="23" spans="1:58" x14ac:dyDescent="0.25">
      <c r="A23" s="20"/>
      <c r="B23" s="5" t="s">
        <v>125</v>
      </c>
      <c r="C23" s="138" t="s">
        <v>116</v>
      </c>
      <c r="D23" s="1" t="s">
        <v>133</v>
      </c>
      <c r="E23" s="14" t="s">
        <v>137</v>
      </c>
      <c r="F23" s="47">
        <v>245.92941176470589</v>
      </c>
      <c r="G23" s="96"/>
      <c r="H23" s="1"/>
      <c r="I23" s="1"/>
      <c r="J23" s="34"/>
      <c r="K23" s="47">
        <v>160.4470588235294</v>
      </c>
      <c r="L23" s="48">
        <v>85.482352941176472</v>
      </c>
      <c r="M23" s="49"/>
      <c r="N23" s="114">
        <f>L23+M23</f>
        <v>85.482352941176472</v>
      </c>
      <c r="O23" s="47"/>
      <c r="P23" s="50"/>
      <c r="Q23" s="22"/>
      <c r="BD23" s="136" t="s">
        <v>79</v>
      </c>
      <c r="BE23" s="136" t="s">
        <v>80</v>
      </c>
      <c r="BF23" t="str">
        <f t="shared" ref="BF23:BF33" si="2">BD23&amp;" ("&amp;BE23&amp;")"</f>
        <v>COM ( Materiel Telecom )</v>
      </c>
    </row>
    <row r="24" spans="1:58" s="2" customFormat="1" x14ac:dyDescent="0.25">
      <c r="A24" s="25"/>
      <c r="B24" s="5" t="s">
        <v>126</v>
      </c>
      <c r="C24" s="138" t="s">
        <v>117</v>
      </c>
      <c r="D24" s="31" t="s">
        <v>134</v>
      </c>
      <c r="E24" s="15" t="s">
        <v>138</v>
      </c>
      <c r="F24" s="51">
        <v>37.676705882352941</v>
      </c>
      <c r="G24" s="6"/>
      <c r="H24" s="31"/>
      <c r="I24" s="31"/>
      <c r="J24" s="35"/>
      <c r="K24" s="51">
        <v>32.061435764705884</v>
      </c>
      <c r="L24" s="52">
        <v>7.882352941176471</v>
      </c>
      <c r="M24" s="53"/>
      <c r="N24" s="114">
        <f t="shared" ref="N24:N33" si="3">L24+M24</f>
        <v>7.882352941176471</v>
      </c>
      <c r="O24" s="51"/>
      <c r="P24" s="54"/>
      <c r="Q24" s="26"/>
      <c r="BD24" s="137" t="s">
        <v>81</v>
      </c>
      <c r="BE24" s="137" t="s">
        <v>82</v>
      </c>
      <c r="BF24" t="str">
        <f t="shared" si="2"/>
        <v>FDC ( Fonds de commerce )</v>
      </c>
    </row>
    <row r="25" spans="1:58" x14ac:dyDescent="0.25">
      <c r="A25" s="20"/>
      <c r="B25" s="5" t="s">
        <v>125</v>
      </c>
      <c r="C25" s="138" t="s">
        <v>116</v>
      </c>
      <c r="D25" s="1" t="s">
        <v>135</v>
      </c>
      <c r="E25" s="14" t="s">
        <v>139</v>
      </c>
      <c r="F25" s="47">
        <v>835.53741176470578</v>
      </c>
      <c r="G25" s="5"/>
      <c r="H25" s="1"/>
      <c r="I25" s="1"/>
      <c r="J25" s="34"/>
      <c r="K25" s="47">
        <v>555.34117647058827</v>
      </c>
      <c r="L25" s="48">
        <v>72.376470588235293</v>
      </c>
      <c r="M25" s="49"/>
      <c r="N25" s="114">
        <f t="shared" si="3"/>
        <v>72.376470588235293</v>
      </c>
      <c r="O25" s="47"/>
      <c r="P25" s="50"/>
      <c r="Q25" s="22"/>
      <c r="BD25" s="137" t="s">
        <v>83</v>
      </c>
      <c r="BE25" s="137" t="s">
        <v>84</v>
      </c>
      <c r="BF25" t="str">
        <f t="shared" si="2"/>
        <v>FIN ( Financier hors titres )</v>
      </c>
    </row>
    <row r="26" spans="1:58" ht="30" x14ac:dyDescent="0.25">
      <c r="A26" s="20"/>
      <c r="B26" s="5" t="s">
        <v>125</v>
      </c>
      <c r="C26" s="138" t="s">
        <v>116</v>
      </c>
      <c r="D26" s="31" t="s">
        <v>136</v>
      </c>
      <c r="E26" s="15" t="s">
        <v>140</v>
      </c>
      <c r="F26" s="47">
        <v>32.423529411764704</v>
      </c>
      <c r="G26" s="5"/>
      <c r="H26" s="1"/>
      <c r="I26" s="1"/>
      <c r="J26" s="34"/>
      <c r="K26" s="47"/>
      <c r="L26" s="48">
        <v>31.129411764705882</v>
      </c>
      <c r="M26" s="49"/>
      <c r="N26" s="114">
        <f t="shared" si="3"/>
        <v>31.129411764705882</v>
      </c>
      <c r="O26" s="47"/>
      <c r="P26" s="50"/>
      <c r="Q26" s="22"/>
      <c r="BD26" s="137" t="s">
        <v>85</v>
      </c>
      <c r="BE26" s="137" t="s">
        <v>102</v>
      </c>
      <c r="BF26" t="str">
        <f t="shared" si="2"/>
        <v>IMO ( Immobilier Autres )</v>
      </c>
    </row>
    <row r="27" spans="1:58" x14ac:dyDescent="0.25">
      <c r="A27" s="20"/>
      <c r="B27" s="5" t="s">
        <v>104</v>
      </c>
      <c r="C27" s="138"/>
      <c r="D27" s="1"/>
      <c r="E27" s="14"/>
      <c r="F27" s="47"/>
      <c r="G27" s="5"/>
      <c r="H27" s="1"/>
      <c r="I27" s="1"/>
      <c r="J27" s="34"/>
      <c r="K27" s="47"/>
      <c r="L27" s="48"/>
      <c r="M27" s="49"/>
      <c r="N27" s="114">
        <f t="shared" si="3"/>
        <v>0</v>
      </c>
      <c r="O27" s="47"/>
      <c r="P27" s="50"/>
      <c r="Q27" s="22"/>
      <c r="BD27" s="137" t="s">
        <v>86</v>
      </c>
      <c r="BE27" s="137" t="s">
        <v>101</v>
      </c>
      <c r="BF27" t="str">
        <f t="shared" si="2"/>
        <v>INC ( Actifs Incorporels hors log. et FDC)</v>
      </c>
    </row>
    <row r="28" spans="1:58" x14ac:dyDescent="0.25">
      <c r="A28" s="20"/>
      <c r="B28" s="5" t="s">
        <v>104</v>
      </c>
      <c r="C28" s="138"/>
      <c r="D28" s="31"/>
      <c r="E28" s="15"/>
      <c r="F28" s="47"/>
      <c r="G28" s="5"/>
      <c r="H28" s="1"/>
      <c r="I28" s="1"/>
      <c r="J28" s="34"/>
      <c r="K28" s="47"/>
      <c r="L28" s="48"/>
      <c r="M28" s="49"/>
      <c r="N28" s="114">
        <f t="shared" si="3"/>
        <v>0</v>
      </c>
      <c r="O28" s="47"/>
      <c r="P28" s="50"/>
      <c r="Q28" s="22"/>
      <c r="BD28" s="137" t="s">
        <v>87</v>
      </c>
      <c r="BE28" s="137" t="s">
        <v>88</v>
      </c>
      <c r="BF28" t="str">
        <f t="shared" si="2"/>
        <v>MEX ( Materiel d'Exploitation )</v>
      </c>
    </row>
    <row r="29" spans="1:58" x14ac:dyDescent="0.25">
      <c r="A29" s="20"/>
      <c r="B29" s="5" t="s">
        <v>104</v>
      </c>
      <c r="C29" s="138"/>
      <c r="D29" s="1"/>
      <c r="E29" s="14"/>
      <c r="F29" s="47"/>
      <c r="G29" s="5"/>
      <c r="H29" s="1"/>
      <c r="I29" s="1"/>
      <c r="J29" s="34"/>
      <c r="K29" s="47"/>
      <c r="L29" s="48"/>
      <c r="M29" s="49"/>
      <c r="N29" s="114">
        <f t="shared" si="3"/>
        <v>0</v>
      </c>
      <c r="O29" s="47"/>
      <c r="P29" s="50"/>
      <c r="Q29" s="22"/>
      <c r="BD29" s="137" t="s">
        <v>89</v>
      </c>
      <c r="BE29" s="137" t="s">
        <v>90</v>
      </c>
      <c r="BF29" t="str">
        <f t="shared" si="2"/>
        <v>MIN ( Informatique )</v>
      </c>
    </row>
    <row r="30" spans="1:58" x14ac:dyDescent="0.25">
      <c r="A30" s="20"/>
      <c r="B30" s="5" t="s">
        <v>104</v>
      </c>
      <c r="C30" s="138"/>
      <c r="D30" s="31"/>
      <c r="E30" s="15"/>
      <c r="F30" s="47"/>
      <c r="G30" s="5"/>
      <c r="H30" s="1"/>
      <c r="I30" s="1"/>
      <c r="J30" s="34"/>
      <c r="K30" s="47"/>
      <c r="L30" s="48"/>
      <c r="M30" s="49"/>
      <c r="N30" s="114">
        <f t="shared" si="3"/>
        <v>0</v>
      </c>
      <c r="O30" s="47"/>
      <c r="P30" s="50"/>
      <c r="Q30" s="22"/>
      <c r="BD30" s="137" t="s">
        <v>91</v>
      </c>
      <c r="BE30" s="137" t="s">
        <v>92</v>
      </c>
      <c r="BF30" t="str">
        <f t="shared" si="2"/>
        <v>MMB ( Mobilier et Materiel de Bureau )</v>
      </c>
    </row>
    <row r="31" spans="1:58" x14ac:dyDescent="0.25">
      <c r="A31" s="20"/>
      <c r="B31" s="5" t="s">
        <v>104</v>
      </c>
      <c r="C31" s="138"/>
      <c r="D31" s="1"/>
      <c r="E31" s="14"/>
      <c r="F31" s="47"/>
      <c r="G31" s="5"/>
      <c r="H31" s="1"/>
      <c r="I31" s="1"/>
      <c r="J31" s="34"/>
      <c r="K31" s="47"/>
      <c r="L31" s="48"/>
      <c r="M31" s="49"/>
      <c r="N31" s="114">
        <f t="shared" si="3"/>
        <v>0</v>
      </c>
      <c r="O31" s="47"/>
      <c r="P31" s="50"/>
      <c r="Q31" s="22"/>
      <c r="BD31" s="137" t="s">
        <v>93</v>
      </c>
      <c r="BE31" s="137" t="s">
        <v>94</v>
      </c>
      <c r="BF31" t="str">
        <f t="shared" si="2"/>
        <v>SHA ( Titres )</v>
      </c>
    </row>
    <row r="32" spans="1:58" x14ac:dyDescent="0.25">
      <c r="A32" s="20"/>
      <c r="B32" s="5" t="s">
        <v>104</v>
      </c>
      <c r="C32" s="138"/>
      <c r="D32" s="31"/>
      <c r="E32" s="15"/>
      <c r="F32" s="47"/>
      <c r="G32" s="5"/>
      <c r="H32" s="1"/>
      <c r="I32" s="1"/>
      <c r="J32" s="34"/>
      <c r="K32" s="47"/>
      <c r="L32" s="48"/>
      <c r="M32" s="49"/>
      <c r="N32" s="114">
        <f t="shared" si="3"/>
        <v>0</v>
      </c>
      <c r="O32" s="47"/>
      <c r="P32" s="50"/>
      <c r="Q32" s="22"/>
      <c r="BD32" s="137" t="s">
        <v>95</v>
      </c>
      <c r="BE32" s="137" t="s">
        <v>96</v>
      </c>
      <c r="BF32" t="str">
        <f t="shared" si="2"/>
        <v>TEL ( Téléphonie Mobile )</v>
      </c>
    </row>
    <row r="33" spans="1:58" ht="15.75" thickBot="1" x14ac:dyDescent="0.3">
      <c r="A33" s="20"/>
      <c r="B33" s="7"/>
      <c r="C33" s="139"/>
      <c r="D33" s="32" t="s">
        <v>1</v>
      </c>
      <c r="E33" s="16"/>
      <c r="F33" s="55"/>
      <c r="G33" s="36"/>
      <c r="H33" s="37"/>
      <c r="I33" s="37"/>
      <c r="J33" s="38"/>
      <c r="K33" s="55"/>
      <c r="L33" s="56"/>
      <c r="M33" s="57"/>
      <c r="N33" s="115">
        <f t="shared" si="3"/>
        <v>0</v>
      </c>
      <c r="O33" s="55"/>
      <c r="P33" s="58"/>
      <c r="Q33" s="22"/>
      <c r="BD33" s="137" t="s">
        <v>97</v>
      </c>
      <c r="BE33" s="137" t="s">
        <v>98</v>
      </c>
      <c r="BF33" t="str">
        <f t="shared" si="2"/>
        <v>VOS ( Véhicules de société )</v>
      </c>
    </row>
    <row r="34" spans="1:58" ht="15.75" thickBot="1" x14ac:dyDescent="0.3">
      <c r="A34" s="20"/>
      <c r="B34" s="117" t="s">
        <v>3</v>
      </c>
      <c r="C34" s="140"/>
      <c r="D34" s="118"/>
      <c r="E34" s="119"/>
      <c r="F34" s="120">
        <f>SUM(F23:F33)</f>
        <v>1151.5670588235294</v>
      </c>
      <c r="G34" s="121"/>
      <c r="H34" s="121"/>
      <c r="I34" s="121"/>
      <c r="J34" s="122"/>
      <c r="K34" s="116">
        <f t="shared" ref="K34:O34" si="4">SUM(K23:K33)</f>
        <v>747.84967105882356</v>
      </c>
      <c r="L34" s="123">
        <f t="shared" si="4"/>
        <v>196.87058823529412</v>
      </c>
      <c r="M34" s="124">
        <f t="shared" si="4"/>
        <v>0</v>
      </c>
      <c r="N34" s="116">
        <f t="shared" si="4"/>
        <v>196.87058823529412</v>
      </c>
      <c r="O34" s="116">
        <f t="shared" si="4"/>
        <v>0</v>
      </c>
      <c r="P34" s="59">
        <f>SUM(P23:P33)</f>
        <v>0</v>
      </c>
      <c r="Q34" s="22"/>
    </row>
    <row r="35" spans="1:58" x14ac:dyDescent="0.25">
      <c r="A35" s="20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2"/>
    </row>
    <row r="36" spans="1:58" ht="24.75" customHeight="1" thickBot="1" x14ac:dyDescent="0.3">
      <c r="A36" s="20"/>
      <c r="B36" s="166" t="s">
        <v>45</v>
      </c>
      <c r="C36" s="167"/>
      <c r="D36" s="167"/>
      <c r="E36" s="167"/>
      <c r="F36" s="167"/>
      <c r="G36" s="167"/>
      <c r="H36" s="167"/>
      <c r="I36" s="167"/>
      <c r="J36" s="167"/>
      <c r="K36" s="167"/>
      <c r="L36" s="167"/>
      <c r="M36" s="167"/>
      <c r="N36" s="167"/>
      <c r="O36" s="167"/>
      <c r="P36" s="167"/>
      <c r="Q36" s="22"/>
      <c r="BD36" s="144" t="s">
        <v>115</v>
      </c>
    </row>
    <row r="37" spans="1:58" s="3" customFormat="1" ht="90.75" thickBot="1" x14ac:dyDescent="0.3">
      <c r="A37" s="23"/>
      <c r="B37" s="39" t="s">
        <v>76</v>
      </c>
      <c r="C37" s="44" t="s">
        <v>110</v>
      </c>
      <c r="D37" s="13" t="s">
        <v>0</v>
      </c>
      <c r="E37" s="30" t="s">
        <v>5</v>
      </c>
      <c r="F37" s="42" t="s">
        <v>24</v>
      </c>
      <c r="G37" s="12" t="s">
        <v>12</v>
      </c>
      <c r="H37" s="13" t="s">
        <v>13</v>
      </c>
      <c r="I37" s="13" t="s">
        <v>2</v>
      </c>
      <c r="J37" s="33" t="s">
        <v>8</v>
      </c>
      <c r="K37" s="63"/>
      <c r="L37" s="44" t="s">
        <v>42</v>
      </c>
      <c r="M37" s="40" t="s">
        <v>43</v>
      </c>
      <c r="N37" s="113" t="s">
        <v>44</v>
      </c>
      <c r="O37" s="42" t="s">
        <v>34</v>
      </c>
      <c r="P37" s="45" t="s">
        <v>73</v>
      </c>
      <c r="Q37" s="24"/>
      <c r="BD37" s="149" t="s">
        <v>103</v>
      </c>
    </row>
    <row r="38" spans="1:58" x14ac:dyDescent="0.25">
      <c r="A38" s="20"/>
      <c r="B38" s="5" t="s">
        <v>123</v>
      </c>
      <c r="C38" s="138" t="s">
        <v>111</v>
      </c>
      <c r="D38" s="1" t="s">
        <v>141</v>
      </c>
      <c r="E38" s="14" t="s">
        <v>148</v>
      </c>
      <c r="F38" s="47">
        <v>29.576470588235296</v>
      </c>
      <c r="G38" s="5"/>
      <c r="H38" s="1"/>
      <c r="I38" s="1"/>
      <c r="J38" s="34"/>
      <c r="K38" s="64"/>
      <c r="L38" s="48">
        <v>29.576470588235296</v>
      </c>
      <c r="M38" s="49"/>
      <c r="N38" s="114">
        <f>L38+M38</f>
        <v>29.576470588235296</v>
      </c>
      <c r="O38" s="47"/>
      <c r="P38" s="50"/>
      <c r="Q38" s="22"/>
      <c r="BD38" s="148" t="s">
        <v>111</v>
      </c>
    </row>
    <row r="39" spans="1:58" s="2" customFormat="1" ht="15.75" thickBot="1" x14ac:dyDescent="0.3">
      <c r="A39" s="25"/>
      <c r="B39" s="5" t="s">
        <v>130</v>
      </c>
      <c r="C39" s="138" t="s">
        <v>118</v>
      </c>
      <c r="D39" s="31" t="s">
        <v>142</v>
      </c>
      <c r="E39" s="15" t="s">
        <v>149</v>
      </c>
      <c r="F39" s="51">
        <v>36.28235294117647</v>
      </c>
      <c r="G39" s="6"/>
      <c r="H39" s="31"/>
      <c r="I39" s="31"/>
      <c r="J39" s="35"/>
      <c r="K39" s="65"/>
      <c r="L39" s="48">
        <v>36</v>
      </c>
      <c r="M39" s="53"/>
      <c r="N39" s="114">
        <f t="shared" ref="N39:N48" si="5">L39+M39</f>
        <v>36</v>
      </c>
      <c r="O39" s="51"/>
      <c r="P39" s="54"/>
      <c r="Q39" s="26"/>
      <c r="BD39" s="146" t="s">
        <v>112</v>
      </c>
    </row>
    <row r="40" spans="1:58" ht="15.75" thickBot="1" x14ac:dyDescent="0.3">
      <c r="A40" s="20"/>
      <c r="B40" s="5" t="s">
        <v>125</v>
      </c>
      <c r="C40" s="138" t="s">
        <v>116</v>
      </c>
      <c r="D40" s="1" t="s">
        <v>143</v>
      </c>
      <c r="E40" s="14" t="s">
        <v>150</v>
      </c>
      <c r="F40" s="47">
        <v>177.04235294117649</v>
      </c>
      <c r="G40" s="5"/>
      <c r="H40" s="1"/>
      <c r="I40" s="1"/>
      <c r="J40" s="34"/>
      <c r="K40" s="64"/>
      <c r="L40" s="48">
        <v>159.85882352941175</v>
      </c>
      <c r="M40" s="49">
        <v>17.176470588235293</v>
      </c>
      <c r="N40" s="114">
        <f t="shared" si="5"/>
        <v>177.03529411764706</v>
      </c>
      <c r="O40" s="47"/>
      <c r="P40" s="50"/>
      <c r="Q40" s="22"/>
      <c r="BD40" s="146" t="s">
        <v>113</v>
      </c>
    </row>
    <row r="41" spans="1:58" ht="15.75" thickBot="1" x14ac:dyDescent="0.3">
      <c r="A41" s="20"/>
      <c r="B41" s="5" t="s">
        <v>125</v>
      </c>
      <c r="C41" s="138" t="s">
        <v>116</v>
      </c>
      <c r="D41" s="31" t="s">
        <v>144</v>
      </c>
      <c r="E41" s="15" t="s">
        <v>151</v>
      </c>
      <c r="F41" s="47">
        <v>55.900470588235294</v>
      </c>
      <c r="G41" s="5"/>
      <c r="H41" s="1"/>
      <c r="I41" s="1"/>
      <c r="J41" s="34"/>
      <c r="K41" s="64"/>
      <c r="L41" s="48">
        <v>55.505882352941178</v>
      </c>
      <c r="M41" s="49"/>
      <c r="N41" s="114">
        <f t="shared" si="5"/>
        <v>55.505882352941178</v>
      </c>
      <c r="O41" s="47"/>
      <c r="P41" s="50"/>
      <c r="Q41" s="22"/>
      <c r="BD41" s="146" t="s">
        <v>114</v>
      </c>
    </row>
    <row r="42" spans="1:58" x14ac:dyDescent="0.25">
      <c r="A42" s="20"/>
      <c r="B42" s="5" t="s">
        <v>123</v>
      </c>
      <c r="C42" s="138" t="s">
        <v>112</v>
      </c>
      <c r="D42" s="1" t="s">
        <v>145</v>
      </c>
      <c r="E42" s="14" t="s">
        <v>152</v>
      </c>
      <c r="F42" s="47">
        <v>133.76470588235293</v>
      </c>
      <c r="G42" s="5"/>
      <c r="H42" s="1"/>
      <c r="I42" s="1"/>
      <c r="J42" s="34"/>
      <c r="K42" s="64"/>
      <c r="L42" s="48">
        <v>133.76880235294118</v>
      </c>
      <c r="M42" s="49"/>
      <c r="N42" s="114">
        <f t="shared" si="5"/>
        <v>133.76880235294118</v>
      </c>
      <c r="O42" s="47"/>
      <c r="P42" s="50"/>
      <c r="Q42" s="22"/>
      <c r="BD42" s="147" t="s">
        <v>116</v>
      </c>
    </row>
    <row r="43" spans="1:58" ht="30" x14ac:dyDescent="0.25">
      <c r="A43" s="20"/>
      <c r="B43" s="5" t="s">
        <v>123</v>
      </c>
      <c r="C43" s="138" t="s">
        <v>112</v>
      </c>
      <c r="D43" s="1" t="s">
        <v>146</v>
      </c>
      <c r="E43" s="15" t="s">
        <v>153</v>
      </c>
      <c r="F43" s="47">
        <v>61.411764705882355</v>
      </c>
      <c r="G43" s="5"/>
      <c r="H43" s="1"/>
      <c r="I43" s="1"/>
      <c r="J43" s="34"/>
      <c r="K43" s="64"/>
      <c r="L43" s="48">
        <v>18.564705882352943</v>
      </c>
      <c r="M43" s="49">
        <v>42.847058823529409</v>
      </c>
      <c r="N43" s="114">
        <f t="shared" si="5"/>
        <v>61.411764705882348</v>
      </c>
      <c r="O43" s="47"/>
      <c r="P43" s="50"/>
      <c r="Q43" s="22"/>
      <c r="BD43" s="147" t="s">
        <v>117</v>
      </c>
    </row>
    <row r="44" spans="1:58" x14ac:dyDescent="0.25">
      <c r="A44" s="20"/>
      <c r="B44" s="5" t="s">
        <v>128</v>
      </c>
      <c r="C44" s="138" t="s">
        <v>118</v>
      </c>
      <c r="D44" s="31" t="s">
        <v>147</v>
      </c>
      <c r="E44" s="14" t="s">
        <v>154</v>
      </c>
      <c r="F44" s="47">
        <v>36.799999999999997</v>
      </c>
      <c r="G44" s="5"/>
      <c r="H44" s="1"/>
      <c r="I44" s="1"/>
      <c r="J44" s="34"/>
      <c r="K44" s="64"/>
      <c r="L44" s="48"/>
      <c r="M44" s="49">
        <v>36.799999999999997</v>
      </c>
      <c r="N44" s="114">
        <f t="shared" si="5"/>
        <v>36.799999999999997</v>
      </c>
      <c r="O44" s="47"/>
      <c r="P44" s="50"/>
      <c r="Q44" s="22"/>
      <c r="BD44" s="147" t="s">
        <v>118</v>
      </c>
    </row>
    <row r="45" spans="1:58" x14ac:dyDescent="0.25">
      <c r="A45" s="20"/>
      <c r="B45" s="5" t="s">
        <v>104</v>
      </c>
      <c r="C45" s="138"/>
      <c r="D45" s="31"/>
      <c r="E45" s="15"/>
      <c r="F45" s="47"/>
      <c r="G45" s="5"/>
      <c r="H45" s="1"/>
      <c r="I45" s="1"/>
      <c r="J45" s="34"/>
      <c r="K45" s="64"/>
      <c r="L45" s="48"/>
      <c r="M45" s="49"/>
      <c r="N45" s="114">
        <f t="shared" si="5"/>
        <v>0</v>
      </c>
      <c r="O45" s="47"/>
      <c r="P45" s="50"/>
      <c r="Q45" s="22"/>
      <c r="BE45" s="145"/>
    </row>
    <row r="46" spans="1:58" x14ac:dyDescent="0.25">
      <c r="A46" s="20"/>
      <c r="B46" s="5" t="s">
        <v>104</v>
      </c>
      <c r="C46" s="138"/>
      <c r="D46" s="1"/>
      <c r="E46" s="14"/>
      <c r="F46" s="47"/>
      <c r="G46" s="5"/>
      <c r="H46" s="1"/>
      <c r="I46" s="1"/>
      <c r="J46" s="34"/>
      <c r="K46" s="64"/>
      <c r="L46" s="48"/>
      <c r="M46" s="49"/>
      <c r="N46" s="114">
        <f t="shared" si="5"/>
        <v>0</v>
      </c>
      <c r="O46" s="47"/>
      <c r="P46" s="50"/>
      <c r="Q46" s="22"/>
      <c r="BE46" s="145"/>
    </row>
    <row r="47" spans="1:58" x14ac:dyDescent="0.25">
      <c r="A47" s="20"/>
      <c r="B47" s="5" t="s">
        <v>104</v>
      </c>
      <c r="C47" s="138"/>
      <c r="D47" s="31"/>
      <c r="E47" s="15"/>
      <c r="F47" s="47"/>
      <c r="G47" s="5"/>
      <c r="H47" s="1"/>
      <c r="I47" s="1"/>
      <c r="J47" s="34"/>
      <c r="K47" s="64"/>
      <c r="L47" s="48"/>
      <c r="M47" s="49"/>
      <c r="N47" s="114">
        <f t="shared" si="5"/>
        <v>0</v>
      </c>
      <c r="O47" s="47"/>
      <c r="P47" s="50"/>
      <c r="Q47" s="22"/>
      <c r="BE47" s="145"/>
    </row>
    <row r="48" spans="1:58" ht="15.75" thickBot="1" x14ac:dyDescent="0.3">
      <c r="A48" s="20"/>
      <c r="B48" s="7"/>
      <c r="C48" s="139"/>
      <c r="D48" s="32" t="s">
        <v>1</v>
      </c>
      <c r="E48" s="16"/>
      <c r="F48" s="55"/>
      <c r="G48" s="36"/>
      <c r="H48" s="37"/>
      <c r="I48" s="37"/>
      <c r="J48" s="38"/>
      <c r="K48" s="64"/>
      <c r="L48" s="56"/>
      <c r="M48" s="57"/>
      <c r="N48" s="115">
        <f t="shared" si="5"/>
        <v>0</v>
      </c>
      <c r="O48" s="55"/>
      <c r="P48" s="58"/>
      <c r="Q48" s="22"/>
      <c r="BE48" s="145"/>
    </row>
    <row r="49" spans="1:57" ht="15.75" thickBot="1" x14ac:dyDescent="0.3">
      <c r="A49" s="20"/>
      <c r="B49" s="117" t="s">
        <v>3</v>
      </c>
      <c r="C49" s="140"/>
      <c r="D49" s="125"/>
      <c r="E49" s="126"/>
      <c r="F49" s="116">
        <f>SUM(F38:F48)</f>
        <v>530.77811764705882</v>
      </c>
      <c r="G49" s="121"/>
      <c r="H49" s="121"/>
      <c r="I49" s="121"/>
      <c r="J49" s="122"/>
      <c r="K49" s="127"/>
      <c r="L49" s="123">
        <f>SUM(L38:L48)</f>
        <v>433.27468470588235</v>
      </c>
      <c r="M49" s="124">
        <f>SUM(M38:M48)</f>
        <v>96.823529411764696</v>
      </c>
      <c r="N49" s="116">
        <f>SUM(N38:N48)</f>
        <v>530.09821411764699</v>
      </c>
      <c r="O49" s="116">
        <f>SUM(O38:O48)</f>
        <v>0</v>
      </c>
      <c r="P49" s="59">
        <f>SUM(P38:P48)</f>
        <v>0</v>
      </c>
      <c r="Q49" s="22"/>
      <c r="BE49" s="145"/>
    </row>
    <row r="50" spans="1:57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2"/>
      <c r="BE50" s="145"/>
    </row>
    <row r="51" spans="1:57" ht="24.75" customHeight="1" thickBot="1" x14ac:dyDescent="0.3">
      <c r="A51" s="20"/>
      <c r="B51" s="166" t="s">
        <v>46</v>
      </c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7"/>
      <c r="N51" s="167"/>
      <c r="O51" s="167"/>
      <c r="P51" s="167"/>
      <c r="Q51" s="22"/>
    </row>
    <row r="52" spans="1:57" ht="90" x14ac:dyDescent="0.25">
      <c r="A52" s="20"/>
      <c r="B52" s="39" t="s">
        <v>76</v>
      </c>
      <c r="C52" s="44" t="s">
        <v>110</v>
      </c>
      <c r="D52" s="13" t="s">
        <v>0</v>
      </c>
      <c r="E52" s="30" t="s">
        <v>5</v>
      </c>
      <c r="F52" s="42" t="s">
        <v>24</v>
      </c>
      <c r="G52" s="12" t="s">
        <v>12</v>
      </c>
      <c r="H52" s="13" t="s">
        <v>27</v>
      </c>
      <c r="I52" s="13" t="s">
        <v>28</v>
      </c>
      <c r="J52" s="33" t="s">
        <v>8</v>
      </c>
      <c r="K52" s="63"/>
      <c r="L52" s="44" t="s">
        <v>42</v>
      </c>
      <c r="M52" s="40" t="s">
        <v>43</v>
      </c>
      <c r="N52" s="113" t="s">
        <v>44</v>
      </c>
      <c r="O52" s="42" t="s">
        <v>34</v>
      </c>
      <c r="P52" s="45" t="s">
        <v>73</v>
      </c>
      <c r="Q52" s="22"/>
    </row>
    <row r="53" spans="1:57" x14ac:dyDescent="0.25">
      <c r="A53" s="20"/>
      <c r="B53" s="5" t="s">
        <v>119</v>
      </c>
      <c r="C53" s="138" t="s">
        <v>117</v>
      </c>
      <c r="D53" s="1" t="s">
        <v>155</v>
      </c>
      <c r="E53" s="14" t="s">
        <v>157</v>
      </c>
      <c r="F53" s="47">
        <v>389.23082352941179</v>
      </c>
      <c r="G53" s="5"/>
      <c r="H53" s="1"/>
      <c r="I53" s="1"/>
      <c r="J53" s="34"/>
      <c r="K53" s="64"/>
      <c r="L53" s="48"/>
      <c r="M53" s="49">
        <v>389.22352941176473</v>
      </c>
      <c r="N53" s="114">
        <f>L53+M53</f>
        <v>389.22352941176473</v>
      </c>
      <c r="O53" s="47"/>
      <c r="P53" s="50"/>
      <c r="Q53" s="22"/>
    </row>
    <row r="54" spans="1:57" ht="30" x14ac:dyDescent="0.25">
      <c r="A54" s="20"/>
      <c r="B54" s="5" t="s">
        <v>123</v>
      </c>
      <c r="C54" s="138" t="s">
        <v>112</v>
      </c>
      <c r="D54" s="31" t="s">
        <v>156</v>
      </c>
      <c r="E54" s="15" t="s">
        <v>158</v>
      </c>
      <c r="F54" s="51">
        <v>86</v>
      </c>
      <c r="G54" s="6"/>
      <c r="H54" s="31"/>
      <c r="I54" s="31"/>
      <c r="J54" s="35"/>
      <c r="K54" s="65"/>
      <c r="L54" s="52">
        <v>86</v>
      </c>
      <c r="M54" s="53"/>
      <c r="N54" s="114">
        <f t="shared" ref="N54:N63" si="6">L54+M54</f>
        <v>86</v>
      </c>
      <c r="O54" s="51"/>
      <c r="P54" s="54"/>
      <c r="Q54" s="22"/>
    </row>
    <row r="55" spans="1:57" x14ac:dyDescent="0.25">
      <c r="A55" s="20"/>
      <c r="B55" s="5" t="s">
        <v>104</v>
      </c>
      <c r="C55" s="138"/>
      <c r="D55" s="1"/>
      <c r="E55" s="14"/>
      <c r="F55" s="47"/>
      <c r="G55" s="5"/>
      <c r="H55" s="1"/>
      <c r="I55" s="1"/>
      <c r="J55" s="34"/>
      <c r="K55" s="64"/>
      <c r="L55" s="48"/>
      <c r="M55" s="49"/>
      <c r="N55" s="114">
        <f t="shared" si="6"/>
        <v>0</v>
      </c>
      <c r="O55" s="47"/>
      <c r="P55" s="50"/>
      <c r="Q55" s="22"/>
    </row>
    <row r="56" spans="1:57" x14ac:dyDescent="0.25">
      <c r="A56" s="20"/>
      <c r="B56" s="5" t="s">
        <v>104</v>
      </c>
      <c r="C56" s="138"/>
      <c r="D56" s="31"/>
      <c r="E56" s="15"/>
      <c r="F56" s="47"/>
      <c r="G56" s="5"/>
      <c r="H56" s="1"/>
      <c r="I56" s="1"/>
      <c r="J56" s="34"/>
      <c r="K56" s="64"/>
      <c r="L56" s="48"/>
      <c r="M56" s="49"/>
      <c r="N56" s="114">
        <f t="shared" si="6"/>
        <v>0</v>
      </c>
      <c r="O56" s="47"/>
      <c r="P56" s="50"/>
      <c r="Q56" s="22"/>
    </row>
    <row r="57" spans="1:57" x14ac:dyDescent="0.25">
      <c r="A57" s="20"/>
      <c r="B57" s="5" t="s">
        <v>104</v>
      </c>
      <c r="C57" s="138"/>
      <c r="D57" s="1"/>
      <c r="E57" s="14"/>
      <c r="F57" s="47"/>
      <c r="G57" s="5"/>
      <c r="H57" s="1"/>
      <c r="I57" s="1"/>
      <c r="J57" s="34"/>
      <c r="K57" s="64"/>
      <c r="L57" s="48"/>
      <c r="M57" s="49"/>
      <c r="N57" s="114">
        <f t="shared" si="6"/>
        <v>0</v>
      </c>
      <c r="O57" s="47"/>
      <c r="P57" s="50"/>
      <c r="Q57" s="22"/>
    </row>
    <row r="58" spans="1:57" x14ac:dyDescent="0.25">
      <c r="A58" s="20"/>
      <c r="B58" s="5" t="s">
        <v>104</v>
      </c>
      <c r="C58" s="138"/>
      <c r="D58" s="31"/>
      <c r="E58" s="15"/>
      <c r="F58" s="47"/>
      <c r="G58" s="5"/>
      <c r="H58" s="1"/>
      <c r="I58" s="1"/>
      <c r="J58" s="34"/>
      <c r="K58" s="64"/>
      <c r="L58" s="48"/>
      <c r="M58" s="49"/>
      <c r="N58" s="114">
        <f t="shared" si="6"/>
        <v>0</v>
      </c>
      <c r="O58" s="47"/>
      <c r="P58" s="50"/>
      <c r="Q58" s="22"/>
    </row>
    <row r="59" spans="1:57" x14ac:dyDescent="0.25">
      <c r="A59" s="20"/>
      <c r="B59" s="5" t="s">
        <v>104</v>
      </c>
      <c r="C59" s="138"/>
      <c r="D59" s="1"/>
      <c r="E59" s="14"/>
      <c r="F59" s="47"/>
      <c r="G59" s="5"/>
      <c r="H59" s="1"/>
      <c r="I59" s="1"/>
      <c r="J59" s="34"/>
      <c r="K59" s="64"/>
      <c r="L59" s="48"/>
      <c r="M59" s="49"/>
      <c r="N59" s="114">
        <f t="shared" si="6"/>
        <v>0</v>
      </c>
      <c r="O59" s="47"/>
      <c r="P59" s="50"/>
      <c r="Q59" s="22"/>
    </row>
    <row r="60" spans="1:57" x14ac:dyDescent="0.25">
      <c r="A60" s="20"/>
      <c r="B60" s="5" t="s">
        <v>104</v>
      </c>
      <c r="C60" s="138"/>
      <c r="D60" s="31"/>
      <c r="E60" s="15"/>
      <c r="F60" s="47"/>
      <c r="G60" s="5"/>
      <c r="H60" s="1"/>
      <c r="I60" s="1"/>
      <c r="J60" s="34"/>
      <c r="K60" s="64"/>
      <c r="L60" s="48"/>
      <c r="M60" s="49"/>
      <c r="N60" s="114">
        <f t="shared" si="6"/>
        <v>0</v>
      </c>
      <c r="O60" s="47"/>
      <c r="P60" s="50"/>
      <c r="Q60" s="22"/>
    </row>
    <row r="61" spans="1:57" x14ac:dyDescent="0.25">
      <c r="A61" s="20"/>
      <c r="B61" s="5" t="s">
        <v>104</v>
      </c>
      <c r="C61" s="138"/>
      <c r="D61" s="1"/>
      <c r="E61" s="14"/>
      <c r="F61" s="47"/>
      <c r="G61" s="5"/>
      <c r="H61" s="1"/>
      <c r="I61" s="1"/>
      <c r="J61" s="34"/>
      <c r="K61" s="64"/>
      <c r="L61" s="48"/>
      <c r="M61" s="49"/>
      <c r="N61" s="114">
        <f t="shared" si="6"/>
        <v>0</v>
      </c>
      <c r="O61" s="47"/>
      <c r="P61" s="50"/>
      <c r="Q61" s="22"/>
    </row>
    <row r="62" spans="1:57" x14ac:dyDescent="0.25">
      <c r="A62" s="20"/>
      <c r="B62" s="5" t="s">
        <v>104</v>
      </c>
      <c r="C62" s="138"/>
      <c r="D62" s="31"/>
      <c r="E62" s="15"/>
      <c r="F62" s="47"/>
      <c r="G62" s="5"/>
      <c r="H62" s="1"/>
      <c r="I62" s="1"/>
      <c r="J62" s="34"/>
      <c r="K62" s="64"/>
      <c r="L62" s="48"/>
      <c r="M62" s="49"/>
      <c r="N62" s="114">
        <f t="shared" si="6"/>
        <v>0</v>
      </c>
      <c r="O62" s="47"/>
      <c r="P62" s="50"/>
      <c r="Q62" s="22"/>
    </row>
    <row r="63" spans="1:57" ht="15.75" thickBot="1" x14ac:dyDescent="0.3">
      <c r="A63" s="20"/>
      <c r="B63" s="7"/>
      <c r="C63" s="139"/>
      <c r="D63" s="32" t="s">
        <v>1</v>
      </c>
      <c r="E63" s="16"/>
      <c r="F63" s="55"/>
      <c r="G63" s="36"/>
      <c r="H63" s="37"/>
      <c r="I63" s="37"/>
      <c r="J63" s="38"/>
      <c r="K63" s="64"/>
      <c r="L63" s="56"/>
      <c r="M63" s="57"/>
      <c r="N63" s="115">
        <f t="shared" si="6"/>
        <v>0</v>
      </c>
      <c r="O63" s="55"/>
      <c r="P63" s="58"/>
      <c r="Q63" s="22"/>
    </row>
    <row r="64" spans="1:57" ht="15.75" thickBot="1" x14ac:dyDescent="0.3">
      <c r="A64" s="20"/>
      <c r="B64" s="117" t="s">
        <v>3</v>
      </c>
      <c r="C64" s="140"/>
      <c r="D64" s="125"/>
      <c r="E64" s="126"/>
      <c r="F64" s="116">
        <f>SUM(F53:F63)</f>
        <v>475.23082352941179</v>
      </c>
      <c r="G64" s="121"/>
      <c r="H64" s="121"/>
      <c r="I64" s="121"/>
      <c r="J64" s="122"/>
      <c r="K64" s="127"/>
      <c r="L64" s="123">
        <f>SUM(L53:L63)</f>
        <v>86</v>
      </c>
      <c r="M64" s="124">
        <f>SUM(M53:M63)</f>
        <v>389.22352941176473</v>
      </c>
      <c r="N64" s="116">
        <f>SUM(N53:N63)</f>
        <v>475.22352941176473</v>
      </c>
      <c r="O64" s="116">
        <f>SUM(O53:O63)</f>
        <v>0</v>
      </c>
      <c r="P64" s="59">
        <f>SUM(P53:P63)</f>
        <v>0</v>
      </c>
      <c r="Q64" s="22"/>
    </row>
    <row r="65" spans="1:17" x14ac:dyDescent="0.25">
      <c r="A65" s="20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2"/>
    </row>
    <row r="66" spans="1:17" ht="24.75" customHeight="1" thickBot="1" x14ac:dyDescent="0.3">
      <c r="A66" s="20"/>
      <c r="B66" s="166" t="s">
        <v>47</v>
      </c>
      <c r="C66" s="167"/>
      <c r="D66" s="167"/>
      <c r="E66" s="167"/>
      <c r="F66" s="167"/>
      <c r="G66" s="167"/>
      <c r="H66" s="167"/>
      <c r="I66" s="167"/>
      <c r="J66" s="167"/>
      <c r="K66" s="167"/>
      <c r="L66" s="167"/>
      <c r="M66" s="167"/>
      <c r="N66" s="167"/>
      <c r="O66" s="167"/>
      <c r="P66" s="167"/>
      <c r="Q66" s="22"/>
    </row>
    <row r="67" spans="1:17" ht="90" x14ac:dyDescent="0.25">
      <c r="A67" s="20"/>
      <c r="B67" s="39" t="s">
        <v>76</v>
      </c>
      <c r="C67" s="44" t="s">
        <v>110</v>
      </c>
      <c r="D67" s="13" t="s">
        <v>4</v>
      </c>
      <c r="E67" s="30" t="s">
        <v>5</v>
      </c>
      <c r="F67" s="42" t="s">
        <v>24</v>
      </c>
      <c r="G67" s="12" t="s">
        <v>14</v>
      </c>
      <c r="H67" s="13" t="s">
        <v>27</v>
      </c>
      <c r="I67" s="13" t="s">
        <v>28</v>
      </c>
      <c r="J67" s="33" t="s">
        <v>8</v>
      </c>
      <c r="K67" s="63"/>
      <c r="L67" s="44" t="s">
        <v>42</v>
      </c>
      <c r="M67" s="40" t="s">
        <v>43</v>
      </c>
      <c r="N67" s="113" t="s">
        <v>44</v>
      </c>
      <c r="O67" s="42" t="s">
        <v>34</v>
      </c>
      <c r="P67" s="45" t="s">
        <v>73</v>
      </c>
      <c r="Q67" s="22"/>
    </row>
    <row r="68" spans="1:17" x14ac:dyDescent="0.25">
      <c r="A68" s="20"/>
      <c r="B68" s="5" t="s">
        <v>126</v>
      </c>
      <c r="C68" s="138" t="s">
        <v>118</v>
      </c>
      <c r="D68" s="1"/>
      <c r="E68" s="14" t="s">
        <v>159</v>
      </c>
      <c r="F68" s="47">
        <v>71.882352941176464</v>
      </c>
      <c r="G68" s="5"/>
      <c r="H68" s="1"/>
      <c r="I68" s="1"/>
      <c r="J68" s="34"/>
      <c r="K68" s="64"/>
      <c r="L68" s="48">
        <v>71.882352941176464</v>
      </c>
      <c r="M68" s="49"/>
      <c r="N68" s="114">
        <f>L68+M68</f>
        <v>71.882352941176464</v>
      </c>
      <c r="O68" s="47"/>
      <c r="P68" s="50"/>
      <c r="Q68" s="22"/>
    </row>
    <row r="69" spans="1:17" x14ac:dyDescent="0.25">
      <c r="A69" s="20"/>
      <c r="B69" s="5" t="s">
        <v>126</v>
      </c>
      <c r="C69" s="138" t="s">
        <v>118</v>
      </c>
      <c r="D69" s="31"/>
      <c r="E69" s="14" t="s">
        <v>160</v>
      </c>
      <c r="F69" s="47">
        <v>138</v>
      </c>
      <c r="G69" s="6"/>
      <c r="H69" s="31"/>
      <c r="I69" s="31"/>
      <c r="J69" s="35"/>
      <c r="K69" s="65"/>
      <c r="L69" s="48"/>
      <c r="M69" s="49">
        <v>138</v>
      </c>
      <c r="N69" s="114">
        <f t="shared" ref="N69:N85" si="7">L69+M69</f>
        <v>138</v>
      </c>
      <c r="O69" s="51"/>
      <c r="P69" s="54"/>
      <c r="Q69" s="22"/>
    </row>
    <row r="70" spans="1:17" x14ac:dyDescent="0.25">
      <c r="A70" s="20"/>
      <c r="B70" s="5" t="s">
        <v>126</v>
      </c>
      <c r="C70" s="138" t="s">
        <v>118</v>
      </c>
      <c r="D70" s="1"/>
      <c r="E70" s="14" t="s">
        <v>161</v>
      </c>
      <c r="F70" s="47">
        <v>217.64705882352942</v>
      </c>
      <c r="G70" s="5"/>
      <c r="H70" s="1"/>
      <c r="I70" s="1"/>
      <c r="J70" s="34"/>
      <c r="K70" s="64"/>
      <c r="L70" s="48"/>
      <c r="M70" s="49">
        <v>217.64705882352942</v>
      </c>
      <c r="N70" s="114">
        <f t="shared" si="7"/>
        <v>217.64705882352942</v>
      </c>
      <c r="O70" s="47"/>
      <c r="P70" s="50"/>
      <c r="Q70" s="22"/>
    </row>
    <row r="71" spans="1:17" x14ac:dyDescent="0.25">
      <c r="A71" s="20"/>
      <c r="B71" s="5" t="s">
        <v>126</v>
      </c>
      <c r="C71" s="138" t="s">
        <v>118</v>
      </c>
      <c r="D71" s="31"/>
      <c r="E71" s="14" t="s">
        <v>162</v>
      </c>
      <c r="F71" s="47">
        <v>188.23529411764707</v>
      </c>
      <c r="G71" s="5"/>
      <c r="H71" s="1"/>
      <c r="I71" s="1"/>
      <c r="J71" s="34"/>
      <c r="K71" s="64"/>
      <c r="L71" s="48"/>
      <c r="M71" s="49">
        <v>188.23529411764707</v>
      </c>
      <c r="N71" s="114">
        <f t="shared" si="7"/>
        <v>188.23529411764707</v>
      </c>
      <c r="O71" s="47"/>
      <c r="P71" s="50"/>
      <c r="Q71" s="22"/>
    </row>
    <row r="72" spans="1:17" x14ac:dyDescent="0.25">
      <c r="A72" s="20"/>
      <c r="B72" s="5" t="s">
        <v>127</v>
      </c>
      <c r="C72" s="138" t="s">
        <v>118</v>
      </c>
      <c r="D72" s="1"/>
      <c r="E72" s="14" t="s">
        <v>163</v>
      </c>
      <c r="F72" s="47">
        <v>36.799999999999997</v>
      </c>
      <c r="G72" s="5"/>
      <c r="H72" s="1"/>
      <c r="I72" s="1"/>
      <c r="J72" s="34"/>
      <c r="K72" s="64"/>
      <c r="L72" s="48">
        <v>12.188235294117646</v>
      </c>
      <c r="M72" s="49">
        <v>24.611764705882354</v>
      </c>
      <c r="N72" s="114">
        <f t="shared" si="7"/>
        <v>36.799999999999997</v>
      </c>
      <c r="O72" s="47"/>
      <c r="P72" s="50"/>
      <c r="Q72" s="22"/>
    </row>
    <row r="73" spans="1:17" x14ac:dyDescent="0.25">
      <c r="A73" s="20"/>
      <c r="B73" s="5" t="s">
        <v>127</v>
      </c>
      <c r="C73" s="138" t="s">
        <v>118</v>
      </c>
      <c r="D73" s="31"/>
      <c r="E73" s="14" t="s">
        <v>164</v>
      </c>
      <c r="F73" s="47">
        <v>18.399999999999999</v>
      </c>
      <c r="G73" s="5"/>
      <c r="H73" s="1"/>
      <c r="I73" s="1"/>
      <c r="J73" s="34"/>
      <c r="K73" s="64"/>
      <c r="L73" s="48">
        <v>2.1411764705882352</v>
      </c>
      <c r="M73" s="49">
        <v>16.258823529411764</v>
      </c>
      <c r="N73" s="114">
        <f t="shared" si="7"/>
        <v>18.399999999999999</v>
      </c>
      <c r="O73" s="47"/>
      <c r="P73" s="50"/>
      <c r="Q73" s="22"/>
    </row>
    <row r="74" spans="1:17" x14ac:dyDescent="0.25">
      <c r="A74" s="20"/>
      <c r="B74" s="5" t="s">
        <v>130</v>
      </c>
      <c r="C74" s="138" t="s">
        <v>118</v>
      </c>
      <c r="D74" s="1"/>
      <c r="E74" s="14" t="s">
        <v>165</v>
      </c>
      <c r="F74" s="47">
        <v>105.78823529411764</v>
      </c>
      <c r="G74" s="5"/>
      <c r="H74" s="1"/>
      <c r="I74" s="1"/>
      <c r="J74" s="34"/>
      <c r="K74" s="64"/>
      <c r="L74" s="48"/>
      <c r="M74" s="49">
        <v>105.78823529411764</v>
      </c>
      <c r="N74" s="114">
        <f t="shared" si="7"/>
        <v>105.78823529411764</v>
      </c>
      <c r="O74" s="47"/>
      <c r="P74" s="50"/>
      <c r="Q74" s="22"/>
    </row>
    <row r="75" spans="1:17" x14ac:dyDescent="0.25">
      <c r="A75" s="20"/>
      <c r="B75" s="5" t="s">
        <v>130</v>
      </c>
      <c r="C75" s="138" t="s">
        <v>118</v>
      </c>
      <c r="D75" s="31"/>
      <c r="E75" s="14" t="s">
        <v>166</v>
      </c>
      <c r="F75" s="47">
        <v>21.176470588235293</v>
      </c>
      <c r="G75" s="5"/>
      <c r="H75" s="1"/>
      <c r="I75" s="1"/>
      <c r="J75" s="34"/>
      <c r="K75" s="64"/>
      <c r="L75" s="48"/>
      <c r="M75" s="49">
        <v>21.176470588235293</v>
      </c>
      <c r="N75" s="114">
        <f t="shared" si="7"/>
        <v>21.176470588235293</v>
      </c>
      <c r="O75" s="47"/>
      <c r="P75" s="50"/>
      <c r="Q75" s="22"/>
    </row>
    <row r="76" spans="1:17" x14ac:dyDescent="0.25">
      <c r="A76" s="20"/>
      <c r="B76" s="5" t="s">
        <v>130</v>
      </c>
      <c r="C76" s="138" t="s">
        <v>118</v>
      </c>
      <c r="D76" s="1"/>
      <c r="E76" s="14" t="s">
        <v>167</v>
      </c>
      <c r="F76" s="47">
        <v>58.823529411764703</v>
      </c>
      <c r="G76" s="5"/>
      <c r="H76" s="1"/>
      <c r="I76" s="1"/>
      <c r="J76" s="34"/>
      <c r="K76" s="64"/>
      <c r="L76" s="48"/>
      <c r="M76" s="49">
        <v>58.823529411764703</v>
      </c>
      <c r="N76" s="114">
        <f t="shared" si="7"/>
        <v>58.823529411764703</v>
      </c>
      <c r="O76" s="47"/>
      <c r="P76" s="50"/>
      <c r="Q76" s="22"/>
    </row>
    <row r="77" spans="1:17" x14ac:dyDescent="0.25">
      <c r="A77" s="20"/>
      <c r="B77" s="5" t="s">
        <v>130</v>
      </c>
      <c r="C77" s="138" t="s">
        <v>118</v>
      </c>
      <c r="D77" s="1"/>
      <c r="E77" s="14" t="s">
        <v>168</v>
      </c>
      <c r="F77" s="47">
        <v>58.823529411764703</v>
      </c>
      <c r="G77" s="5"/>
      <c r="H77" s="1"/>
      <c r="I77" s="1"/>
      <c r="J77" s="34"/>
      <c r="K77" s="64"/>
      <c r="L77" s="48"/>
      <c r="M77" s="49">
        <v>58.823529411764703</v>
      </c>
      <c r="N77" s="114">
        <f t="shared" si="7"/>
        <v>58.823529411764703</v>
      </c>
      <c r="O77" s="47"/>
      <c r="P77" s="50"/>
      <c r="Q77" s="22"/>
    </row>
    <row r="78" spans="1:17" x14ac:dyDescent="0.25">
      <c r="A78" s="20"/>
      <c r="B78" s="5" t="s">
        <v>130</v>
      </c>
      <c r="C78" s="138" t="s">
        <v>118</v>
      </c>
      <c r="D78" s="1"/>
      <c r="E78" s="14" t="s">
        <v>169</v>
      </c>
      <c r="F78" s="47">
        <v>35.294117647058826</v>
      </c>
      <c r="G78" s="5"/>
      <c r="H78" s="1"/>
      <c r="I78" s="1"/>
      <c r="J78" s="34"/>
      <c r="K78" s="64"/>
      <c r="L78" s="48"/>
      <c r="M78" s="49">
        <v>35.294117647058826</v>
      </c>
      <c r="N78" s="114">
        <f t="shared" si="7"/>
        <v>35.294117647058826</v>
      </c>
      <c r="O78" s="47"/>
      <c r="P78" s="50"/>
      <c r="Q78" s="22"/>
    </row>
    <row r="79" spans="1:17" x14ac:dyDescent="0.25">
      <c r="A79" s="20"/>
      <c r="B79" s="5" t="s">
        <v>125</v>
      </c>
      <c r="C79" s="138" t="s">
        <v>111</v>
      </c>
      <c r="D79" s="1"/>
      <c r="E79" s="14" t="s">
        <v>170</v>
      </c>
      <c r="F79" s="47">
        <v>84.705882352941174</v>
      </c>
      <c r="G79" s="5"/>
      <c r="H79" s="1"/>
      <c r="I79" s="1"/>
      <c r="J79" s="34"/>
      <c r="K79" s="64"/>
      <c r="L79" s="48"/>
      <c r="M79" s="49">
        <v>84.705882352941174</v>
      </c>
      <c r="N79" s="114">
        <f t="shared" si="7"/>
        <v>84.705882352941174</v>
      </c>
      <c r="O79" s="47"/>
      <c r="P79" s="50"/>
      <c r="Q79" s="22"/>
    </row>
    <row r="80" spans="1:17" x14ac:dyDescent="0.25">
      <c r="A80" s="20"/>
      <c r="B80" s="5" t="s">
        <v>125</v>
      </c>
      <c r="C80" s="138" t="s">
        <v>111</v>
      </c>
      <c r="D80" s="1"/>
      <c r="E80" s="14" t="s">
        <v>171</v>
      </c>
      <c r="F80" s="47">
        <v>63</v>
      </c>
      <c r="G80" s="5"/>
      <c r="H80" s="1"/>
      <c r="I80" s="1"/>
      <c r="J80" s="34"/>
      <c r="K80" s="64"/>
      <c r="L80" s="48"/>
      <c r="M80" s="49">
        <v>63</v>
      </c>
      <c r="N80" s="114">
        <f t="shared" si="7"/>
        <v>63</v>
      </c>
      <c r="O80" s="47"/>
      <c r="P80" s="50"/>
      <c r="Q80" s="22"/>
    </row>
    <row r="81" spans="1:17" x14ac:dyDescent="0.25">
      <c r="A81" s="20"/>
      <c r="B81" s="5" t="s">
        <v>125</v>
      </c>
      <c r="C81" s="138" t="s">
        <v>116</v>
      </c>
      <c r="D81" s="1"/>
      <c r="E81" s="14" t="s">
        <v>172</v>
      </c>
      <c r="F81" s="47">
        <v>18.399999999999999</v>
      </c>
      <c r="G81" s="5"/>
      <c r="H81" s="1"/>
      <c r="I81" s="1"/>
      <c r="J81" s="34"/>
      <c r="K81" s="64"/>
      <c r="L81" s="48"/>
      <c r="M81" s="49">
        <v>18.399999999999999</v>
      </c>
      <c r="N81" s="114">
        <f t="shared" si="7"/>
        <v>18.399999999999999</v>
      </c>
      <c r="O81" s="47"/>
      <c r="P81" s="50"/>
      <c r="Q81" s="22"/>
    </row>
    <row r="82" spans="1:17" x14ac:dyDescent="0.25">
      <c r="A82" s="20"/>
      <c r="B82" s="5" t="s">
        <v>125</v>
      </c>
      <c r="C82" s="138" t="s">
        <v>116</v>
      </c>
      <c r="D82" s="1"/>
      <c r="E82" s="14" t="s">
        <v>173</v>
      </c>
      <c r="F82" s="47">
        <v>42.352941176470587</v>
      </c>
      <c r="G82" s="5"/>
      <c r="H82" s="1"/>
      <c r="I82" s="1"/>
      <c r="J82" s="34"/>
      <c r="K82" s="64"/>
      <c r="L82" s="48"/>
      <c r="M82" s="49">
        <v>42.352941176470587</v>
      </c>
      <c r="N82" s="114">
        <f t="shared" si="7"/>
        <v>42.352941176470587</v>
      </c>
      <c r="O82" s="47"/>
      <c r="P82" s="50"/>
      <c r="Q82" s="22"/>
    </row>
    <row r="83" spans="1:17" x14ac:dyDescent="0.25">
      <c r="A83" s="20"/>
      <c r="B83" s="5" t="s">
        <v>122</v>
      </c>
      <c r="C83" s="138" t="s">
        <v>118</v>
      </c>
      <c r="D83" s="1"/>
      <c r="E83" s="14" t="s">
        <v>174</v>
      </c>
      <c r="F83" s="55">
        <v>307</v>
      </c>
      <c r="G83" s="5"/>
      <c r="H83" s="1"/>
      <c r="I83" s="1"/>
      <c r="J83" s="34"/>
      <c r="K83" s="64"/>
      <c r="L83" s="48"/>
      <c r="M83" s="57">
        <v>307</v>
      </c>
      <c r="N83" s="114">
        <f t="shared" si="7"/>
        <v>307</v>
      </c>
      <c r="O83" s="47"/>
      <c r="P83" s="50"/>
      <c r="Q83" s="22"/>
    </row>
    <row r="84" spans="1:17" x14ac:dyDescent="0.25">
      <c r="A84" s="20"/>
      <c r="B84" s="5" t="s">
        <v>104</v>
      </c>
      <c r="C84" s="138"/>
      <c r="D84" s="31"/>
      <c r="E84" s="15"/>
      <c r="F84" s="47"/>
      <c r="G84" s="5"/>
      <c r="H84" s="1"/>
      <c r="I84" s="1"/>
      <c r="J84" s="34"/>
      <c r="K84" s="64"/>
      <c r="L84" s="48"/>
      <c r="M84" s="49"/>
      <c r="N84" s="114">
        <f t="shared" si="7"/>
        <v>0</v>
      </c>
      <c r="O84" s="47"/>
      <c r="P84" s="50"/>
      <c r="Q84" s="22"/>
    </row>
    <row r="85" spans="1:17" ht="15.75" thickBot="1" x14ac:dyDescent="0.3">
      <c r="A85" s="20"/>
      <c r="B85" s="7"/>
      <c r="C85" s="139"/>
      <c r="D85" s="32" t="s">
        <v>7</v>
      </c>
      <c r="E85" s="16"/>
      <c r="F85" s="55"/>
      <c r="G85" s="36"/>
      <c r="H85" s="37"/>
      <c r="I85" s="37"/>
      <c r="J85" s="38"/>
      <c r="K85" s="64"/>
      <c r="L85" s="56"/>
      <c r="M85" s="57"/>
      <c r="N85" s="115">
        <f t="shared" si="7"/>
        <v>0</v>
      </c>
      <c r="O85" s="55"/>
      <c r="P85" s="58"/>
      <c r="Q85" s="22"/>
    </row>
    <row r="86" spans="1:17" ht="15.75" thickBot="1" x14ac:dyDescent="0.3">
      <c r="A86" s="20"/>
      <c r="B86" s="117" t="s">
        <v>3</v>
      </c>
      <c r="C86" s="140"/>
      <c r="D86" s="125"/>
      <c r="E86" s="126"/>
      <c r="F86" s="116">
        <f>SUM(F68:F85)</f>
        <v>1466.3294117647058</v>
      </c>
      <c r="G86" s="121"/>
      <c r="H86" s="121"/>
      <c r="I86" s="121"/>
      <c r="J86" s="122"/>
      <c r="K86" s="127"/>
      <c r="L86" s="123">
        <f>SUM(L68:L85)</f>
        <v>86.211764705882345</v>
      </c>
      <c r="M86" s="124">
        <f>SUM(M68:M85)</f>
        <v>1380.1176470588234</v>
      </c>
      <c r="N86" s="116">
        <f>SUM(N68:N85)</f>
        <v>1466.3294117647058</v>
      </c>
      <c r="O86" s="116">
        <f>SUM(O68:O85)</f>
        <v>0</v>
      </c>
      <c r="P86" s="59">
        <f>SUM(P68:P85)</f>
        <v>0</v>
      </c>
      <c r="Q86" s="22"/>
    </row>
    <row r="87" spans="1:17" x14ac:dyDescent="0.25">
      <c r="A87" s="20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2"/>
    </row>
    <row r="88" spans="1:17" ht="24.75" customHeight="1" thickBot="1" x14ac:dyDescent="0.3">
      <c r="A88" s="20"/>
      <c r="B88" s="166" t="s">
        <v>35</v>
      </c>
      <c r="C88" s="167"/>
      <c r="D88" s="167"/>
      <c r="E88" s="167"/>
      <c r="F88" s="167"/>
      <c r="G88" s="167"/>
      <c r="H88" s="167"/>
      <c r="I88" s="167"/>
      <c r="J88" s="167"/>
      <c r="K88" s="167"/>
      <c r="L88" s="167"/>
      <c r="M88" s="167"/>
      <c r="N88" s="167"/>
      <c r="O88" s="167"/>
      <c r="P88" s="167"/>
      <c r="Q88" s="22"/>
    </row>
    <row r="89" spans="1:17" ht="86.25" customHeight="1" x14ac:dyDescent="0.25">
      <c r="A89" s="20"/>
      <c r="B89" s="39" t="s">
        <v>76</v>
      </c>
      <c r="C89" s="44" t="s">
        <v>110</v>
      </c>
      <c r="D89" s="13" t="s">
        <v>4</v>
      </c>
      <c r="E89" s="30" t="s">
        <v>5</v>
      </c>
      <c r="F89" s="17" t="s">
        <v>36</v>
      </c>
      <c r="G89" s="12" t="s">
        <v>14</v>
      </c>
      <c r="H89" s="63"/>
      <c r="I89" s="13" t="s">
        <v>28</v>
      </c>
      <c r="J89" s="33" t="s">
        <v>8</v>
      </c>
      <c r="K89" s="68"/>
      <c r="L89" s="69"/>
      <c r="M89" s="69"/>
      <c r="N89" s="70"/>
      <c r="O89" s="42" t="s">
        <v>34</v>
      </c>
      <c r="P89" s="45" t="s">
        <v>73</v>
      </c>
      <c r="Q89" s="22"/>
    </row>
    <row r="90" spans="1:17" x14ac:dyDescent="0.25">
      <c r="A90" s="20"/>
      <c r="B90" s="5" t="s">
        <v>126</v>
      </c>
      <c r="C90" s="138" t="s">
        <v>118</v>
      </c>
      <c r="D90" s="1"/>
      <c r="E90" s="14" t="s">
        <v>175</v>
      </c>
      <c r="F90" s="47">
        <v>69.764705882352942</v>
      </c>
      <c r="G90" s="5"/>
      <c r="H90" s="66"/>
      <c r="I90" s="1"/>
      <c r="J90" s="34"/>
      <c r="K90" s="71"/>
      <c r="L90" s="72"/>
      <c r="M90" s="72"/>
      <c r="N90" s="73"/>
      <c r="O90" s="47">
        <f>F90</f>
        <v>69.764705882352942</v>
      </c>
      <c r="P90" s="50"/>
      <c r="Q90" s="22"/>
    </row>
    <row r="91" spans="1:17" x14ac:dyDescent="0.25">
      <c r="A91" s="20"/>
      <c r="B91" s="5" t="s">
        <v>126</v>
      </c>
      <c r="C91" s="138" t="s">
        <v>118</v>
      </c>
      <c r="D91" s="31"/>
      <c r="E91" s="14" t="s">
        <v>176</v>
      </c>
      <c r="F91" s="47">
        <v>10.941176470588236</v>
      </c>
      <c r="G91" s="6"/>
      <c r="H91" s="67"/>
      <c r="I91" s="31"/>
      <c r="J91" s="35"/>
      <c r="K91" s="74"/>
      <c r="L91" s="75"/>
      <c r="M91" s="75"/>
      <c r="N91" s="76"/>
      <c r="O91" s="47">
        <f t="shared" ref="O91:O105" si="8">F91</f>
        <v>10.941176470588236</v>
      </c>
      <c r="P91" s="54"/>
      <c r="Q91" s="22"/>
    </row>
    <row r="92" spans="1:17" x14ac:dyDescent="0.25">
      <c r="A92" s="20"/>
      <c r="B92" s="5" t="s">
        <v>126</v>
      </c>
      <c r="C92" s="138" t="s">
        <v>118</v>
      </c>
      <c r="D92" s="1"/>
      <c r="E92" s="14" t="s">
        <v>177</v>
      </c>
      <c r="F92" s="47">
        <v>24.235294117647058</v>
      </c>
      <c r="G92" s="5"/>
      <c r="H92" s="66"/>
      <c r="I92" s="1"/>
      <c r="J92" s="34"/>
      <c r="K92" s="71"/>
      <c r="L92" s="72"/>
      <c r="M92" s="72"/>
      <c r="N92" s="73"/>
      <c r="O92" s="47">
        <f t="shared" si="8"/>
        <v>24.235294117647058</v>
      </c>
      <c r="P92" s="50"/>
      <c r="Q92" s="22"/>
    </row>
    <row r="93" spans="1:17" x14ac:dyDescent="0.25">
      <c r="A93" s="20"/>
      <c r="B93" s="5" t="s">
        <v>126</v>
      </c>
      <c r="C93" s="138" t="s">
        <v>118</v>
      </c>
      <c r="D93" s="31"/>
      <c r="E93" s="14" t="s">
        <v>178</v>
      </c>
      <c r="F93" s="47">
        <v>11.294117647058824</v>
      </c>
      <c r="G93" s="5"/>
      <c r="H93" s="66"/>
      <c r="I93" s="1"/>
      <c r="J93" s="34"/>
      <c r="K93" s="71"/>
      <c r="L93" s="72"/>
      <c r="M93" s="72"/>
      <c r="N93" s="73"/>
      <c r="O93" s="47">
        <f t="shared" si="8"/>
        <v>11.294117647058824</v>
      </c>
      <c r="P93" s="50"/>
      <c r="Q93" s="22"/>
    </row>
    <row r="94" spans="1:17" x14ac:dyDescent="0.25">
      <c r="A94" s="20"/>
      <c r="B94" s="5" t="s">
        <v>126</v>
      </c>
      <c r="C94" s="138" t="s">
        <v>118</v>
      </c>
      <c r="D94" s="1"/>
      <c r="E94" s="14" t="s">
        <v>179</v>
      </c>
      <c r="F94" s="47">
        <v>7.7647058823529411</v>
      </c>
      <c r="G94" s="5"/>
      <c r="H94" s="66"/>
      <c r="I94" s="1"/>
      <c r="J94" s="34"/>
      <c r="K94" s="71"/>
      <c r="L94" s="72"/>
      <c r="M94" s="72"/>
      <c r="N94" s="73"/>
      <c r="O94" s="47">
        <f t="shared" si="8"/>
        <v>7.7647058823529411</v>
      </c>
      <c r="P94" s="50"/>
      <c r="Q94" s="22"/>
    </row>
    <row r="95" spans="1:17" x14ac:dyDescent="0.25">
      <c r="A95" s="20"/>
      <c r="B95" s="5" t="s">
        <v>129</v>
      </c>
      <c r="C95" s="138" t="s">
        <v>118</v>
      </c>
      <c r="D95" s="31"/>
      <c r="E95" s="14" t="s">
        <v>180</v>
      </c>
      <c r="F95" s="47">
        <v>49.176470588235297</v>
      </c>
      <c r="G95" s="5"/>
      <c r="H95" s="66"/>
      <c r="I95" s="1"/>
      <c r="J95" s="34"/>
      <c r="K95" s="71"/>
      <c r="L95" s="72"/>
      <c r="M95" s="72"/>
      <c r="N95" s="73"/>
      <c r="O95" s="47">
        <f t="shared" si="8"/>
        <v>49.176470588235297</v>
      </c>
      <c r="P95" s="50"/>
      <c r="Q95" s="22"/>
    </row>
    <row r="96" spans="1:17" x14ac:dyDescent="0.25">
      <c r="A96" s="20"/>
      <c r="B96" s="5" t="s">
        <v>123</v>
      </c>
      <c r="C96" s="138" t="s">
        <v>116</v>
      </c>
      <c r="D96" s="1"/>
      <c r="E96" s="15" t="s">
        <v>181</v>
      </c>
      <c r="F96" s="51">
        <v>1.7647058823529411</v>
      </c>
      <c r="G96" s="5"/>
      <c r="H96" s="66"/>
      <c r="I96" s="1"/>
      <c r="J96" s="34"/>
      <c r="K96" s="71"/>
      <c r="L96" s="72"/>
      <c r="M96" s="72"/>
      <c r="N96" s="73"/>
      <c r="O96" s="47">
        <f t="shared" si="8"/>
        <v>1.7647058823529411</v>
      </c>
      <c r="P96" s="50"/>
      <c r="Q96" s="22"/>
    </row>
    <row r="97" spans="1:17" x14ac:dyDescent="0.25">
      <c r="A97" s="20"/>
      <c r="B97" s="5" t="s">
        <v>124</v>
      </c>
      <c r="C97" s="138" t="s">
        <v>118</v>
      </c>
      <c r="D97" s="31"/>
      <c r="E97" s="14" t="s">
        <v>182</v>
      </c>
      <c r="F97" s="47">
        <v>150</v>
      </c>
      <c r="G97" s="5"/>
      <c r="H97" s="66"/>
      <c r="I97" s="1"/>
      <c r="J97" s="34"/>
      <c r="K97" s="71"/>
      <c r="L97" s="72"/>
      <c r="M97" s="72"/>
      <c r="N97" s="73"/>
      <c r="O97" s="47">
        <f t="shared" si="8"/>
        <v>150</v>
      </c>
      <c r="P97" s="50"/>
      <c r="Q97" s="22"/>
    </row>
    <row r="98" spans="1:17" x14ac:dyDescent="0.25">
      <c r="A98" s="20"/>
      <c r="B98" s="5" t="s">
        <v>123</v>
      </c>
      <c r="C98" s="138" t="s">
        <v>116</v>
      </c>
      <c r="D98" s="31"/>
      <c r="E98" s="15" t="s">
        <v>183</v>
      </c>
      <c r="F98" s="47">
        <v>727.05882352941171</v>
      </c>
      <c r="G98" s="5"/>
      <c r="H98" s="66"/>
      <c r="I98" s="1"/>
      <c r="J98" s="34"/>
      <c r="K98" s="71"/>
      <c r="L98" s="72"/>
      <c r="M98" s="72"/>
      <c r="N98" s="73"/>
      <c r="O98" s="47">
        <f t="shared" si="8"/>
        <v>727.05882352941171</v>
      </c>
      <c r="P98" s="50"/>
      <c r="Q98" s="22"/>
    </row>
    <row r="99" spans="1:17" x14ac:dyDescent="0.25">
      <c r="A99" s="20"/>
      <c r="B99" s="5" t="s">
        <v>124</v>
      </c>
      <c r="C99" s="138" t="s">
        <v>118</v>
      </c>
      <c r="D99" s="31"/>
      <c r="E99" s="14" t="s">
        <v>184</v>
      </c>
      <c r="F99" s="47">
        <v>141.1764705882353</v>
      </c>
      <c r="G99" s="5"/>
      <c r="H99" s="66"/>
      <c r="I99" s="1"/>
      <c r="J99" s="34"/>
      <c r="K99" s="71"/>
      <c r="L99" s="72"/>
      <c r="M99" s="72"/>
      <c r="N99" s="73"/>
      <c r="O99" s="47">
        <f t="shared" si="8"/>
        <v>141.1764705882353</v>
      </c>
      <c r="P99" s="50"/>
      <c r="Q99" s="22"/>
    </row>
    <row r="100" spans="1:17" x14ac:dyDescent="0.25">
      <c r="A100" s="20"/>
      <c r="B100" s="5" t="s">
        <v>120</v>
      </c>
      <c r="C100" s="138" t="s">
        <v>118</v>
      </c>
      <c r="D100" s="31"/>
      <c r="E100" s="15" t="s">
        <v>185</v>
      </c>
      <c r="F100" s="47">
        <v>11.764705882352942</v>
      </c>
      <c r="G100" s="5"/>
      <c r="H100" s="66"/>
      <c r="I100" s="1"/>
      <c r="J100" s="34"/>
      <c r="K100" s="71"/>
      <c r="L100" s="72"/>
      <c r="M100" s="72"/>
      <c r="N100" s="73"/>
      <c r="O100" s="47">
        <f t="shared" si="8"/>
        <v>11.764705882352942</v>
      </c>
      <c r="P100" s="50"/>
      <c r="Q100" s="22"/>
    </row>
    <row r="101" spans="1:17" x14ac:dyDescent="0.25">
      <c r="A101" s="20"/>
      <c r="B101" s="5" t="s">
        <v>125</v>
      </c>
      <c r="C101" s="138" t="s">
        <v>116</v>
      </c>
      <c r="D101" s="31"/>
      <c r="E101" s="14" t="s">
        <v>186</v>
      </c>
      <c r="F101" s="47">
        <v>5.6470588235294121</v>
      </c>
      <c r="G101" s="5"/>
      <c r="H101" s="66"/>
      <c r="I101" s="1"/>
      <c r="J101" s="34"/>
      <c r="K101" s="71"/>
      <c r="L101" s="72"/>
      <c r="M101" s="72"/>
      <c r="N101" s="73"/>
      <c r="O101" s="47">
        <f t="shared" si="8"/>
        <v>5.6470588235294121</v>
      </c>
      <c r="P101" s="50"/>
      <c r="Q101" s="22"/>
    </row>
    <row r="102" spans="1:17" ht="30" x14ac:dyDescent="0.25">
      <c r="A102" s="20"/>
      <c r="B102" s="5" t="s">
        <v>125</v>
      </c>
      <c r="C102" s="138" t="s">
        <v>116</v>
      </c>
      <c r="D102" s="31"/>
      <c r="E102" s="15" t="s">
        <v>187</v>
      </c>
      <c r="F102" s="47">
        <v>211.76470588235293</v>
      </c>
      <c r="G102" s="5"/>
      <c r="H102" s="66"/>
      <c r="I102" s="1"/>
      <c r="J102" s="34"/>
      <c r="K102" s="71"/>
      <c r="L102" s="72"/>
      <c r="M102" s="72"/>
      <c r="N102" s="73"/>
      <c r="O102" s="47">
        <f t="shared" si="8"/>
        <v>211.76470588235293</v>
      </c>
      <c r="P102" s="50"/>
      <c r="Q102" s="22"/>
    </row>
    <row r="103" spans="1:17" x14ac:dyDescent="0.25">
      <c r="A103" s="20"/>
      <c r="B103" s="5" t="s">
        <v>125</v>
      </c>
      <c r="C103" s="138" t="s">
        <v>116</v>
      </c>
      <c r="D103" s="1"/>
      <c r="E103" s="14" t="s">
        <v>188</v>
      </c>
      <c r="F103" s="47">
        <v>75.294117647058826</v>
      </c>
      <c r="G103" s="5"/>
      <c r="H103" s="66"/>
      <c r="I103" s="1"/>
      <c r="J103" s="34"/>
      <c r="K103" s="71"/>
      <c r="L103" s="72"/>
      <c r="M103" s="72"/>
      <c r="N103" s="73"/>
      <c r="O103" s="47">
        <f t="shared" si="8"/>
        <v>75.294117647058826</v>
      </c>
      <c r="P103" s="50"/>
      <c r="Q103" s="22"/>
    </row>
    <row r="104" spans="1:17" x14ac:dyDescent="0.25">
      <c r="A104" s="20"/>
      <c r="B104" s="5" t="s">
        <v>104</v>
      </c>
      <c r="C104" s="138"/>
      <c r="D104" s="31"/>
      <c r="E104" s="15"/>
      <c r="F104" s="47"/>
      <c r="G104" s="5"/>
      <c r="H104" s="66"/>
      <c r="I104" s="1"/>
      <c r="J104" s="34"/>
      <c r="K104" s="71"/>
      <c r="L104" s="72"/>
      <c r="M104" s="72"/>
      <c r="N104" s="73"/>
      <c r="O104" s="47">
        <f t="shared" si="8"/>
        <v>0</v>
      </c>
      <c r="P104" s="50"/>
      <c r="Q104" s="22"/>
    </row>
    <row r="105" spans="1:17" ht="15.75" thickBot="1" x14ac:dyDescent="0.3">
      <c r="A105" s="20"/>
      <c r="B105" s="7"/>
      <c r="C105" s="139"/>
      <c r="D105" s="32" t="s">
        <v>7</v>
      </c>
      <c r="E105" s="16"/>
      <c r="F105" s="55"/>
      <c r="G105" s="36"/>
      <c r="H105" s="66"/>
      <c r="I105" s="37"/>
      <c r="J105" s="38"/>
      <c r="K105" s="71"/>
      <c r="L105" s="72"/>
      <c r="M105" s="72"/>
      <c r="N105" s="73"/>
      <c r="O105" s="47">
        <f t="shared" si="8"/>
        <v>0</v>
      </c>
      <c r="P105" s="58"/>
      <c r="Q105" s="22"/>
    </row>
    <row r="106" spans="1:17" ht="15.75" thickBot="1" x14ac:dyDescent="0.3">
      <c r="A106" s="20"/>
      <c r="B106" s="117" t="s">
        <v>3</v>
      </c>
      <c r="C106" s="140"/>
      <c r="D106" s="125"/>
      <c r="E106" s="126"/>
      <c r="F106" s="116">
        <f>SUM(F90:F105)</f>
        <v>1497.6470588235295</v>
      </c>
      <c r="G106" s="121"/>
      <c r="H106" s="128"/>
      <c r="I106" s="121"/>
      <c r="J106" s="122"/>
      <c r="K106" s="129"/>
      <c r="L106" s="130"/>
      <c r="M106" s="130"/>
      <c r="N106" s="131"/>
      <c r="O106" s="116">
        <f>SUM(O90:O105)</f>
        <v>1497.6470588235295</v>
      </c>
      <c r="P106" s="59">
        <f>SUM(P90:P105)</f>
        <v>0</v>
      </c>
      <c r="Q106" s="22"/>
    </row>
    <row r="107" spans="1:17" ht="15.75" thickBot="1" x14ac:dyDescent="0.3">
      <c r="A107" s="20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2"/>
    </row>
    <row r="108" spans="1:17" ht="15.75" thickBot="1" x14ac:dyDescent="0.3">
      <c r="A108" s="20"/>
      <c r="B108" s="133" t="s">
        <v>48</v>
      </c>
      <c r="C108" s="80"/>
      <c r="D108" s="143"/>
      <c r="E108" s="81"/>
      <c r="F108" s="116">
        <f>F49+F64+F86</f>
        <v>2472.3383529411767</v>
      </c>
      <c r="G108" s="86"/>
      <c r="H108" s="87"/>
      <c r="I108" s="88"/>
      <c r="J108" s="88"/>
      <c r="K108" s="88"/>
      <c r="L108" s="116">
        <f>L49+L64+L86+L34</f>
        <v>802.35703764705886</v>
      </c>
      <c r="M108" s="116">
        <f>M49+M64+M86+M34</f>
        <v>1866.1647058823528</v>
      </c>
      <c r="N108" s="116">
        <f>N49+N64+N86+N34</f>
        <v>2668.5217435294117</v>
      </c>
      <c r="O108" s="78"/>
      <c r="P108" s="90"/>
      <c r="Q108" s="22"/>
    </row>
    <row r="109" spans="1:17" ht="15.75" thickBot="1" x14ac:dyDescent="0.3">
      <c r="A109" s="20"/>
      <c r="B109" s="134" t="s">
        <v>37</v>
      </c>
      <c r="C109" s="82"/>
      <c r="D109" s="83"/>
      <c r="E109" s="83"/>
      <c r="F109" s="132">
        <f>F106</f>
        <v>1497.6470588235295</v>
      </c>
      <c r="G109" s="82"/>
      <c r="H109" s="83"/>
      <c r="I109" s="89"/>
      <c r="J109" s="89"/>
      <c r="K109" s="89"/>
      <c r="L109" s="87"/>
      <c r="M109" s="87"/>
      <c r="N109" s="88"/>
      <c r="O109" s="132">
        <f>O49+O64+O86+O34+O106</f>
        <v>1497.6470588235295</v>
      </c>
      <c r="P109" s="91"/>
      <c r="Q109" s="22"/>
    </row>
    <row r="110" spans="1:17" ht="15.75" thickBot="1" x14ac:dyDescent="0.3">
      <c r="A110" s="20"/>
      <c r="B110" s="61" t="s">
        <v>25</v>
      </c>
      <c r="C110" s="84"/>
      <c r="D110" s="85"/>
      <c r="E110" s="85"/>
      <c r="F110" s="79"/>
      <c r="G110" s="85"/>
      <c r="H110" s="85"/>
      <c r="I110" s="85"/>
      <c r="J110" s="85"/>
      <c r="K110" s="85"/>
      <c r="L110" s="85"/>
      <c r="M110" s="85"/>
      <c r="N110" s="85"/>
      <c r="O110" s="77"/>
      <c r="P110" s="62">
        <f>P106+P86+P64+P49+P34</f>
        <v>0</v>
      </c>
      <c r="Q110" s="22"/>
    </row>
    <row r="111" spans="1:17" x14ac:dyDescent="0.25">
      <c r="A111" s="20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2"/>
    </row>
    <row r="112" spans="1:17" x14ac:dyDescent="0.25">
      <c r="A112" s="27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9"/>
    </row>
    <row r="116" spans="2:15" x14ac:dyDescent="0.25">
      <c r="B116" s="1"/>
      <c r="C116" s="141"/>
      <c r="D116" t="s">
        <v>6</v>
      </c>
    </row>
    <row r="117" spans="2:15" x14ac:dyDescent="0.25">
      <c r="B117" s="46"/>
      <c r="C117" s="142"/>
      <c r="D117" t="s">
        <v>15</v>
      </c>
      <c r="O117" s="162"/>
    </row>
  </sheetData>
  <mergeCells count="12">
    <mergeCell ref="B88:P88"/>
    <mergeCell ref="B21:P21"/>
    <mergeCell ref="B36:P36"/>
    <mergeCell ref="B51:P51"/>
    <mergeCell ref="B66:P66"/>
    <mergeCell ref="F8:G8"/>
    <mergeCell ref="H8:L8"/>
    <mergeCell ref="F9:F10"/>
    <mergeCell ref="G9:G10"/>
    <mergeCell ref="H9:J9"/>
    <mergeCell ref="K9:K10"/>
    <mergeCell ref="L9:L10"/>
  </mergeCells>
  <dataValidations count="3">
    <dataValidation type="list" allowBlank="1" showInputMessage="1" showErrorMessage="1" sqref="B90:B104 B53:B62 B68:B84 B38:B47 B23:B32">
      <formula1>$BF$21:$BF$345</formula1>
    </dataValidation>
    <dataValidation type="date" operator="greaterThan" allowBlank="1" showInputMessage="1" showErrorMessage="1" error="Veuillez saisir une date valide_x000a_Attention au format! jj/mm/aaaa" prompt="Attention au format! jj/mm/aaaa" sqref="G23:J33 I90:J105 G53:J63 G38:J48 G90:G105 G68:J85">
      <formula1>36526</formula1>
    </dataValidation>
    <dataValidation type="list" allowBlank="1" showInputMessage="1" showErrorMessage="1" sqref="C23:C32 C38:C47 C53:C62 C68:C84 C90:C104">
      <formula1>$BD$37:$BD$44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4" fitToHeight="2" orientation="landscape" r:id="rId1"/>
  <ignoredErrors>
    <ignoredError sqref="J11:J14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104"/>
  <sheetViews>
    <sheetView view="pageBreakPreview" topLeftCell="A34" zoomScale="70" zoomScaleNormal="70" zoomScaleSheetLayoutView="70" workbookViewId="0">
      <selection activeCell="B23" sqref="B23"/>
    </sheetView>
  </sheetViews>
  <sheetFormatPr baseColWidth="10" defaultColWidth="9.140625" defaultRowHeight="15" x14ac:dyDescent="0.25"/>
  <cols>
    <col min="2" max="2" width="23.85546875" bestFit="1" customWidth="1"/>
    <col min="3" max="3" width="23.85546875" customWidth="1"/>
    <col min="4" max="4" width="12.28515625" customWidth="1"/>
    <col min="5" max="5" width="33.140625" customWidth="1"/>
    <col min="6" max="8" width="15.42578125" customWidth="1"/>
    <col min="9" max="13" width="15.7109375" customWidth="1"/>
    <col min="14" max="14" width="15.28515625" customWidth="1"/>
    <col min="15" max="16" width="15.7109375" customWidth="1"/>
  </cols>
  <sheetData>
    <row r="1" spans="1:17" ht="5.25" customHeight="1" x14ac:dyDescent="0.25"/>
    <row r="2" spans="1:17" ht="21.75" customHeight="1" x14ac:dyDescent="0.25">
      <c r="A2" s="11" t="s">
        <v>26</v>
      </c>
      <c r="B2" s="4"/>
      <c r="C2" s="4"/>
      <c r="D2" s="4"/>
      <c r="E2" s="4"/>
      <c r="I2" s="19" t="s">
        <v>33</v>
      </c>
      <c r="L2" s="4"/>
    </row>
    <row r="3" spans="1:17" ht="4.5" customHeight="1" x14ac:dyDescent="0.25"/>
    <row r="4" spans="1:17" ht="18.75" customHeight="1" x14ac:dyDescent="0.35">
      <c r="A4" s="18" t="s">
        <v>21</v>
      </c>
    </row>
    <row r="5" spans="1:17" ht="18.75" customHeight="1" x14ac:dyDescent="0.35">
      <c r="A5" s="18"/>
    </row>
    <row r="6" spans="1:17" ht="32.25" customHeight="1" x14ac:dyDescent="0.25">
      <c r="A6" s="8" t="s">
        <v>107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10"/>
    </row>
    <row r="7" spans="1:17" ht="18.75" customHeight="1" x14ac:dyDescent="0.35">
      <c r="A7" s="18"/>
    </row>
    <row r="8" spans="1:17" ht="18.75" customHeight="1" x14ac:dyDescent="0.35">
      <c r="A8" s="18"/>
      <c r="F8" s="169" t="s">
        <v>108</v>
      </c>
      <c r="G8" s="169"/>
      <c r="H8" s="169" t="s">
        <v>109</v>
      </c>
      <c r="I8" s="169"/>
      <c r="J8" s="169"/>
      <c r="K8" s="169"/>
      <c r="L8" s="169"/>
    </row>
    <row r="9" spans="1:17" ht="18.75" customHeight="1" x14ac:dyDescent="0.35">
      <c r="A9" s="18"/>
      <c r="F9" s="168">
        <v>2015</v>
      </c>
      <c r="G9" s="168">
        <v>2016</v>
      </c>
      <c r="H9" s="168">
        <v>2015</v>
      </c>
      <c r="I9" s="168"/>
      <c r="J9" s="168"/>
      <c r="K9" s="168">
        <v>2016</v>
      </c>
      <c r="L9" s="168" t="s">
        <v>74</v>
      </c>
    </row>
    <row r="10" spans="1:17" ht="18.75" customHeight="1" x14ac:dyDescent="0.35">
      <c r="A10" s="18"/>
      <c r="F10" s="168"/>
      <c r="G10" s="168"/>
      <c r="H10" s="100" t="s">
        <v>71</v>
      </c>
      <c r="I10" s="100" t="s">
        <v>72</v>
      </c>
      <c r="J10" s="100" t="s">
        <v>66</v>
      </c>
      <c r="K10" s="168"/>
      <c r="L10" s="168"/>
    </row>
    <row r="11" spans="1:17" ht="18.75" customHeight="1" x14ac:dyDescent="0.35">
      <c r="A11" s="18"/>
      <c r="E11" s="97" t="s">
        <v>67</v>
      </c>
      <c r="F11" s="108"/>
      <c r="G11" s="108"/>
      <c r="H11" s="103">
        <f>L34</f>
        <v>0</v>
      </c>
      <c r="I11" s="103">
        <f>M34</f>
        <v>0</v>
      </c>
      <c r="J11" s="104">
        <f>SUM(H11:I11)</f>
        <v>0</v>
      </c>
      <c r="K11" s="106">
        <f>O34</f>
        <v>0</v>
      </c>
      <c r="L11" s="106">
        <f>P34</f>
        <v>0</v>
      </c>
    </row>
    <row r="12" spans="1:17" ht="18.75" customHeight="1" x14ac:dyDescent="0.35">
      <c r="A12" s="18"/>
      <c r="E12" s="98" t="s">
        <v>45</v>
      </c>
      <c r="F12" s="107">
        <f>F49</f>
        <v>0</v>
      </c>
      <c r="G12" s="109"/>
      <c r="H12" s="101">
        <f>L49</f>
        <v>0</v>
      </c>
      <c r="I12" s="101">
        <f>M49</f>
        <v>0</v>
      </c>
      <c r="J12" s="105">
        <f t="shared" ref="J12:J14" si="0">SUM(H12:I12)</f>
        <v>0</v>
      </c>
      <c r="K12" s="107">
        <f>O49</f>
        <v>0</v>
      </c>
      <c r="L12" s="107">
        <f>P49</f>
        <v>0</v>
      </c>
    </row>
    <row r="13" spans="1:17" ht="18.75" customHeight="1" x14ac:dyDescent="0.35">
      <c r="A13" s="18"/>
      <c r="E13" s="98" t="s">
        <v>68</v>
      </c>
      <c r="F13" s="107">
        <f>F64</f>
        <v>0</v>
      </c>
      <c r="G13" s="109"/>
      <c r="H13" s="101">
        <f>L64</f>
        <v>0</v>
      </c>
      <c r="I13" s="101">
        <f>M64</f>
        <v>0</v>
      </c>
      <c r="J13" s="105">
        <f t="shared" si="0"/>
        <v>0</v>
      </c>
      <c r="K13" s="107">
        <f>O64</f>
        <v>0</v>
      </c>
      <c r="L13" s="107">
        <f>P64</f>
        <v>0</v>
      </c>
    </row>
    <row r="14" spans="1:17" ht="18.75" customHeight="1" x14ac:dyDescent="0.35">
      <c r="A14" s="18"/>
      <c r="E14" s="98" t="s">
        <v>69</v>
      </c>
      <c r="F14" s="107">
        <f>F79</f>
        <v>0</v>
      </c>
      <c r="G14" s="109"/>
      <c r="H14" s="101">
        <f>L79</f>
        <v>0</v>
      </c>
      <c r="I14" s="101">
        <f>M79</f>
        <v>0</v>
      </c>
      <c r="J14" s="105">
        <f t="shared" si="0"/>
        <v>0</v>
      </c>
      <c r="K14" s="107">
        <f>O79</f>
        <v>0</v>
      </c>
      <c r="L14" s="107">
        <f>P79</f>
        <v>0</v>
      </c>
    </row>
    <row r="15" spans="1:17" ht="18.75" customHeight="1" x14ac:dyDescent="0.35">
      <c r="A15" s="18"/>
      <c r="E15" s="99" t="s">
        <v>70</v>
      </c>
      <c r="F15" s="110"/>
      <c r="G15" s="111">
        <f>F94</f>
        <v>0</v>
      </c>
      <c r="H15" s="102"/>
      <c r="I15" s="102"/>
      <c r="J15" s="102"/>
      <c r="K15" s="111">
        <f>O94</f>
        <v>0</v>
      </c>
      <c r="L15" s="111">
        <f>P94</f>
        <v>0</v>
      </c>
    </row>
    <row r="16" spans="1:17" ht="18.75" customHeight="1" x14ac:dyDescent="0.35">
      <c r="A16" s="18"/>
      <c r="E16" s="112" t="s">
        <v>66</v>
      </c>
      <c r="F16" s="112">
        <f>SUM(F11:F15)</f>
        <v>0</v>
      </c>
      <c r="G16" s="112">
        <f t="shared" ref="G16:L16" si="1">SUM(G11:G15)</f>
        <v>0</v>
      </c>
      <c r="H16" s="112">
        <f t="shared" si="1"/>
        <v>0</v>
      </c>
      <c r="I16" s="112">
        <f t="shared" si="1"/>
        <v>0</v>
      </c>
      <c r="J16" s="112">
        <f t="shared" si="1"/>
        <v>0</v>
      </c>
      <c r="K16" s="112">
        <f t="shared" si="1"/>
        <v>0</v>
      </c>
      <c r="L16" s="112">
        <f t="shared" si="1"/>
        <v>0</v>
      </c>
    </row>
    <row r="17" spans="1:58" ht="18.75" customHeight="1" x14ac:dyDescent="0.25"/>
    <row r="18" spans="1:58" ht="4.5" customHeight="1" x14ac:dyDescent="0.25"/>
    <row r="19" spans="1:58" ht="32.25" customHeight="1" x14ac:dyDescent="0.25">
      <c r="A19" s="8" t="s">
        <v>52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10"/>
      <c r="BD19" t="s">
        <v>99</v>
      </c>
    </row>
    <row r="20" spans="1:58" ht="6" customHeight="1" thickBot="1" x14ac:dyDescent="0.3">
      <c r="A20" s="20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2"/>
    </row>
    <row r="21" spans="1:58" ht="24.75" customHeight="1" thickBot="1" x14ac:dyDescent="0.3">
      <c r="A21" s="20"/>
      <c r="B21" s="163" t="s">
        <v>53</v>
      </c>
      <c r="C21" s="164"/>
      <c r="D21" s="164"/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5"/>
      <c r="Q21" s="22"/>
      <c r="BD21" t="s">
        <v>105</v>
      </c>
      <c r="BF21" t="str">
        <f>BD21&amp;" ("&amp;BE21&amp;")"</f>
        <v>To insert ()</v>
      </c>
    </row>
    <row r="22" spans="1:58" s="3" customFormat="1" ht="75" x14ac:dyDescent="0.25">
      <c r="A22" s="23"/>
      <c r="B22" s="12" t="s">
        <v>77</v>
      </c>
      <c r="C22" s="60" t="s">
        <v>110</v>
      </c>
      <c r="D22" s="13" t="s">
        <v>16</v>
      </c>
      <c r="E22" s="41" t="s">
        <v>17</v>
      </c>
      <c r="F22" s="17" t="s">
        <v>54</v>
      </c>
      <c r="G22" s="60" t="s">
        <v>18</v>
      </c>
      <c r="H22" s="60" t="s">
        <v>19</v>
      </c>
      <c r="I22" s="44" t="s">
        <v>20</v>
      </c>
      <c r="J22" s="30" t="s">
        <v>29</v>
      </c>
      <c r="K22" s="42" t="s">
        <v>55</v>
      </c>
      <c r="L22" s="44" t="s">
        <v>56</v>
      </c>
      <c r="M22" s="40" t="s">
        <v>57</v>
      </c>
      <c r="N22" s="113" t="s">
        <v>58</v>
      </c>
      <c r="O22" s="42" t="s">
        <v>49</v>
      </c>
      <c r="P22" s="45" t="s">
        <v>75</v>
      </c>
      <c r="Q22" s="24"/>
      <c r="BD22" s="135" t="s">
        <v>78</v>
      </c>
      <c r="BE22" s="135" t="s">
        <v>100</v>
      </c>
      <c r="BF22" t="str">
        <f>BD22&amp;" ("&amp;BE22&amp;")"</f>
        <v>BFI ( Biens Fonciers et Immobiliers )</v>
      </c>
    </row>
    <row r="23" spans="1:58" x14ac:dyDescent="0.25">
      <c r="A23" s="20"/>
      <c r="B23" s="5" t="s">
        <v>106</v>
      </c>
      <c r="C23" s="138"/>
      <c r="D23" s="1"/>
      <c r="E23" s="14"/>
      <c r="F23" s="47"/>
      <c r="G23" s="5"/>
      <c r="H23" s="1"/>
      <c r="I23" s="1"/>
      <c r="J23" s="34"/>
      <c r="K23" s="47"/>
      <c r="L23" s="48"/>
      <c r="M23" s="49"/>
      <c r="N23" s="114">
        <f>L23+M23</f>
        <v>0</v>
      </c>
      <c r="O23" s="47"/>
      <c r="P23" s="50"/>
      <c r="Q23" s="22"/>
      <c r="BD23" s="136" t="s">
        <v>79</v>
      </c>
      <c r="BE23" s="136" t="s">
        <v>80</v>
      </c>
      <c r="BF23" t="str">
        <f t="shared" ref="BF23:BF33" si="2">BD23&amp;" ("&amp;BE23&amp;")"</f>
        <v>COM ( Materiel Telecom )</v>
      </c>
    </row>
    <row r="24" spans="1:58" s="2" customFormat="1" x14ac:dyDescent="0.25">
      <c r="A24" s="25"/>
      <c r="B24" s="5" t="s">
        <v>106</v>
      </c>
      <c r="C24" s="138"/>
      <c r="D24" s="31"/>
      <c r="E24" s="15"/>
      <c r="F24" s="51"/>
      <c r="G24" s="6"/>
      <c r="H24" s="31"/>
      <c r="I24" s="31"/>
      <c r="J24" s="35"/>
      <c r="K24" s="51"/>
      <c r="L24" s="52"/>
      <c r="M24" s="53"/>
      <c r="N24" s="114">
        <f t="shared" ref="N24:N33" si="3">L24+M24</f>
        <v>0</v>
      </c>
      <c r="O24" s="51"/>
      <c r="P24" s="54"/>
      <c r="Q24" s="26"/>
      <c r="BD24" s="137" t="s">
        <v>81</v>
      </c>
      <c r="BE24" s="137" t="s">
        <v>82</v>
      </c>
      <c r="BF24" t="str">
        <f t="shared" si="2"/>
        <v>FDC ( Fonds de commerce )</v>
      </c>
    </row>
    <row r="25" spans="1:58" x14ac:dyDescent="0.25">
      <c r="A25" s="20"/>
      <c r="B25" s="5" t="s">
        <v>106</v>
      </c>
      <c r="C25" s="138"/>
      <c r="D25" s="1"/>
      <c r="E25" s="14"/>
      <c r="F25" s="47"/>
      <c r="G25" s="5"/>
      <c r="H25" s="1"/>
      <c r="I25" s="1"/>
      <c r="J25" s="34"/>
      <c r="K25" s="47"/>
      <c r="L25" s="48"/>
      <c r="M25" s="49"/>
      <c r="N25" s="114">
        <f t="shared" si="3"/>
        <v>0</v>
      </c>
      <c r="O25" s="47"/>
      <c r="P25" s="50"/>
      <c r="Q25" s="22"/>
      <c r="BD25" s="137" t="s">
        <v>83</v>
      </c>
      <c r="BE25" s="137" t="s">
        <v>84</v>
      </c>
      <c r="BF25" t="str">
        <f t="shared" si="2"/>
        <v>FIN ( Financier hors titres )</v>
      </c>
    </row>
    <row r="26" spans="1:58" x14ac:dyDescent="0.25">
      <c r="A26" s="20"/>
      <c r="B26" s="5" t="s">
        <v>106</v>
      </c>
      <c r="C26" s="138"/>
      <c r="D26" s="31"/>
      <c r="E26" s="15"/>
      <c r="F26" s="47"/>
      <c r="G26" s="5"/>
      <c r="H26" s="1"/>
      <c r="I26" s="1"/>
      <c r="J26" s="34"/>
      <c r="K26" s="47"/>
      <c r="L26" s="48"/>
      <c r="M26" s="49"/>
      <c r="N26" s="114">
        <f t="shared" si="3"/>
        <v>0</v>
      </c>
      <c r="O26" s="47"/>
      <c r="P26" s="50"/>
      <c r="Q26" s="22"/>
      <c r="BD26" s="137" t="s">
        <v>85</v>
      </c>
      <c r="BE26" s="137" t="s">
        <v>102</v>
      </c>
      <c r="BF26" t="str">
        <f t="shared" si="2"/>
        <v>IMO ( Immobilier Autres )</v>
      </c>
    </row>
    <row r="27" spans="1:58" x14ac:dyDescent="0.25">
      <c r="A27" s="20"/>
      <c r="B27" s="5" t="s">
        <v>106</v>
      </c>
      <c r="C27" s="138"/>
      <c r="D27" s="1"/>
      <c r="E27" s="14"/>
      <c r="F27" s="47"/>
      <c r="G27" s="5"/>
      <c r="H27" s="1"/>
      <c r="I27" s="1"/>
      <c r="J27" s="34"/>
      <c r="K27" s="47"/>
      <c r="L27" s="48"/>
      <c r="M27" s="49"/>
      <c r="N27" s="114">
        <f t="shared" si="3"/>
        <v>0</v>
      </c>
      <c r="O27" s="47"/>
      <c r="P27" s="50"/>
      <c r="Q27" s="22"/>
      <c r="BD27" s="137" t="s">
        <v>86</v>
      </c>
      <c r="BE27" s="137" t="s">
        <v>101</v>
      </c>
      <c r="BF27" t="str">
        <f t="shared" si="2"/>
        <v>INC ( Actifs Incorporels hors log. et FDC)</v>
      </c>
    </row>
    <row r="28" spans="1:58" x14ac:dyDescent="0.25">
      <c r="A28" s="20"/>
      <c r="B28" s="5" t="s">
        <v>106</v>
      </c>
      <c r="C28" s="138"/>
      <c r="D28" s="31"/>
      <c r="E28" s="15"/>
      <c r="F28" s="47"/>
      <c r="G28" s="5"/>
      <c r="H28" s="1"/>
      <c r="I28" s="1"/>
      <c r="J28" s="34"/>
      <c r="K28" s="47"/>
      <c r="L28" s="48"/>
      <c r="M28" s="49"/>
      <c r="N28" s="114">
        <f t="shared" si="3"/>
        <v>0</v>
      </c>
      <c r="O28" s="47"/>
      <c r="P28" s="50"/>
      <c r="Q28" s="22"/>
      <c r="BD28" s="137" t="s">
        <v>87</v>
      </c>
      <c r="BE28" s="137" t="s">
        <v>88</v>
      </c>
      <c r="BF28" t="str">
        <f t="shared" si="2"/>
        <v>MEX ( Materiel d'Exploitation )</v>
      </c>
    </row>
    <row r="29" spans="1:58" x14ac:dyDescent="0.25">
      <c r="A29" s="20"/>
      <c r="B29" s="5" t="s">
        <v>106</v>
      </c>
      <c r="C29" s="138"/>
      <c r="D29" s="1"/>
      <c r="E29" s="14"/>
      <c r="F29" s="47"/>
      <c r="G29" s="5"/>
      <c r="H29" s="1"/>
      <c r="I29" s="1"/>
      <c r="J29" s="34"/>
      <c r="K29" s="47"/>
      <c r="L29" s="48"/>
      <c r="M29" s="49"/>
      <c r="N29" s="114">
        <f t="shared" si="3"/>
        <v>0</v>
      </c>
      <c r="O29" s="47"/>
      <c r="P29" s="50"/>
      <c r="Q29" s="22"/>
      <c r="BD29" s="137" t="s">
        <v>89</v>
      </c>
      <c r="BE29" s="137" t="s">
        <v>90</v>
      </c>
      <c r="BF29" t="str">
        <f t="shared" si="2"/>
        <v>MIN ( Informatique )</v>
      </c>
    </row>
    <row r="30" spans="1:58" x14ac:dyDescent="0.25">
      <c r="A30" s="20"/>
      <c r="B30" s="5" t="s">
        <v>106</v>
      </c>
      <c r="C30" s="138"/>
      <c r="D30" s="31"/>
      <c r="E30" s="15"/>
      <c r="F30" s="47"/>
      <c r="G30" s="5"/>
      <c r="H30" s="1"/>
      <c r="I30" s="1"/>
      <c r="J30" s="34"/>
      <c r="K30" s="47"/>
      <c r="L30" s="48"/>
      <c r="M30" s="49"/>
      <c r="N30" s="114">
        <f t="shared" si="3"/>
        <v>0</v>
      </c>
      <c r="O30" s="47"/>
      <c r="P30" s="50"/>
      <c r="Q30" s="22"/>
      <c r="BD30" s="137" t="s">
        <v>91</v>
      </c>
      <c r="BE30" s="137" t="s">
        <v>92</v>
      </c>
      <c r="BF30" t="str">
        <f t="shared" si="2"/>
        <v>MMB ( Mobilier et Materiel de Bureau )</v>
      </c>
    </row>
    <row r="31" spans="1:58" x14ac:dyDescent="0.25">
      <c r="A31" s="20"/>
      <c r="B31" s="5" t="s">
        <v>106</v>
      </c>
      <c r="C31" s="138"/>
      <c r="D31" s="1"/>
      <c r="E31" s="14"/>
      <c r="F31" s="47"/>
      <c r="G31" s="5"/>
      <c r="H31" s="1"/>
      <c r="I31" s="1"/>
      <c r="J31" s="34"/>
      <c r="K31" s="47"/>
      <c r="L31" s="48"/>
      <c r="M31" s="49"/>
      <c r="N31" s="114">
        <f t="shared" si="3"/>
        <v>0</v>
      </c>
      <c r="O31" s="47"/>
      <c r="P31" s="50"/>
      <c r="Q31" s="22"/>
      <c r="BD31" s="137" t="s">
        <v>93</v>
      </c>
      <c r="BE31" s="137" t="s">
        <v>94</v>
      </c>
      <c r="BF31" t="str">
        <f t="shared" si="2"/>
        <v>SHA ( Titres )</v>
      </c>
    </row>
    <row r="32" spans="1:58" x14ac:dyDescent="0.25">
      <c r="A32" s="20"/>
      <c r="B32" s="5" t="s">
        <v>106</v>
      </c>
      <c r="C32" s="138"/>
      <c r="D32" s="31"/>
      <c r="E32" s="15"/>
      <c r="F32" s="47"/>
      <c r="G32" s="5"/>
      <c r="H32" s="1"/>
      <c r="I32" s="1"/>
      <c r="J32" s="34"/>
      <c r="K32" s="47"/>
      <c r="L32" s="48"/>
      <c r="M32" s="49"/>
      <c r="N32" s="114">
        <f t="shared" si="3"/>
        <v>0</v>
      </c>
      <c r="O32" s="47"/>
      <c r="P32" s="50"/>
      <c r="Q32" s="22"/>
      <c r="BD32" s="137" t="s">
        <v>95</v>
      </c>
      <c r="BE32" s="137" t="s">
        <v>96</v>
      </c>
      <c r="BF32" t="str">
        <f t="shared" si="2"/>
        <v>TEL ( Téléphonie Mobile )</v>
      </c>
    </row>
    <row r="33" spans="1:59" ht="15.75" thickBot="1" x14ac:dyDescent="0.3">
      <c r="A33" s="20"/>
      <c r="B33" s="7"/>
      <c r="C33" s="139"/>
      <c r="D33" s="32" t="s">
        <v>1</v>
      </c>
      <c r="E33" s="16"/>
      <c r="F33" s="55"/>
      <c r="G33" s="36"/>
      <c r="H33" s="37"/>
      <c r="I33" s="37"/>
      <c r="J33" s="38"/>
      <c r="K33" s="55"/>
      <c r="L33" s="56"/>
      <c r="M33" s="57"/>
      <c r="N33" s="115">
        <f t="shared" si="3"/>
        <v>0</v>
      </c>
      <c r="O33" s="55"/>
      <c r="P33" s="58"/>
      <c r="Q33" s="22"/>
      <c r="BD33" s="137" t="s">
        <v>97</v>
      </c>
      <c r="BE33" s="137" t="s">
        <v>98</v>
      </c>
      <c r="BF33" t="str">
        <f t="shared" si="2"/>
        <v>VOS ( Véhicules de société )</v>
      </c>
    </row>
    <row r="34" spans="1:59" ht="15.75" thickBot="1" x14ac:dyDescent="0.3">
      <c r="A34" s="20"/>
      <c r="B34" s="117" t="s">
        <v>3</v>
      </c>
      <c r="C34" s="140"/>
      <c r="D34" s="118"/>
      <c r="E34" s="119"/>
      <c r="F34" s="120">
        <f>SUM(F23:F33)</f>
        <v>0</v>
      </c>
      <c r="G34" s="121"/>
      <c r="H34" s="121"/>
      <c r="I34" s="121"/>
      <c r="J34" s="122"/>
      <c r="K34" s="116">
        <f t="shared" ref="K34:P34" si="4">SUM(K23:K33)</f>
        <v>0</v>
      </c>
      <c r="L34" s="123">
        <f t="shared" si="4"/>
        <v>0</v>
      </c>
      <c r="M34" s="124">
        <f t="shared" si="4"/>
        <v>0</v>
      </c>
      <c r="N34" s="116">
        <f t="shared" si="4"/>
        <v>0</v>
      </c>
      <c r="O34" s="116">
        <f t="shared" si="4"/>
        <v>0</v>
      </c>
      <c r="P34" s="59">
        <f t="shared" si="4"/>
        <v>0</v>
      </c>
      <c r="Q34" s="22"/>
    </row>
    <row r="35" spans="1:59" x14ac:dyDescent="0.25">
      <c r="A35" s="20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2"/>
      <c r="BG35" s="3"/>
    </row>
    <row r="36" spans="1:59" ht="24.75" customHeight="1" thickBot="1" x14ac:dyDescent="0.3">
      <c r="A36" s="20"/>
      <c r="B36" s="166" t="s">
        <v>59</v>
      </c>
      <c r="C36" s="167"/>
      <c r="D36" s="167"/>
      <c r="E36" s="167"/>
      <c r="F36" s="167"/>
      <c r="G36" s="167"/>
      <c r="H36" s="167"/>
      <c r="I36" s="167"/>
      <c r="J36" s="167"/>
      <c r="K36" s="167"/>
      <c r="L36" s="167"/>
      <c r="M36" s="167"/>
      <c r="N36" s="167"/>
      <c r="O36" s="167"/>
      <c r="P36" s="167"/>
      <c r="Q36" s="22"/>
      <c r="BD36" s="144" t="s">
        <v>115</v>
      </c>
    </row>
    <row r="37" spans="1:59" s="3" customFormat="1" ht="75.75" thickBot="1" x14ac:dyDescent="0.3">
      <c r="A37" s="23"/>
      <c r="B37" s="12" t="s">
        <v>77</v>
      </c>
      <c r="C37" s="60" t="s">
        <v>110</v>
      </c>
      <c r="D37" s="13" t="s">
        <v>16</v>
      </c>
      <c r="E37" s="41" t="s">
        <v>17</v>
      </c>
      <c r="F37" s="17" t="s">
        <v>22</v>
      </c>
      <c r="G37" s="60" t="s">
        <v>18</v>
      </c>
      <c r="H37" s="60" t="s">
        <v>19</v>
      </c>
      <c r="I37" s="44" t="s">
        <v>20</v>
      </c>
      <c r="J37" s="30" t="s">
        <v>29</v>
      </c>
      <c r="K37" s="63"/>
      <c r="L37" s="44" t="s">
        <v>56</v>
      </c>
      <c r="M37" s="40" t="s">
        <v>57</v>
      </c>
      <c r="N37" s="113" t="s">
        <v>58</v>
      </c>
      <c r="O37" s="42" t="s">
        <v>49</v>
      </c>
      <c r="P37" s="45" t="s">
        <v>75</v>
      </c>
      <c r="Q37" s="24"/>
      <c r="BD37" s="149" t="s">
        <v>103</v>
      </c>
      <c r="BE37"/>
      <c r="BF37"/>
      <c r="BG37" s="2"/>
    </row>
    <row r="38" spans="1:59" x14ac:dyDescent="0.25">
      <c r="A38" s="20"/>
      <c r="B38" s="5" t="s">
        <v>106</v>
      </c>
      <c r="C38" s="138"/>
      <c r="D38" s="1"/>
      <c r="E38" s="14"/>
      <c r="F38" s="47"/>
      <c r="G38" s="92"/>
      <c r="H38" s="93"/>
      <c r="I38" s="93"/>
      <c r="J38" s="93"/>
      <c r="K38" s="64"/>
      <c r="L38" s="48"/>
      <c r="M38" s="49"/>
      <c r="N38" s="114">
        <f>L38+M38</f>
        <v>0</v>
      </c>
      <c r="O38" s="47">
        <v>0</v>
      </c>
      <c r="P38" s="50">
        <v>0</v>
      </c>
      <c r="Q38" s="22"/>
      <c r="BD38" s="148" t="s">
        <v>111</v>
      </c>
    </row>
    <row r="39" spans="1:59" s="2" customFormat="1" ht="15.75" thickBot="1" x14ac:dyDescent="0.3">
      <c r="A39" s="25"/>
      <c r="B39" s="5" t="s">
        <v>106</v>
      </c>
      <c r="C39" s="138"/>
      <c r="D39" s="31"/>
      <c r="E39" s="15"/>
      <c r="F39" s="51"/>
      <c r="G39" s="94"/>
      <c r="H39" s="95"/>
      <c r="I39" s="95"/>
      <c r="J39" s="95"/>
      <c r="K39" s="65"/>
      <c r="L39" s="48"/>
      <c r="M39" s="53"/>
      <c r="N39" s="114">
        <f t="shared" ref="N39:N48" si="5">L39+M39</f>
        <v>0</v>
      </c>
      <c r="O39" s="51">
        <v>0</v>
      </c>
      <c r="P39" s="54">
        <v>0</v>
      </c>
      <c r="Q39" s="26"/>
      <c r="BD39" s="146" t="s">
        <v>112</v>
      </c>
      <c r="BE39"/>
      <c r="BF39"/>
      <c r="BG39"/>
    </row>
    <row r="40" spans="1:59" ht="15.75" thickBot="1" x14ac:dyDescent="0.3">
      <c r="A40" s="20"/>
      <c r="B40" s="5" t="s">
        <v>106</v>
      </c>
      <c r="C40" s="138"/>
      <c r="D40" s="1"/>
      <c r="E40" s="14"/>
      <c r="F40" s="47"/>
      <c r="G40" s="92"/>
      <c r="H40" s="93"/>
      <c r="I40" s="93"/>
      <c r="J40" s="93"/>
      <c r="K40" s="64"/>
      <c r="L40" s="48"/>
      <c r="M40" s="49"/>
      <c r="N40" s="114">
        <f t="shared" si="5"/>
        <v>0</v>
      </c>
      <c r="O40" s="47">
        <v>0</v>
      </c>
      <c r="P40" s="50">
        <v>0</v>
      </c>
      <c r="Q40" s="22"/>
      <c r="BD40" s="146" t="s">
        <v>113</v>
      </c>
    </row>
    <row r="41" spans="1:59" ht="15.75" thickBot="1" x14ac:dyDescent="0.3">
      <c r="A41" s="20"/>
      <c r="B41" s="5" t="s">
        <v>106</v>
      </c>
      <c r="C41" s="138"/>
      <c r="D41" s="31"/>
      <c r="E41" s="15"/>
      <c r="F41" s="47"/>
      <c r="G41" s="92"/>
      <c r="H41" s="93"/>
      <c r="I41" s="93"/>
      <c r="J41" s="93"/>
      <c r="K41" s="64"/>
      <c r="L41" s="48"/>
      <c r="M41" s="49"/>
      <c r="N41" s="114">
        <f t="shared" si="5"/>
        <v>0</v>
      </c>
      <c r="O41" s="47">
        <v>0</v>
      </c>
      <c r="P41" s="50">
        <v>0</v>
      </c>
      <c r="Q41" s="22"/>
      <c r="BD41" s="146" t="s">
        <v>114</v>
      </c>
    </row>
    <row r="42" spans="1:59" x14ac:dyDescent="0.25">
      <c r="A42" s="20"/>
      <c r="B42" s="5" t="s">
        <v>106</v>
      </c>
      <c r="C42" s="138"/>
      <c r="D42" s="1"/>
      <c r="E42" s="14"/>
      <c r="F42" s="47"/>
      <c r="G42" s="92"/>
      <c r="H42" s="93"/>
      <c r="I42" s="93"/>
      <c r="J42" s="93"/>
      <c r="K42" s="64"/>
      <c r="L42" s="48"/>
      <c r="M42" s="49"/>
      <c r="N42" s="114">
        <f t="shared" si="5"/>
        <v>0</v>
      </c>
      <c r="O42" s="47">
        <v>0</v>
      </c>
      <c r="P42" s="50">
        <v>0</v>
      </c>
      <c r="Q42" s="22"/>
      <c r="BD42" s="147" t="s">
        <v>116</v>
      </c>
    </row>
    <row r="43" spans="1:59" x14ac:dyDescent="0.25">
      <c r="A43" s="20"/>
      <c r="B43" s="5" t="s">
        <v>106</v>
      </c>
      <c r="C43" s="138"/>
      <c r="D43" s="1"/>
      <c r="E43" s="15"/>
      <c r="F43" s="47"/>
      <c r="G43" s="92"/>
      <c r="H43" s="93"/>
      <c r="I43" s="93"/>
      <c r="J43" s="93"/>
      <c r="K43" s="64"/>
      <c r="L43" s="48"/>
      <c r="M43" s="49"/>
      <c r="N43" s="114">
        <f t="shared" si="5"/>
        <v>0</v>
      </c>
      <c r="O43" s="47">
        <v>0</v>
      </c>
      <c r="P43" s="50">
        <v>0</v>
      </c>
      <c r="Q43" s="22"/>
      <c r="BD43" s="147" t="s">
        <v>117</v>
      </c>
    </row>
    <row r="44" spans="1:59" x14ac:dyDescent="0.25">
      <c r="A44" s="20"/>
      <c r="B44" s="5" t="s">
        <v>106</v>
      </c>
      <c r="C44" s="138"/>
      <c r="D44" s="31"/>
      <c r="E44" s="14"/>
      <c r="F44" s="47"/>
      <c r="G44" s="92"/>
      <c r="H44" s="93"/>
      <c r="I44" s="93"/>
      <c r="J44" s="93"/>
      <c r="K44" s="64"/>
      <c r="L44" s="48"/>
      <c r="M44" s="49"/>
      <c r="N44" s="114">
        <f t="shared" si="5"/>
        <v>0</v>
      </c>
      <c r="O44" s="47">
        <v>0</v>
      </c>
      <c r="P44" s="50">
        <v>0</v>
      </c>
      <c r="Q44" s="22"/>
      <c r="BD44" s="147" t="s">
        <v>118</v>
      </c>
    </row>
    <row r="45" spans="1:59" x14ac:dyDescent="0.25">
      <c r="A45" s="20"/>
      <c r="B45" s="5" t="s">
        <v>106</v>
      </c>
      <c r="C45" s="138"/>
      <c r="D45" s="31"/>
      <c r="E45" s="15"/>
      <c r="F45" s="47"/>
      <c r="G45" s="92"/>
      <c r="H45" s="93"/>
      <c r="I45" s="93"/>
      <c r="J45" s="93"/>
      <c r="K45" s="64"/>
      <c r="L45" s="48"/>
      <c r="M45" s="49"/>
      <c r="N45" s="114">
        <f t="shared" si="5"/>
        <v>0</v>
      </c>
      <c r="O45" s="47">
        <v>0</v>
      </c>
      <c r="P45" s="50">
        <v>0</v>
      </c>
      <c r="Q45" s="22"/>
    </row>
    <row r="46" spans="1:59" x14ac:dyDescent="0.25">
      <c r="A46" s="20"/>
      <c r="B46" s="5" t="s">
        <v>106</v>
      </c>
      <c r="C46" s="138"/>
      <c r="D46" s="1"/>
      <c r="E46" s="14"/>
      <c r="F46" s="47"/>
      <c r="G46" s="92"/>
      <c r="H46" s="93"/>
      <c r="I46" s="93"/>
      <c r="J46" s="93"/>
      <c r="K46" s="64"/>
      <c r="L46" s="48"/>
      <c r="M46" s="49"/>
      <c r="N46" s="114">
        <f t="shared" si="5"/>
        <v>0</v>
      </c>
      <c r="O46" s="47">
        <v>0</v>
      </c>
      <c r="P46" s="50">
        <v>0</v>
      </c>
      <c r="Q46" s="22"/>
    </row>
    <row r="47" spans="1:59" x14ac:dyDescent="0.25">
      <c r="A47" s="20"/>
      <c r="B47" s="5" t="s">
        <v>106</v>
      </c>
      <c r="C47" s="138"/>
      <c r="D47" s="31"/>
      <c r="E47" s="15"/>
      <c r="F47" s="47"/>
      <c r="G47" s="5"/>
      <c r="H47" s="1"/>
      <c r="I47" s="1"/>
      <c r="J47" s="34"/>
      <c r="K47" s="64"/>
      <c r="L47" s="48"/>
      <c r="M47" s="49"/>
      <c r="N47" s="114">
        <f t="shared" si="5"/>
        <v>0</v>
      </c>
      <c r="O47" s="47"/>
      <c r="P47" s="50"/>
      <c r="Q47" s="22"/>
    </row>
    <row r="48" spans="1:59" ht="15.75" thickBot="1" x14ac:dyDescent="0.3">
      <c r="A48" s="20"/>
      <c r="B48" s="7"/>
      <c r="C48" s="139"/>
      <c r="D48" s="32" t="s">
        <v>1</v>
      </c>
      <c r="E48" s="16"/>
      <c r="F48" s="55"/>
      <c r="G48" s="36"/>
      <c r="H48" s="37"/>
      <c r="I48" s="37"/>
      <c r="J48" s="38"/>
      <c r="K48" s="64"/>
      <c r="L48" s="56"/>
      <c r="M48" s="57"/>
      <c r="N48" s="115">
        <f t="shared" si="5"/>
        <v>0</v>
      </c>
      <c r="O48" s="55"/>
      <c r="P48" s="58"/>
      <c r="Q48" s="22"/>
    </row>
    <row r="49" spans="1:17" ht="15.75" thickBot="1" x14ac:dyDescent="0.3">
      <c r="A49" s="20"/>
      <c r="B49" s="117" t="s">
        <v>3</v>
      </c>
      <c r="C49" s="140"/>
      <c r="D49" s="125"/>
      <c r="E49" s="126"/>
      <c r="F49" s="116">
        <f>SUM(F38:F48)</f>
        <v>0</v>
      </c>
      <c r="G49" s="121"/>
      <c r="H49" s="121"/>
      <c r="I49" s="121"/>
      <c r="J49" s="122"/>
      <c r="K49" s="127"/>
      <c r="L49" s="123">
        <f>SUM(L38:L48)</f>
        <v>0</v>
      </c>
      <c r="M49" s="124">
        <f>SUM(M38:M48)</f>
        <v>0</v>
      </c>
      <c r="N49" s="116">
        <f>SUM(N38:N48)</f>
        <v>0</v>
      </c>
      <c r="O49" s="116">
        <f>SUM(O38:O48)</f>
        <v>0</v>
      </c>
      <c r="P49" s="59">
        <f>SUM(P38:P48)</f>
        <v>0</v>
      </c>
      <c r="Q49" s="22"/>
    </row>
    <row r="50" spans="1:17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2"/>
    </row>
    <row r="51" spans="1:17" ht="24.75" customHeight="1" thickBot="1" x14ac:dyDescent="0.3">
      <c r="A51" s="20"/>
      <c r="B51" s="166" t="s">
        <v>60</v>
      </c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7"/>
      <c r="N51" s="167"/>
      <c r="O51" s="167"/>
      <c r="P51" s="167"/>
      <c r="Q51" s="22"/>
    </row>
    <row r="52" spans="1:17" ht="75" x14ac:dyDescent="0.25">
      <c r="A52" s="20"/>
      <c r="B52" s="12" t="s">
        <v>77</v>
      </c>
      <c r="C52" s="60" t="s">
        <v>110</v>
      </c>
      <c r="D52" s="13" t="s">
        <v>16</v>
      </c>
      <c r="E52" s="41" t="s">
        <v>17</v>
      </c>
      <c r="F52" s="17" t="s">
        <v>22</v>
      </c>
      <c r="G52" s="60" t="s">
        <v>18</v>
      </c>
      <c r="H52" s="60" t="s">
        <v>30</v>
      </c>
      <c r="I52" s="44" t="s">
        <v>31</v>
      </c>
      <c r="J52" s="30" t="s">
        <v>29</v>
      </c>
      <c r="K52" s="63"/>
      <c r="L52" s="44" t="s">
        <v>56</v>
      </c>
      <c r="M52" s="40" t="s">
        <v>57</v>
      </c>
      <c r="N52" s="113" t="s">
        <v>58</v>
      </c>
      <c r="O52" s="42" t="s">
        <v>49</v>
      </c>
      <c r="P52" s="45" t="s">
        <v>75</v>
      </c>
      <c r="Q52" s="22"/>
    </row>
    <row r="53" spans="1:17" x14ac:dyDescent="0.25">
      <c r="A53" s="20"/>
      <c r="B53" s="5" t="s">
        <v>106</v>
      </c>
      <c r="C53" s="138"/>
      <c r="D53" s="1"/>
      <c r="E53" s="14"/>
      <c r="F53" s="47"/>
      <c r="G53" s="92"/>
      <c r="H53" s="93"/>
      <c r="I53" s="93"/>
      <c r="J53" s="93"/>
      <c r="K53" s="64"/>
      <c r="L53" s="48"/>
      <c r="M53" s="49"/>
      <c r="N53" s="114">
        <f>L53+M53</f>
        <v>0</v>
      </c>
      <c r="O53" s="47">
        <v>0</v>
      </c>
      <c r="P53" s="50">
        <v>0</v>
      </c>
      <c r="Q53" s="22"/>
    </row>
    <row r="54" spans="1:17" x14ac:dyDescent="0.25">
      <c r="A54" s="20"/>
      <c r="B54" s="5" t="s">
        <v>106</v>
      </c>
      <c r="C54" s="138"/>
      <c r="D54" s="31"/>
      <c r="E54" s="15"/>
      <c r="F54" s="51"/>
      <c r="G54" s="94"/>
      <c r="H54" s="95"/>
      <c r="I54" s="95"/>
      <c r="J54" s="95"/>
      <c r="K54" s="65"/>
      <c r="L54" s="52"/>
      <c r="M54" s="53"/>
      <c r="N54" s="114">
        <f t="shared" ref="N54:N63" si="6">L54+M54</f>
        <v>0</v>
      </c>
      <c r="O54" s="51">
        <v>0</v>
      </c>
      <c r="P54" s="54">
        <v>0</v>
      </c>
      <c r="Q54" s="22"/>
    </row>
    <row r="55" spans="1:17" x14ac:dyDescent="0.25">
      <c r="A55" s="20"/>
      <c r="B55" s="5" t="s">
        <v>106</v>
      </c>
      <c r="C55" s="138"/>
      <c r="D55" s="1"/>
      <c r="E55" s="14"/>
      <c r="F55" s="47"/>
      <c r="G55" s="92"/>
      <c r="H55" s="93"/>
      <c r="I55" s="93"/>
      <c r="J55" s="93"/>
      <c r="K55" s="64"/>
      <c r="L55" s="48"/>
      <c r="M55" s="49"/>
      <c r="N55" s="114">
        <f t="shared" si="6"/>
        <v>0</v>
      </c>
      <c r="O55" s="47">
        <v>0</v>
      </c>
      <c r="P55" s="50">
        <v>0</v>
      </c>
      <c r="Q55" s="22"/>
    </row>
    <row r="56" spans="1:17" x14ac:dyDescent="0.25">
      <c r="A56" s="20"/>
      <c r="B56" s="5" t="s">
        <v>106</v>
      </c>
      <c r="C56" s="138"/>
      <c r="D56" s="31"/>
      <c r="E56" s="15"/>
      <c r="F56" s="47"/>
      <c r="G56" s="94"/>
      <c r="H56" s="95"/>
      <c r="I56" s="95"/>
      <c r="J56" s="95"/>
      <c r="K56" s="64"/>
      <c r="L56" s="48"/>
      <c r="M56" s="49"/>
      <c r="N56" s="114">
        <f t="shared" si="6"/>
        <v>0</v>
      </c>
      <c r="O56" s="47">
        <v>0</v>
      </c>
      <c r="P56" s="50">
        <v>0</v>
      </c>
      <c r="Q56" s="22"/>
    </row>
    <row r="57" spans="1:17" x14ac:dyDescent="0.25">
      <c r="A57" s="20"/>
      <c r="B57" s="5" t="s">
        <v>106</v>
      </c>
      <c r="C57" s="138"/>
      <c r="D57" s="1"/>
      <c r="E57" s="14"/>
      <c r="F57" s="47"/>
      <c r="G57" s="92"/>
      <c r="H57" s="93"/>
      <c r="I57" s="93"/>
      <c r="J57" s="93"/>
      <c r="K57" s="64"/>
      <c r="L57" s="48"/>
      <c r="M57" s="49"/>
      <c r="N57" s="114">
        <f t="shared" si="6"/>
        <v>0</v>
      </c>
      <c r="O57" s="47">
        <v>0</v>
      </c>
      <c r="P57" s="50">
        <v>0</v>
      </c>
      <c r="Q57" s="22"/>
    </row>
    <row r="58" spans="1:17" x14ac:dyDescent="0.25">
      <c r="A58" s="20"/>
      <c r="B58" s="5" t="s">
        <v>106</v>
      </c>
      <c r="C58" s="138"/>
      <c r="D58" s="31"/>
      <c r="E58" s="15"/>
      <c r="F58" s="47"/>
      <c r="G58" s="5"/>
      <c r="H58" s="1"/>
      <c r="I58" s="1"/>
      <c r="J58" s="34"/>
      <c r="K58" s="64"/>
      <c r="L58" s="48"/>
      <c r="M58" s="49"/>
      <c r="N58" s="114">
        <f t="shared" si="6"/>
        <v>0</v>
      </c>
      <c r="O58" s="47"/>
      <c r="P58" s="50"/>
      <c r="Q58" s="22"/>
    </row>
    <row r="59" spans="1:17" x14ac:dyDescent="0.25">
      <c r="A59" s="20"/>
      <c r="B59" s="5" t="s">
        <v>106</v>
      </c>
      <c r="C59" s="138"/>
      <c r="D59" s="1"/>
      <c r="E59" s="14"/>
      <c r="F59" s="47"/>
      <c r="G59" s="5"/>
      <c r="H59" s="1"/>
      <c r="I59" s="1"/>
      <c r="J59" s="34"/>
      <c r="K59" s="64"/>
      <c r="L59" s="48"/>
      <c r="M59" s="49"/>
      <c r="N59" s="114">
        <f t="shared" si="6"/>
        <v>0</v>
      </c>
      <c r="O59" s="47"/>
      <c r="P59" s="50"/>
      <c r="Q59" s="22"/>
    </row>
    <row r="60" spans="1:17" x14ac:dyDescent="0.25">
      <c r="A60" s="20"/>
      <c r="B60" s="5" t="s">
        <v>106</v>
      </c>
      <c r="C60" s="138"/>
      <c r="D60" s="31"/>
      <c r="E60" s="15"/>
      <c r="F60" s="47"/>
      <c r="G60" s="5"/>
      <c r="H60" s="1"/>
      <c r="I60" s="1"/>
      <c r="J60" s="34"/>
      <c r="K60" s="64"/>
      <c r="L60" s="48"/>
      <c r="M60" s="49"/>
      <c r="N60" s="114">
        <f t="shared" si="6"/>
        <v>0</v>
      </c>
      <c r="O60" s="47"/>
      <c r="P60" s="50"/>
      <c r="Q60" s="22"/>
    </row>
    <row r="61" spans="1:17" x14ac:dyDescent="0.25">
      <c r="A61" s="20"/>
      <c r="B61" s="5" t="s">
        <v>106</v>
      </c>
      <c r="C61" s="138"/>
      <c r="D61" s="1"/>
      <c r="E61" s="14"/>
      <c r="F61" s="47"/>
      <c r="G61" s="5"/>
      <c r="H61" s="1"/>
      <c r="I61" s="1"/>
      <c r="J61" s="34"/>
      <c r="K61" s="64"/>
      <c r="L61" s="48"/>
      <c r="M61" s="49"/>
      <c r="N61" s="114">
        <f t="shared" si="6"/>
        <v>0</v>
      </c>
      <c r="O61" s="47"/>
      <c r="P61" s="50"/>
      <c r="Q61" s="22"/>
    </row>
    <row r="62" spans="1:17" x14ac:dyDescent="0.25">
      <c r="A62" s="20"/>
      <c r="B62" s="5" t="s">
        <v>106</v>
      </c>
      <c r="C62" s="138"/>
      <c r="D62" s="31"/>
      <c r="E62" s="15"/>
      <c r="F62" s="47"/>
      <c r="G62" s="5"/>
      <c r="H62" s="1"/>
      <c r="I62" s="1"/>
      <c r="J62" s="34"/>
      <c r="K62" s="64"/>
      <c r="L62" s="48"/>
      <c r="M62" s="49"/>
      <c r="N62" s="114">
        <f t="shared" si="6"/>
        <v>0</v>
      </c>
      <c r="O62" s="47"/>
      <c r="P62" s="50"/>
      <c r="Q62" s="22"/>
    </row>
    <row r="63" spans="1:17" ht="15.75" thickBot="1" x14ac:dyDescent="0.3">
      <c r="A63" s="20"/>
      <c r="B63" s="7"/>
      <c r="C63" s="139"/>
      <c r="D63" s="32" t="s">
        <v>1</v>
      </c>
      <c r="E63" s="16"/>
      <c r="F63" s="55"/>
      <c r="G63" s="36"/>
      <c r="H63" s="37"/>
      <c r="I63" s="37"/>
      <c r="J63" s="38"/>
      <c r="K63" s="64"/>
      <c r="L63" s="56"/>
      <c r="M63" s="57"/>
      <c r="N63" s="115">
        <f t="shared" si="6"/>
        <v>0</v>
      </c>
      <c r="O63" s="55"/>
      <c r="P63" s="58"/>
      <c r="Q63" s="22"/>
    </row>
    <row r="64" spans="1:17" ht="15.75" thickBot="1" x14ac:dyDescent="0.3">
      <c r="A64" s="20"/>
      <c r="B64" s="117" t="s">
        <v>3</v>
      </c>
      <c r="C64" s="140"/>
      <c r="D64" s="125"/>
      <c r="E64" s="126"/>
      <c r="F64" s="116">
        <f>SUM(F53:F63)</f>
        <v>0</v>
      </c>
      <c r="G64" s="121"/>
      <c r="H64" s="121"/>
      <c r="I64" s="121"/>
      <c r="J64" s="122"/>
      <c r="K64" s="127"/>
      <c r="L64" s="123">
        <f>SUM(L53:L63)</f>
        <v>0</v>
      </c>
      <c r="M64" s="124">
        <f>SUM(M53:M63)</f>
        <v>0</v>
      </c>
      <c r="N64" s="116">
        <f>SUM(N53:N63)</f>
        <v>0</v>
      </c>
      <c r="O64" s="116">
        <f>SUM(O53:O63)</f>
        <v>0</v>
      </c>
      <c r="P64" s="59">
        <f>SUM(P53:P63)</f>
        <v>0</v>
      </c>
      <c r="Q64" s="22"/>
    </row>
    <row r="65" spans="1:17" x14ac:dyDescent="0.25">
      <c r="A65" s="20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2"/>
    </row>
    <row r="66" spans="1:17" ht="24.75" customHeight="1" thickBot="1" x14ac:dyDescent="0.3">
      <c r="A66" s="20"/>
      <c r="B66" s="166" t="s">
        <v>61</v>
      </c>
      <c r="C66" s="167"/>
      <c r="D66" s="167"/>
      <c r="E66" s="167"/>
      <c r="F66" s="167"/>
      <c r="G66" s="167"/>
      <c r="H66" s="167"/>
      <c r="I66" s="167"/>
      <c r="J66" s="167"/>
      <c r="K66" s="167"/>
      <c r="L66" s="167"/>
      <c r="M66" s="167"/>
      <c r="N66" s="167"/>
      <c r="O66" s="167"/>
      <c r="P66" s="167"/>
      <c r="Q66" s="22"/>
    </row>
    <row r="67" spans="1:17" ht="75" x14ac:dyDescent="0.25">
      <c r="A67" s="20"/>
      <c r="B67" s="12" t="s">
        <v>77</v>
      </c>
      <c r="C67" s="60" t="s">
        <v>110</v>
      </c>
      <c r="D67" s="13" t="s">
        <v>16</v>
      </c>
      <c r="E67" s="41" t="s">
        <v>17</v>
      </c>
      <c r="F67" s="17" t="s">
        <v>22</v>
      </c>
      <c r="G67" s="60" t="s">
        <v>32</v>
      </c>
      <c r="H67" s="60" t="s">
        <v>30</v>
      </c>
      <c r="I67" s="44" t="s">
        <v>31</v>
      </c>
      <c r="J67" s="30" t="s">
        <v>29</v>
      </c>
      <c r="K67" s="63"/>
      <c r="L67" s="44" t="s">
        <v>56</v>
      </c>
      <c r="M67" s="40" t="s">
        <v>57</v>
      </c>
      <c r="N67" s="113" t="s">
        <v>58</v>
      </c>
      <c r="O67" s="42" t="s">
        <v>49</v>
      </c>
      <c r="P67" s="45" t="s">
        <v>75</v>
      </c>
      <c r="Q67" s="22"/>
    </row>
    <row r="68" spans="1:17" x14ac:dyDescent="0.25">
      <c r="A68" s="20"/>
      <c r="B68" s="5" t="s">
        <v>106</v>
      </c>
      <c r="C68" s="138"/>
      <c r="D68" s="1"/>
      <c r="E68" s="14"/>
      <c r="F68" s="47"/>
      <c r="G68" s="5"/>
      <c r="H68" s="1"/>
      <c r="I68" s="1"/>
      <c r="J68" s="34"/>
      <c r="K68" s="64"/>
      <c r="L68" s="48"/>
      <c r="M68" s="49"/>
      <c r="N68" s="114">
        <f>L68+M68</f>
        <v>0</v>
      </c>
      <c r="O68" s="47">
        <v>0</v>
      </c>
      <c r="P68" s="50">
        <v>0</v>
      </c>
      <c r="Q68" s="22"/>
    </row>
    <row r="69" spans="1:17" x14ac:dyDescent="0.25">
      <c r="A69" s="20"/>
      <c r="B69" s="5" t="s">
        <v>106</v>
      </c>
      <c r="C69" s="138"/>
      <c r="D69" s="31"/>
      <c r="E69" s="15"/>
      <c r="F69" s="51"/>
      <c r="G69" s="6"/>
      <c r="H69" s="31"/>
      <c r="I69" s="31"/>
      <c r="J69" s="35"/>
      <c r="K69" s="65"/>
      <c r="L69" s="52"/>
      <c r="M69" s="49"/>
      <c r="N69" s="114">
        <f t="shared" ref="N69:N78" si="7">L69+M69</f>
        <v>0</v>
      </c>
      <c r="O69" s="51">
        <v>0</v>
      </c>
      <c r="P69" s="54">
        <v>0</v>
      </c>
      <c r="Q69" s="22"/>
    </row>
    <row r="70" spans="1:17" x14ac:dyDescent="0.25">
      <c r="A70" s="20"/>
      <c r="B70" s="5" t="s">
        <v>106</v>
      </c>
      <c r="C70" s="138"/>
      <c r="D70" s="1"/>
      <c r="E70" s="14"/>
      <c r="F70" s="47"/>
      <c r="G70" s="5"/>
      <c r="H70" s="1"/>
      <c r="I70" s="1"/>
      <c r="J70" s="34"/>
      <c r="K70" s="64"/>
      <c r="L70" s="48"/>
      <c r="M70" s="49"/>
      <c r="N70" s="114">
        <f t="shared" si="7"/>
        <v>0</v>
      </c>
      <c r="O70" s="47">
        <v>0</v>
      </c>
      <c r="P70" s="50">
        <v>0</v>
      </c>
      <c r="Q70" s="22"/>
    </row>
    <row r="71" spans="1:17" x14ac:dyDescent="0.25">
      <c r="A71" s="20"/>
      <c r="B71" s="5" t="s">
        <v>106</v>
      </c>
      <c r="C71" s="138"/>
      <c r="D71" s="31"/>
      <c r="E71" s="15"/>
      <c r="F71" s="47"/>
      <c r="G71" s="5"/>
      <c r="H71" s="1"/>
      <c r="I71" s="1"/>
      <c r="J71" s="34"/>
      <c r="K71" s="64"/>
      <c r="L71" s="48"/>
      <c r="M71" s="49"/>
      <c r="N71" s="114">
        <f t="shared" si="7"/>
        <v>0</v>
      </c>
      <c r="O71" s="47">
        <v>0</v>
      </c>
      <c r="P71" s="50">
        <v>0</v>
      </c>
      <c r="Q71" s="22"/>
    </row>
    <row r="72" spans="1:17" x14ac:dyDescent="0.25">
      <c r="A72" s="20"/>
      <c r="B72" s="5" t="s">
        <v>106</v>
      </c>
      <c r="C72" s="138"/>
      <c r="D72" s="1"/>
      <c r="E72" s="14"/>
      <c r="F72" s="47"/>
      <c r="G72" s="5"/>
      <c r="H72" s="1"/>
      <c r="I72" s="1"/>
      <c r="J72" s="34"/>
      <c r="K72" s="64"/>
      <c r="L72" s="48"/>
      <c r="M72" s="49"/>
      <c r="N72" s="114">
        <f t="shared" si="7"/>
        <v>0</v>
      </c>
      <c r="O72" s="47">
        <v>0</v>
      </c>
      <c r="P72" s="50">
        <v>0</v>
      </c>
      <c r="Q72" s="22"/>
    </row>
    <row r="73" spans="1:17" x14ac:dyDescent="0.25">
      <c r="A73" s="20"/>
      <c r="B73" s="5" t="s">
        <v>106</v>
      </c>
      <c r="C73" s="138"/>
      <c r="D73" s="31"/>
      <c r="E73" s="15"/>
      <c r="F73" s="47"/>
      <c r="G73" s="5"/>
      <c r="H73" s="1"/>
      <c r="I73" s="1"/>
      <c r="J73" s="34"/>
      <c r="K73" s="64"/>
      <c r="L73" s="48"/>
      <c r="M73" s="49"/>
      <c r="N73" s="114">
        <f t="shared" si="7"/>
        <v>0</v>
      </c>
      <c r="O73" s="47">
        <v>0</v>
      </c>
      <c r="P73" s="50">
        <v>0</v>
      </c>
      <c r="Q73" s="22"/>
    </row>
    <row r="74" spans="1:17" x14ac:dyDescent="0.25">
      <c r="A74" s="20"/>
      <c r="B74" s="5" t="s">
        <v>106</v>
      </c>
      <c r="C74" s="138"/>
      <c r="D74" s="1"/>
      <c r="E74" s="14"/>
      <c r="F74" s="47"/>
      <c r="G74" s="5"/>
      <c r="H74" s="1"/>
      <c r="I74" s="1"/>
      <c r="J74" s="34"/>
      <c r="K74" s="64"/>
      <c r="L74" s="48"/>
      <c r="M74" s="49"/>
      <c r="N74" s="114">
        <f t="shared" si="7"/>
        <v>0</v>
      </c>
      <c r="O74" s="47">
        <v>0</v>
      </c>
      <c r="P74" s="50">
        <v>0</v>
      </c>
      <c r="Q74" s="22"/>
    </row>
    <row r="75" spans="1:17" x14ac:dyDescent="0.25">
      <c r="A75" s="20"/>
      <c r="B75" s="5" t="s">
        <v>106</v>
      </c>
      <c r="C75" s="138"/>
      <c r="D75" s="31"/>
      <c r="E75" s="15"/>
      <c r="F75" s="47"/>
      <c r="G75" s="5"/>
      <c r="H75" s="1"/>
      <c r="I75" s="1"/>
      <c r="J75" s="34"/>
      <c r="K75" s="64"/>
      <c r="L75" s="48"/>
      <c r="M75" s="49"/>
      <c r="N75" s="114">
        <f t="shared" si="7"/>
        <v>0</v>
      </c>
      <c r="O75" s="47">
        <v>0</v>
      </c>
      <c r="P75" s="50">
        <v>0</v>
      </c>
      <c r="Q75" s="22"/>
    </row>
    <row r="76" spans="1:17" x14ac:dyDescent="0.25">
      <c r="A76" s="20"/>
      <c r="B76" s="5" t="s">
        <v>106</v>
      </c>
      <c r="C76" s="138"/>
      <c r="D76" s="1"/>
      <c r="E76" s="14"/>
      <c r="F76" s="47"/>
      <c r="G76" s="5"/>
      <c r="H76" s="1"/>
      <c r="I76" s="1"/>
      <c r="J76" s="34"/>
      <c r="K76" s="64"/>
      <c r="L76" s="48"/>
      <c r="M76" s="49"/>
      <c r="N76" s="114">
        <f t="shared" si="7"/>
        <v>0</v>
      </c>
      <c r="O76" s="47">
        <v>0</v>
      </c>
      <c r="P76" s="50">
        <v>0</v>
      </c>
      <c r="Q76" s="22"/>
    </row>
    <row r="77" spans="1:17" x14ac:dyDescent="0.25">
      <c r="A77" s="20"/>
      <c r="B77" s="5" t="s">
        <v>106</v>
      </c>
      <c r="C77" s="138"/>
      <c r="D77" s="31"/>
      <c r="E77" s="15"/>
      <c r="F77" s="47"/>
      <c r="G77" s="5"/>
      <c r="H77" s="1"/>
      <c r="I77" s="1"/>
      <c r="J77" s="34"/>
      <c r="K77" s="64"/>
      <c r="L77" s="48"/>
      <c r="M77" s="49"/>
      <c r="N77" s="114">
        <f t="shared" si="7"/>
        <v>0</v>
      </c>
      <c r="O77" s="47"/>
      <c r="P77" s="50"/>
      <c r="Q77" s="22"/>
    </row>
    <row r="78" spans="1:17" ht="15.75" thickBot="1" x14ac:dyDescent="0.3">
      <c r="A78" s="20"/>
      <c r="B78" s="7"/>
      <c r="C78" s="139"/>
      <c r="D78" s="32" t="s">
        <v>7</v>
      </c>
      <c r="E78" s="16"/>
      <c r="F78" s="55"/>
      <c r="G78" s="36"/>
      <c r="H78" s="37"/>
      <c r="I78" s="37"/>
      <c r="J78" s="38"/>
      <c r="K78" s="64"/>
      <c r="L78" s="56"/>
      <c r="M78" s="57"/>
      <c r="N78" s="115">
        <f t="shared" si="7"/>
        <v>0</v>
      </c>
      <c r="O78" s="55"/>
      <c r="P78" s="58"/>
      <c r="Q78" s="22"/>
    </row>
    <row r="79" spans="1:17" ht="15.75" thickBot="1" x14ac:dyDescent="0.3">
      <c r="A79" s="20"/>
      <c r="B79" s="117" t="s">
        <v>3</v>
      </c>
      <c r="C79" s="140"/>
      <c r="D79" s="125"/>
      <c r="E79" s="126"/>
      <c r="F79" s="116">
        <f>SUM(F68:F78)</f>
        <v>0</v>
      </c>
      <c r="G79" s="121"/>
      <c r="H79" s="121"/>
      <c r="I79" s="121"/>
      <c r="J79" s="122"/>
      <c r="K79" s="127"/>
      <c r="L79" s="123">
        <f>SUM(L68:L78)</f>
        <v>0</v>
      </c>
      <c r="M79" s="124">
        <f>SUM(M68:M78)</f>
        <v>0</v>
      </c>
      <c r="N79" s="116">
        <f>SUM(N68:N78)</f>
        <v>0</v>
      </c>
      <c r="O79" s="116">
        <f>SUM(O68:O78)</f>
        <v>0</v>
      </c>
      <c r="P79" s="59">
        <f>SUM(P68:P78)</f>
        <v>0</v>
      </c>
      <c r="Q79" s="22"/>
    </row>
    <row r="80" spans="1:17" x14ac:dyDescent="0.25">
      <c r="A80" s="20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2"/>
    </row>
    <row r="81" spans="1:17" ht="24.75" customHeight="1" thickBot="1" x14ac:dyDescent="0.3">
      <c r="A81" s="20"/>
      <c r="B81" s="166" t="s">
        <v>35</v>
      </c>
      <c r="C81" s="167"/>
      <c r="D81" s="167"/>
      <c r="E81" s="167"/>
      <c r="F81" s="167"/>
      <c r="G81" s="167"/>
      <c r="H81" s="167"/>
      <c r="I81" s="167"/>
      <c r="J81" s="167"/>
      <c r="K81" s="167"/>
      <c r="L81" s="167"/>
      <c r="M81" s="167"/>
      <c r="N81" s="167"/>
      <c r="O81" s="167"/>
      <c r="P81" s="167"/>
      <c r="Q81" s="22"/>
    </row>
    <row r="82" spans="1:17" ht="60" x14ac:dyDescent="0.25">
      <c r="A82" s="20"/>
      <c r="B82" s="12" t="s">
        <v>77</v>
      </c>
      <c r="C82" s="60" t="s">
        <v>110</v>
      </c>
      <c r="D82" s="13" t="s">
        <v>16</v>
      </c>
      <c r="E82" s="41" t="s">
        <v>17</v>
      </c>
      <c r="F82" s="17" t="s">
        <v>50</v>
      </c>
      <c r="G82" s="60" t="s">
        <v>32</v>
      </c>
      <c r="H82" s="63"/>
      <c r="I82" s="44" t="s">
        <v>31</v>
      </c>
      <c r="J82" s="30" t="s">
        <v>29</v>
      </c>
      <c r="K82" s="68"/>
      <c r="L82" s="69"/>
      <c r="M82" s="69"/>
      <c r="N82" s="70"/>
      <c r="O82" s="42" t="s">
        <v>49</v>
      </c>
      <c r="P82" s="45" t="s">
        <v>75</v>
      </c>
      <c r="Q82" s="22"/>
    </row>
    <row r="83" spans="1:17" x14ac:dyDescent="0.25">
      <c r="A83" s="20"/>
      <c r="B83" s="5" t="s">
        <v>106</v>
      </c>
      <c r="C83" s="138"/>
      <c r="D83" s="1"/>
      <c r="E83" s="14"/>
      <c r="F83" s="47"/>
      <c r="G83" s="5"/>
      <c r="H83" s="66"/>
      <c r="I83" s="1"/>
      <c r="J83" s="34"/>
      <c r="K83" s="71"/>
      <c r="L83" s="72"/>
      <c r="M83" s="72"/>
      <c r="N83" s="73"/>
      <c r="O83" s="47">
        <f>F83</f>
        <v>0</v>
      </c>
      <c r="P83" s="50">
        <v>0</v>
      </c>
      <c r="Q83" s="22"/>
    </row>
    <row r="84" spans="1:17" x14ac:dyDescent="0.25">
      <c r="A84" s="20"/>
      <c r="B84" s="5" t="s">
        <v>106</v>
      </c>
      <c r="C84" s="138"/>
      <c r="D84" s="31"/>
      <c r="E84" s="15"/>
      <c r="F84" s="51"/>
      <c r="G84" s="6"/>
      <c r="H84" s="67"/>
      <c r="I84" s="31"/>
      <c r="J84" s="35"/>
      <c r="K84" s="74"/>
      <c r="L84" s="75"/>
      <c r="M84" s="75"/>
      <c r="N84" s="76"/>
      <c r="O84" s="47">
        <f t="shared" ref="O84:O93" si="8">F84</f>
        <v>0</v>
      </c>
      <c r="P84" s="54">
        <v>0</v>
      </c>
      <c r="Q84" s="22"/>
    </row>
    <row r="85" spans="1:17" x14ac:dyDescent="0.25">
      <c r="A85" s="20"/>
      <c r="B85" s="5" t="s">
        <v>106</v>
      </c>
      <c r="C85" s="138"/>
      <c r="D85" s="1"/>
      <c r="E85" s="14"/>
      <c r="F85" s="47"/>
      <c r="G85" s="5"/>
      <c r="H85" s="66"/>
      <c r="I85" s="1"/>
      <c r="J85" s="34"/>
      <c r="K85" s="71"/>
      <c r="L85" s="72"/>
      <c r="M85" s="72"/>
      <c r="N85" s="73"/>
      <c r="O85" s="47">
        <f t="shared" si="8"/>
        <v>0</v>
      </c>
      <c r="P85" s="50">
        <v>0</v>
      </c>
      <c r="Q85" s="22"/>
    </row>
    <row r="86" spans="1:17" x14ac:dyDescent="0.25">
      <c r="A86" s="20"/>
      <c r="B86" s="5" t="s">
        <v>106</v>
      </c>
      <c r="C86" s="138"/>
      <c r="D86" s="31"/>
      <c r="E86" s="15"/>
      <c r="F86" s="47"/>
      <c r="G86" s="5"/>
      <c r="H86" s="66"/>
      <c r="I86" s="1"/>
      <c r="J86" s="34"/>
      <c r="K86" s="71"/>
      <c r="L86" s="72"/>
      <c r="M86" s="72"/>
      <c r="N86" s="73"/>
      <c r="O86" s="47">
        <f t="shared" si="8"/>
        <v>0</v>
      </c>
      <c r="P86" s="50">
        <v>0</v>
      </c>
      <c r="Q86" s="22"/>
    </row>
    <row r="87" spans="1:17" x14ac:dyDescent="0.25">
      <c r="A87" s="20"/>
      <c r="B87" s="5" t="s">
        <v>106</v>
      </c>
      <c r="C87" s="138"/>
      <c r="D87" s="1"/>
      <c r="E87" s="14"/>
      <c r="F87" s="47"/>
      <c r="G87" s="5"/>
      <c r="H87" s="66"/>
      <c r="I87" s="1"/>
      <c r="J87" s="34"/>
      <c r="K87" s="71"/>
      <c r="L87" s="72"/>
      <c r="M87" s="72"/>
      <c r="N87" s="73"/>
      <c r="O87" s="47">
        <f t="shared" si="8"/>
        <v>0</v>
      </c>
      <c r="P87" s="50">
        <v>0</v>
      </c>
      <c r="Q87" s="22"/>
    </row>
    <row r="88" spans="1:17" x14ac:dyDescent="0.25">
      <c r="A88" s="20"/>
      <c r="B88" s="5" t="s">
        <v>106</v>
      </c>
      <c r="C88" s="138"/>
      <c r="D88" s="31"/>
      <c r="E88" s="15"/>
      <c r="F88" s="47"/>
      <c r="G88" s="5"/>
      <c r="H88" s="66"/>
      <c r="I88" s="1"/>
      <c r="J88" s="34"/>
      <c r="K88" s="71"/>
      <c r="L88" s="72"/>
      <c r="M88" s="72"/>
      <c r="N88" s="73"/>
      <c r="O88" s="47">
        <f t="shared" si="8"/>
        <v>0</v>
      </c>
      <c r="P88" s="50">
        <v>0</v>
      </c>
      <c r="Q88" s="22"/>
    </row>
    <row r="89" spans="1:17" x14ac:dyDescent="0.25">
      <c r="A89" s="20"/>
      <c r="B89" s="5" t="s">
        <v>106</v>
      </c>
      <c r="C89" s="138"/>
      <c r="D89" s="1"/>
      <c r="E89" s="14"/>
      <c r="F89" s="47"/>
      <c r="G89" s="5"/>
      <c r="H89" s="66"/>
      <c r="I89" s="1"/>
      <c r="J89" s="34"/>
      <c r="K89" s="71"/>
      <c r="L89" s="72"/>
      <c r="M89" s="72"/>
      <c r="N89" s="73"/>
      <c r="O89" s="47">
        <f t="shared" si="8"/>
        <v>0</v>
      </c>
      <c r="P89" s="50">
        <v>0</v>
      </c>
      <c r="Q89" s="22"/>
    </row>
    <row r="90" spans="1:17" x14ac:dyDescent="0.25">
      <c r="A90" s="20"/>
      <c r="B90" s="5" t="s">
        <v>106</v>
      </c>
      <c r="C90" s="138"/>
      <c r="D90" s="31"/>
      <c r="E90" s="15"/>
      <c r="F90" s="47"/>
      <c r="G90" s="5"/>
      <c r="H90" s="66"/>
      <c r="I90" s="1"/>
      <c r="J90" s="34"/>
      <c r="K90" s="71"/>
      <c r="L90" s="72"/>
      <c r="M90" s="72"/>
      <c r="N90" s="73"/>
      <c r="O90" s="47">
        <f t="shared" si="8"/>
        <v>0</v>
      </c>
      <c r="P90" s="50">
        <v>0</v>
      </c>
      <c r="Q90" s="22"/>
    </row>
    <row r="91" spans="1:17" x14ac:dyDescent="0.25">
      <c r="A91" s="20"/>
      <c r="B91" s="5" t="s">
        <v>106</v>
      </c>
      <c r="C91" s="138"/>
      <c r="D91" s="1"/>
      <c r="E91" s="14"/>
      <c r="F91" s="47"/>
      <c r="G91" s="5"/>
      <c r="H91" s="66"/>
      <c r="I91" s="1"/>
      <c r="J91" s="34"/>
      <c r="K91" s="71"/>
      <c r="L91" s="72"/>
      <c r="M91" s="72"/>
      <c r="N91" s="73"/>
      <c r="O91" s="47">
        <f t="shared" si="8"/>
        <v>0</v>
      </c>
      <c r="P91" s="50">
        <v>0</v>
      </c>
      <c r="Q91" s="22"/>
    </row>
    <row r="92" spans="1:17" x14ac:dyDescent="0.25">
      <c r="A92" s="20"/>
      <c r="B92" s="5" t="s">
        <v>106</v>
      </c>
      <c r="C92" s="138"/>
      <c r="D92" s="31"/>
      <c r="E92" s="15"/>
      <c r="F92" s="47"/>
      <c r="G92" s="5"/>
      <c r="H92" s="66"/>
      <c r="I92" s="1"/>
      <c r="J92" s="34"/>
      <c r="K92" s="71"/>
      <c r="L92" s="72"/>
      <c r="M92" s="72"/>
      <c r="N92" s="73"/>
      <c r="O92" s="47">
        <f t="shared" si="8"/>
        <v>0</v>
      </c>
      <c r="P92" s="50">
        <v>0</v>
      </c>
      <c r="Q92" s="22"/>
    </row>
    <row r="93" spans="1:17" ht="15.75" thickBot="1" x14ac:dyDescent="0.3">
      <c r="A93" s="20"/>
      <c r="B93" s="7"/>
      <c r="C93" s="139"/>
      <c r="D93" s="32" t="s">
        <v>7</v>
      </c>
      <c r="E93" s="16"/>
      <c r="F93" s="55"/>
      <c r="G93" s="36"/>
      <c r="H93" s="66"/>
      <c r="I93" s="37"/>
      <c r="J93" s="38"/>
      <c r="K93" s="71"/>
      <c r="L93" s="72"/>
      <c r="M93" s="72"/>
      <c r="N93" s="73"/>
      <c r="O93" s="47">
        <f t="shared" si="8"/>
        <v>0</v>
      </c>
      <c r="P93" s="50">
        <v>0</v>
      </c>
      <c r="Q93" s="22"/>
    </row>
    <row r="94" spans="1:17" ht="15.75" thickBot="1" x14ac:dyDescent="0.3">
      <c r="A94" s="20"/>
      <c r="B94" s="117" t="s">
        <v>3</v>
      </c>
      <c r="C94" s="140"/>
      <c r="D94" s="125"/>
      <c r="E94" s="126"/>
      <c r="F94" s="116">
        <f>SUM(F83:F93)</f>
        <v>0</v>
      </c>
      <c r="G94" s="121"/>
      <c r="H94" s="128"/>
      <c r="I94" s="121"/>
      <c r="J94" s="122"/>
      <c r="K94" s="129"/>
      <c r="L94" s="130"/>
      <c r="M94" s="130"/>
      <c r="N94" s="131"/>
      <c r="O94" s="116">
        <f>SUM(O83:O93)</f>
        <v>0</v>
      </c>
      <c r="P94" s="59">
        <f>SUM(P83:P93)</f>
        <v>0</v>
      </c>
      <c r="Q94" s="22"/>
    </row>
    <row r="95" spans="1:17" ht="15.75" thickBot="1" x14ac:dyDescent="0.3">
      <c r="A95" s="20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2"/>
    </row>
    <row r="96" spans="1:17" ht="19.5" customHeight="1" thickBot="1" x14ac:dyDescent="0.3">
      <c r="A96" s="20"/>
      <c r="B96" s="133" t="s">
        <v>62</v>
      </c>
      <c r="C96" s="80"/>
      <c r="D96" s="143"/>
      <c r="E96" s="81"/>
      <c r="F96" s="116">
        <f>F49+F64+F79</f>
        <v>0</v>
      </c>
      <c r="G96" s="86"/>
      <c r="H96" s="87"/>
      <c r="I96" s="88"/>
      <c r="J96" s="88"/>
      <c r="K96" s="88"/>
      <c r="L96" s="116">
        <f>L49+L64+L79+L34</f>
        <v>0</v>
      </c>
      <c r="M96" s="116">
        <f>M49+M64+M79+M34</f>
        <v>0</v>
      </c>
      <c r="N96" s="116">
        <f>N49+N64+N79+N34</f>
        <v>0</v>
      </c>
      <c r="O96" s="78"/>
      <c r="P96" s="90"/>
      <c r="Q96" s="22"/>
    </row>
    <row r="97" spans="1:17" ht="15.75" thickBot="1" x14ac:dyDescent="0.3">
      <c r="A97" s="20"/>
      <c r="B97" s="134" t="s">
        <v>51</v>
      </c>
      <c r="C97" s="82"/>
      <c r="D97" s="83"/>
      <c r="E97" s="83"/>
      <c r="F97" s="132">
        <f>F94</f>
        <v>0</v>
      </c>
      <c r="G97" s="82"/>
      <c r="H97" s="83"/>
      <c r="I97" s="89"/>
      <c r="J97" s="89"/>
      <c r="K97" s="89"/>
      <c r="L97" s="87"/>
      <c r="M97" s="87"/>
      <c r="N97" s="88"/>
      <c r="O97" s="132">
        <f>O49+O64+O79+O34+O94</f>
        <v>0</v>
      </c>
      <c r="P97" s="91"/>
      <c r="Q97" s="22"/>
    </row>
    <row r="98" spans="1:17" ht="15.75" thickBot="1" x14ac:dyDescent="0.3">
      <c r="A98" s="20"/>
      <c r="B98" s="61" t="s">
        <v>23</v>
      </c>
      <c r="C98" s="84"/>
      <c r="D98" s="85"/>
      <c r="E98" s="85"/>
      <c r="F98" s="79"/>
      <c r="G98" s="85"/>
      <c r="H98" s="85"/>
      <c r="I98" s="85"/>
      <c r="J98" s="85"/>
      <c r="K98" s="85"/>
      <c r="L98" s="85"/>
      <c r="M98" s="85"/>
      <c r="N98" s="85"/>
      <c r="O98" s="77"/>
      <c r="P98" s="62">
        <f>P94+P79+P64+P49+P34</f>
        <v>0</v>
      </c>
      <c r="Q98" s="22"/>
    </row>
    <row r="99" spans="1:17" x14ac:dyDescent="0.25">
      <c r="A99" s="27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9"/>
    </row>
    <row r="103" spans="1:17" x14ac:dyDescent="0.25">
      <c r="B103" s="1"/>
      <c r="C103" s="141"/>
      <c r="D103" t="s">
        <v>6</v>
      </c>
    </row>
    <row r="104" spans="1:17" x14ac:dyDescent="0.25">
      <c r="B104" s="46"/>
      <c r="C104" s="142"/>
      <c r="D104" t="s">
        <v>15</v>
      </c>
    </row>
  </sheetData>
  <mergeCells count="12">
    <mergeCell ref="B21:P21"/>
    <mergeCell ref="B36:P36"/>
    <mergeCell ref="B51:P51"/>
    <mergeCell ref="B66:P66"/>
    <mergeCell ref="B81:P81"/>
    <mergeCell ref="F8:G8"/>
    <mergeCell ref="H8:L8"/>
    <mergeCell ref="F9:F10"/>
    <mergeCell ref="G9:G10"/>
    <mergeCell ref="H9:J9"/>
    <mergeCell ref="K9:K10"/>
    <mergeCell ref="L9:L10"/>
  </mergeCells>
  <dataValidations count="3">
    <dataValidation type="list" allowBlank="1" showInputMessage="1" showErrorMessage="1" sqref="B23:B32 B68:B77 B53:B62 B38:B47 B83:B92">
      <formula1>$BF$21:$BF$33</formula1>
    </dataValidation>
    <dataValidation type="date" operator="greaterThan" allowBlank="1" showInputMessage="1" showErrorMessage="1" error="Please enter a valid date _x000a_Attention to the format! dd / mm / yyyy" prompt="Attention to the format! dd / mm / yyyy" sqref="G23:J33 G38:J48 G53:J63 G68:J78 I83:J93 G83:G93">
      <formula1>36526</formula1>
    </dataValidation>
    <dataValidation type="list" allowBlank="1" showInputMessage="1" showErrorMessage="1" sqref="C23:C32 C38:C47 C53:C62 C68:C77 C83:C92">
      <formula1>$BD$37:$BD$44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2" fitToHeight="2" orientation="landscape" r:id="rId1"/>
  <rowBreaks count="1" manualBreakCount="1">
    <brk id="64" max="16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1"/>
  <sheetViews>
    <sheetView topLeftCell="A10" workbookViewId="0">
      <selection activeCell="D23" sqref="D23"/>
    </sheetView>
  </sheetViews>
  <sheetFormatPr baseColWidth="10" defaultRowHeight="15" x14ac:dyDescent="0.25"/>
  <cols>
    <col min="4" max="4" width="36.7109375" bestFit="1" customWidth="1"/>
  </cols>
  <sheetData>
    <row r="2" spans="1:16" ht="21" x14ac:dyDescent="0.25">
      <c r="A2" s="11" t="s">
        <v>11</v>
      </c>
      <c r="B2" s="4"/>
      <c r="C2" s="4"/>
      <c r="D2" s="4"/>
      <c r="H2" s="19" t="s">
        <v>10</v>
      </c>
      <c r="K2" s="4"/>
    </row>
    <row r="4" spans="1:16" ht="21" x14ac:dyDescent="0.35">
      <c r="A4" s="18" t="s">
        <v>9</v>
      </c>
    </row>
    <row r="5" spans="1:16" ht="21" x14ac:dyDescent="0.35">
      <c r="A5" s="18"/>
    </row>
    <row r="6" spans="1:16" ht="21" x14ac:dyDescent="0.25">
      <c r="A6" s="8" t="s">
        <v>131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0"/>
    </row>
    <row r="7" spans="1:16" ht="21" x14ac:dyDescent="0.35">
      <c r="A7" s="18"/>
    </row>
    <row r="8" spans="1:16" ht="21" x14ac:dyDescent="0.35">
      <c r="A8" s="18"/>
      <c r="E8" s="169" t="s">
        <v>64</v>
      </c>
      <c r="F8" s="169"/>
      <c r="G8" s="169" t="s">
        <v>65</v>
      </c>
      <c r="H8" s="169"/>
      <c r="I8" s="169"/>
      <c r="J8" s="169"/>
      <c r="K8" s="169"/>
    </row>
    <row r="9" spans="1:16" ht="15.75" customHeight="1" x14ac:dyDescent="0.35">
      <c r="A9" s="18"/>
      <c r="E9" s="170">
        <v>2015</v>
      </c>
      <c r="F9" s="168">
        <v>2016</v>
      </c>
      <c r="G9" s="168">
        <v>2015</v>
      </c>
      <c r="H9" s="168"/>
      <c r="I9" s="168"/>
      <c r="J9" s="168">
        <v>2016</v>
      </c>
      <c r="K9" s="168" t="s">
        <v>74</v>
      </c>
    </row>
    <row r="10" spans="1:16" ht="15.75" customHeight="1" x14ac:dyDescent="0.35">
      <c r="A10" s="18"/>
      <c r="E10" s="171"/>
      <c r="F10" s="168"/>
      <c r="G10" s="100" t="s">
        <v>71</v>
      </c>
      <c r="H10" s="100" t="s">
        <v>72</v>
      </c>
      <c r="I10" s="100" t="s">
        <v>66</v>
      </c>
      <c r="J10" s="168"/>
      <c r="K10" s="168"/>
    </row>
    <row r="11" spans="1:16" ht="21" x14ac:dyDescent="0.35">
      <c r="A11" s="18"/>
      <c r="D11" s="150" t="s">
        <v>119</v>
      </c>
      <c r="E11" s="159">
        <f>SUMIF('FR - BUDGET INVEST Multi-métier'!$B$38:$B$87,'Synthèse Multi-metier FAM et BU'!$D$11,'FR - BUDGET INVEST Multi-métier'!$F$38:$F$87)</f>
        <v>389.23082352941179</v>
      </c>
      <c r="F11" s="159">
        <f>SUMIF('FR - BUDGET INVEST Multi-métier'!$B$88:$B$107,'Synthèse Multi-metier FAM et BU'!D11,'FR - BUDGET INVEST Multi-métier'!$F$88:$F$107)</f>
        <v>0</v>
      </c>
      <c r="G11" s="158">
        <f>SUMIF('FR - BUDGET INVEST Multi-métier'!$B$20:$B$107,'Synthèse Multi-metier FAM et BU'!D11,'FR - BUDGET INVEST Multi-métier'!$L$20:$L$107)</f>
        <v>0</v>
      </c>
      <c r="H11" s="158">
        <f>SUMIF('FR - BUDGET INVEST Multi-métier'!$B$20:$B$107,'Synthèse Multi-metier FAM et BU'!D11,'FR - BUDGET INVEST Multi-métier'!$M$20:$M$107)</f>
        <v>389.22352941176473</v>
      </c>
      <c r="I11" s="159">
        <f>G11+H11</f>
        <v>389.22352941176473</v>
      </c>
      <c r="J11" s="159">
        <f>SUMIF('FR - BUDGET INVEST Multi-métier'!$B$20:$B$107,'Synthèse Multi-metier FAM et BU'!D11,'FR - BUDGET INVEST Multi-métier'!$O$20:$O$107)</f>
        <v>0</v>
      </c>
      <c r="K11" s="155">
        <f>SUMIF('FR - BUDGET INVEST Multi-métier'!$B$20:$B$107,'Synthèse Multi-metier FAM et BU'!D11,'FR - BUDGET INVEST Multi-métier'!$P$20:$P$107)</f>
        <v>0</v>
      </c>
    </row>
    <row r="12" spans="1:16" ht="21" x14ac:dyDescent="0.35">
      <c r="A12" s="18"/>
      <c r="D12" s="151" t="s">
        <v>120</v>
      </c>
      <c r="E12" s="159">
        <f>SUMIF('FR - BUDGET INVEST Multi-métier'!$B$38:$B$87,'Synthèse Multi-metier FAM et BU'!D12,'FR - BUDGET INVEST Multi-métier'!$F$38:$F$87)</f>
        <v>0</v>
      </c>
      <c r="F12" s="159">
        <f>SUMIF('FR - BUDGET INVEST Multi-métier'!$B$88:$B$107,'Synthèse Multi-metier FAM et BU'!D12,'FR - BUDGET INVEST Multi-métier'!$F$88:$F$107)</f>
        <v>11.764705882352942</v>
      </c>
      <c r="G12" s="158">
        <f>SUMIF('FR - BUDGET INVEST Multi-métier'!$B$20:$B$107,'Synthèse Multi-metier FAM et BU'!D12,'FR - BUDGET INVEST Multi-métier'!$L$20:$L$107)</f>
        <v>0</v>
      </c>
      <c r="H12" s="158">
        <f>SUMIF('FR - BUDGET INVEST Multi-métier'!$B$20:$B$107,'Synthèse Multi-metier FAM et BU'!D12,'FR - BUDGET INVEST Multi-métier'!$M$20:$M$107)</f>
        <v>0</v>
      </c>
      <c r="I12" s="159">
        <f t="shared" ref="I12:I22" si="0">G12+H12</f>
        <v>0</v>
      </c>
      <c r="J12" s="159">
        <f>SUMIF('FR - BUDGET INVEST Multi-métier'!$B$20:$B$107,'Synthèse Multi-metier FAM et BU'!D12,'FR - BUDGET INVEST Multi-métier'!$O$20:$O$107)</f>
        <v>11.764705882352942</v>
      </c>
      <c r="K12" s="156">
        <f>SUMIF('FR - BUDGET INVEST Multi-métier'!$B$20:$B$107,'Synthèse Multi-metier FAM et BU'!D12,'FR - BUDGET INVEST Multi-métier'!$P$20:$P$107)</f>
        <v>0</v>
      </c>
    </row>
    <row r="13" spans="1:16" ht="21" x14ac:dyDescent="0.35">
      <c r="A13" s="18"/>
      <c r="D13" s="151" t="s">
        <v>121</v>
      </c>
      <c r="E13" s="159">
        <f>SUMIF('FR - BUDGET INVEST Multi-métier'!$B$38:$B$87,'Synthèse Multi-metier FAM et BU'!D13,'FR - BUDGET INVEST Multi-métier'!$F$38:$F$87)</f>
        <v>0</v>
      </c>
      <c r="F13" s="159">
        <f>SUMIF('FR - BUDGET INVEST Multi-métier'!$B$88:$B$107,'Synthèse Multi-metier FAM et BU'!D13,'FR - BUDGET INVEST Multi-métier'!$F$88:$F$107)</f>
        <v>0</v>
      </c>
      <c r="G13" s="158">
        <f>SUMIF('FR - BUDGET INVEST Multi-métier'!$B$20:$B$107,'Synthèse Multi-metier FAM et BU'!D13,'FR - BUDGET INVEST Multi-métier'!$L$20:$L$107)</f>
        <v>0</v>
      </c>
      <c r="H13" s="158">
        <f>SUMIF('FR - BUDGET INVEST Multi-métier'!$B$20:$B$107,'Synthèse Multi-metier FAM et BU'!D13,'FR - BUDGET INVEST Multi-métier'!$M$20:$M$107)</f>
        <v>0</v>
      </c>
      <c r="I13" s="159">
        <f t="shared" si="0"/>
        <v>0</v>
      </c>
      <c r="J13" s="159">
        <f>SUMIF('FR - BUDGET INVEST Multi-métier'!$B$20:$B$107,'Synthèse Multi-metier FAM et BU'!D13,'FR - BUDGET INVEST Multi-métier'!$O$20:$O$107)</f>
        <v>0</v>
      </c>
      <c r="K13" s="156">
        <f>SUMIF('FR - BUDGET INVEST Multi-métier'!$B$20:$B$107,'Synthèse Multi-metier FAM et BU'!D13,'FR - BUDGET INVEST Multi-métier'!$P$20:$P$107)</f>
        <v>0</v>
      </c>
    </row>
    <row r="14" spans="1:16" ht="21" x14ac:dyDescent="0.35">
      <c r="A14" s="18"/>
      <c r="D14" s="151" t="s">
        <v>122</v>
      </c>
      <c r="E14" s="159">
        <f>SUMIF('FR - BUDGET INVEST Multi-métier'!$B$38:$B$87,'Synthèse Multi-metier FAM et BU'!D14,'FR - BUDGET INVEST Multi-métier'!$F$38:$F$87)</f>
        <v>307</v>
      </c>
      <c r="F14" s="159">
        <f>SUMIF('FR - BUDGET INVEST Multi-métier'!$B$88:$B$107,'Synthèse Multi-metier FAM et BU'!D14,'FR - BUDGET INVEST Multi-métier'!$F$88:$F$107)</f>
        <v>0</v>
      </c>
      <c r="G14" s="158">
        <f>SUMIF('FR - BUDGET INVEST Multi-métier'!$B$20:$B$107,'Synthèse Multi-metier FAM et BU'!D14,'FR - BUDGET INVEST Multi-métier'!$L$20:$L$107)</f>
        <v>0</v>
      </c>
      <c r="H14" s="158">
        <f>SUMIF('FR - BUDGET INVEST Multi-métier'!$B$20:$B$107,'Synthèse Multi-metier FAM et BU'!D14,'FR - BUDGET INVEST Multi-métier'!$M$20:$M$107)</f>
        <v>307</v>
      </c>
      <c r="I14" s="159">
        <f t="shared" si="0"/>
        <v>307</v>
      </c>
      <c r="J14" s="159">
        <f>SUMIF('FR - BUDGET INVEST Multi-métier'!$B$20:$B$107,'Synthèse Multi-metier FAM et BU'!D14,'FR - BUDGET INVEST Multi-métier'!$O$20:$O$107)</f>
        <v>0</v>
      </c>
      <c r="K14" s="156">
        <f>SUMIF('FR - BUDGET INVEST Multi-métier'!$B$20:$B$107,'Synthèse Multi-metier FAM et BU'!D14,'FR - BUDGET INVEST Multi-métier'!$P$20:$P$107)</f>
        <v>0</v>
      </c>
    </row>
    <row r="15" spans="1:16" ht="21" x14ac:dyDescent="0.35">
      <c r="A15" s="18"/>
      <c r="D15" s="151" t="s">
        <v>123</v>
      </c>
      <c r="E15" s="159">
        <f>SUMIF('FR - BUDGET INVEST Multi-métier'!$B$38:$B$87,'Synthèse Multi-metier FAM et BU'!D15,'FR - BUDGET INVEST Multi-métier'!$F$38:$F$87)</f>
        <v>310.75294117647059</v>
      </c>
      <c r="F15" s="159">
        <f>SUMIF('FR - BUDGET INVEST Multi-métier'!$B$88:$B$107,'Synthèse Multi-metier FAM et BU'!D15,'FR - BUDGET INVEST Multi-métier'!$F$88:$F$107)</f>
        <v>728.82352941176464</v>
      </c>
      <c r="G15" s="158">
        <f>SUMIF('FR - BUDGET INVEST Multi-métier'!$B$20:$B$107,'Synthèse Multi-metier FAM et BU'!D15,'FR - BUDGET INVEST Multi-métier'!$L$20:$L$107)</f>
        <v>267.9099788235294</v>
      </c>
      <c r="H15" s="158">
        <f>SUMIF('FR - BUDGET INVEST Multi-métier'!$B$20:$B$107,'Synthèse Multi-metier FAM et BU'!D15,'FR - BUDGET INVEST Multi-métier'!$M$20:$M$107)</f>
        <v>42.847058823529409</v>
      </c>
      <c r="I15" s="159">
        <f t="shared" si="0"/>
        <v>310.75703764705884</v>
      </c>
      <c r="J15" s="159">
        <f>SUMIF('FR - BUDGET INVEST Multi-métier'!$B$20:$B$107,'Synthèse Multi-metier FAM et BU'!D15,'FR - BUDGET INVEST Multi-métier'!$O$20:$O$107)</f>
        <v>728.82352941176464</v>
      </c>
      <c r="K15" s="156">
        <f>SUMIF('FR - BUDGET INVEST Multi-métier'!$B$20:$B$107,'Synthèse Multi-metier FAM et BU'!D15,'FR - BUDGET INVEST Multi-métier'!$P$20:$P$107)</f>
        <v>0</v>
      </c>
    </row>
    <row r="16" spans="1:16" ht="21" x14ac:dyDescent="0.35">
      <c r="A16" s="18"/>
      <c r="D16" s="151" t="s">
        <v>124</v>
      </c>
      <c r="E16" s="159">
        <f>SUMIF('FR - BUDGET INVEST Multi-métier'!$B$38:$B$87,'Synthèse Multi-metier FAM et BU'!D16,'FR - BUDGET INVEST Multi-métier'!$F$38:$F$87)</f>
        <v>0</v>
      </c>
      <c r="F16" s="159">
        <f>SUMIF('FR - BUDGET INVEST Multi-métier'!$B$88:$B$107,'Synthèse Multi-metier FAM et BU'!D16,'FR - BUDGET INVEST Multi-métier'!$F$88:$F$107)</f>
        <v>291.1764705882353</v>
      </c>
      <c r="G16" s="158">
        <f>SUMIF('FR - BUDGET INVEST Multi-métier'!$B$20:$B$107,'Synthèse Multi-metier FAM et BU'!D16,'FR - BUDGET INVEST Multi-métier'!$L$20:$L$107)</f>
        <v>0</v>
      </c>
      <c r="H16" s="158">
        <f>SUMIF('FR - BUDGET INVEST Multi-métier'!$B$20:$B$107,'Synthèse Multi-metier FAM et BU'!D16,'FR - BUDGET INVEST Multi-métier'!$M$20:$M$107)</f>
        <v>0</v>
      </c>
      <c r="I16" s="159">
        <f t="shared" si="0"/>
        <v>0</v>
      </c>
      <c r="J16" s="159">
        <f>SUMIF('FR - BUDGET INVEST Multi-métier'!$B$20:$B$107,'Synthèse Multi-metier FAM et BU'!D16,'FR - BUDGET INVEST Multi-métier'!$O$20:$O$107)</f>
        <v>291.1764705882353</v>
      </c>
      <c r="K16" s="156">
        <f>SUMIF('FR - BUDGET INVEST Multi-métier'!$B$20:$B$107,'Synthèse Multi-metier FAM et BU'!D16,'FR - BUDGET INVEST Multi-métier'!$P$20:$P$107)</f>
        <v>0</v>
      </c>
    </row>
    <row r="17" spans="1:16" ht="21" x14ac:dyDescent="0.35">
      <c r="A17" s="18"/>
      <c r="D17" s="151" t="s">
        <v>125</v>
      </c>
      <c r="E17" s="159">
        <f>SUMIF('FR - BUDGET INVEST Multi-métier'!$B$38:$B$87,'Synthèse Multi-metier FAM et BU'!D17,'FR - BUDGET INVEST Multi-métier'!$F$38:$F$87)</f>
        <v>441.40164705882353</v>
      </c>
      <c r="F17" s="159">
        <f>SUMIF('FR - BUDGET INVEST Multi-métier'!$B$88:$B$107,'Synthèse Multi-metier FAM et BU'!D17,'FR - BUDGET INVEST Multi-métier'!$F$88:$F$107)</f>
        <v>292.70588235294116</v>
      </c>
      <c r="G17" s="158">
        <f>SUMIF('FR - BUDGET INVEST Multi-métier'!$B$20:$B$107,'Synthèse Multi-metier FAM et BU'!D17,'FR - BUDGET INVEST Multi-métier'!$L$20:$L$107)</f>
        <v>404.35294117647061</v>
      </c>
      <c r="H17" s="158">
        <f>SUMIF('FR - BUDGET INVEST Multi-métier'!$B$20:$B$107,'Synthèse Multi-metier FAM et BU'!D17,'FR - BUDGET INVEST Multi-métier'!$M$20:$M$107)</f>
        <v>225.63529411764705</v>
      </c>
      <c r="I17" s="159">
        <f t="shared" si="0"/>
        <v>629.98823529411766</v>
      </c>
      <c r="J17" s="159">
        <f>SUMIF('FR - BUDGET INVEST Multi-métier'!$B$20:$B$107,'Synthèse Multi-metier FAM et BU'!D17,'FR - BUDGET INVEST Multi-métier'!$O$20:$O$107)</f>
        <v>292.70588235294116</v>
      </c>
      <c r="K17" s="156">
        <f>SUMIF('FR - BUDGET INVEST Multi-métier'!$B$20:$B$107,'Synthèse Multi-metier FAM et BU'!D17,'FR - BUDGET INVEST Multi-métier'!$P$20:$P$107)</f>
        <v>0</v>
      </c>
    </row>
    <row r="18" spans="1:16" ht="21" x14ac:dyDescent="0.35">
      <c r="A18" s="18"/>
      <c r="D18" s="151" t="s">
        <v>126</v>
      </c>
      <c r="E18" s="159">
        <f>SUMIF('FR - BUDGET INVEST Multi-métier'!$B$38:$B$87,'Synthèse Multi-metier FAM et BU'!D18,'FR - BUDGET INVEST Multi-métier'!$F$38:$F$87)</f>
        <v>615.76470588235293</v>
      </c>
      <c r="F18" s="159">
        <f>SUMIF('FR - BUDGET INVEST Multi-métier'!$B$88:$B$107,'Synthèse Multi-metier FAM et BU'!D18,'FR - BUDGET INVEST Multi-métier'!$F$88:$F$107)</f>
        <v>124</v>
      </c>
      <c r="G18" s="158">
        <f>SUMIF('FR - BUDGET INVEST Multi-métier'!$B$20:$B$107,'Synthèse Multi-metier FAM et BU'!D18,'FR - BUDGET INVEST Multi-métier'!$L$20:$L$107)</f>
        <v>79.764705882352928</v>
      </c>
      <c r="H18" s="158">
        <f>SUMIF('FR - BUDGET INVEST Multi-métier'!$B$20:$B$107,'Synthèse Multi-metier FAM et BU'!D18,'FR - BUDGET INVEST Multi-métier'!$M$20:$M$107)</f>
        <v>543.88235294117646</v>
      </c>
      <c r="I18" s="159">
        <f t="shared" si="0"/>
        <v>623.64705882352939</v>
      </c>
      <c r="J18" s="159">
        <f>SUMIF('FR - BUDGET INVEST Multi-métier'!$B$20:$B$107,'Synthèse Multi-metier FAM et BU'!D18,'FR - BUDGET INVEST Multi-métier'!$O$20:$O$107)</f>
        <v>124</v>
      </c>
      <c r="K18" s="156">
        <f>SUMIF('FR - BUDGET INVEST Multi-métier'!$B$20:$B$107,'Synthèse Multi-metier FAM et BU'!D18,'FR - BUDGET INVEST Multi-métier'!$P$20:$P$107)</f>
        <v>0</v>
      </c>
    </row>
    <row r="19" spans="1:16" ht="21" x14ac:dyDescent="0.35">
      <c r="A19" s="18"/>
      <c r="D19" s="151" t="s">
        <v>127</v>
      </c>
      <c r="E19" s="159">
        <f>SUMIF('FR - BUDGET INVEST Multi-métier'!$B$38:$B$87,'Synthèse Multi-metier FAM et BU'!D19,'FR - BUDGET INVEST Multi-métier'!$F$38:$F$87)</f>
        <v>55.199999999999996</v>
      </c>
      <c r="F19" s="159">
        <f>SUMIF('FR - BUDGET INVEST Multi-métier'!$B$88:$B$107,'Synthèse Multi-metier FAM et BU'!D19,'FR - BUDGET INVEST Multi-métier'!$F$88:$F$107)</f>
        <v>0</v>
      </c>
      <c r="G19" s="158">
        <f>SUMIF('FR - BUDGET INVEST Multi-métier'!$B$20:$B$107,'Synthèse Multi-metier FAM et BU'!D19,'FR - BUDGET INVEST Multi-métier'!$L$20:$L$107)</f>
        <v>14.329411764705881</v>
      </c>
      <c r="H19" s="158">
        <f>SUMIF('FR - BUDGET INVEST Multi-métier'!$B$20:$B$107,'Synthèse Multi-metier FAM et BU'!D19,'FR - BUDGET INVEST Multi-métier'!$M$20:$M$107)</f>
        <v>40.870588235294122</v>
      </c>
      <c r="I19" s="159">
        <f t="shared" si="0"/>
        <v>55.2</v>
      </c>
      <c r="J19" s="159">
        <f>SUMIF('FR - BUDGET INVEST Multi-métier'!$B$20:$B$107,'Synthèse Multi-metier FAM et BU'!D19,'FR - BUDGET INVEST Multi-métier'!$O$20:$O$107)</f>
        <v>0</v>
      </c>
      <c r="K19" s="156">
        <f>SUMIF('FR - BUDGET INVEST Multi-métier'!$B$20:$B$107,'Synthèse Multi-metier FAM et BU'!D19,'FR - BUDGET INVEST Multi-métier'!$P$20:$P$107)</f>
        <v>0</v>
      </c>
    </row>
    <row r="20" spans="1:16" ht="21" x14ac:dyDescent="0.35">
      <c r="A20" s="18"/>
      <c r="D20" s="151" t="s">
        <v>128</v>
      </c>
      <c r="E20" s="159">
        <f>SUMIF('FR - BUDGET INVEST Multi-métier'!$B$38:$B$87,'Synthèse Multi-metier FAM et BU'!D20,'FR - BUDGET INVEST Multi-métier'!$F$38:$F$87)</f>
        <v>36.799999999999997</v>
      </c>
      <c r="F20" s="159">
        <f>SUMIF('FR - BUDGET INVEST Multi-métier'!$B$88:$B$107,'Synthèse Multi-metier FAM et BU'!D20,'FR - BUDGET INVEST Multi-métier'!$F$88:$F$107)</f>
        <v>0</v>
      </c>
      <c r="G20" s="158">
        <f>SUMIF('FR - BUDGET INVEST Multi-métier'!$B$20:$B$107,'Synthèse Multi-metier FAM et BU'!D20,'FR - BUDGET INVEST Multi-métier'!$L$20:$L$107)</f>
        <v>0</v>
      </c>
      <c r="H20" s="158">
        <f>SUMIF('FR - BUDGET INVEST Multi-métier'!$B$20:$B$107,'Synthèse Multi-metier FAM et BU'!D20,'FR - BUDGET INVEST Multi-métier'!$M$20:$M$107)</f>
        <v>36.799999999999997</v>
      </c>
      <c r="I20" s="159">
        <f t="shared" si="0"/>
        <v>36.799999999999997</v>
      </c>
      <c r="J20" s="159">
        <f>SUMIF('FR - BUDGET INVEST Multi-métier'!$B$20:$B$107,'Synthèse Multi-metier FAM et BU'!D20,'FR - BUDGET INVEST Multi-métier'!$O$20:$O$107)</f>
        <v>0</v>
      </c>
      <c r="K20" s="156">
        <f>SUMIF('FR - BUDGET INVEST Multi-métier'!$B$20:$B$107,'Synthèse Multi-metier FAM et BU'!D20,'FR - BUDGET INVEST Multi-métier'!$P$20:$P$107)</f>
        <v>0</v>
      </c>
    </row>
    <row r="21" spans="1:16" ht="21" x14ac:dyDescent="0.35">
      <c r="A21" s="18"/>
      <c r="D21" s="151" t="s">
        <v>129</v>
      </c>
      <c r="E21" s="159">
        <f>SUMIF('FR - BUDGET INVEST Multi-métier'!$B$38:$B$87,'Synthèse Multi-metier FAM et BU'!D21,'FR - BUDGET INVEST Multi-métier'!$F$38:$F$87)</f>
        <v>0</v>
      </c>
      <c r="F21" s="159">
        <f>SUMIF('FR - BUDGET INVEST Multi-métier'!$B$88:$B$107,'Synthèse Multi-metier FAM et BU'!D21,'FR - BUDGET INVEST Multi-métier'!$F$88:$F$107)</f>
        <v>49.176470588235297</v>
      </c>
      <c r="G21" s="158">
        <f>SUMIF('FR - BUDGET INVEST Multi-métier'!$B$20:$B$107,'Synthèse Multi-metier FAM et BU'!D21,'FR - BUDGET INVEST Multi-métier'!$L$20:$L$107)</f>
        <v>0</v>
      </c>
      <c r="H21" s="158">
        <f>SUMIF('FR - BUDGET INVEST Multi-métier'!$B$20:$B$107,'Synthèse Multi-metier FAM et BU'!D21,'FR - BUDGET INVEST Multi-métier'!$M$20:$M$107)</f>
        <v>0</v>
      </c>
      <c r="I21" s="159">
        <f t="shared" si="0"/>
        <v>0</v>
      </c>
      <c r="J21" s="159">
        <f>SUMIF('FR - BUDGET INVEST Multi-métier'!$B$20:$B$107,'Synthèse Multi-metier FAM et BU'!D21,'FR - BUDGET INVEST Multi-métier'!$O$20:$O$107)</f>
        <v>49.176470588235297</v>
      </c>
      <c r="K21" s="156">
        <f>SUMIF('FR - BUDGET INVEST Multi-métier'!$B$20:$B$107,'Synthèse Multi-metier FAM et BU'!D21,'FR - BUDGET INVEST Multi-métier'!$P$20:$P$107)</f>
        <v>0</v>
      </c>
    </row>
    <row r="22" spans="1:16" ht="21" x14ac:dyDescent="0.35">
      <c r="A22" s="18"/>
      <c r="D22" s="153" t="s">
        <v>130</v>
      </c>
      <c r="E22" s="159">
        <f>SUMIF('FR - BUDGET INVEST Multi-métier'!$B$38:$B$87,'Synthèse Multi-metier FAM et BU'!D22,'FR - BUDGET INVEST Multi-métier'!$F$38:$F$87)</f>
        <v>316.18823529411765</v>
      </c>
      <c r="F22" s="159">
        <f>SUMIF('FR - BUDGET INVEST Multi-métier'!$B$88:$B$107,'Synthèse Multi-metier FAM et BU'!D22,'FR - BUDGET INVEST Multi-métier'!$F$88:$F$107)</f>
        <v>0</v>
      </c>
      <c r="G22" s="158">
        <f>SUMIF('FR - BUDGET INVEST Multi-métier'!$B$20:$B$107,'Synthèse Multi-metier FAM et BU'!D22,'FR - BUDGET INVEST Multi-métier'!$L$20:$L$107)</f>
        <v>36</v>
      </c>
      <c r="H22" s="158">
        <f>SUMIF('FR - BUDGET INVEST Multi-métier'!$B$20:$B$107,'Synthèse Multi-metier FAM et BU'!D22,'FR - BUDGET INVEST Multi-métier'!$M$20:$M$107)</f>
        <v>279.90588235294115</v>
      </c>
      <c r="I22" s="159">
        <f t="shared" si="0"/>
        <v>315.90588235294115</v>
      </c>
      <c r="J22" s="159">
        <f>SUMIF('FR - BUDGET INVEST Multi-métier'!$B$20:$B$107,'Synthèse Multi-metier FAM et BU'!D22,'FR - BUDGET INVEST Multi-métier'!$O$20:$O$107)</f>
        <v>0</v>
      </c>
      <c r="K22" s="157">
        <f>SUMIF('FR - BUDGET INVEST Multi-métier'!$B$20:$B$107,'Synthèse Multi-metier FAM et BU'!D22,'FR - BUDGET INVEST Multi-métier'!$P$20:$P$107)</f>
        <v>0</v>
      </c>
    </row>
    <row r="23" spans="1:16" ht="21" x14ac:dyDescent="0.35">
      <c r="A23" s="18"/>
      <c r="D23" s="112" t="s">
        <v>66</v>
      </c>
      <c r="E23" s="154">
        <f>SUM(E11:E22)</f>
        <v>2472.3383529411763</v>
      </c>
      <c r="F23" s="154">
        <f t="shared" ref="F23:K23" si="1">SUM(F11:F22)</f>
        <v>1497.6470588235295</v>
      </c>
      <c r="G23" s="154">
        <f t="shared" si="1"/>
        <v>802.35703764705886</v>
      </c>
      <c r="H23" s="154">
        <f t="shared" si="1"/>
        <v>1866.1647058823528</v>
      </c>
      <c r="I23" s="154">
        <f t="shared" si="1"/>
        <v>2668.5217435294117</v>
      </c>
      <c r="J23" s="154">
        <f t="shared" si="1"/>
        <v>1497.6470588235295</v>
      </c>
      <c r="K23" s="154">
        <f t="shared" si="1"/>
        <v>0</v>
      </c>
    </row>
    <row r="27" spans="1:16" ht="21" x14ac:dyDescent="0.25">
      <c r="A27" s="8" t="s">
        <v>132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10"/>
    </row>
    <row r="28" spans="1:16" ht="21" x14ac:dyDescent="0.35">
      <c r="A28" s="18"/>
    </row>
    <row r="29" spans="1:16" ht="21" x14ac:dyDescent="0.35">
      <c r="A29" s="18"/>
      <c r="E29" s="169" t="s">
        <v>64</v>
      </c>
      <c r="F29" s="169"/>
      <c r="G29" s="169" t="s">
        <v>65</v>
      </c>
      <c r="H29" s="169"/>
      <c r="I29" s="169"/>
      <c r="J29" s="169"/>
      <c r="K29" s="169"/>
    </row>
    <row r="30" spans="1:16" ht="15.75" customHeight="1" x14ac:dyDescent="0.35">
      <c r="A30" s="18"/>
      <c r="E30" s="168">
        <v>2015</v>
      </c>
      <c r="F30" s="168">
        <v>2016</v>
      </c>
      <c r="G30" s="168">
        <v>2015</v>
      </c>
      <c r="H30" s="168"/>
      <c r="I30" s="168"/>
      <c r="J30" s="168">
        <v>2016</v>
      </c>
      <c r="K30" s="168" t="s">
        <v>74</v>
      </c>
    </row>
    <row r="31" spans="1:16" ht="15.75" customHeight="1" x14ac:dyDescent="0.35">
      <c r="A31" s="18"/>
      <c r="E31" s="168"/>
      <c r="F31" s="168"/>
      <c r="G31" s="100" t="s">
        <v>71</v>
      </c>
      <c r="H31" s="100" t="s">
        <v>72</v>
      </c>
      <c r="I31" s="100" t="s">
        <v>66</v>
      </c>
      <c r="J31" s="168"/>
      <c r="K31" s="168"/>
    </row>
    <row r="32" spans="1:16" ht="21" x14ac:dyDescent="0.35">
      <c r="A32" s="18"/>
      <c r="D32" s="150" t="s">
        <v>111</v>
      </c>
      <c r="E32" s="152">
        <f>SUMIF('FR - BUDGET INVEST Multi-métier'!$C$38:$C$87,D32,'FR - BUDGET INVEST Multi-métier'!$F$38:$F$87)</f>
        <v>177.28235294117647</v>
      </c>
      <c r="F32" s="152">
        <f>SUMIF('FR - BUDGET INVEST Multi-métier'!$C$88:$C$107,$D32,'FR - BUDGET INVEST Multi-métier'!$F$88:$F$107)</f>
        <v>0</v>
      </c>
      <c r="G32" s="158">
        <f>SUMIF('FR - BUDGET INVEST Multi-métier'!$C$20:$C$107,$D32,'FR - BUDGET INVEST Multi-métier'!$L$20:$L$107)</f>
        <v>29.576470588235296</v>
      </c>
      <c r="H32" s="158">
        <f>SUMIF('FR - BUDGET INVEST Multi-métier'!$C$20:$C$107,$D32,'FR - BUDGET INVEST Multi-métier'!$M$20:$M$107)</f>
        <v>147.70588235294116</v>
      </c>
      <c r="I32" s="159">
        <f>G32+H32</f>
        <v>177.28235294117644</v>
      </c>
      <c r="J32" s="152">
        <f>SUMIF('FR - BUDGET INVEST Multi-métier'!$C$20:$C$107,$D32,'FR - BUDGET INVEST Multi-métier'!$O$20:$O$107)</f>
        <v>0</v>
      </c>
      <c r="K32" s="158">
        <f>SUMIF('FR - BUDGET INVEST Multi-métier'!$C$20:$C$107,$D32,'FR - BUDGET INVEST Multi-métier'!$P$20:$P$107)</f>
        <v>0</v>
      </c>
    </row>
    <row r="33" spans="1:11" ht="21" x14ac:dyDescent="0.35">
      <c r="A33" s="18"/>
      <c r="D33" s="151" t="s">
        <v>112</v>
      </c>
      <c r="E33" s="152">
        <f>SUMIF('FR - BUDGET INVEST Multi-métier'!$C$38:$C$87,D33,'FR - BUDGET INVEST Multi-métier'!$F$38:$F$87)</f>
        <v>281.17647058823525</v>
      </c>
      <c r="F33" s="152">
        <f>SUMIF('FR - BUDGET INVEST Multi-métier'!$C$88:$C$107,$D33,'FR - BUDGET INVEST Multi-métier'!$F$88:$F$107)</f>
        <v>0</v>
      </c>
      <c r="G33" s="158">
        <f>SUMIF('FR - BUDGET INVEST Multi-métier'!$C$20:$C$107,$D33,'FR - BUDGET INVEST Multi-métier'!$L$20:$L$107)</f>
        <v>238.33350823529412</v>
      </c>
      <c r="H33" s="158">
        <f>SUMIF('FR - BUDGET INVEST Multi-métier'!$C$20:$C$107,$D33,'FR - BUDGET INVEST Multi-métier'!$M$20:$M$107)</f>
        <v>42.847058823529409</v>
      </c>
      <c r="I33" s="159">
        <f t="shared" ref="I33:I36" si="2">G33+H33</f>
        <v>281.1805670588235</v>
      </c>
      <c r="J33" s="152">
        <f>SUMIF('FR - BUDGET INVEST Multi-métier'!$C$20:$C$107,$D33,'FR - BUDGET INVEST Multi-métier'!$O$20:$O$107)</f>
        <v>0</v>
      </c>
      <c r="K33" s="158">
        <f>SUMIF('FR - BUDGET INVEST Multi-métier'!$C$20:$C$107,$D33,'FR - BUDGET INVEST Multi-métier'!$P$20:$P$107)</f>
        <v>0</v>
      </c>
    </row>
    <row r="34" spans="1:11" ht="21" x14ac:dyDescent="0.35">
      <c r="A34" s="18"/>
      <c r="D34" s="151" t="s">
        <v>113</v>
      </c>
      <c r="E34" s="152">
        <f>SUMIF('FR - BUDGET INVEST Multi-métier'!$C$38:$C$87,D34,'FR - BUDGET INVEST Multi-métier'!$F$38:$F$87)</f>
        <v>0</v>
      </c>
      <c r="F34" s="152">
        <f>SUMIF('FR - BUDGET INVEST Multi-métier'!$C$88:$C$107,$D34,'FR - BUDGET INVEST Multi-métier'!$F$88:$F$107)</f>
        <v>0</v>
      </c>
      <c r="G34" s="158">
        <f>SUMIF('FR - BUDGET INVEST Multi-métier'!$C$20:$C$107,$D34,'FR - BUDGET INVEST Multi-métier'!$L$20:$L$107)</f>
        <v>0</v>
      </c>
      <c r="H34" s="158">
        <f>SUMIF('FR - BUDGET INVEST Multi-métier'!$C$20:$C$107,$D34,'FR - BUDGET INVEST Multi-métier'!$M$20:$M$107)</f>
        <v>0</v>
      </c>
      <c r="I34" s="159">
        <f t="shared" si="2"/>
        <v>0</v>
      </c>
      <c r="J34" s="152">
        <f>SUMIF('FR - BUDGET INVEST Multi-métier'!$C$20:$C$107,$D34,'FR - BUDGET INVEST Multi-métier'!$O$20:$O$107)</f>
        <v>0</v>
      </c>
      <c r="K34" s="158">
        <f>SUMIF('FR - BUDGET INVEST Multi-métier'!$C$20:$C$107,$D34,'FR - BUDGET INVEST Multi-métier'!$P$20:$P$107)</f>
        <v>0</v>
      </c>
    </row>
    <row r="35" spans="1:11" ht="21" x14ac:dyDescent="0.35">
      <c r="A35" s="18"/>
      <c r="D35" s="151" t="s">
        <v>114</v>
      </c>
      <c r="E35" s="152">
        <f>SUMIF('FR - BUDGET INVEST Multi-métier'!$C$38:$C$87,D35,'FR - BUDGET INVEST Multi-métier'!$F$38:$F$87)</f>
        <v>0</v>
      </c>
      <c r="F35" s="152">
        <f>SUMIF('FR - BUDGET INVEST Multi-métier'!$C$88:$C$107,$D35,'FR - BUDGET INVEST Multi-métier'!$F$88:$F$107)</f>
        <v>0</v>
      </c>
      <c r="G35" s="158">
        <f>SUMIF('FR - BUDGET INVEST Multi-métier'!$C$20:$C$107,$D35,'FR - BUDGET INVEST Multi-métier'!$L$20:$L$107)</f>
        <v>0</v>
      </c>
      <c r="H35" s="158">
        <f>SUMIF('FR - BUDGET INVEST Multi-métier'!$C$20:$C$107,$D35,'FR - BUDGET INVEST Multi-métier'!$M$20:$M$107)</f>
        <v>0</v>
      </c>
      <c r="I35" s="159">
        <f t="shared" si="2"/>
        <v>0</v>
      </c>
      <c r="J35" s="152">
        <f>SUMIF('FR - BUDGET INVEST Multi-métier'!$C$20:$C$107,$D35,'FR - BUDGET INVEST Multi-métier'!$O$20:$O$107)</f>
        <v>0</v>
      </c>
      <c r="K35" s="158">
        <f>SUMIF('FR - BUDGET INVEST Multi-métier'!$C$20:$C$107,$D35,'FR - BUDGET INVEST Multi-métier'!$P$20:$P$107)</f>
        <v>0</v>
      </c>
    </row>
    <row r="36" spans="1:11" ht="21" x14ac:dyDescent="0.35">
      <c r="A36" s="18"/>
      <c r="D36" s="151" t="s">
        <v>116</v>
      </c>
      <c r="E36" s="152">
        <f>SUMIF('FR - BUDGET INVEST Multi-métier'!$C$38:$C$87,D36,'FR - BUDGET INVEST Multi-métier'!$F$38:$F$87)</f>
        <v>293.69576470588237</v>
      </c>
      <c r="F36" s="152">
        <f>SUMIF('FR - BUDGET INVEST Multi-métier'!$C$88:$C$107,$D36,'FR - BUDGET INVEST Multi-métier'!$F$88:$F$107)</f>
        <v>1021.5294117647057</v>
      </c>
      <c r="G36" s="158">
        <f>SUMIF('FR - BUDGET INVEST Multi-métier'!$C$20:$C$107,$D36,'FR - BUDGET INVEST Multi-métier'!$L$20:$L$107)</f>
        <v>404.35294117647061</v>
      </c>
      <c r="H36" s="158">
        <f>SUMIF('FR - BUDGET INVEST Multi-métier'!$C$20:$C$107,$D36,'FR - BUDGET INVEST Multi-métier'!$M$20:$M$107)</f>
        <v>77.92941176470589</v>
      </c>
      <c r="I36" s="159">
        <f t="shared" si="2"/>
        <v>482.2823529411765</v>
      </c>
      <c r="J36" s="152">
        <f>SUMIF('FR - BUDGET INVEST Multi-métier'!$C$20:$C$107,$D36,'FR - BUDGET INVEST Multi-métier'!$O$20:$O$107)</f>
        <v>1021.5294117647057</v>
      </c>
      <c r="K36" s="158">
        <f>SUMIF('FR - BUDGET INVEST Multi-métier'!$C$20:$C$107,$D36,'FR - BUDGET INVEST Multi-métier'!$P$20:$P$107)</f>
        <v>0</v>
      </c>
    </row>
    <row r="37" spans="1:11" ht="21" x14ac:dyDescent="0.35">
      <c r="A37" s="18"/>
      <c r="D37" s="151" t="s">
        <v>117</v>
      </c>
      <c r="E37" s="152">
        <f>SUMIF('FR - BUDGET INVEST Multi-métier'!$C$38:$C$87,D37,'FR - BUDGET INVEST Multi-métier'!$F$38:$F$87)</f>
        <v>389.23082352941179</v>
      </c>
      <c r="F37" s="152">
        <f>SUMIF('FR - BUDGET INVEST Multi-métier'!$C$88:$C$107,$D37,'FR - BUDGET INVEST Multi-métier'!$F$88:$F$107)</f>
        <v>0</v>
      </c>
      <c r="G37" s="158">
        <f>SUMIF('FR - BUDGET INVEST Multi-métier'!$C$20:$C$107,$D37,'FR - BUDGET INVEST Multi-métier'!$L$20:$L$107)</f>
        <v>7.882352941176471</v>
      </c>
      <c r="H37" s="158">
        <f>SUMIF('FR - BUDGET INVEST Multi-métier'!$C$20:$C$107,$D37,'FR - BUDGET INVEST Multi-métier'!$M$20:$M$107)</f>
        <v>389.22352941176473</v>
      </c>
      <c r="I37" s="159">
        <f t="shared" ref="I37:I38" si="3">G37+H37</f>
        <v>397.10588235294119</v>
      </c>
      <c r="J37" s="152">
        <f>SUMIF('FR - BUDGET INVEST Multi-métier'!$C$20:$C$107,$D37,'FR - BUDGET INVEST Multi-métier'!$O$20:$O$107)</f>
        <v>0</v>
      </c>
      <c r="K37" s="158">
        <f>SUMIF('FR - BUDGET INVEST Multi-métier'!$C$20:$C$107,$D37,'FR - BUDGET INVEST Multi-métier'!$P$20:$P$107)</f>
        <v>0</v>
      </c>
    </row>
    <row r="38" spans="1:11" ht="21" x14ac:dyDescent="0.35">
      <c r="A38" s="18"/>
      <c r="D38" s="151" t="s">
        <v>118</v>
      </c>
      <c r="E38" s="152">
        <f>SUMIF('FR - BUDGET INVEST Multi-métier'!$C$38:$C$87,D38,'FR - BUDGET INVEST Multi-métier'!$F$38:$F$87)</f>
        <v>1330.9529411764706</v>
      </c>
      <c r="F38" s="152">
        <f>SUMIF('FR - BUDGET INVEST Multi-métier'!$C$88:$C$107,$D38,'FR - BUDGET INVEST Multi-métier'!$F$88:$F$107)</f>
        <v>476.11764705882354</v>
      </c>
      <c r="G38" s="158">
        <f>SUMIF('FR - BUDGET INVEST Multi-métier'!$C$20:$C$107,$D38,'FR - BUDGET INVEST Multi-métier'!$L$20:$L$107)</f>
        <v>122.21176470588235</v>
      </c>
      <c r="H38" s="158">
        <f>SUMIF('FR - BUDGET INVEST Multi-métier'!$C$20:$C$107,$D38,'FR - BUDGET INVEST Multi-métier'!$M$20:$M$107)</f>
        <v>1208.4588235294118</v>
      </c>
      <c r="I38" s="159">
        <f t="shared" si="3"/>
        <v>1330.6705882352942</v>
      </c>
      <c r="J38" s="152">
        <f>SUMIF('FR - BUDGET INVEST Multi-métier'!$C$20:$C$107,$D38,'FR - BUDGET INVEST Multi-métier'!$O$20:$O$107)</f>
        <v>476.11764705882354</v>
      </c>
      <c r="K38" s="158">
        <f>SUMIF('FR - BUDGET INVEST Multi-métier'!$C$20:$C$107,$D38,'FR - BUDGET INVEST Multi-métier'!$P$20:$P$107)</f>
        <v>0</v>
      </c>
    </row>
    <row r="39" spans="1:11" ht="21" x14ac:dyDescent="0.35">
      <c r="A39" s="18"/>
      <c r="D39" s="112" t="s">
        <v>66</v>
      </c>
      <c r="E39" s="154">
        <f>SUM(E32:E38)</f>
        <v>2472.3383529411767</v>
      </c>
      <c r="F39" s="154">
        <f t="shared" ref="F39:K39" si="4">SUM(F32:F38)</f>
        <v>1497.6470588235293</v>
      </c>
      <c r="G39" s="154">
        <f t="shared" si="4"/>
        <v>802.35703764705886</v>
      </c>
      <c r="H39" s="154">
        <f t="shared" si="4"/>
        <v>1866.164705882353</v>
      </c>
      <c r="I39" s="154">
        <f t="shared" si="4"/>
        <v>2668.5217435294117</v>
      </c>
      <c r="J39" s="154">
        <f t="shared" si="4"/>
        <v>1497.6470588235293</v>
      </c>
      <c r="K39" s="154">
        <f t="shared" si="4"/>
        <v>0</v>
      </c>
    </row>
    <row r="41" spans="1:11" x14ac:dyDescent="0.25">
      <c r="I41" s="162"/>
    </row>
  </sheetData>
  <mergeCells count="14">
    <mergeCell ref="E8:F8"/>
    <mergeCell ref="G8:K8"/>
    <mergeCell ref="E9:E10"/>
    <mergeCell ref="F9:F10"/>
    <mergeCell ref="G9:I9"/>
    <mergeCell ref="J9:J10"/>
    <mergeCell ref="K9:K10"/>
    <mergeCell ref="E29:F29"/>
    <mergeCell ref="G29:K29"/>
    <mergeCell ref="E30:E31"/>
    <mergeCell ref="F30:F31"/>
    <mergeCell ref="G30:I30"/>
    <mergeCell ref="J30:J31"/>
    <mergeCell ref="K30:K3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R24"/>
  <sheetViews>
    <sheetView workbookViewId="0">
      <selection activeCell="E16" sqref="E16"/>
    </sheetView>
  </sheetViews>
  <sheetFormatPr baseColWidth="10" defaultRowHeight="15" x14ac:dyDescent="0.25"/>
  <cols>
    <col min="3" max="3" width="36.7109375" bestFit="1" customWidth="1"/>
    <col min="4" max="4" width="2.7109375" customWidth="1"/>
    <col min="5" max="5" width="9" customWidth="1"/>
    <col min="6" max="6" width="9.7109375" customWidth="1"/>
    <col min="7" max="7" width="10.140625" customWidth="1"/>
    <col min="8" max="8" width="8.7109375" customWidth="1"/>
    <col min="9" max="9" width="2.7109375" style="187" customWidth="1"/>
    <col min="10" max="10" width="9" customWidth="1"/>
    <col min="13" max="13" width="8.7109375" customWidth="1"/>
    <col min="14" max="14" width="2.7109375" customWidth="1"/>
    <col min="15" max="15" width="9" customWidth="1"/>
    <col min="18" max="18" width="8.7109375" customWidth="1"/>
  </cols>
  <sheetData>
    <row r="7" spans="3:18" ht="15.75" thickBot="1" x14ac:dyDescent="0.3"/>
    <row r="8" spans="3:18" ht="20.100000000000001" customHeight="1" x14ac:dyDescent="0.25">
      <c r="E8" s="176" t="s">
        <v>189</v>
      </c>
      <c r="F8" s="177"/>
      <c r="G8" s="177"/>
      <c r="H8" s="178"/>
      <c r="J8" s="176" t="s">
        <v>192</v>
      </c>
      <c r="K8" s="177"/>
      <c r="L8" s="177"/>
      <c r="M8" s="178"/>
      <c r="O8" s="176" t="s">
        <v>193</v>
      </c>
      <c r="P8" s="177"/>
      <c r="Q8" s="177"/>
      <c r="R8" s="178"/>
    </row>
    <row r="9" spans="3:18" ht="20.100000000000001" customHeight="1" x14ac:dyDescent="0.25">
      <c r="E9" s="179" t="s">
        <v>64</v>
      </c>
      <c r="F9" s="174" t="s">
        <v>65</v>
      </c>
      <c r="G9" s="175"/>
      <c r="H9" s="180"/>
      <c r="J9" s="179" t="s">
        <v>64</v>
      </c>
      <c r="K9" s="174" t="s">
        <v>65</v>
      </c>
      <c r="L9" s="175"/>
      <c r="M9" s="180"/>
      <c r="O9" s="179" t="s">
        <v>64</v>
      </c>
      <c r="P9" s="174" t="s">
        <v>65</v>
      </c>
      <c r="Q9" s="175"/>
      <c r="R9" s="180"/>
    </row>
    <row r="10" spans="3:18" ht="20.100000000000001" customHeight="1" x14ac:dyDescent="0.25">
      <c r="E10" s="181"/>
      <c r="F10" s="172" t="s">
        <v>190</v>
      </c>
      <c r="G10" s="172" t="s">
        <v>191</v>
      </c>
      <c r="H10" s="182" t="s">
        <v>66</v>
      </c>
      <c r="J10" s="181"/>
      <c r="K10" s="172" t="s">
        <v>194</v>
      </c>
      <c r="L10" s="172" t="s">
        <v>195</v>
      </c>
      <c r="M10" s="182" t="s">
        <v>66</v>
      </c>
      <c r="O10" s="181"/>
      <c r="P10" s="172" t="s">
        <v>196</v>
      </c>
      <c r="Q10" s="172" t="s">
        <v>197</v>
      </c>
      <c r="R10" s="182" t="s">
        <v>66</v>
      </c>
    </row>
    <row r="11" spans="3:18" ht="39" customHeight="1" thickBot="1" x14ac:dyDescent="0.3">
      <c r="E11" s="181"/>
      <c r="F11" s="173"/>
      <c r="G11" s="173"/>
      <c r="H11" s="190"/>
      <c r="J11" s="183"/>
      <c r="K11" s="184"/>
      <c r="L11" s="184"/>
      <c r="M11" s="185"/>
      <c r="O11" s="183"/>
      <c r="P11" s="184"/>
      <c r="Q11" s="184"/>
      <c r="R11" s="185"/>
    </row>
    <row r="12" spans="3:18" x14ac:dyDescent="0.25">
      <c r="C12" s="32" t="s">
        <v>119</v>
      </c>
      <c r="E12" s="195">
        <f>SUMIF('FR - BUDGET INVEST Multi-métier'!$B$88:$B$107,$C12,'FR - BUDGET INVEST Multi-métier'!$F$88:$F$107)</f>
        <v>0</v>
      </c>
      <c r="F12" s="195">
        <f>SUMIF('FR - BUDGET INVEST Multi-métier'!$B$88:$B$107,$C12,'FR - BUDGET INVEST Multi-métier'!$O$88:$O$107)</f>
        <v>0</v>
      </c>
      <c r="G12" s="195">
        <v>0</v>
      </c>
      <c r="H12" s="195">
        <f t="shared" ref="H12:H23" si="0">F12+G12</f>
        <v>0</v>
      </c>
      <c r="I12" s="189"/>
      <c r="J12" s="195">
        <f>SUMIF('FR - BUDGET INVEST Multi-métier'!$B$38:$B$87,$C12,'FR - BUDGET INVEST Multi-métier'!$F$38:$F$87)</f>
        <v>389.23082352941179</v>
      </c>
      <c r="K12" s="195">
        <f>SUMIF('FR - BUDGET INVEST Multi-métier'!$B$38:$B$87,$C12,'FR - BUDGET INVEST Multi-métier'!$N$38:$N$87)</f>
        <v>389.22352941176473</v>
      </c>
      <c r="L12" s="195">
        <f>SUMIF('FR - BUDGET INVEST Multi-métier'!$B$20:$B$35,$C12,'FR - BUDGET INVEST Multi-métier'!$N$20:$N$35)</f>
        <v>0</v>
      </c>
      <c r="M12" s="195">
        <f>L12+K12</f>
        <v>389.22352941176473</v>
      </c>
      <c r="N12" s="186"/>
      <c r="O12" s="186"/>
    </row>
    <row r="13" spans="3:18" x14ac:dyDescent="0.25">
      <c r="C13" s="32" t="s">
        <v>120</v>
      </c>
      <c r="E13" s="195">
        <f>SUMIF('FR - BUDGET INVEST Multi-métier'!$B$88:$B$107,$C13,'FR - BUDGET INVEST Multi-métier'!$F$88:$F$107)</f>
        <v>11.764705882352942</v>
      </c>
      <c r="F13" s="195">
        <f>SUMIF('FR - BUDGET INVEST Multi-métier'!$B$88:$B$107,$C13,'FR - BUDGET INVEST Multi-métier'!$O$88:$O$107)</f>
        <v>11.764705882352942</v>
      </c>
      <c r="G13" s="195">
        <v>0</v>
      </c>
      <c r="H13" s="195">
        <f t="shared" si="0"/>
        <v>11.764705882352942</v>
      </c>
      <c r="I13" s="189"/>
      <c r="J13" s="195">
        <f>SUMIF('FR - BUDGET INVEST Multi-métier'!$B$38:$B$87,$C13,'FR - BUDGET INVEST Multi-métier'!$F$38:$F$87)</f>
        <v>0</v>
      </c>
      <c r="K13" s="195">
        <f>SUMIF('FR - BUDGET INVEST Multi-métier'!$B$38:$B$87,$C13,'FR - BUDGET INVEST Multi-métier'!$N$38:$N$87)</f>
        <v>0</v>
      </c>
      <c r="L13" s="195">
        <f>SUMIF('FR - BUDGET INVEST Multi-métier'!$B$20:$B$35,$C13,'FR - BUDGET INVEST Multi-métier'!$N$20:$N$35)</f>
        <v>0</v>
      </c>
      <c r="M13" s="195">
        <f t="shared" ref="M13:M23" si="1">L13+K13</f>
        <v>0</v>
      </c>
      <c r="N13" s="186"/>
      <c r="O13" s="186"/>
    </row>
    <row r="14" spans="3:18" x14ac:dyDescent="0.25">
      <c r="C14" s="32" t="s">
        <v>121</v>
      </c>
      <c r="E14" s="195">
        <f>SUMIF('FR - BUDGET INVEST Multi-métier'!$B$88:$B$107,$C14,'FR - BUDGET INVEST Multi-métier'!$F$88:$F$107)</f>
        <v>0</v>
      </c>
      <c r="F14" s="195">
        <f>SUMIF('FR - BUDGET INVEST Multi-métier'!$B$88:$B$107,$C14,'FR - BUDGET INVEST Multi-métier'!$O$88:$O$107)</f>
        <v>0</v>
      </c>
      <c r="G14" s="195">
        <v>0</v>
      </c>
      <c r="H14" s="195">
        <f t="shared" si="0"/>
        <v>0</v>
      </c>
      <c r="I14" s="189"/>
      <c r="J14" s="195">
        <f>SUMIF('FR - BUDGET INVEST Multi-métier'!$B$38:$B$87,$C14,'FR - BUDGET INVEST Multi-métier'!$F$38:$F$87)</f>
        <v>0</v>
      </c>
      <c r="K14" s="195">
        <f>SUMIF('FR - BUDGET INVEST Multi-métier'!$B$38:$B$87,$C14,'FR - BUDGET INVEST Multi-métier'!$N$38:$N$87)</f>
        <v>0</v>
      </c>
      <c r="L14" s="195">
        <f>SUMIF('FR - BUDGET INVEST Multi-métier'!$B$20:$B$35,$C14,'FR - BUDGET INVEST Multi-métier'!$N$20:$N$35)</f>
        <v>0</v>
      </c>
      <c r="M14" s="195">
        <f t="shared" si="1"/>
        <v>0</v>
      </c>
      <c r="N14" s="186"/>
      <c r="O14" s="186"/>
    </row>
    <row r="15" spans="3:18" x14ac:dyDescent="0.25">
      <c r="C15" s="32" t="s">
        <v>122</v>
      </c>
      <c r="E15" s="195">
        <f>SUMIF('FR - BUDGET INVEST Multi-métier'!$B$88:$B$107,$C15,'FR - BUDGET INVEST Multi-métier'!$F$88:$F$107)</f>
        <v>0</v>
      </c>
      <c r="F15" s="195">
        <f>SUMIF('FR - BUDGET INVEST Multi-métier'!$B$88:$B$107,$C15,'FR - BUDGET INVEST Multi-métier'!$O$88:$O$107)</f>
        <v>0</v>
      </c>
      <c r="G15" s="195">
        <v>0</v>
      </c>
      <c r="H15" s="195">
        <f t="shared" si="0"/>
        <v>0</v>
      </c>
      <c r="I15" s="189"/>
      <c r="J15" s="195">
        <f>SUMIF('FR - BUDGET INVEST Multi-métier'!$B$38:$B$87,$C15,'FR - BUDGET INVEST Multi-métier'!$F$38:$F$87)</f>
        <v>307</v>
      </c>
      <c r="K15" s="195">
        <f>SUMIF('FR - BUDGET INVEST Multi-métier'!$B$38:$B$87,$C15,'FR - BUDGET INVEST Multi-métier'!$N$38:$N$87)</f>
        <v>307</v>
      </c>
      <c r="L15" s="195">
        <f>SUMIF('FR - BUDGET INVEST Multi-métier'!$B$20:$B$35,$C15,'FR - BUDGET INVEST Multi-métier'!$N$20:$N$35)</f>
        <v>0</v>
      </c>
      <c r="M15" s="195">
        <f t="shared" si="1"/>
        <v>307</v>
      </c>
      <c r="N15" s="186"/>
      <c r="O15" s="186"/>
    </row>
    <row r="16" spans="3:18" x14ac:dyDescent="0.25">
      <c r="C16" s="32" t="s">
        <v>123</v>
      </c>
      <c r="E16" s="195">
        <f>SUMIF('FR - BUDGET INVEST Multi-métier'!$B$88:$B$107,$C16,'FR - BUDGET INVEST Multi-métier'!$F$88:$F$107)</f>
        <v>728.82352941176464</v>
      </c>
      <c r="F16" s="195">
        <f>SUMIF('FR - BUDGET INVEST Multi-métier'!$B$88:$B$107,$C16,'FR - BUDGET INVEST Multi-métier'!$O$88:$O$107)</f>
        <v>728.82352941176464</v>
      </c>
      <c r="G16" s="195">
        <v>0</v>
      </c>
      <c r="H16" s="195">
        <f t="shared" si="0"/>
        <v>728.82352941176464</v>
      </c>
      <c r="I16" s="189"/>
      <c r="J16" s="195">
        <f>SUMIF('FR - BUDGET INVEST Multi-métier'!$B$38:$B$87,$C16,'FR - BUDGET INVEST Multi-métier'!$F$38:$F$87)</f>
        <v>310.75294117647059</v>
      </c>
      <c r="K16" s="195">
        <f>SUMIF('FR - BUDGET INVEST Multi-métier'!$B$38:$B$87,$C16,'FR - BUDGET INVEST Multi-métier'!$N$38:$N$87)</f>
        <v>310.75703764705884</v>
      </c>
      <c r="L16" s="195">
        <f>SUMIF('FR - BUDGET INVEST Multi-métier'!$B$20:$B$35,$C16,'FR - BUDGET INVEST Multi-métier'!$N$20:$N$35)</f>
        <v>0</v>
      </c>
      <c r="M16" s="195">
        <f t="shared" si="1"/>
        <v>310.75703764705884</v>
      </c>
      <c r="N16" s="186"/>
      <c r="O16" s="186"/>
    </row>
    <row r="17" spans="3:15" x14ac:dyDescent="0.25">
      <c r="C17" s="32" t="s">
        <v>124</v>
      </c>
      <c r="E17" s="195">
        <f>SUMIF('FR - BUDGET INVEST Multi-métier'!$B$88:$B$107,$C17,'FR - BUDGET INVEST Multi-métier'!$F$88:$F$107)</f>
        <v>291.1764705882353</v>
      </c>
      <c r="F17" s="195">
        <f>SUMIF('FR - BUDGET INVEST Multi-métier'!$B$88:$B$107,$C17,'FR - BUDGET INVEST Multi-métier'!$O$88:$O$107)</f>
        <v>291.1764705882353</v>
      </c>
      <c r="G17" s="195">
        <v>0</v>
      </c>
      <c r="H17" s="195">
        <f t="shared" si="0"/>
        <v>291.1764705882353</v>
      </c>
      <c r="I17" s="189"/>
      <c r="J17" s="195">
        <f>SUMIF('FR - BUDGET INVEST Multi-métier'!$B$38:$B$87,$C17,'FR - BUDGET INVEST Multi-métier'!$F$38:$F$87)</f>
        <v>0</v>
      </c>
      <c r="K17" s="195">
        <f>SUMIF('FR - BUDGET INVEST Multi-métier'!$B$38:$B$87,$C17,'FR - BUDGET INVEST Multi-métier'!$N$38:$N$87)</f>
        <v>0</v>
      </c>
      <c r="L17" s="195">
        <f>SUMIF('FR - BUDGET INVEST Multi-métier'!$B$20:$B$35,$C17,'FR - BUDGET INVEST Multi-métier'!$N$20:$N$35)</f>
        <v>0</v>
      </c>
      <c r="M17" s="195">
        <f t="shared" si="1"/>
        <v>0</v>
      </c>
      <c r="N17" s="186"/>
      <c r="O17" s="186"/>
    </row>
    <row r="18" spans="3:15" x14ac:dyDescent="0.25">
      <c r="C18" s="32" t="s">
        <v>125</v>
      </c>
      <c r="E18" s="195">
        <f>SUMIF('FR - BUDGET INVEST Multi-métier'!$B$88:$B$107,$C18,'FR - BUDGET INVEST Multi-métier'!$F$88:$F$107)</f>
        <v>292.70588235294116</v>
      </c>
      <c r="F18" s="195">
        <f>SUMIF('FR - BUDGET INVEST Multi-métier'!$B$88:$B$107,$C18,'FR - BUDGET INVEST Multi-métier'!$O$88:$O$107)</f>
        <v>292.70588235294116</v>
      </c>
      <c r="G18" s="195">
        <v>0</v>
      </c>
      <c r="H18" s="195">
        <f t="shared" si="0"/>
        <v>292.70588235294116</v>
      </c>
      <c r="I18" s="189"/>
      <c r="J18" s="195">
        <f>SUMIF('FR - BUDGET INVEST Multi-métier'!$B$38:$B$87,$C18,'FR - BUDGET INVEST Multi-métier'!$F$38:$F$87)</f>
        <v>441.40164705882353</v>
      </c>
      <c r="K18" s="195">
        <f>SUMIF('FR - BUDGET INVEST Multi-métier'!$B$38:$B$87,$C18,'FR - BUDGET INVEST Multi-métier'!$N$38:$N$87)</f>
        <v>441</v>
      </c>
      <c r="L18" s="195">
        <f>SUMIF('FR - BUDGET INVEST Multi-métier'!$B$20:$B$35,$C18,'FR - BUDGET INVEST Multi-métier'!$N$20:$N$35)</f>
        <v>188.98823529411766</v>
      </c>
      <c r="M18" s="195">
        <f t="shared" si="1"/>
        <v>629.98823529411766</v>
      </c>
      <c r="N18" s="186"/>
      <c r="O18" s="186"/>
    </row>
    <row r="19" spans="3:15" x14ac:dyDescent="0.25">
      <c r="C19" s="32" t="s">
        <v>126</v>
      </c>
      <c r="E19" s="195">
        <f>SUMIF('FR - BUDGET INVEST Multi-métier'!$B$88:$B$107,$C19,'FR - BUDGET INVEST Multi-métier'!$F$88:$F$107)</f>
        <v>124</v>
      </c>
      <c r="F19" s="195">
        <f>SUMIF('FR - BUDGET INVEST Multi-métier'!$B$88:$B$107,$C19,'FR - BUDGET INVEST Multi-métier'!$O$88:$O$107)</f>
        <v>124</v>
      </c>
      <c r="G19" s="195">
        <v>0</v>
      </c>
      <c r="H19" s="195">
        <f t="shared" si="0"/>
        <v>124</v>
      </c>
      <c r="I19" s="189"/>
      <c r="J19" s="195">
        <f>SUMIF('FR - BUDGET INVEST Multi-métier'!$B$38:$B$87,$C19,'FR - BUDGET INVEST Multi-métier'!$F$38:$F$87)</f>
        <v>615.76470588235293</v>
      </c>
      <c r="K19" s="195">
        <f>SUMIF('FR - BUDGET INVEST Multi-métier'!$B$38:$B$87,$C19,'FR - BUDGET INVEST Multi-métier'!$N$38:$N$87)</f>
        <v>615.76470588235293</v>
      </c>
      <c r="L19" s="195">
        <f>SUMIF('FR - BUDGET INVEST Multi-métier'!$B$20:$B$35,$C19,'FR - BUDGET INVEST Multi-métier'!$N$20:$N$35)</f>
        <v>7.882352941176471</v>
      </c>
      <c r="M19" s="195">
        <f t="shared" si="1"/>
        <v>623.64705882352939</v>
      </c>
      <c r="N19" s="186"/>
      <c r="O19" s="186"/>
    </row>
    <row r="20" spans="3:15" x14ac:dyDescent="0.25">
      <c r="C20" s="32" t="s">
        <v>127</v>
      </c>
      <c r="E20" s="195">
        <f>SUMIF('FR - BUDGET INVEST Multi-métier'!$B$88:$B$107,$C20,'FR - BUDGET INVEST Multi-métier'!$F$88:$F$107)</f>
        <v>0</v>
      </c>
      <c r="F20" s="195">
        <f>SUMIF('FR - BUDGET INVEST Multi-métier'!$B$88:$B$107,$C20,'FR - BUDGET INVEST Multi-métier'!$O$88:$O$107)</f>
        <v>0</v>
      </c>
      <c r="G20" s="195">
        <v>0</v>
      </c>
      <c r="H20" s="195">
        <f t="shared" si="0"/>
        <v>0</v>
      </c>
      <c r="I20" s="189"/>
      <c r="J20" s="195">
        <f>SUMIF('FR - BUDGET INVEST Multi-métier'!$B$38:$B$87,$C20,'FR - BUDGET INVEST Multi-métier'!$F$38:$F$87)</f>
        <v>55.199999999999996</v>
      </c>
      <c r="K20" s="195">
        <f>SUMIF('FR - BUDGET INVEST Multi-métier'!$B$38:$B$87,$C20,'FR - BUDGET INVEST Multi-métier'!$N$38:$N$87)</f>
        <v>55.199999999999996</v>
      </c>
      <c r="L20" s="195">
        <f>SUMIF('FR - BUDGET INVEST Multi-métier'!$B$20:$B$35,$C20,'FR - BUDGET INVEST Multi-métier'!$N$20:$N$35)</f>
        <v>0</v>
      </c>
      <c r="M20" s="195">
        <f t="shared" si="1"/>
        <v>55.199999999999996</v>
      </c>
      <c r="N20" s="186"/>
      <c r="O20" s="186"/>
    </row>
    <row r="21" spans="3:15" x14ac:dyDescent="0.25">
      <c r="C21" s="32" t="s">
        <v>128</v>
      </c>
      <c r="E21" s="195">
        <f>SUMIF('FR - BUDGET INVEST Multi-métier'!$B$88:$B$107,$C21,'FR - BUDGET INVEST Multi-métier'!$F$88:$F$107)</f>
        <v>0</v>
      </c>
      <c r="F21" s="195">
        <f>SUMIF('FR - BUDGET INVEST Multi-métier'!$B$88:$B$107,$C21,'FR - BUDGET INVEST Multi-métier'!$O$88:$O$107)</f>
        <v>0</v>
      </c>
      <c r="G21" s="195">
        <v>0</v>
      </c>
      <c r="H21" s="195">
        <f t="shared" si="0"/>
        <v>0</v>
      </c>
      <c r="I21" s="189"/>
      <c r="J21" s="195">
        <f>SUMIF('FR - BUDGET INVEST Multi-métier'!$B$38:$B$87,$C21,'FR - BUDGET INVEST Multi-métier'!$F$38:$F$87)</f>
        <v>36.799999999999997</v>
      </c>
      <c r="K21" s="195">
        <f>SUMIF('FR - BUDGET INVEST Multi-métier'!$B$38:$B$87,$C21,'FR - BUDGET INVEST Multi-métier'!$N$38:$N$87)</f>
        <v>36.799999999999997</v>
      </c>
      <c r="L21" s="195">
        <f>SUMIF('FR - BUDGET INVEST Multi-métier'!$B$20:$B$35,$C21,'FR - BUDGET INVEST Multi-métier'!$N$20:$N$35)</f>
        <v>0</v>
      </c>
      <c r="M21" s="195">
        <f t="shared" si="1"/>
        <v>36.799999999999997</v>
      </c>
      <c r="N21" s="186"/>
      <c r="O21" s="186"/>
    </row>
    <row r="22" spans="3:15" x14ac:dyDescent="0.25">
      <c r="C22" s="32" t="s">
        <v>129</v>
      </c>
      <c r="E22" s="195">
        <f>SUMIF('FR - BUDGET INVEST Multi-métier'!$B$88:$B$107,$C22,'FR - BUDGET INVEST Multi-métier'!$F$88:$F$107)</f>
        <v>49.176470588235297</v>
      </c>
      <c r="F22" s="195">
        <f>SUMIF('FR - BUDGET INVEST Multi-métier'!$B$88:$B$107,$C22,'FR - BUDGET INVEST Multi-métier'!$O$88:$O$107)</f>
        <v>49.176470588235297</v>
      </c>
      <c r="G22" s="195">
        <v>0</v>
      </c>
      <c r="H22" s="195">
        <f t="shared" si="0"/>
        <v>49.176470588235297</v>
      </c>
      <c r="I22" s="189"/>
      <c r="J22" s="195">
        <f>SUMIF('FR - BUDGET INVEST Multi-métier'!$B$38:$B$87,$C22,'FR - BUDGET INVEST Multi-métier'!$F$38:$F$87)</f>
        <v>0</v>
      </c>
      <c r="K22" s="195">
        <f>SUMIF('FR - BUDGET INVEST Multi-métier'!$B$38:$B$87,$C22,'FR - BUDGET INVEST Multi-métier'!$N$38:$N$87)</f>
        <v>0</v>
      </c>
      <c r="L22" s="195">
        <f>SUMIF('FR - BUDGET INVEST Multi-métier'!$B$20:$B$35,$C22,'FR - BUDGET INVEST Multi-métier'!$N$20:$N$35)</f>
        <v>0</v>
      </c>
      <c r="M22" s="195">
        <f t="shared" si="1"/>
        <v>0</v>
      </c>
      <c r="N22" s="186"/>
      <c r="O22" s="186"/>
    </row>
    <row r="23" spans="3:15" x14ac:dyDescent="0.25">
      <c r="C23" s="32" t="s">
        <v>130</v>
      </c>
      <c r="E23" s="195">
        <f>SUMIF('FR - BUDGET INVEST Multi-métier'!$B$88:$B$107,$C23,'FR - BUDGET INVEST Multi-métier'!$F$88:$F$107)</f>
        <v>0</v>
      </c>
      <c r="F23" s="195">
        <f>SUMIF('FR - BUDGET INVEST Multi-métier'!$B$88:$B$107,$C23,'FR - BUDGET INVEST Multi-métier'!$O$88:$O$107)</f>
        <v>0</v>
      </c>
      <c r="G23" s="195">
        <v>0</v>
      </c>
      <c r="H23" s="195">
        <f t="shared" si="0"/>
        <v>0</v>
      </c>
      <c r="I23" s="189"/>
      <c r="J23" s="195">
        <f>SUMIF('FR - BUDGET INVEST Multi-métier'!$B$38:$B$87,$C23,'FR - BUDGET INVEST Multi-métier'!$F$38:$F$87)</f>
        <v>316.18823529411765</v>
      </c>
      <c r="K23" s="195">
        <f>SUMIF('FR - BUDGET INVEST Multi-métier'!$B$38:$B$87,$C23,'FR - BUDGET INVEST Multi-métier'!$N$38:$N$87)</f>
        <v>315.90588235294121</v>
      </c>
      <c r="L23" s="195">
        <f>SUMIF('FR - BUDGET INVEST Multi-métier'!$B$20:$B$35,$C23,'FR - BUDGET INVEST Multi-métier'!$N$20:$N$35)</f>
        <v>0</v>
      </c>
      <c r="M23" s="195">
        <f t="shared" si="1"/>
        <v>315.90588235294121</v>
      </c>
      <c r="N23" s="186"/>
      <c r="O23" s="186"/>
    </row>
    <row r="24" spans="3:15" ht="16.5" thickBot="1" x14ac:dyDescent="0.3">
      <c r="C24" s="194" t="s">
        <v>66</v>
      </c>
      <c r="E24" s="193">
        <f>SUM(E12:E23)</f>
        <v>1497.6470588235295</v>
      </c>
      <c r="F24" s="191">
        <f>SUM(F12:F23)</f>
        <v>1497.6470588235295</v>
      </c>
      <c r="G24" s="191">
        <f>SUM(G12:G23)</f>
        <v>0</v>
      </c>
      <c r="H24" s="192">
        <f>SUM(H12:H23)</f>
        <v>1497.6470588235295</v>
      </c>
      <c r="I24" s="188"/>
      <c r="J24" s="193">
        <f>SUM(J12:J23)</f>
        <v>2472.3383529411763</v>
      </c>
      <c r="K24" s="191">
        <f>SUM(K12:K23)</f>
        <v>2471.6511552941174</v>
      </c>
      <c r="L24" s="191">
        <f>SUM(L12:L23)</f>
        <v>196.87058823529412</v>
      </c>
      <c r="M24" s="192">
        <f>SUM(M12:M23)</f>
        <v>2668.5217435294117</v>
      </c>
      <c r="N24" s="186"/>
    </row>
  </sheetData>
  <mergeCells count="18">
    <mergeCell ref="M10:M11"/>
    <mergeCell ref="O8:R8"/>
    <mergeCell ref="O9:O11"/>
    <mergeCell ref="P9:R9"/>
    <mergeCell ref="P10:P11"/>
    <mergeCell ref="Q10:Q11"/>
    <mergeCell ref="R10:R11"/>
    <mergeCell ref="H10:H11"/>
    <mergeCell ref="E8:H8"/>
    <mergeCell ref="F9:H9"/>
    <mergeCell ref="J8:M8"/>
    <mergeCell ref="J9:J11"/>
    <mergeCell ref="K9:M9"/>
    <mergeCell ref="K10:K11"/>
    <mergeCell ref="L10:L11"/>
    <mergeCell ref="E9:E11"/>
    <mergeCell ref="F10:F11"/>
    <mergeCell ref="G10:G1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e">
        <f ca="1">range('FR - BUDGET INVEST Multi-métier'!D38:D47)</f>
        <v>#NAME?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04773BD3BCB8C47BB4518E99F006436" ma:contentTypeVersion="0" ma:contentTypeDescription="Crée un document." ma:contentTypeScope="" ma:versionID="bb0ea099f7d5151615e1b08339c84169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730721C-5197-46C0-90BB-64D05A8AA41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5275AC8-94F8-44D9-8B21-30C7788AEB6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472D81A-6A3E-4579-92BB-90DECF0DC380}">
  <ds:schemaRefs>
    <ds:schemaRef ds:uri="http://schemas.microsoft.com/office/2006/metadata/properties"/>
    <ds:schemaRef ds:uri="http://purl.org/dc/elements/1.1/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FR - Présentation BUDGETAIRE</vt:lpstr>
      <vt:lpstr>EN - BUDGET Template</vt:lpstr>
      <vt:lpstr>FR - BUDGET INVEST Multi-métier</vt:lpstr>
      <vt:lpstr>EN - BUDGET INVEST Multi-métier</vt:lpstr>
      <vt:lpstr>Synthèse Multi-metier FAM et BU</vt:lpstr>
      <vt:lpstr>Synthèse type slide Budget</vt:lpstr>
      <vt:lpstr>Top 15 Investissements</vt:lpstr>
      <vt:lpstr>'EN - BUDGET INVEST Multi-métier'!Impression_des_titres</vt:lpstr>
      <vt:lpstr>'EN - BUDGET Template'!Impression_des_titres</vt:lpstr>
      <vt:lpstr>'FR - BUDGET INVEST Multi-métier'!Impression_des_titres</vt:lpstr>
      <vt:lpstr>'FR - Présentation BUDGETAIRE'!Impression_des_titres</vt:lpstr>
      <vt:lpstr>'EN - BUDGET INVEST Multi-métier'!Zone_d_impression</vt:lpstr>
      <vt:lpstr>'EN - BUDGET Template'!Zone_d_impression</vt:lpstr>
      <vt:lpstr>'FR - BUDGET INVEST Multi-métier'!Zone_d_impression</vt:lpstr>
      <vt:lpstr>'FR - Présentation BUDGETAIRE'!Zone_d_impression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2015-07-30T12:49:48Z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0x010100B04773BD3BCB8C47BB4518E99F006436</vt:lpwstr>
  </property>
  <property fmtid="{D5CDD505-2E9C-101B-9397-08002B2CF9AE}" pid="3" name="SV_QUERY_LIST_4F35BF76-6C0D-4D9B-82B2-816C12CF3733">
    <vt:lpwstr>empty_477D106A-C0D6-4607-AEBD-E2C9D60EA279</vt:lpwstr>
  </property>
</Properties>
</file>