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4115" windowHeight="11760" activeTab="1"/>
  </bookViews>
  <sheets>
    <sheet name="Feuil1" sheetId="1" r:id="rId1"/>
    <sheet name="Feuil2" sheetId="2" r:id="rId2"/>
    <sheet name="Feuil3" sheetId="3" r:id="rId3"/>
  </sheets>
  <definedNames>
    <definedName name="ApAnn">Feuil2!$B$3:$B$6</definedName>
    <definedName name="Conso">Feuil1!$H$6:$H$15</definedName>
    <definedName name="Phase">Feuil1!$B$6:$B$15</definedName>
    <definedName name="SysCh">Feuil2!$A$3:$A$8</definedName>
    <definedName name="TypeCons">Feuil1!$J$6:$J$15</definedName>
  </definedNames>
  <calcPr calcId="145621"/>
</workbook>
</file>

<file path=xl/calcChain.xml><?xml version="1.0" encoding="utf-8"?>
<calcChain xmlns="http://schemas.openxmlformats.org/spreadsheetml/2006/main">
  <c r="L8" i="1" l="1"/>
  <c r="L22" i="1" l="1"/>
  <c r="L21" i="1"/>
  <c r="L19" i="1" a="1"/>
  <c r="L19" i="1" s="1"/>
  <c r="L18" i="1" a="1"/>
  <c r="L18" i="1" s="1"/>
  <c r="L16" i="1"/>
  <c r="L12" i="1"/>
  <c r="L13" i="1"/>
  <c r="L9" i="1"/>
  <c r="L15" i="1"/>
  <c r="H2" i="1" l="1"/>
  <c r="L7" i="1" l="1"/>
</calcChain>
</file>

<file path=xl/sharedStrings.xml><?xml version="1.0" encoding="utf-8"?>
<sst xmlns="http://schemas.openxmlformats.org/spreadsheetml/2006/main" count="76" uniqueCount="45">
  <si>
    <t>Pilote</t>
  </si>
  <si>
    <t>Somme des consommations (kWh)</t>
  </si>
  <si>
    <t>Durée du Pilote (h)</t>
  </si>
  <si>
    <t>Consommation du Groupe Froid (kWh)</t>
  </si>
  <si>
    <t>Réacteur</t>
  </si>
  <si>
    <t>Phase</t>
  </si>
  <si>
    <t>Volume de fluide (L)</t>
  </si>
  <si>
    <t>T_initiale (°C)</t>
  </si>
  <si>
    <t>T_finale (°C)</t>
  </si>
  <si>
    <t>Chaleur spécifique volumique (kJ/L.K)</t>
  </si>
  <si>
    <t>Durée de la phase (h)</t>
  </si>
  <si>
    <t>Consommation énergétique de la phase (kWh)</t>
  </si>
  <si>
    <t>Consommation du système de chauffe (kWh)</t>
  </si>
  <si>
    <t>Consommation des appreils annexes (kWh)</t>
  </si>
  <si>
    <t>Phase de chauffe</t>
  </si>
  <si>
    <t>Utilisation de la pompe 1</t>
  </si>
  <si>
    <t>Phase de maintien en température</t>
  </si>
  <si>
    <t>Phase de refroidissement</t>
  </si>
  <si>
    <t>Utilisation du surpresseur</t>
  </si>
  <si>
    <t>Utilisation de la pompe 2</t>
  </si>
  <si>
    <t>Utilisation de la pompe 3</t>
  </si>
  <si>
    <t>Distillation</t>
  </si>
  <si>
    <t>Séchage</t>
  </si>
  <si>
    <t>Tableau phases</t>
  </si>
  <si>
    <t>Système de chauffe</t>
  </si>
  <si>
    <t>Appareils annexes</t>
  </si>
  <si>
    <r>
      <t xml:space="preserve">Nommé </t>
    </r>
    <r>
      <rPr>
        <b/>
        <sz val="11"/>
        <color theme="1"/>
        <rFont val="Calibri"/>
        <family val="2"/>
        <scheme val="minor"/>
      </rPr>
      <t>SysCh</t>
    </r>
  </si>
  <si>
    <r>
      <t xml:space="preserve">Nommé </t>
    </r>
    <r>
      <rPr>
        <b/>
        <sz val="11"/>
        <color theme="1"/>
        <rFont val="Calibri"/>
        <family val="2"/>
        <scheme val="minor"/>
      </rPr>
      <t>ApAnn</t>
    </r>
  </si>
  <si>
    <r>
      <t xml:space="preserve">Nommé </t>
    </r>
    <r>
      <rPr>
        <b/>
        <sz val="11"/>
        <color theme="1"/>
        <rFont val="Calibri"/>
        <family val="2"/>
        <scheme val="minor"/>
      </rPr>
      <t>Phase</t>
    </r>
  </si>
  <si>
    <r>
      <t xml:space="preserve">Nommé </t>
    </r>
    <r>
      <rPr>
        <b/>
        <sz val="11"/>
        <color theme="1"/>
        <rFont val="Calibri"/>
        <family val="2"/>
        <scheme val="minor"/>
      </rPr>
      <t>Conso</t>
    </r>
  </si>
  <si>
    <t>=SOMMEPROD((GAUCHE(Phase;5)="Phase")*Conso)+SOMMEPROD((Phase="Distillation")*Conso)+SOMMEPROD((Phase="Séchage")*Conso)</t>
  </si>
  <si>
    <t>=SOMMEPROD((GAUCHE(Phase;4)="Util")*Conso)</t>
  </si>
  <si>
    <t>=SOMMEPROD((GAUCHE(Phase;4)&lt;&gt;"Util")*Conso)</t>
  </si>
  <si>
    <t>=SOMMEPROD((NON(ESTNA(EQUIV(Phase;SysCh;0))))*Conso)</t>
  </si>
  <si>
    <t>=SOMMEPROD((NON(ESTNA(EQUIV(Phase;ApAnn;0))))*Conso)</t>
  </si>
  <si>
    <t>&lt;=Voir Feuil2</t>
  </si>
  <si>
    <t>=SOMME(SI(NB.SI(SysCh;Phase);Conso))</t>
  </si>
  <si>
    <t>=SOMME(SI(NB.SI(ApAnn;Phase);Conso))</t>
  </si>
  <si>
    <t>Matricielle</t>
  </si>
  <si>
    <t>a</t>
  </si>
  <si>
    <t>b</t>
  </si>
  <si>
    <r>
      <t xml:space="preserve">Nommé </t>
    </r>
    <r>
      <rPr>
        <b/>
        <sz val="11"/>
        <color theme="1"/>
        <rFont val="Calibri"/>
        <family val="2"/>
        <scheme val="minor"/>
      </rPr>
      <t>TypeCons</t>
    </r>
  </si>
  <si>
    <t>=SOMMEPROD((TypeCons="a")*Conso)</t>
  </si>
  <si>
    <t>=SOMMEPROD((TypeCons="b")*Conso)</t>
  </si>
  <si>
    <t>&lt;=Voir colonne (masquée)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</si>
</sst>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0" fillId="2" borderId="0" xfId="0" applyFill="1"/>
    <xf numFmtId="0" fontId="0" fillId="0" borderId="0" xfId="0" applyFill="1" applyAlignment="1">
      <alignment horizontal="center"/>
    </xf>
    <xf numFmtId="0" fontId="0" fillId="3" borderId="1" xfId="0" applyFill="1" applyBorder="1"/>
    <xf numFmtId="1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quotePrefix="1"/>
    <xf numFmtId="2" fontId="0" fillId="5" borderId="0" xfId="0" applyNumberFormat="1" applyFill="1"/>
    <xf numFmtId="2" fontId="1" fillId="5" borderId="0" xfId="0" applyNumberFormat="1" applyFont="1" applyFill="1"/>
    <xf numFmtId="0" fontId="0" fillId="5" borderId="0" xfId="0" applyFill="1"/>
    <xf numFmtId="0" fontId="0" fillId="5" borderId="0" xfId="0" applyFill="1" applyBorder="1"/>
    <xf numFmtId="0" fontId="2" fillId="5" borderId="0" xfId="0" applyFont="1" applyFill="1"/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1120588</xdr:colOff>
      <xdr:row>14</xdr:row>
      <xdr:rowOff>168088</xdr:rowOff>
    </xdr:from>
    <xdr:to>
      <xdr:col>1</xdr:col>
      <xdr:colOff>1149163</xdr:colOff>
      <xdr:row>16</xdr:row>
      <xdr:rowOff>177613</xdr:rowOff>
    </xdr:to>
    <xdr:cxnSp macro="">
      <xdr:nvCxnSpPr>
        <xdr:cNvPr id="3" name="Connecteur droit avec flèche 2"/>
        <xdr:cNvCxnSpPr/>
      </xdr:nvCxnSpPr>
      <xdr:spPr>
        <a:xfrm flipV="1">
          <a:off x="3070412" y="2835088"/>
          <a:ext cx="2857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1434353</xdr:colOff>
      <xdr:row>15</xdr:row>
      <xdr:rowOff>0</xdr:rowOff>
    </xdr:from>
    <xdr:to>
      <xdr:col>7</xdr:col>
      <xdr:colOff>1462928</xdr:colOff>
      <xdr:row>17</xdr:row>
      <xdr:rowOff>9525</xdr:rowOff>
    </xdr:to>
    <xdr:cxnSp macro="">
      <xdr:nvCxnSpPr>
        <xdr:cNvPr id="4" name="Connecteur droit avec flèche 3"/>
        <xdr:cNvCxnSpPr/>
      </xdr:nvCxnSpPr>
      <xdr:spPr>
        <a:xfrm flipV="1">
          <a:off x="5636559" y="2857500"/>
          <a:ext cx="2857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179294</xdr:colOff>
      <xdr:row>15</xdr:row>
      <xdr:rowOff>33618</xdr:rowOff>
    </xdr:from>
    <xdr:to>
      <xdr:col>9</xdr:col>
      <xdr:colOff>201706</xdr:colOff>
      <xdr:row>16</xdr:row>
      <xdr:rowOff>54349</xdr:rowOff>
    </xdr:to>
    <xdr:cxnSp macro="">
      <xdr:nvCxnSpPr>
        <xdr:cNvPr id="5" name="Connecteur droit avec flèche 4"/>
        <xdr:cNvCxnSpPr/>
      </xdr:nvCxnSpPr>
      <xdr:spPr>
        <a:xfrm flipV="1">
          <a:off x="8023412" y="2891118"/>
          <a:ext cx="22412" cy="21123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1133475</xdr:colOff>
      <xdr:row>7</xdr:row>
      <xdr:rowOff>171450</xdr:rowOff>
    </xdr:from>
    <xdr:to>
      <xdr:col>0</xdr:col>
      <xdr:colOff>1162050</xdr:colOff>
      <xdr:row>9</xdr:row>
      <xdr:rowOff>180975</xdr:rowOff>
    </xdr:to>
    <xdr:cxnSp macro="">
      <xdr:nvCxnSpPr>
        <xdr:cNvPr id="3" name="Connecteur droit avec flèche 2"/>
        <xdr:cNvCxnSpPr/>
      </xdr:nvCxnSpPr>
      <xdr:spPr>
        <a:xfrm flipV="1">
          <a:off x="1133475" y="1504950"/>
          <a:ext cx="2857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1095375</xdr:colOff>
      <xdr:row>5</xdr:row>
      <xdr:rowOff>180975</xdr:rowOff>
    </xdr:from>
    <xdr:to>
      <xdr:col>1</xdr:col>
      <xdr:colOff>1152525</xdr:colOff>
      <xdr:row>10</xdr:row>
      <xdr:rowOff>9526</xdr:rowOff>
    </xdr:to>
    <xdr:cxnSp macro="">
      <xdr:nvCxnSpPr>
        <xdr:cNvPr id="4" name="Connecteur droit avec flèche 3"/>
        <xdr:cNvCxnSpPr/>
      </xdr:nvCxnSpPr>
      <xdr:spPr>
        <a:xfrm flipV="1">
          <a:off x="3295650" y="1133475"/>
          <a:ext cx="57150" cy="7810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S31"/>
  <sheetViews>
    <sheetView topLeftCell="B4" zoomScale="85" zoomScaleNormal="85" workbookViewId="0">
      <selection activeCell="M18" sqref="M18"/>
    </sheetView>
  </sheetViews>
  <sheetFormatPr baseColWidth="10" defaultRowHeight="15" outlineLevelCol="1" x14ac:dyDescent="0.25"/>
  <cols>
    <col min="1" max="1" width="29.28515625" customWidth="1"/>
    <col min="2" max="2" width="33.85546875" bestFit="1" customWidth="1"/>
    <col min="3" max="3" width="19.28515625" hidden="1" customWidth="1" outlineLevel="1"/>
    <col min="4" max="4" width="13" hidden="1" customWidth="1" outlineLevel="1"/>
    <col min="5" max="5" width="11.85546875" hidden="1" customWidth="1" outlineLevel="1"/>
    <col min="6" max="6" width="35.140625" hidden="1" customWidth="1" outlineLevel="1"/>
    <col min="7" max="7" width="36.7109375" hidden="1" customWidth="1" outlineLevel="1"/>
    <col min="8" max="8" width="43.140625" bestFit="1" customWidth="1" collapsed="1"/>
    <col min="9" max="9" width="11.42578125" hidden="1" customWidth="1"/>
    <col min="10" max="10" width="11.85546875" hidden="1" customWidth="1"/>
    <col min="11" max="11" width="41.5703125" bestFit="1" customWidth="1"/>
    <col min="12" max="12" width="21" customWidth="1"/>
  </cols>
  <sheetData>
    <row r="2" spans="1:19" x14ac:dyDescent="0.25">
      <c r="A2" s="7" t="s">
        <v>0</v>
      </c>
      <c r="B2" s="4"/>
      <c r="C2" s="1"/>
      <c r="D2" s="1"/>
      <c r="E2" s="1"/>
      <c r="F2" s="1"/>
      <c r="G2" s="7" t="s">
        <v>1</v>
      </c>
      <c r="H2" s="5">
        <f>SUM(H6:H15)+H3</f>
        <v>207</v>
      </c>
      <c r="I2" s="1"/>
      <c r="J2" s="1"/>
      <c r="K2" s="1"/>
      <c r="L2" s="1"/>
    </row>
    <row r="3" spans="1:19" x14ac:dyDescent="0.25">
      <c r="A3" s="7" t="s">
        <v>2</v>
      </c>
      <c r="B3" s="4"/>
      <c r="C3" s="1"/>
      <c r="D3" s="1"/>
      <c r="E3" s="1"/>
      <c r="F3" s="1"/>
      <c r="G3" s="7" t="s">
        <v>3</v>
      </c>
      <c r="H3" s="5">
        <v>35</v>
      </c>
      <c r="I3" s="1"/>
      <c r="J3" s="1"/>
      <c r="K3" s="1"/>
      <c r="L3" s="1"/>
    </row>
    <row r="5" spans="1:19" x14ac:dyDescent="0.25">
      <c r="A5" s="6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1"/>
      <c r="J5" s="1"/>
      <c r="K5" s="1"/>
      <c r="L5" s="1"/>
    </row>
    <row r="6" spans="1:19" x14ac:dyDescent="0.25">
      <c r="A6" s="4"/>
      <c r="B6" s="17" t="s">
        <v>14</v>
      </c>
      <c r="C6" s="4"/>
      <c r="D6" s="5"/>
      <c r="E6" s="5"/>
      <c r="F6" s="5"/>
      <c r="G6" s="5"/>
      <c r="H6" s="18">
        <v>22</v>
      </c>
      <c r="I6" s="3"/>
      <c r="J6" s="22" t="s">
        <v>39</v>
      </c>
      <c r="K6" s="1"/>
      <c r="L6" s="1"/>
    </row>
    <row r="7" spans="1:19" x14ac:dyDescent="0.25">
      <c r="A7" s="4"/>
      <c r="B7" s="17" t="s">
        <v>15</v>
      </c>
      <c r="C7" s="4"/>
      <c r="D7" s="5"/>
      <c r="E7" s="5"/>
      <c r="F7" s="5"/>
      <c r="G7" s="5"/>
      <c r="H7" s="18">
        <v>11</v>
      </c>
      <c r="I7" s="3"/>
      <c r="J7" s="23" t="s">
        <v>40</v>
      </c>
      <c r="K7" s="8" t="s">
        <v>3</v>
      </c>
      <c r="L7" s="9">
        <f>H3</f>
        <v>35</v>
      </c>
    </row>
    <row r="8" spans="1:19" x14ac:dyDescent="0.25">
      <c r="A8" s="4"/>
      <c r="B8" s="17" t="s">
        <v>16</v>
      </c>
      <c r="C8" s="4"/>
      <c r="D8" s="5"/>
      <c r="E8" s="5"/>
      <c r="F8" s="5"/>
      <c r="G8" s="5"/>
      <c r="H8" s="18">
        <v>3</v>
      </c>
      <c r="I8" s="3"/>
      <c r="J8" s="24" t="s">
        <v>39</v>
      </c>
      <c r="K8" s="6" t="s">
        <v>12</v>
      </c>
      <c r="L8" s="10">
        <f>SUMPRODUCT((LEFT(Phase,5)="Phase")*Conso)+SUMPRODUCT((Phase="Distillation")*Conso)+SUMPRODUCT((Phase="Séchage")*Conso)</f>
        <v>136</v>
      </c>
      <c r="M8" s="21" t="s">
        <v>30</v>
      </c>
    </row>
    <row r="9" spans="1:19" x14ac:dyDescent="0.25">
      <c r="A9" s="4"/>
      <c r="B9" s="17" t="s">
        <v>17</v>
      </c>
      <c r="C9" s="4"/>
      <c r="D9" s="5"/>
      <c r="E9" s="5"/>
      <c r="F9" s="5"/>
      <c r="G9" s="5"/>
      <c r="H9" s="18">
        <v>58</v>
      </c>
      <c r="I9" s="3"/>
      <c r="J9" s="25" t="s">
        <v>39</v>
      </c>
      <c r="K9" s="6" t="s">
        <v>13</v>
      </c>
      <c r="L9" s="10">
        <f>SUMPRODUCT((LEFT(Phase,4)="Util")*Conso)</f>
        <v>36</v>
      </c>
      <c r="M9" s="21" t="s">
        <v>31</v>
      </c>
    </row>
    <row r="10" spans="1:19" x14ac:dyDescent="0.25">
      <c r="A10" s="4"/>
      <c r="B10" s="17" t="s">
        <v>18</v>
      </c>
      <c r="C10" s="4"/>
      <c r="D10" s="4"/>
      <c r="E10" s="4"/>
      <c r="F10" s="4"/>
      <c r="G10" s="4"/>
      <c r="H10" s="18">
        <v>4</v>
      </c>
      <c r="I10" s="3"/>
      <c r="J10" s="25" t="s">
        <v>40</v>
      </c>
      <c r="K10" s="1"/>
      <c r="L10" s="1"/>
    </row>
    <row r="11" spans="1:19" x14ac:dyDescent="0.25">
      <c r="A11" s="4"/>
      <c r="B11" s="17" t="s">
        <v>19</v>
      </c>
      <c r="C11" s="4"/>
      <c r="D11" s="4"/>
      <c r="E11" s="4"/>
      <c r="F11" s="4"/>
      <c r="G11" s="4"/>
      <c r="H11" s="18">
        <v>9</v>
      </c>
      <c r="I11" s="3"/>
      <c r="J11" s="26" t="s">
        <v>40</v>
      </c>
      <c r="K11" s="1"/>
      <c r="L11" s="1"/>
    </row>
    <row r="12" spans="1:19" x14ac:dyDescent="0.25">
      <c r="A12" s="2"/>
      <c r="B12" s="17" t="s">
        <v>20</v>
      </c>
      <c r="C12" s="2"/>
      <c r="D12" s="2"/>
      <c r="E12" s="2"/>
      <c r="F12" s="2"/>
      <c r="G12" s="2"/>
      <c r="H12" s="18">
        <v>12</v>
      </c>
      <c r="J12" s="25" t="s">
        <v>40</v>
      </c>
      <c r="K12" s="6" t="s">
        <v>12</v>
      </c>
      <c r="L12" s="11">
        <f>SUMPRODUCT((LEFT(Phase,4)&lt;&gt;"Util")*Conso)</f>
        <v>136</v>
      </c>
      <c r="M12" s="21" t="s">
        <v>32</v>
      </c>
    </row>
    <row r="13" spans="1:19" x14ac:dyDescent="0.25">
      <c r="A13" s="2"/>
      <c r="B13" s="17" t="s">
        <v>14</v>
      </c>
      <c r="C13" s="2"/>
      <c r="D13" s="2"/>
      <c r="E13" s="2"/>
      <c r="F13" s="2"/>
      <c r="G13" s="2"/>
      <c r="H13" s="19">
        <v>25</v>
      </c>
      <c r="J13" s="25" t="s">
        <v>39</v>
      </c>
      <c r="K13" s="6" t="s">
        <v>13</v>
      </c>
      <c r="L13" s="11">
        <f>SUMPRODUCT((LEFT(Phase,4)="Util")*Conso)</f>
        <v>36</v>
      </c>
      <c r="M13" s="21" t="s">
        <v>31</v>
      </c>
    </row>
    <row r="14" spans="1:19" x14ac:dyDescent="0.25">
      <c r="A14" s="2"/>
      <c r="B14" s="17" t="s">
        <v>21</v>
      </c>
      <c r="C14" s="2"/>
      <c r="D14" s="2"/>
      <c r="E14" s="2"/>
      <c r="F14" s="2"/>
      <c r="G14" s="2"/>
      <c r="H14" s="19">
        <v>20</v>
      </c>
      <c r="J14" s="25" t="s">
        <v>39</v>
      </c>
    </row>
    <row r="15" spans="1:19" x14ac:dyDescent="0.25">
      <c r="A15" s="2"/>
      <c r="B15" s="17" t="s">
        <v>22</v>
      </c>
      <c r="C15" s="2"/>
      <c r="D15" s="2"/>
      <c r="E15" s="2"/>
      <c r="F15" s="2"/>
      <c r="G15" s="2"/>
      <c r="H15" s="19">
        <v>8</v>
      </c>
      <c r="J15" s="25" t="s">
        <v>39</v>
      </c>
      <c r="K15" s="6" t="s">
        <v>12</v>
      </c>
      <c r="L15" s="11">
        <f>SUMPRODUCT((NOT(ISNA(MATCH(Phase,SysCh,0))))*Conso)</f>
        <v>136</v>
      </c>
      <c r="M15" s="21" t="s">
        <v>33</v>
      </c>
      <c r="R15" s="27" t="s">
        <v>35</v>
      </c>
      <c r="S15" s="28"/>
    </row>
    <row r="16" spans="1:19" x14ac:dyDescent="0.25">
      <c r="K16" s="6" t="s">
        <v>13</v>
      </c>
      <c r="L16" s="11">
        <f>SUMPRODUCT((NOT(ISNA(MATCH(Phase,ApAnn,0))))*Conso)</f>
        <v>36</v>
      </c>
      <c r="M16" s="21" t="s">
        <v>34</v>
      </c>
      <c r="R16" s="27"/>
      <c r="S16" s="28"/>
    </row>
    <row r="17" spans="2:19" x14ac:dyDescent="0.25">
      <c r="I17" t="s">
        <v>41</v>
      </c>
    </row>
    <row r="18" spans="2:19" x14ac:dyDescent="0.25">
      <c r="B18" s="20" t="s">
        <v>28</v>
      </c>
      <c r="C18" s="11"/>
      <c r="D18" s="11"/>
      <c r="E18" s="11"/>
      <c r="F18" s="11"/>
      <c r="G18" s="11"/>
      <c r="H18" s="11" t="s">
        <v>29</v>
      </c>
      <c r="K18" s="6" t="s">
        <v>12</v>
      </c>
      <c r="L18" s="11">
        <f t="array" ref="L18">SUM(IF(COUNTIF(SysCh,Phase),Conso))</f>
        <v>136</v>
      </c>
      <c r="M18" s="21" t="s">
        <v>36</v>
      </c>
      <c r="Q18" s="13" t="s">
        <v>38</v>
      </c>
      <c r="R18" s="27" t="s">
        <v>35</v>
      </c>
      <c r="S18" s="28"/>
    </row>
    <row r="19" spans="2:19" x14ac:dyDescent="0.25">
      <c r="K19" s="6" t="s">
        <v>13</v>
      </c>
      <c r="L19" s="11">
        <f t="array" ref="L19">SUM(IF(COUNTIF(ApAnn,Phase),Conso))</f>
        <v>36</v>
      </c>
      <c r="M19" s="21" t="s">
        <v>37</v>
      </c>
      <c r="Q19" s="13" t="s">
        <v>38</v>
      </c>
      <c r="R19" s="27"/>
      <c r="S19" s="28"/>
    </row>
    <row r="21" spans="2:19" x14ac:dyDescent="0.25">
      <c r="K21" s="6" t="s">
        <v>12</v>
      </c>
      <c r="L21" s="11">
        <f>SUMPRODUCT((TypeCons="a")*Conso)</f>
        <v>136</v>
      </c>
      <c r="M21" s="21" t="s">
        <v>42</v>
      </c>
      <c r="Q21" s="27" t="s">
        <v>44</v>
      </c>
      <c r="R21" s="28"/>
      <c r="S21" s="28"/>
    </row>
    <row r="22" spans="2:19" x14ac:dyDescent="0.25">
      <c r="B22" s="3"/>
      <c r="K22" s="6" t="s">
        <v>13</v>
      </c>
      <c r="L22" s="11">
        <f>SUMPRODUCT((TypeCons="b")*Conso)</f>
        <v>36</v>
      </c>
      <c r="M22" s="21" t="s">
        <v>43</v>
      </c>
      <c r="Q22" s="27"/>
      <c r="R22" s="28"/>
      <c r="S22" s="28"/>
    </row>
    <row r="23" spans="2:19" x14ac:dyDescent="0.25">
      <c r="B23" s="3"/>
    </row>
    <row r="24" spans="2:19" x14ac:dyDescent="0.25">
      <c r="B24" s="3"/>
    </row>
    <row r="25" spans="2:19" x14ac:dyDescent="0.25">
      <c r="B25" s="3"/>
    </row>
    <row r="26" spans="2:19" x14ac:dyDescent="0.25">
      <c r="B26" s="3"/>
    </row>
    <row r="27" spans="2:19" x14ac:dyDescent="0.25">
      <c r="B27" s="3"/>
    </row>
    <row r="28" spans="2:19" x14ac:dyDescent="0.25">
      <c r="B28" s="3"/>
    </row>
    <row r="29" spans="2:19" x14ac:dyDescent="0.25">
      <c r="B29" s="3"/>
    </row>
    <row r="30" spans="2:19" x14ac:dyDescent="0.25">
      <c r="B30" s="3"/>
    </row>
    <row r="31" spans="2:19" x14ac:dyDescent="0.25">
      <c r="B31" s="3"/>
    </row>
  </sheetData>
  <mergeCells count="3">
    <mergeCell ref="R15:S16"/>
    <mergeCell ref="R18:S19"/>
    <mergeCell ref="Q21:S2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tabSelected="1" workbookViewId="0">
      <selection activeCell="D10" sqref="D10"/>
    </sheetView>
  </sheetViews>
  <sheetFormatPr baseColWidth="10" defaultRowHeight="15" x14ac:dyDescent="0.25"/>
  <cols>
    <col min="1" max="2" width="33" customWidth="1"/>
  </cols>
  <sheetData>
    <row r="1" spans="1:2" x14ac:dyDescent="0.25">
      <c r="A1" s="12" t="s">
        <v>23</v>
      </c>
    </row>
    <row r="2" spans="1:2" x14ac:dyDescent="0.25">
      <c r="A2" s="14" t="s">
        <v>24</v>
      </c>
      <c r="B2" s="14" t="s">
        <v>25</v>
      </c>
    </row>
    <row r="3" spans="1:2" x14ac:dyDescent="0.25">
      <c r="A3" s="15" t="s">
        <v>21</v>
      </c>
      <c r="B3" s="15" t="s">
        <v>15</v>
      </c>
    </row>
    <row r="4" spans="1:2" x14ac:dyDescent="0.25">
      <c r="A4" s="15" t="s">
        <v>14</v>
      </c>
      <c r="B4" s="15" t="s">
        <v>19</v>
      </c>
    </row>
    <row r="5" spans="1:2" x14ac:dyDescent="0.25">
      <c r="A5" s="15" t="s">
        <v>14</v>
      </c>
      <c r="B5" s="15" t="s">
        <v>20</v>
      </c>
    </row>
    <row r="6" spans="1:2" x14ac:dyDescent="0.25">
      <c r="A6" s="15" t="s">
        <v>16</v>
      </c>
      <c r="B6" s="15" t="s">
        <v>18</v>
      </c>
    </row>
    <row r="7" spans="1:2" x14ac:dyDescent="0.25">
      <c r="A7" s="15" t="s">
        <v>17</v>
      </c>
      <c r="B7" s="16"/>
    </row>
    <row r="8" spans="1:2" x14ac:dyDescent="0.25">
      <c r="A8" s="15" t="s">
        <v>22</v>
      </c>
      <c r="B8" s="16"/>
    </row>
    <row r="9" spans="1:2" x14ac:dyDescent="0.25">
      <c r="A9" s="16"/>
      <c r="B9" s="16"/>
    </row>
    <row r="10" spans="1:2" x14ac:dyDescent="0.25">
      <c r="A10" s="16"/>
      <c r="B10" s="16"/>
    </row>
    <row r="11" spans="1:2" x14ac:dyDescent="0.25">
      <c r="A11" s="16" t="s">
        <v>26</v>
      </c>
      <c r="B11" s="16" t="s">
        <v>27</v>
      </c>
    </row>
    <row r="12" spans="1:2" x14ac:dyDescent="0.25">
      <c r="A12" s="16"/>
      <c r="B12" s="1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ApAnn</vt:lpstr>
      <vt:lpstr>Conso</vt:lpstr>
      <vt:lpstr>Phase</vt:lpstr>
      <vt:lpstr>SysCh</vt:lpstr>
      <vt:lpstr>TypeCons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RUBICONI Raphaelle</dc:creator>
  <cp:lastModifiedBy>Utilisateur</cp:lastModifiedBy>
  <dcterms:created xsi:type="dcterms:W3CDTF">2015-07-31T11:34:27Z</dcterms:created>
  <dcterms:modified xsi:type="dcterms:W3CDTF">2015-08-06T12:57:12Z</dcterms:modified>
</cp:coreProperties>
</file>