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20730" windowHeight="11760"/>
  </bookViews>
  <sheets>
    <sheet name="Cours" sheetId="6" r:id="rId1"/>
    <sheet name="Affichage mensuel" sheetId="3" r:id="rId2"/>
    <sheet name="Affichage hebdomadaire" sheetId="5" r:id="rId3"/>
  </sheets>
  <definedNames>
    <definedName name="DernierJour_Semaine">MAX('Affichage hebdomadaire'!$B$5:$H$10)</definedName>
    <definedName name="DernierJourDuMois_Semaine">DAY(EOMONTH(DATE('Affichage hebdomadaire'!$C$2,'Affichage hebdomadaire'!$F$2,1),0))</definedName>
    <definedName name="_xlnm.Print_Titles" localSheetId="0">Cours!$3:$3</definedName>
    <definedName name="MoAnnée">'Affichage mensuel'!$C$2</definedName>
    <definedName name="MoMois">'Affichage mensuel'!$B$2</definedName>
    <definedName name="MoMoisNum">'Affichage mensuel'!$F$2</definedName>
    <definedName name="MoSemaine2">'Affichage mensuel'!$B$12:$H$17</definedName>
    <definedName name="MoSemaine3">'Affichage mensuel'!$B$18:$H$23</definedName>
    <definedName name="MoSemaine4">'Affichage mensuel'!$B$24:$H$29</definedName>
    <definedName name="MoSemaine5">'Affichage mensuel'!$B$30:$H$35</definedName>
    <definedName name="SemAnnée" localSheetId="2">'Affichage hebdomadaire'!$C$2</definedName>
    <definedName name="SemMois" localSheetId="2">'Affichage hebdomadaire'!$B$2</definedName>
    <definedName name="SemMoisNum">'Affichage hebdomadaire'!$F$2</definedName>
    <definedName name="SemMoisVue">'Affichage hebdomadaire'!$B$5:$H$10</definedName>
    <definedName name="SemSemaine">'Affichage hebdomadaire'!$E$2</definedName>
    <definedName name="_xlnm.Print_Area" localSheetId="2">'Affichage hebdomadaire'!$B$2:$H$31</definedName>
    <definedName name="_xlnm.Print_Area" localSheetId="1">'Affichage mensuel'!$B$2:$H$41</definedName>
  </definedNames>
  <calcPr calcId="145621"/>
</workbook>
</file>

<file path=xl/calcChain.xml><?xml version="1.0" encoding="utf-8"?>
<calcChain xmlns="http://schemas.openxmlformats.org/spreadsheetml/2006/main">
  <c r="C7" i="3" l="1"/>
  <c r="F15" i="5"/>
  <c r="C9" i="3"/>
  <c r="C8" i="3" l="1"/>
  <c r="C10" i="3"/>
  <c r="C11" i="3"/>
  <c r="B5" i="5" l="1"/>
  <c r="C5" i="5" s="1"/>
  <c r="D5" i="5" s="1"/>
  <c r="E5" i="5" s="1"/>
  <c r="F5" i="5" s="1"/>
  <c r="G5" i="5" s="1"/>
  <c r="H5" i="5" s="1"/>
  <c r="B6" i="3"/>
  <c r="C6" i="3" s="1"/>
  <c r="B7" i="3" l="1"/>
  <c r="D6" i="3"/>
  <c r="D7" i="3" s="1"/>
  <c r="F2" i="5"/>
  <c r="F2" i="3"/>
  <c r="E2" i="5"/>
  <c r="B6" i="5"/>
  <c r="C6" i="5" s="1"/>
  <c r="B14" i="5" l="1"/>
  <c r="E6" i="3"/>
  <c r="E7" i="3" s="1"/>
  <c r="D6" i="5"/>
  <c r="C14" i="5"/>
  <c r="C15" i="5" l="1"/>
  <c r="B15" i="5"/>
  <c r="B12" i="5"/>
  <c r="B13" i="5" s="1"/>
  <c r="F6" i="3"/>
  <c r="F7" i="3" s="1"/>
  <c r="E6" i="5"/>
  <c r="D14" i="5"/>
  <c r="C12" i="5" l="1"/>
  <c r="C13" i="5" s="1"/>
  <c r="D15" i="5"/>
  <c r="G6" i="3"/>
  <c r="F6" i="5"/>
  <c r="E14" i="5"/>
  <c r="D12" i="5"/>
  <c r="D13" i="5" s="1"/>
  <c r="G7" i="3" l="1"/>
  <c r="H6" i="3"/>
  <c r="E15" i="5"/>
  <c r="E12" i="5"/>
  <c r="E13" i="5" s="1"/>
  <c r="G6" i="5"/>
  <c r="F14" i="5"/>
  <c r="H7" i="3" l="1"/>
  <c r="B12" i="3"/>
  <c r="H6" i="5"/>
  <c r="G14" i="5"/>
  <c r="F12" i="5"/>
  <c r="F13" i="5" s="1"/>
  <c r="B13" i="3" l="1"/>
  <c r="C12" i="3"/>
  <c r="G15" i="5"/>
  <c r="G12" i="5"/>
  <c r="G13" i="5" s="1"/>
  <c r="B7" i="5"/>
  <c r="C7" i="5" s="1"/>
  <c r="D7" i="5" s="1"/>
  <c r="E7" i="5" s="1"/>
  <c r="F7" i="5" s="1"/>
  <c r="G7" i="5" s="1"/>
  <c r="H7" i="5" s="1"/>
  <c r="B8" i="5" s="1"/>
  <c r="C8" i="5" s="1"/>
  <c r="D8" i="5" s="1"/>
  <c r="E8" i="5" s="1"/>
  <c r="F8" i="5" s="1"/>
  <c r="G8" i="5" s="1"/>
  <c r="H8" i="5" s="1"/>
  <c r="B9" i="5" s="1"/>
  <c r="C9" i="5" s="1"/>
  <c r="D9" i="5" s="1"/>
  <c r="E9" i="5" s="1"/>
  <c r="F9" i="5" s="1"/>
  <c r="G9" i="5" s="1"/>
  <c r="H9" i="5" s="1"/>
  <c r="B10" i="5" s="1"/>
  <c r="C10" i="5" s="1"/>
  <c r="D10" i="5" s="1"/>
  <c r="E10" i="5" s="1"/>
  <c r="F10" i="5" s="1"/>
  <c r="G10" i="5" s="1"/>
  <c r="H10" i="5" s="1"/>
  <c r="H14" i="5"/>
  <c r="C13" i="3" l="1"/>
  <c r="D12" i="3"/>
  <c r="H15" i="5"/>
  <c r="H30" i="5" a="1"/>
  <c r="H30" i="5" s="1"/>
  <c r="H31" i="5" s="1"/>
  <c r="B30" i="5" a="1"/>
  <c r="B30" i="5" s="1"/>
  <c r="H12" i="5"/>
  <c r="H13" i="5" s="1"/>
  <c r="D13" i="3" l="1"/>
  <c r="E12" i="3"/>
  <c r="C30" i="5" a="1"/>
  <c r="C30" i="5" s="1"/>
  <c r="B31" i="5"/>
  <c r="E13" i="3" l="1"/>
  <c r="F12" i="3"/>
  <c r="C31" i="5"/>
  <c r="D30" i="5" a="1"/>
  <c r="D30" i="5" s="1"/>
  <c r="F13" i="3" l="1"/>
  <c r="G12" i="3"/>
  <c r="D31" i="5"/>
  <c r="E30" i="5" a="1"/>
  <c r="E30" i="5" s="1"/>
  <c r="G13" i="3" l="1"/>
  <c r="H12" i="3"/>
  <c r="E31" i="5"/>
  <c r="F30" i="5" a="1"/>
  <c r="F30" i="5" s="1"/>
  <c r="H13" i="3" l="1"/>
  <c r="B18" i="3"/>
  <c r="F31" i="5"/>
  <c r="G30" i="5" a="1"/>
  <c r="G30" i="5" s="1"/>
  <c r="G31" i="5" s="1"/>
  <c r="B19" i="3" l="1"/>
  <c r="C18" i="3"/>
  <c r="C19" i="3" l="1"/>
  <c r="D18" i="3"/>
  <c r="D19" i="3" l="1"/>
  <c r="E18" i="3"/>
  <c r="E19" i="3" l="1"/>
  <c r="F18" i="3"/>
  <c r="F19" i="3" l="1"/>
  <c r="G18" i="3"/>
  <c r="G19" i="3" l="1"/>
  <c r="H18" i="3"/>
  <c r="H19" i="3" l="1"/>
  <c r="B24" i="3"/>
  <c r="B25" i="3" l="1"/>
  <c r="C24" i="3"/>
  <c r="C25" i="3" l="1"/>
  <c r="D24" i="3"/>
  <c r="D25" i="3" l="1"/>
  <c r="E24" i="3"/>
  <c r="E25" i="3" l="1"/>
  <c r="F24" i="3"/>
  <c r="F25" i="3" l="1"/>
  <c r="G24" i="3"/>
  <c r="G25" i="3" l="1"/>
  <c r="H24" i="3"/>
  <c r="H25" i="3" l="1"/>
  <c r="B30" i="3"/>
  <c r="B31" i="3" l="1"/>
  <c r="C30" i="3"/>
  <c r="C31" i="3" l="1"/>
  <c r="D30" i="3"/>
  <c r="D31" i="3" l="1"/>
  <c r="E30" i="3"/>
  <c r="E31" i="3" l="1"/>
  <c r="F30" i="3"/>
  <c r="F31" i="3" l="1"/>
  <c r="G30" i="3"/>
  <c r="G31" i="3" l="1"/>
  <c r="H30" i="3"/>
  <c r="H31" i="3" l="1"/>
  <c r="B36" i="3"/>
  <c r="B37" i="3" l="1"/>
  <c r="C36" i="3"/>
  <c r="C37" i="3" l="1"/>
  <c r="D36" i="3"/>
  <c r="D37" i="3" l="1"/>
  <c r="E36" i="3"/>
  <c r="E37" i="3" l="1"/>
  <c r="F36" i="3"/>
  <c r="F37" i="3" l="1"/>
  <c r="G36" i="3"/>
  <c r="G37" i="3" l="1"/>
  <c r="H36" i="3"/>
  <c r="H37" i="3" s="1"/>
</calcChain>
</file>

<file path=xl/sharedStrings.xml><?xml version="1.0" encoding="utf-8"?>
<sst xmlns="http://schemas.openxmlformats.org/spreadsheetml/2006/main" count="47" uniqueCount="33">
  <si>
    <t>AFFICHAGE MENSUEL</t>
  </si>
  <si>
    <t>AFFICHAGE HEBDOMADAIRE</t>
  </si>
  <si>
    <t>Sélectionnez le mois :</t>
  </si>
  <si>
    <t>Entrez l’année :</t>
  </si>
  <si>
    <t>Septembre</t>
  </si>
  <si>
    <t>AFFICHAGE MENSUEL</t>
  </si>
  <si>
    <t>DIMANCHE</t>
  </si>
  <si>
    <t>LUNDI</t>
  </si>
  <si>
    <t>MARDI</t>
  </si>
  <si>
    <t>MERCREDI</t>
  </si>
  <si>
    <t>JEUDI</t>
  </si>
  <si>
    <t>VENDREDI</t>
  </si>
  <si>
    <t>SAMEDI</t>
  </si>
  <si>
    <t>Sélectionnez le numéro de semaine :</t>
  </si>
  <si>
    <t>AFFICHAGE HEBDOMADAIRE</t>
  </si>
  <si>
    <t>DEVOIRS</t>
  </si>
  <si>
    <t>Devoir 3</t>
  </si>
  <si>
    <t>Devoir 4</t>
  </si>
  <si>
    <t>Devoir 5</t>
  </si>
  <si>
    <t>Devoir 6</t>
  </si>
  <si>
    <t>Devoir 7</t>
  </si>
  <si>
    <t>Devoir 8</t>
  </si>
  <si>
    <t>Devoir 9</t>
  </si>
  <si>
    <t>Devoir 10</t>
  </si>
  <si>
    <t>Devoir 11</t>
  </si>
  <si>
    <t>Devoir 12</t>
  </si>
  <si>
    <t>Semaine 1</t>
  </si>
  <si>
    <t>LISTE DE COURS</t>
  </si>
  <si>
    <t>COURS</t>
  </si>
  <si>
    <t>DATE</t>
  </si>
  <si>
    <t>HEURE DEBUT</t>
  </si>
  <si>
    <t>HEURE FIN</t>
  </si>
  <si>
    <t>Anglais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</si>
</sst>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color theme="1" tint="0.14996795556505021"/>
      <name val="Arial"/>
      <family val="2"/>
      <scheme val="minor"/>
    </font>
    <font>
      <b/>
      <sz val="11"/>
      <color theme="3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color rgb="FFFA7D00"/>
      <name val="Arial"/>
      <family val="2"/>
      <scheme val="minor"/>
    </font>
    <font>
      <b/>
      <sz val="11"/>
      <color theme="1" tint="0.14999847407452621"/>
      <name val="Arial"/>
      <family val="1"/>
      <scheme val="minor"/>
    </font>
    <font>
      <sz val="11"/>
      <color theme="1" tint="0.14999847407452621"/>
      <name val="Arial"/>
      <family val="2"/>
      <scheme val="major"/>
    </font>
    <font>
      <sz val="9"/>
      <color theme="1" tint="0.14999847407452621"/>
      <name val="Arial"/>
      <family val="1"/>
      <scheme val="minor"/>
    </font>
    <font>
      <sz val="22"/>
      <color theme="4"/>
      <name val="Arial"/>
      <family val="2"/>
      <scheme val="major"/>
    </font>
    <font>
      <sz val="22"/>
      <color theme="0" tint="-0.34998626667073579"/>
      <name val="Arial"/>
      <family val="2"/>
      <scheme val="major"/>
    </font>
    <font>
      <sz val="9"/>
      <color theme="0" tint="-0.34998626667073579"/>
      <name val="Arial"/>
      <family val="1"/>
      <scheme val="minor"/>
    </font>
    <font>
      <sz val="15"/>
      <color theme="3" tint="0.14996795556505021"/>
      <name val="Arial"/>
      <family val="2"/>
      <scheme val="major"/>
    </font>
    <font>
      <sz val="13"/>
      <color theme="3" tint="0.14996795556505021"/>
      <name val="Arial"/>
      <family val="2"/>
      <scheme val="major"/>
    </font>
    <font>
      <sz val="11"/>
      <color theme="3" tint="0.14996795556505021"/>
      <name val="Arial"/>
      <family val="2"/>
      <scheme val="minor"/>
    </font>
    <font>
      <sz val="10"/>
      <color theme="1" tint="0.34998626667073579"/>
      <name val="Arial"/>
      <family val="2"/>
      <scheme val="minor"/>
    </font>
    <font>
      <u/>
      <sz val="10"/>
      <color theme="10"/>
      <name val="Arial"/>
      <family val="2"/>
      <scheme val="minor"/>
    </font>
    <font>
      <b/>
      <sz val="20"/>
      <color theme="0"/>
      <name val="Arial"/>
      <family val="2"/>
      <scheme val="major"/>
    </font>
    <font>
      <sz val="11"/>
      <color theme="1" tint="0.14996795556505021"/>
      <name val="Arial"/>
      <family val="2"/>
      <scheme val="minor"/>
    </font>
    <font>
      <sz val="9"/>
      <color theme="0"/>
      <name val="Arial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/>
        <bgColor theme="4"/>
      </patternFill>
    </fill>
  </fills>
  <borders count="14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medium">
        <color theme="4" tint="0.39997558519241921"/>
      </top>
      <bottom style="hair">
        <color theme="4" tint="0.3999145481734672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thin">
        <color theme="4" tint="0.39994506668294322"/>
      </left>
      <right style="thin">
        <color theme="4" tint="0.39994506668294322"/>
      </right>
      <top/>
      <bottom style="hair">
        <color theme="4" tint="0.39991454817346722"/>
      </bottom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3743705557422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3743705557422"/>
      </bottom>
      <diagonal/>
    </border>
  </borders>
  <cellStyleXfs count="8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3" fillId="3" borderId="2" applyNumberFormat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Alignment="0" applyProtection="0"/>
    <xf numFmtId="0" fontId="12" fillId="0" borderId="0" applyNumberFormat="0" applyFill="0" applyBorder="0" applyAlignment="0" applyProtection="0"/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/>
  </cellStyleXfs>
  <cellXfs count="42">
    <xf numFmtId="0" fontId="0" fillId="0" borderId="0" xfId="0">
      <alignment vertical="center"/>
    </xf>
    <xf numFmtId="0" fontId="0" fillId="2" borderId="1" xfId="0" applyFill="1" applyBorder="1">
      <alignment vertical="center"/>
    </xf>
    <xf numFmtId="0" fontId="5" fillId="5" borderId="4" xfId="1" applyFont="1" applyFill="1" applyBorder="1" applyAlignment="1">
      <alignment horizontal="left" vertical="center" indent="1"/>
    </xf>
    <xf numFmtId="0" fontId="5" fillId="5" borderId="5" xfId="1" applyFont="1" applyFill="1" applyBorder="1" applyAlignment="1">
      <alignment horizontal="left" vertical="center" indent="1"/>
    </xf>
    <xf numFmtId="0" fontId="0" fillId="2" borderId="6" xfId="0" applyFill="1" applyBorder="1">
      <alignment vertical="center"/>
    </xf>
    <xf numFmtId="0" fontId="5" fillId="6" borderId="4" xfId="1" applyFont="1" applyFill="1" applyBorder="1" applyAlignment="1">
      <alignment horizontal="left" vertical="center" indent="1"/>
    </xf>
    <xf numFmtId="0" fontId="5" fillId="6" borderId="5" xfId="1" applyFont="1" applyFill="1" applyBorder="1" applyAlignment="1">
      <alignment horizontal="left" vertical="center" indent="1"/>
    </xf>
    <xf numFmtId="0" fontId="0" fillId="0" borderId="0" xfId="0" applyFill="1">
      <alignment vertical="center"/>
    </xf>
    <xf numFmtId="0" fontId="4" fillId="4" borderId="3" xfId="0" applyFont="1" applyFill="1" applyBorder="1" applyAlignment="1">
      <alignment horizontal="left" vertical="center" indent="1"/>
    </xf>
    <xf numFmtId="0" fontId="0" fillId="0" borderId="0" xfId="0" applyFont="1" applyFill="1" applyBorder="1" applyAlignment="1">
      <alignment horizontal="left" vertical="center" indent="1"/>
    </xf>
    <xf numFmtId="0" fontId="13" fillId="0" borderId="0" xfId="0" applyFont="1" applyAlignment="1"/>
    <xf numFmtId="0" fontId="2" fillId="0" borderId="0" xfId="0" applyFont="1" applyProtection="1">
      <alignment vertical="center"/>
    </xf>
    <xf numFmtId="14" fontId="0" fillId="0" borderId="0" xfId="0" applyNumberFormat="1" applyAlignment="1">
      <alignment horizontal="right" vertical="center" indent="2"/>
    </xf>
    <xf numFmtId="0" fontId="0" fillId="0" borderId="0" xfId="0" applyAlignment="1">
      <alignment vertical="center"/>
    </xf>
    <xf numFmtId="0" fontId="16" fillId="0" borderId="0" xfId="0" applyFont="1" applyFill="1" applyBorder="1" applyAlignment="1">
      <alignment horizontal="left" vertical="center" indent="1"/>
    </xf>
    <xf numFmtId="0" fontId="16" fillId="0" borderId="0" xfId="0" applyFont="1" applyFill="1" applyBorder="1" applyAlignment="1">
      <alignment horizontal="right" vertical="center" indent="2"/>
    </xf>
    <xf numFmtId="0" fontId="0" fillId="7" borderId="7" xfId="0" applyFill="1" applyBorder="1" applyAlignment="1">
      <alignment vertical="center"/>
    </xf>
    <xf numFmtId="0" fontId="7" fillId="0" borderId="9" xfId="0" applyFont="1" applyFill="1" applyBorder="1">
      <alignment vertical="center"/>
    </xf>
    <xf numFmtId="0" fontId="6" fillId="0" borderId="10" xfId="2" applyFont="1" applyFill="1" applyBorder="1" applyAlignment="1">
      <alignment horizontal="center" vertical="center"/>
    </xf>
    <xf numFmtId="0" fontId="0" fillId="0" borderId="10" xfId="0" applyBorder="1" applyProtection="1">
      <alignment vertical="center"/>
      <protection locked="0"/>
    </xf>
    <xf numFmtId="0" fontId="6" fillId="2" borderId="10" xfId="2" applyFont="1" applyFill="1" applyBorder="1" applyAlignment="1">
      <alignment horizontal="center" vertical="center"/>
    </xf>
    <xf numFmtId="0" fontId="0" fillId="2" borderId="10" xfId="0" applyFill="1" applyBorder="1" applyProtection="1">
      <alignment vertical="center"/>
      <protection locked="0"/>
    </xf>
    <xf numFmtId="0" fontId="0" fillId="2" borderId="11" xfId="0" applyFill="1" applyBorder="1" applyProtection="1">
      <alignment vertical="center"/>
      <protection locked="0"/>
    </xf>
    <xf numFmtId="0" fontId="7" fillId="2" borderId="12" xfId="0" applyFont="1" applyFill="1" applyBorder="1">
      <alignment vertical="center"/>
    </xf>
    <xf numFmtId="0" fontId="7" fillId="0" borderId="12" xfId="0" applyFont="1" applyFill="1" applyBorder="1">
      <alignment vertical="center"/>
    </xf>
    <xf numFmtId="0" fontId="8" fillId="2" borderId="9" xfId="0" applyFont="1" applyFill="1" applyBorder="1">
      <alignment vertical="center"/>
    </xf>
    <xf numFmtId="0" fontId="6" fillId="0" borderId="10" xfId="2" applyFont="1" applyFill="1" applyBorder="1" applyAlignment="1" applyProtection="1">
      <alignment horizontal="center" vertical="center"/>
      <protection locked="0"/>
    </xf>
    <xf numFmtId="0" fontId="9" fillId="2" borderId="11" xfId="2" applyFont="1" applyFill="1" applyBorder="1" applyAlignment="1">
      <alignment horizontal="center" vertical="center"/>
    </xf>
    <xf numFmtId="0" fontId="7" fillId="0" borderId="10" xfId="0" applyFont="1" applyFill="1" applyBorder="1">
      <alignment vertical="center"/>
    </xf>
    <xf numFmtId="0" fontId="8" fillId="2" borderId="10" xfId="0" applyFont="1" applyFill="1" applyBorder="1">
      <alignment vertical="center"/>
    </xf>
    <xf numFmtId="0" fontId="9" fillId="2" borderId="13" xfId="2" applyFont="1" applyFill="1" applyBorder="1" applyAlignment="1">
      <alignment horizontal="center" vertical="center"/>
    </xf>
    <xf numFmtId="0" fontId="6" fillId="0" borderId="13" xfId="2" applyFont="1" applyFill="1" applyBorder="1" applyAlignment="1" applyProtection="1">
      <alignment horizontal="center" vertical="center"/>
      <protection locked="0"/>
    </xf>
    <xf numFmtId="0" fontId="15" fillId="8" borderId="7" xfId="7" applyFill="1" applyBorder="1" applyAlignment="1">
      <alignment horizontal="left" vertical="center"/>
    </xf>
    <xf numFmtId="0" fontId="17" fillId="7" borderId="0" xfId="6" applyFont="1" applyFill="1" applyAlignment="1">
      <alignment horizontal="center" vertical="center"/>
    </xf>
    <xf numFmtId="0" fontId="17" fillId="6" borderId="8" xfId="6" applyFont="1" applyFill="1" applyBorder="1" applyAlignment="1">
      <alignment horizontal="center" vertical="center"/>
    </xf>
    <xf numFmtId="0" fontId="17" fillId="5" borderId="0" xfId="6" applyFont="1" applyFill="1" applyAlignment="1">
      <alignment horizontal="center" vertical="center"/>
    </xf>
    <xf numFmtId="0" fontId="17" fillId="5" borderId="8" xfId="6" applyFont="1" applyFill="1" applyBorder="1" applyAlignment="1">
      <alignment horizontal="center" vertical="center"/>
    </xf>
    <xf numFmtId="0" fontId="14" fillId="7" borderId="0" xfId="6" applyFill="1" applyAlignment="1">
      <alignment horizontal="center" vertical="center"/>
    </xf>
    <xf numFmtId="0" fontId="15" fillId="5" borderId="0" xfId="7" applyFill="1" applyAlignment="1">
      <alignment horizontal="left" vertical="center"/>
    </xf>
    <xf numFmtId="0" fontId="15" fillId="6" borderId="7" xfId="7" applyFill="1" applyBorder="1" applyAlignment="1">
      <alignment horizontal="left" vertical="center"/>
    </xf>
    <xf numFmtId="20" fontId="0" fillId="0" borderId="0" xfId="0" applyNumberFormat="1" applyAlignment="1">
      <alignment horizontal="right" vertical="center" indent="2"/>
    </xf>
    <xf numFmtId="14" fontId="0" fillId="0" borderId="0" xfId="0" applyNumberFormat="1" applyFont="1" applyFill="1" applyBorder="1" applyAlignment="1">
      <alignment horizontal="left" vertical="center" indent="1"/>
    </xf>
  </cellXfs>
  <cellStyles count="8">
    <cellStyle name="Calcul" xfId="2" builtinId="22"/>
    <cellStyle name="Lien hypertexte" xfId="6" builtinId="8"/>
    <cellStyle name="Normal" xfId="0" builtinId="0" customBuiltin="1"/>
    <cellStyle name="Titre" xfId="7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14996795556505021"/>
        <name val="Arial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14996795556505021"/>
        <name val="Arial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25" formatCode="hh:mm"/>
      <alignment horizontal="right" vertical="center" textRotation="0" wrapText="0" indent="2" justifyLastLine="0" shrinkToFit="0" readingOrder="0"/>
    </dxf>
    <dxf>
      <font>
        <strike/>
        <outline/>
        <shadow/>
        <u val="none"/>
        <vertAlign val="baseline"/>
        <sz val="11"/>
        <color theme="1" tint="0.14996795556505021"/>
        <name val="Arial"/>
        <scheme val="minor"/>
      </font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</dxf>
    <dxf>
      <font>
        <b val="0"/>
        <i val="0"/>
        <color theme="0"/>
      </font>
      <fill>
        <patternFill patternType="solid">
          <fgColor theme="4"/>
          <bgColor theme="5"/>
        </patternFill>
      </fill>
      <border>
        <left/>
        <right/>
        <top/>
        <bottom/>
        <vertical style="thick">
          <color theme="0"/>
        </vertical>
        <horizontal/>
      </border>
    </dxf>
    <dxf>
      <font>
        <b val="0"/>
        <i val="0"/>
        <color theme="1" tint="0.14993743705557422"/>
      </font>
      <fill>
        <patternFill>
          <bgColor theme="0" tint="-4.9989318521683403E-2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</dxfs>
  <tableStyles count="1" defaultPivotStyle="PivotStyleLight16">
    <tableStyle name="Planificateur pour les étudiants" pivot="0" count="3">
      <tableStyleElement type="wholeTable" dxfId="7"/>
      <tableStyleElement type="headerRow" dxfId="6"/>
      <tableStyleElement type="firstRowStripe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1295400</xdr:colOff>
      <xdr:row>1</xdr:row>
      <xdr:rowOff>57150</xdr:rowOff>
    </xdr:from>
    <xdr:ext cx="266700" cy="266700"/>
    <xdr:pic>
      <xdr:nvPicPr>
        <xdr:cNvPr id="3" name="Icône d’affectation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5019675" y="266700"/>
          <a:ext cx="266700" cy="266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1295400</xdr:colOff>
      <xdr:row>3</xdr:row>
      <xdr:rowOff>66675</xdr:rowOff>
    </xdr:from>
    <xdr:to>
      <xdr:col>7</xdr:col>
      <xdr:colOff>1562100</xdr:colOff>
      <xdr:row>3</xdr:row>
      <xdr:rowOff>333375</xdr:rowOff>
    </xdr:to>
    <xdr:pic>
      <xdr:nvPicPr>
        <xdr:cNvPr id="25" name="Icône d’affichage mensuel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11334750" y="847725"/>
          <a:ext cx="266700" cy="266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1295400</xdr:colOff>
      <xdr:row>3</xdr:row>
      <xdr:rowOff>57150</xdr:rowOff>
    </xdr:from>
    <xdr:to>
      <xdr:col>7</xdr:col>
      <xdr:colOff>1562100</xdr:colOff>
      <xdr:row>3</xdr:row>
      <xdr:rowOff>323850</xdr:rowOff>
    </xdr:to>
    <xdr:pic>
      <xdr:nvPicPr>
        <xdr:cNvPr id="25" name="Icône d’affichage hebdomadair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11334750" y="838200"/>
          <a:ext cx="266700" cy="266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ListeCours" displayName="ListeCours" ref="B3:E15" totalsRowShown="0" headerRowDxfId="4">
  <autoFilter ref="B3:E15"/>
  <tableColumns count="4">
    <tableColumn id="1" name="COURS" dataDxfId="2"/>
    <tableColumn id="5" name="DATE" dataDxfId="0"/>
    <tableColumn id="6" name="HEURE DEBUT" dataDxfId="1"/>
    <tableColumn id="2" name="HEURE FIN" dataDxfId="3"/>
  </tableColumns>
  <tableStyleInfo name="Planificateur pour les étudiants" showFirstColumn="0" showLastColumn="0" showRowStripes="1" showColumnStripes="0"/>
  <extLst>
    <ext xmlns:x14="http://schemas.microsoft.com/office/spreadsheetml/2009/9/main" uri="{504A1905-F514-4f6f-8877-14C23A59335A}">
      <x14:table altText="Affectations" altTextSummary="Liste des affectations et dates d’échéance associées."/>
    </ext>
  </extLst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autoPageBreaks="0"/>
  </sheetPr>
  <dimension ref="A1:H15"/>
  <sheetViews>
    <sheetView showGridLines="0" tabSelected="1" zoomScaleNormal="100" workbookViewId="0">
      <selection activeCell="C9" sqref="C9"/>
    </sheetView>
  </sheetViews>
  <sheetFormatPr baseColWidth="10" defaultColWidth="9.140625" defaultRowHeight="18" customHeight="1" x14ac:dyDescent="0.2"/>
  <cols>
    <col min="1" max="1" width="2.28515625" customWidth="1"/>
    <col min="2" max="2" width="53.5703125" customWidth="1"/>
    <col min="3" max="3" width="29.28515625" customWidth="1"/>
    <col min="4" max="4" width="21.7109375" customWidth="1"/>
    <col min="5" max="5" width="22.85546875" style="12" customWidth="1"/>
    <col min="6" max="6" width="4.5703125" customWidth="1"/>
    <col min="7" max="7" width="19.7109375" customWidth="1"/>
    <col min="8" max="8" width="24.7109375" customWidth="1"/>
  </cols>
  <sheetData>
    <row r="1" spans="1:8" ht="16.5" customHeight="1" x14ac:dyDescent="0.2">
      <c r="E1" s="13"/>
    </row>
    <row r="2" spans="1:8" ht="32.25" customHeight="1" thickBot="1" x14ac:dyDescent="0.25">
      <c r="A2" s="7"/>
      <c r="B2" s="32" t="s">
        <v>27</v>
      </c>
      <c r="C2" s="32"/>
      <c r="D2" s="32"/>
      <c r="E2" s="16"/>
      <c r="G2" s="35" t="s">
        <v>0</v>
      </c>
      <c r="H2" s="34" t="s">
        <v>1</v>
      </c>
    </row>
    <row r="3" spans="1:8" ht="23.25" customHeight="1" thickTop="1" x14ac:dyDescent="0.2">
      <c r="B3" s="14" t="s">
        <v>28</v>
      </c>
      <c r="C3" s="14" t="s">
        <v>29</v>
      </c>
      <c r="D3" s="14" t="s">
        <v>30</v>
      </c>
      <c r="E3" s="15" t="s">
        <v>31</v>
      </c>
    </row>
    <row r="4" spans="1:8" ht="18" customHeight="1" x14ac:dyDescent="0.2">
      <c r="B4" s="9" t="s">
        <v>32</v>
      </c>
      <c r="C4" s="41">
        <v>42248</v>
      </c>
      <c r="D4" s="40">
        <v>0.41666666666666702</v>
      </c>
      <c r="E4" s="40">
        <v>0.45833333333333331</v>
      </c>
    </row>
    <row r="5" spans="1:8" ht="18" customHeight="1" x14ac:dyDescent="0.2">
      <c r="B5" s="9" t="s">
        <v>32</v>
      </c>
      <c r="C5" s="41">
        <v>42249</v>
      </c>
      <c r="D5" s="40">
        <v>0.45833333333333398</v>
      </c>
      <c r="E5" s="40">
        <v>41887</v>
      </c>
    </row>
    <row r="6" spans="1:8" ht="18" customHeight="1" x14ac:dyDescent="0.2">
      <c r="B6" s="9" t="s">
        <v>16</v>
      </c>
      <c r="C6" s="41">
        <v>42250</v>
      </c>
      <c r="D6" s="40">
        <v>0.5</v>
      </c>
      <c r="E6" s="40">
        <v>41890</v>
      </c>
    </row>
    <row r="7" spans="1:8" ht="18" customHeight="1" x14ac:dyDescent="0.2">
      <c r="B7" s="9" t="s">
        <v>17</v>
      </c>
      <c r="C7" s="41">
        <v>42251</v>
      </c>
      <c r="D7" s="40">
        <v>0.54166666666666696</v>
      </c>
      <c r="E7" s="40">
        <v>41891</v>
      </c>
    </row>
    <row r="8" spans="1:8" ht="18" customHeight="1" x14ac:dyDescent="0.2">
      <c r="B8" s="9" t="s">
        <v>18</v>
      </c>
      <c r="C8" s="41">
        <v>42252</v>
      </c>
      <c r="D8" s="40">
        <v>0.58333333333333404</v>
      </c>
      <c r="E8" s="40">
        <v>41893</v>
      </c>
    </row>
    <row r="9" spans="1:8" ht="18" customHeight="1" x14ac:dyDescent="0.2">
      <c r="B9" s="9" t="s">
        <v>19</v>
      </c>
      <c r="C9" s="41">
        <v>42253</v>
      </c>
      <c r="D9" s="40">
        <v>0.625</v>
      </c>
      <c r="E9" s="40">
        <v>41894</v>
      </c>
    </row>
    <row r="10" spans="1:8" ht="18" customHeight="1" x14ac:dyDescent="0.2">
      <c r="B10" s="9" t="s">
        <v>20</v>
      </c>
      <c r="C10" s="41">
        <v>42254</v>
      </c>
      <c r="D10" s="40">
        <v>0.66666666666666696</v>
      </c>
      <c r="E10" s="40">
        <v>41897</v>
      </c>
    </row>
    <row r="11" spans="1:8" ht="18" customHeight="1" x14ac:dyDescent="0.2">
      <c r="B11" s="9" t="s">
        <v>21</v>
      </c>
      <c r="C11" s="41">
        <v>42255</v>
      </c>
      <c r="D11" s="40">
        <v>0.70833333333333404</v>
      </c>
      <c r="E11" s="40">
        <v>41914</v>
      </c>
    </row>
    <row r="12" spans="1:8" ht="18" customHeight="1" x14ac:dyDescent="0.2">
      <c r="B12" s="9" t="s">
        <v>22</v>
      </c>
      <c r="C12" s="41">
        <v>42256</v>
      </c>
      <c r="D12" s="40">
        <v>0.75</v>
      </c>
      <c r="E12" s="40">
        <v>41918</v>
      </c>
    </row>
    <row r="13" spans="1:8" ht="18" customHeight="1" x14ac:dyDescent="0.2">
      <c r="B13" s="9" t="s">
        <v>23</v>
      </c>
      <c r="C13" s="41">
        <v>42257</v>
      </c>
      <c r="D13" s="40">
        <v>0.79166666666666696</v>
      </c>
      <c r="E13" s="40">
        <v>41920</v>
      </c>
    </row>
    <row r="14" spans="1:8" ht="18" customHeight="1" x14ac:dyDescent="0.2">
      <c r="B14" s="9" t="s">
        <v>24</v>
      </c>
      <c r="C14" s="41">
        <v>42258</v>
      </c>
      <c r="D14" s="40">
        <v>0.83333333333333404</v>
      </c>
      <c r="E14" s="40">
        <v>41922</v>
      </c>
    </row>
    <row r="15" spans="1:8" ht="18" customHeight="1" x14ac:dyDescent="0.2">
      <c r="B15" s="9" t="s">
        <v>25</v>
      </c>
      <c r="C15" s="41">
        <v>42259</v>
      </c>
      <c r="D15" s="40">
        <v>0.875</v>
      </c>
      <c r="E15" s="40">
        <v>41926</v>
      </c>
    </row>
  </sheetData>
  <hyperlinks>
    <hyperlink ref="G2" location="'Affichage mensuel'!A1" tooltip="Cliquez pour afficher le planning mensuel" display="AFFICHAGE MENSUEL"/>
    <hyperlink ref="H2" location="'Affichage hebdomadaire'!A1" tooltip="Cliquez pour afficher le planning hebdomadaire" display="AFFICHAGE HEBDOMADAIRE"/>
  </hyperlinks>
  <printOptions horizontalCentered="1"/>
  <pageMargins left="0.7" right="0.7" top="0.75" bottom="0.75" header="0.3" footer="0.3"/>
  <pageSetup paperSize="9" orientation="portrait" r:id="rId1"/>
  <headerFooter differentFirst="1">
    <oddFooter>Page &amp;P sur 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4"/>
    <pageSetUpPr autoPageBreaks="0" fitToPage="1"/>
  </sheetPr>
  <dimension ref="B1:H41"/>
  <sheetViews>
    <sheetView showGridLines="0" topLeftCell="B1" zoomScaleNormal="100" workbookViewId="0">
      <selection activeCell="C7" sqref="C7"/>
    </sheetView>
  </sheetViews>
  <sheetFormatPr baseColWidth="10" defaultColWidth="9.140625" defaultRowHeight="12.75" x14ac:dyDescent="0.2"/>
  <cols>
    <col min="1" max="1" width="2.28515625" customWidth="1"/>
    <col min="2" max="8" width="24.7109375" customWidth="1"/>
    <col min="9" max="9" width="1.7109375" customWidth="1"/>
    <col min="10" max="10" width="11.42578125" customWidth="1"/>
  </cols>
  <sheetData>
    <row r="1" spans="2:8" ht="16.5" customHeight="1" thickBot="1" x14ac:dyDescent="0.25">
      <c r="B1" s="10" t="s">
        <v>2</v>
      </c>
      <c r="C1" s="10" t="s">
        <v>3</v>
      </c>
    </row>
    <row r="2" spans="2:8" ht="30" customHeight="1" thickTop="1" thickBot="1" x14ac:dyDescent="0.25">
      <c r="B2" s="8" t="s">
        <v>4</v>
      </c>
      <c r="C2" s="8">
        <v>2015</v>
      </c>
      <c r="F2" s="11">
        <f>MONTH(DATEVALUE(MoMois&amp;" 1"))</f>
        <v>9</v>
      </c>
      <c r="G2" s="33" t="s">
        <v>15</v>
      </c>
      <c r="H2" s="34" t="s">
        <v>1</v>
      </c>
    </row>
    <row r="3" spans="2:8" ht="15" customHeight="1" thickTop="1" x14ac:dyDescent="0.2"/>
    <row r="4" spans="2:8" ht="32.25" customHeight="1" thickBot="1" x14ac:dyDescent="0.25">
      <c r="B4" s="38" t="s">
        <v>5</v>
      </c>
      <c r="C4" s="38"/>
      <c r="D4" s="38"/>
      <c r="E4" s="38"/>
      <c r="F4" s="38"/>
      <c r="G4" s="38"/>
      <c r="H4" s="38"/>
    </row>
    <row r="5" spans="2:8" ht="23.25" customHeight="1" thickTop="1" x14ac:dyDescent="0.2">
      <c r="B5" s="2" t="s">
        <v>7</v>
      </c>
      <c r="C5" s="2" t="s">
        <v>8</v>
      </c>
      <c r="D5" s="2" t="s">
        <v>9</v>
      </c>
      <c r="E5" s="2" t="s">
        <v>10</v>
      </c>
      <c r="F5" s="2" t="s">
        <v>11</v>
      </c>
      <c r="G5" s="3" t="s">
        <v>12</v>
      </c>
      <c r="H5" s="3" t="s">
        <v>6</v>
      </c>
    </row>
    <row r="6" spans="2:8" ht="27" x14ac:dyDescent="0.2">
      <c r="B6" s="17" t="str">
        <f t="shared" ref="B6:G6" si="0">IF(WEEKDAY(DATEVALUE("1 "&amp;MoMois&amp;" "&amp;MoAnnée))=COLUMN(B$1),1,IF(LEN(A6)&gt;0,A6+1,""))</f>
        <v/>
      </c>
      <c r="C6" s="17">
        <f t="shared" si="0"/>
        <v>1</v>
      </c>
      <c r="D6" s="17">
        <f t="shared" si="0"/>
        <v>2</v>
      </c>
      <c r="E6" s="17">
        <f t="shared" si="0"/>
        <v>3</v>
      </c>
      <c r="F6" s="17">
        <f t="shared" si="0"/>
        <v>4</v>
      </c>
      <c r="G6" s="17">
        <f t="shared" si="0"/>
        <v>5</v>
      </c>
      <c r="H6" s="17">
        <f>IF(WEEKDAY(DATEVALUE("1 "&amp;MoMois&amp;" "&amp;MoAnnée))=COLUMN(A$1),1,IF(LEN(G6)&gt;0,G6+1,""))</f>
        <v>6</v>
      </c>
    </row>
    <row r="7" spans="2:8" x14ac:dyDescent="0.2">
      <c r="B7" s="18" t="str">
        <f>IF(LEN(B6)=0,"",IF(COUNTIF(ListeCours[HEURE FIN],DATE(MoAnnée,MoMoisNum,B6))&gt;0,"Échéance du devoir !",""))</f>
        <v/>
      </c>
      <c r="C7" s="18" t="str">
        <f>IF(LEN($C$6)=0,"",IF(COUNTIF(ListeCours[DATE],DATE(MoAnnée,MoMoisNum,$C$6))&gt;0,"Devoirs[[#Données];[COURS]]",""""))</f>
        <v>Devoirs[[#Données];[COURS]]</v>
      </c>
      <c r="D7" s="18" t="str">
        <f>IF(LEN(D6)=0,"",IF(COUNTIF(ListeCours[HEURE FIN],DATE(MoAnnée,MoMoisNum,D6))&gt;0,"Échéance du devoir !",""))</f>
        <v/>
      </c>
      <c r="E7" s="18" t="str">
        <f>IF(LEN(E6)=0,"",IF(COUNTIF(ListeCours[HEURE FIN],DATE(MoAnnée,MoMoisNum,E6))&gt;0,"Échéance du devoir !",""))</f>
        <v/>
      </c>
      <c r="F7" s="18" t="str">
        <f>IF(LEN(F6)=0,"",IF(COUNTIF(ListeCours[HEURE FIN],DATE(MoAnnée,MoMoisNum,F6))&gt;0,"Échéance du devoir !",""))</f>
        <v/>
      </c>
      <c r="G7" s="18" t="str">
        <f>IF(LEN(G6)=0,"",IF(COUNTIF(ListeCours[HEURE FIN],DATE(MoAnnée,MoMoisNum,G6))&gt;0,"Échéance du devoir !",""))</f>
        <v/>
      </c>
      <c r="H7" s="18" t="str">
        <f>IF(LEN(H6)=0,"",IF(COUNTIF(ListeCours[HEURE FIN],DATE(MoAnnée,MoMoisNum,H6))&gt;0,"Échéance du devoir !",""))</f>
        <v/>
      </c>
    </row>
    <row r="8" spans="2:8" x14ac:dyDescent="0.2">
      <c r="B8" s="19"/>
      <c r="C8" s="18" t="str">
        <f>IF(LEN($C$6)=0,"",IF(COUNTIF(ListeCours[DATE],DATE(MoAnnée,MoMoisNum,$C$6))&gt;0,(ListeCours[[#Data],[COURS]]),""))</f>
        <v>Devoir 5</v>
      </c>
      <c r="D8" s="19"/>
      <c r="E8" s="19"/>
      <c r="F8" s="19"/>
      <c r="G8" s="19"/>
      <c r="H8" s="19"/>
    </row>
    <row r="9" spans="2:8" x14ac:dyDescent="0.2">
      <c r="B9" s="19"/>
      <c r="C9" s="18" t="str">
        <f>IF(LEN($C$6)=0,"",IF(COUNTIF(ListeCours[DATE],DATE(MoAnnée,MoMoisNum,$C$6))&gt;0,(ListeCours[[#Data],[COURS]]),""))</f>
        <v>Devoir 6</v>
      </c>
      <c r="D9" s="19"/>
      <c r="E9" s="19"/>
      <c r="F9" s="19"/>
      <c r="G9" s="19"/>
      <c r="H9" s="19"/>
    </row>
    <row r="10" spans="2:8" x14ac:dyDescent="0.2">
      <c r="B10" s="19"/>
      <c r="C10" s="18" t="str">
        <f>IF(LEN($C$6)=0,"",IF(COUNTIF(ListeCours[DATE],DATE(MoAnnée,MoMoisNum,$C$6))&gt;0,(ListeCours[[#Data],[COURS]]),""))</f>
        <v>Devoir 7</v>
      </c>
      <c r="D10" s="19"/>
      <c r="E10" s="19"/>
      <c r="F10" s="19"/>
      <c r="G10" s="19"/>
      <c r="H10" s="19"/>
    </row>
    <row r="11" spans="2:8" x14ac:dyDescent="0.2">
      <c r="B11" s="19"/>
      <c r="C11" s="18" t="str">
        <f>IF(LEN($C$6)=0,"",IF(COUNTIF(ListeCours[DATE],DATE(MoAnnée,MoMoisNum,$C$6))&gt;0,(ListeCours[[#Data],[COURS]]),""))</f>
        <v>Devoir 8</v>
      </c>
      <c r="D11" s="19"/>
      <c r="E11" s="19"/>
      <c r="F11" s="19"/>
      <c r="G11" s="19"/>
      <c r="H11" s="19"/>
    </row>
    <row r="12" spans="2:8" ht="27" x14ac:dyDescent="0.2">
      <c r="B12" s="23">
        <f>IF(LEN(H6)&gt;0,IF(H6=DAY(DATE(MoAnnée,MoMoisNum+1,0)),"",H6+1),"")</f>
        <v>7</v>
      </c>
      <c r="C12" s="23">
        <f t="shared" ref="C12:H12" si="1">IF(LEN(B12)&gt;0,IF(B12=DAY(DATE(MoAnnée,MoMoisNum+1,0)),"",B12+1),"")</f>
        <v>8</v>
      </c>
      <c r="D12" s="23">
        <f t="shared" si="1"/>
        <v>9</v>
      </c>
      <c r="E12" s="23">
        <f t="shared" si="1"/>
        <v>10</v>
      </c>
      <c r="F12" s="23">
        <f t="shared" si="1"/>
        <v>11</v>
      </c>
      <c r="G12" s="23">
        <f t="shared" si="1"/>
        <v>12</v>
      </c>
      <c r="H12" s="23">
        <f t="shared" si="1"/>
        <v>13</v>
      </c>
    </row>
    <row r="13" spans="2:8" x14ac:dyDescent="0.2">
      <c r="B13" s="20" t="str">
        <f>IF(LEN(B12)=0,"",IF(COUNTIF(ListeCours[HEURE FIN],DATE(MoAnnée,MoMoisNum,B12))&gt;0,"Échéance du devoir !",""))</f>
        <v/>
      </c>
      <c r="C13" s="20" t="str">
        <f>IF(LEN(C12)=0,"",IF(COUNTIF(ListeCours[HEURE FIN],DATE(MoAnnée,MoMoisNum,C12))&gt;0,"Échéance du devoir !",""))</f>
        <v/>
      </c>
      <c r="D13" s="20" t="str">
        <f>IF(LEN(D12)=0,"",IF(COUNTIF(ListeCours[HEURE FIN],DATE(MoAnnée,MoMoisNum,D12))&gt;0,"Échéance du devoir !",""))</f>
        <v/>
      </c>
      <c r="E13" s="20" t="str">
        <f>IF(LEN(E12)=0,"",IF(COUNTIF(ListeCours[HEURE FIN],DATE(MoAnnée,MoMoisNum,E12))&gt;0,"Échéance du devoir !",""))</f>
        <v/>
      </c>
      <c r="F13" s="20" t="str">
        <f>IF(LEN(F12)=0,"",IF(COUNTIF(ListeCours[HEURE FIN],DATE(MoAnnée,MoMoisNum,F12))&gt;0,"Échéance du devoir !",""))</f>
        <v/>
      </c>
      <c r="G13" s="20" t="str">
        <f>IF(LEN(G12)=0,"",IF(COUNTIF(ListeCours[HEURE FIN],DATE(MoAnnée,MoMoisNum,G12))&gt;0,"Échéance du devoir !",""))</f>
        <v/>
      </c>
      <c r="H13" s="20" t="str">
        <f>IF(LEN(H12)=0,"",IF(COUNTIF(ListeCours[HEURE FIN],DATE(MoAnnée,MoMoisNum,H12))&gt;0,"Échéance du devoir !",""))</f>
        <v/>
      </c>
    </row>
    <row r="14" spans="2:8" x14ac:dyDescent="0.2">
      <c r="B14" s="21"/>
      <c r="C14" s="21"/>
      <c r="D14" s="21"/>
      <c r="E14" s="21"/>
      <c r="F14" s="21"/>
      <c r="G14" s="21"/>
      <c r="H14" s="21"/>
    </row>
    <row r="15" spans="2:8" x14ac:dyDescent="0.2">
      <c r="B15" s="21"/>
      <c r="C15" s="21"/>
      <c r="D15" s="21"/>
      <c r="E15" s="21"/>
      <c r="F15" s="21"/>
      <c r="G15" s="21"/>
      <c r="H15" s="21"/>
    </row>
    <row r="16" spans="2:8" x14ac:dyDescent="0.2">
      <c r="B16" s="21"/>
      <c r="C16" s="21"/>
      <c r="D16" s="21"/>
      <c r="E16" s="21"/>
      <c r="F16" s="21"/>
      <c r="G16" s="21"/>
      <c r="H16" s="21"/>
    </row>
    <row r="17" spans="2:8" x14ac:dyDescent="0.2">
      <c r="B17" s="21"/>
      <c r="C17" s="21"/>
      <c r="D17" s="21"/>
      <c r="E17" s="21"/>
      <c r="F17" s="21"/>
      <c r="G17" s="21"/>
      <c r="H17" s="21"/>
    </row>
    <row r="18" spans="2:8" ht="27" x14ac:dyDescent="0.2">
      <c r="B18" s="24">
        <f>IF(LEN(H12)&gt;0,IF(H12=DAY(DATE(MoAnnée,MoMoisNum+1,0)),"",H12+1),"")</f>
        <v>14</v>
      </c>
      <c r="C18" s="24">
        <f t="shared" ref="C18:H18" si="2">IF(LEN(B18)&gt;0,IF(B18=DAY(DATE(MoAnnée,MoMoisNum+1,0)),"",B18+1),"")</f>
        <v>15</v>
      </c>
      <c r="D18" s="24">
        <f t="shared" si="2"/>
        <v>16</v>
      </c>
      <c r="E18" s="24">
        <f t="shared" si="2"/>
        <v>17</v>
      </c>
      <c r="F18" s="24">
        <f t="shared" si="2"/>
        <v>18</v>
      </c>
      <c r="G18" s="24">
        <f t="shared" si="2"/>
        <v>19</v>
      </c>
      <c r="H18" s="24">
        <f t="shared" si="2"/>
        <v>20</v>
      </c>
    </row>
    <row r="19" spans="2:8" x14ac:dyDescent="0.2">
      <c r="B19" s="18" t="str">
        <f>IF(LEN(B18)=0,"",IF(COUNTIF(ListeCours[HEURE FIN],DATE(MoAnnée,MoMoisNum,B18))&gt;0,"Échéance du devoir !",""))</f>
        <v/>
      </c>
      <c r="C19" s="18" t="str">
        <f>IF(LEN(C18)=0,"",IF(COUNTIF(ListeCours[HEURE FIN],DATE(MoAnnée,MoMoisNum,C18))&gt;0,"Échéance du devoir !",""))</f>
        <v/>
      </c>
      <c r="D19" s="18" t="str">
        <f>IF(LEN(D18)=0,"",IF(COUNTIF(ListeCours[HEURE FIN],DATE(MoAnnée,MoMoisNum,D18))&gt;0,"Échéance du devoir !",""))</f>
        <v/>
      </c>
      <c r="E19" s="18" t="str">
        <f>IF(LEN(E18)=0,"",IF(COUNTIF(ListeCours[HEURE FIN],DATE(MoAnnée,MoMoisNum,E18))&gt;0,"Échéance du devoir !",""))</f>
        <v/>
      </c>
      <c r="F19" s="18" t="str">
        <f>IF(LEN(F18)=0,"",IF(COUNTIF(ListeCours[HEURE FIN],DATE(MoAnnée,MoMoisNum,F18))&gt;0,"Échéance du devoir !",""))</f>
        <v/>
      </c>
      <c r="G19" s="18" t="str">
        <f>IF(LEN(G18)=0,"",IF(COUNTIF(ListeCours[HEURE FIN],DATE(MoAnnée,MoMoisNum,G18))&gt;0,"Échéance du devoir !",""))</f>
        <v/>
      </c>
      <c r="H19" s="18" t="str">
        <f>IF(LEN(H18)=0,"",IF(COUNTIF(ListeCours[HEURE FIN],DATE(MoAnnée,MoMoisNum,H18))&gt;0,"Échéance du devoir !",""))</f>
        <v/>
      </c>
    </row>
    <row r="20" spans="2:8" x14ac:dyDescent="0.2">
      <c r="B20" s="19"/>
      <c r="C20" s="19"/>
      <c r="D20" s="19"/>
      <c r="E20" s="19"/>
      <c r="F20" s="19"/>
      <c r="G20" s="19"/>
      <c r="H20" s="19"/>
    </row>
    <row r="21" spans="2:8" x14ac:dyDescent="0.2">
      <c r="B21" s="19"/>
      <c r="C21" s="19"/>
      <c r="D21" s="19"/>
      <c r="E21" s="19"/>
      <c r="F21" s="19"/>
      <c r="G21" s="19"/>
      <c r="H21" s="19"/>
    </row>
    <row r="22" spans="2:8" x14ac:dyDescent="0.2">
      <c r="B22" s="19"/>
      <c r="C22" s="19"/>
      <c r="D22" s="19"/>
      <c r="E22" s="19"/>
      <c r="F22" s="19"/>
      <c r="G22" s="19"/>
      <c r="H22" s="19"/>
    </row>
    <row r="23" spans="2:8" x14ac:dyDescent="0.2">
      <c r="B23" s="19"/>
      <c r="C23" s="19"/>
      <c r="D23" s="19"/>
      <c r="E23" s="19"/>
      <c r="F23" s="19"/>
      <c r="G23" s="19"/>
      <c r="H23" s="19"/>
    </row>
    <row r="24" spans="2:8" ht="27" x14ac:dyDescent="0.2">
      <c r="B24" s="23">
        <f>IF(LEN(H18)&gt;0,IF(H18=DAY(DATE(MoAnnée,MoMoisNum+1,0)),"",H18+1),"")</f>
        <v>21</v>
      </c>
      <c r="C24" s="23">
        <f t="shared" ref="C24:H24" si="3">IF(LEN(B24)&gt;0,IF(B24=DAY(DATE(MoAnnée,MoMoisNum+1,0)),"",B24+1),"")</f>
        <v>22</v>
      </c>
      <c r="D24" s="23">
        <f t="shared" si="3"/>
        <v>23</v>
      </c>
      <c r="E24" s="23">
        <f t="shared" si="3"/>
        <v>24</v>
      </c>
      <c r="F24" s="23">
        <f t="shared" si="3"/>
        <v>25</v>
      </c>
      <c r="G24" s="23">
        <f t="shared" si="3"/>
        <v>26</v>
      </c>
      <c r="H24" s="23">
        <f t="shared" si="3"/>
        <v>27</v>
      </c>
    </row>
    <row r="25" spans="2:8" x14ac:dyDescent="0.2">
      <c r="B25" s="20" t="str">
        <f>IF(LEN(B24)=0,"",IF(COUNTIF(ListeCours[HEURE FIN],DATE(MoAnnée,MoMoisNum,B24))&gt;0,"Échéance du devoir !",""))</f>
        <v/>
      </c>
      <c r="C25" s="20" t="str">
        <f>IF(LEN(C24)=0,"",IF(COUNTIF(ListeCours[HEURE FIN],DATE(MoAnnée,MoMoisNum,C24))&gt;0,"Échéance du devoir !",""))</f>
        <v/>
      </c>
      <c r="D25" s="20" t="str">
        <f>IF(LEN(D24)=0,"",IF(COUNTIF(ListeCours[HEURE FIN],DATE(MoAnnée,MoMoisNum,D24))&gt;0,"Échéance du devoir !",""))</f>
        <v/>
      </c>
      <c r="E25" s="20" t="str">
        <f>IF(LEN(E24)=0,"",IF(COUNTIF(ListeCours[HEURE FIN],DATE(MoAnnée,MoMoisNum,E24))&gt;0,"Échéance du devoir !",""))</f>
        <v/>
      </c>
      <c r="F25" s="20" t="str">
        <f>IF(LEN(F24)=0,"",IF(COUNTIF(ListeCours[HEURE FIN],DATE(MoAnnée,MoMoisNum,F24))&gt;0,"Échéance du devoir !",""))</f>
        <v/>
      </c>
      <c r="G25" s="20" t="str">
        <f>IF(LEN(G24)=0,"",IF(COUNTIF(ListeCours[HEURE FIN],DATE(MoAnnée,MoMoisNum,G24))&gt;0,"Échéance du devoir !",""))</f>
        <v/>
      </c>
      <c r="H25" s="20" t="str">
        <f>IF(LEN(H24)=0,"",IF(COUNTIF(ListeCours[HEURE FIN],DATE(MoAnnée,MoMoisNum,H24))&gt;0,"Échéance du devoir !",""))</f>
        <v/>
      </c>
    </row>
    <row r="26" spans="2:8" x14ac:dyDescent="0.2">
      <c r="B26" s="21"/>
      <c r="C26" s="21"/>
      <c r="D26" s="21"/>
      <c r="E26" s="21"/>
      <c r="F26" s="21"/>
      <c r="G26" s="21"/>
      <c r="H26" s="21"/>
    </row>
    <row r="27" spans="2:8" x14ac:dyDescent="0.2">
      <c r="B27" s="21"/>
      <c r="C27" s="21"/>
      <c r="D27" s="21"/>
      <c r="E27" s="21"/>
      <c r="F27" s="21"/>
      <c r="G27" s="21"/>
      <c r="H27" s="21"/>
    </row>
    <row r="28" spans="2:8" x14ac:dyDescent="0.2">
      <c r="B28" s="21"/>
      <c r="C28" s="21"/>
      <c r="D28" s="21"/>
      <c r="E28" s="21"/>
      <c r="F28" s="21"/>
      <c r="G28" s="21"/>
      <c r="H28" s="21"/>
    </row>
    <row r="29" spans="2:8" x14ac:dyDescent="0.2">
      <c r="B29" s="21"/>
      <c r="C29" s="21"/>
      <c r="D29" s="21"/>
      <c r="E29" s="21"/>
      <c r="F29" s="21"/>
      <c r="G29" s="21"/>
      <c r="H29" s="21"/>
    </row>
    <row r="30" spans="2:8" ht="27" x14ac:dyDescent="0.2">
      <c r="B30" s="24">
        <f>IF(LEN(H24)&gt;0,IF(H24=DAY(DATE(MoAnnée,MoMoisNum+1,0)),"",H24+1),"")</f>
        <v>28</v>
      </c>
      <c r="C30" s="24">
        <f t="shared" ref="C30:H30" si="4">IF(LEN(B30)&gt;0,IF(B30=DAY(DATE(MoAnnée,MoMoisNum+1,0)),"",B30+1),"")</f>
        <v>29</v>
      </c>
      <c r="D30" s="24">
        <f t="shared" si="4"/>
        <v>30</v>
      </c>
      <c r="E30" s="24" t="str">
        <f t="shared" si="4"/>
        <v/>
      </c>
      <c r="F30" s="24" t="str">
        <f t="shared" si="4"/>
        <v/>
      </c>
      <c r="G30" s="24" t="str">
        <f t="shared" si="4"/>
        <v/>
      </c>
      <c r="H30" s="24" t="str">
        <f t="shared" si="4"/>
        <v/>
      </c>
    </row>
    <row r="31" spans="2:8" x14ac:dyDescent="0.2">
      <c r="B31" s="18" t="str">
        <f>IF(LEN(B30)=0,"",IF(COUNTIF(ListeCours[HEURE FIN],DATE(MoAnnée,MoMoisNum,B30))&gt;0,"Échéance du devoir !",""))</f>
        <v/>
      </c>
      <c r="C31" s="18" t="str">
        <f>IF(LEN(C30)=0,"",IF(COUNTIF(ListeCours[HEURE FIN],DATE(MoAnnée,MoMoisNum,C30))&gt;0,"Échéance du devoir !",""))</f>
        <v/>
      </c>
      <c r="D31" s="18" t="str">
        <f>IF(LEN(D30)=0,"",IF(COUNTIF(ListeCours[HEURE FIN],DATE(MoAnnée,MoMoisNum,D30))&gt;0,"Échéance du devoir !",""))</f>
        <v/>
      </c>
      <c r="E31" s="18" t="str">
        <f>IF(LEN(E30)=0,"",IF(COUNTIF(ListeCours[HEURE FIN],DATE(MoAnnée,MoMoisNum,E30))&gt;0,"Échéance du devoir !",""))</f>
        <v/>
      </c>
      <c r="F31" s="18" t="str">
        <f>IF(LEN(F30)=0,"",IF(COUNTIF(ListeCours[HEURE FIN],DATE(MoAnnée,MoMoisNum,F30))&gt;0,"Échéance du devoir !",""))</f>
        <v/>
      </c>
      <c r="G31" s="18" t="str">
        <f>IF(LEN(G30)=0,"",IF(COUNTIF(ListeCours[HEURE FIN],DATE(MoAnnée,MoMoisNum,G30))&gt;0,"Échéance du devoir !",""))</f>
        <v/>
      </c>
      <c r="H31" s="18" t="str">
        <f>IF(LEN(H30)=0,"",IF(COUNTIF(ListeCours[HEURE FIN],DATE(MoAnnée,MoMoisNum,H30))&gt;0,"Échéance du devoir !",""))</f>
        <v/>
      </c>
    </row>
    <row r="32" spans="2:8" x14ac:dyDescent="0.2">
      <c r="B32" s="19"/>
      <c r="C32" s="19"/>
      <c r="D32" s="19"/>
      <c r="E32" s="19"/>
      <c r="F32" s="19"/>
      <c r="G32" s="19"/>
      <c r="H32" s="19"/>
    </row>
    <row r="33" spans="2:8" x14ac:dyDescent="0.2">
      <c r="B33" s="19"/>
      <c r="C33" s="19"/>
      <c r="D33" s="19"/>
      <c r="E33" s="19"/>
      <c r="F33" s="19"/>
      <c r="G33" s="19"/>
      <c r="H33" s="19"/>
    </row>
    <row r="34" spans="2:8" x14ac:dyDescent="0.2">
      <c r="B34" s="19"/>
      <c r="C34" s="19"/>
      <c r="D34" s="19"/>
      <c r="E34" s="19"/>
      <c r="F34" s="19"/>
      <c r="G34" s="19"/>
      <c r="H34" s="19"/>
    </row>
    <row r="35" spans="2:8" x14ac:dyDescent="0.2">
      <c r="B35" s="19"/>
      <c r="C35" s="19"/>
      <c r="D35" s="19"/>
      <c r="E35" s="19"/>
      <c r="F35" s="19"/>
      <c r="G35" s="19"/>
      <c r="H35" s="19"/>
    </row>
    <row r="36" spans="2:8" ht="27" x14ac:dyDescent="0.2">
      <c r="B36" s="23" t="str">
        <f>IF(LEN(H30)&gt;0,IF(H30=DAY(DATE(MoAnnée,MoMoisNum+1,0)),"",H30+1),"")</f>
        <v/>
      </c>
      <c r="C36" s="23" t="str">
        <f t="shared" ref="C36:H36" si="5">IF(LEN(B36)&gt;0,IF(B36=DAY(DATE(MoAnnée,MoMoisNum+1,0)),"",B36+1),"")</f>
        <v/>
      </c>
      <c r="D36" s="23" t="str">
        <f t="shared" si="5"/>
        <v/>
      </c>
      <c r="E36" s="23" t="str">
        <f t="shared" si="5"/>
        <v/>
      </c>
      <c r="F36" s="23" t="str">
        <f t="shared" si="5"/>
        <v/>
      </c>
      <c r="G36" s="23" t="str">
        <f t="shared" si="5"/>
        <v/>
      </c>
      <c r="H36" s="23" t="str">
        <f t="shared" si="5"/>
        <v/>
      </c>
    </row>
    <row r="37" spans="2:8" x14ac:dyDescent="0.2">
      <c r="B37" s="20" t="str">
        <f>IF(LEN(B36)=0,"",IF(COUNTIF(ListeCours[HEURE FIN],DATE(MoAnnée,MoMoisNum,B36))&gt;0,"Échéance du devoir !",""))</f>
        <v/>
      </c>
      <c r="C37" s="20" t="str">
        <f>IF(LEN(C36)=0,"",IF(COUNTIF(ListeCours[HEURE FIN],DATE(MoAnnée,MoMoisNum,C36))&gt;0,"Échéance du devoir !",""))</f>
        <v/>
      </c>
      <c r="D37" s="20" t="str">
        <f>IF(LEN(D36)=0,"",IF(COUNTIF(ListeCours[HEURE FIN],DATE(MoAnnée,MoMoisNum,D36))&gt;0,"Échéance du devoir !",""))</f>
        <v/>
      </c>
      <c r="E37" s="20" t="str">
        <f>IF(LEN(E36)=0,"",IF(COUNTIF(ListeCours[HEURE FIN],DATE(MoAnnée,MoMoisNum,E36))&gt;0,"Échéance du devoir !",""))</f>
        <v/>
      </c>
      <c r="F37" s="20" t="str">
        <f>IF(LEN(F36)=0,"",IF(COUNTIF(ListeCours[HEURE FIN],DATE(MoAnnée,MoMoisNum,F36))&gt;0,"Échéance du devoir !",""))</f>
        <v/>
      </c>
      <c r="G37" s="20" t="str">
        <f>IF(LEN(G36)=0,"",IF(COUNTIF(ListeCours[HEURE FIN],DATE(MoAnnée,MoMoisNum,G36))&gt;0,"Échéance du devoir !",""))</f>
        <v/>
      </c>
      <c r="H37" s="20" t="str">
        <f>IF(LEN(H36)=0,"",IF(COUNTIF(ListeCours[HEURE FIN],DATE(MoAnnée,MoMoisNum,H36))&gt;0,"Échéance du devoir !",""))</f>
        <v/>
      </c>
    </row>
    <row r="38" spans="2:8" x14ac:dyDescent="0.2">
      <c r="B38" s="21"/>
      <c r="C38" s="21"/>
      <c r="D38" s="21"/>
      <c r="E38" s="21"/>
      <c r="F38" s="21"/>
      <c r="G38" s="21"/>
      <c r="H38" s="21"/>
    </row>
    <row r="39" spans="2:8" x14ac:dyDescent="0.2">
      <c r="B39" s="21"/>
      <c r="C39" s="21"/>
      <c r="D39" s="21"/>
      <c r="E39" s="21"/>
      <c r="F39" s="21"/>
      <c r="G39" s="21"/>
      <c r="H39" s="21"/>
    </row>
    <row r="40" spans="2:8" x14ac:dyDescent="0.2">
      <c r="B40" s="21"/>
      <c r="C40" s="21"/>
      <c r="D40" s="21"/>
      <c r="E40" s="21"/>
      <c r="F40" s="21"/>
      <c r="G40" s="21"/>
      <c r="H40" s="21"/>
    </row>
    <row r="41" spans="2:8" x14ac:dyDescent="0.2">
      <c r="B41" s="22"/>
      <c r="C41" s="22"/>
      <c r="D41" s="22"/>
      <c r="E41" s="22"/>
      <c r="F41" s="22"/>
      <c r="G41" s="22"/>
      <c r="H41" s="22"/>
    </row>
  </sheetData>
  <mergeCells count="1">
    <mergeCell ref="B4:H4"/>
  </mergeCells>
  <dataValidations count="1">
    <dataValidation type="list" allowBlank="1" showInputMessage="1" showErrorMessage="1" errorTitle="Attention !" error="Vous devez entrer un mois ou en sélectionnez un dans la liste pour que le planning fonctionne correctement." sqref="B2">
      <formula1>"Janvier,Février,Mars,Avril,Mai,Juin,Juillet,Août,Septembre,Octobre,Novembre,Décembre"</formula1>
    </dataValidation>
  </dataValidations>
  <hyperlinks>
    <hyperlink ref="H2" location="'Affichage hebdomadaire'!A1" tooltip="Cliquez pour afficher le planning hebdomadaire" display="AFFICHAGE HEBDOMADAIRE"/>
    <hyperlink ref="G2" location="Devoirs!A1" tooltip="Cliquez pour afficher les affectations" display="DEVOIRS"/>
  </hyperlinks>
  <printOptions horizontalCentered="1" verticalCentered="1"/>
  <pageMargins left="0.25" right="0.25" top="0.75" bottom="0.75" header="0.3" footer="0.3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8"/>
    <pageSetUpPr autoPageBreaks="0" fitToPage="1"/>
  </sheetPr>
  <dimension ref="B1:H31"/>
  <sheetViews>
    <sheetView showGridLines="0" zoomScaleNormal="100" workbookViewId="0">
      <selection activeCell="F16" sqref="F16"/>
    </sheetView>
  </sheetViews>
  <sheetFormatPr baseColWidth="10" defaultColWidth="9.140625" defaultRowHeight="12.75" x14ac:dyDescent="0.2"/>
  <cols>
    <col min="1" max="1" width="2.28515625" customWidth="1"/>
    <col min="2" max="8" width="24.7109375" customWidth="1"/>
    <col min="9" max="9" width="1.7109375" customWidth="1"/>
    <col min="10" max="10" width="11.42578125" customWidth="1"/>
  </cols>
  <sheetData>
    <row r="1" spans="2:8" ht="16.5" customHeight="1" thickBot="1" x14ac:dyDescent="0.25">
      <c r="B1" s="10" t="s">
        <v>2</v>
      </c>
      <c r="C1" s="10" t="s">
        <v>3</v>
      </c>
      <c r="D1" s="10" t="s">
        <v>13</v>
      </c>
    </row>
    <row r="2" spans="2:8" ht="30" customHeight="1" thickTop="1" thickBot="1" x14ac:dyDescent="0.25">
      <c r="B2" s="8" t="s">
        <v>4</v>
      </c>
      <c r="C2" s="8">
        <v>2015</v>
      </c>
      <c r="D2" s="8" t="s">
        <v>26</v>
      </c>
      <c r="E2" s="11">
        <f>VALUE(RIGHT(D2,1))</f>
        <v>1</v>
      </c>
      <c r="F2" s="11">
        <f>MONTH(DATEVALUE(SemMois&amp;" 1"))</f>
        <v>9</v>
      </c>
      <c r="G2" s="37" t="s">
        <v>15</v>
      </c>
      <c r="H2" s="36" t="s">
        <v>0</v>
      </c>
    </row>
    <row r="3" spans="2:8" ht="15" customHeight="1" thickTop="1" x14ac:dyDescent="0.2"/>
    <row r="4" spans="2:8" ht="32.25" customHeight="1" thickBot="1" x14ac:dyDescent="0.25">
      <c r="B4" s="39" t="s">
        <v>14</v>
      </c>
      <c r="C4" s="39"/>
      <c r="D4" s="39"/>
      <c r="E4" s="39"/>
      <c r="F4" s="39"/>
      <c r="G4" s="39"/>
      <c r="H4" s="39"/>
    </row>
    <row r="5" spans="2:8" ht="19.5" hidden="1" customHeight="1" thickTop="1" thickBot="1" x14ac:dyDescent="0.25">
      <c r="B5" s="4" t="str">
        <f t="shared" ref="B5:G5" si="0">IF(WEEKDAY(DATEVALUE("1 "&amp;SemMois&amp;" "&amp;SemAnnée))=COLUMN(B$1),1,IF(LEN(A5)&gt;0,A5+1,""))</f>
        <v/>
      </c>
      <c r="C5" s="4">
        <f t="shared" si="0"/>
        <v>1</v>
      </c>
      <c r="D5" s="4">
        <f t="shared" si="0"/>
        <v>2</v>
      </c>
      <c r="E5" s="4">
        <f t="shared" si="0"/>
        <v>3</v>
      </c>
      <c r="F5" s="4">
        <f t="shared" si="0"/>
        <v>4</v>
      </c>
      <c r="G5" s="4">
        <f t="shared" si="0"/>
        <v>5</v>
      </c>
      <c r="H5" s="4">
        <f>IF(WEEKDAY(DATEVALUE("1 "&amp;SemMois&amp;" "&amp;SemAnnée))=COLUMN(A$1),1,IF(LEN(G5)&gt;0,G5+1,""))</f>
        <v>6</v>
      </c>
    </row>
    <row r="6" spans="2:8" ht="21.75" hidden="1" customHeight="1" thickTop="1" thickBot="1" x14ac:dyDescent="0.25">
      <c r="B6" s="1">
        <f>IF(LEN(H5)&gt;0,IF(H5=DernierJourDuMois_Semaine,"",H5+1),"")</f>
        <v>7</v>
      </c>
      <c r="C6" s="1">
        <f t="shared" ref="C6:H10" si="1">IF(LEN(B6)&gt;0,IF(B6=DernierJourDuMois_Semaine,"",B6+1),"")</f>
        <v>8</v>
      </c>
      <c r="D6" s="1">
        <f t="shared" si="1"/>
        <v>9</v>
      </c>
      <c r="E6" s="1">
        <f t="shared" si="1"/>
        <v>10</v>
      </c>
      <c r="F6" s="1">
        <f t="shared" si="1"/>
        <v>11</v>
      </c>
      <c r="G6" s="1">
        <f t="shared" si="1"/>
        <v>12</v>
      </c>
      <c r="H6" s="1">
        <f t="shared" si="1"/>
        <v>13</v>
      </c>
    </row>
    <row r="7" spans="2:8" ht="21" hidden="1" customHeight="1" thickTop="1" thickBot="1" x14ac:dyDescent="0.25">
      <c r="B7" s="1">
        <f>IF(LEN(H6)&gt;0,IF(H6=DernierJourDuMois_Semaine,"",H6+1),"")</f>
        <v>14</v>
      </c>
      <c r="C7" s="1">
        <f t="shared" si="1"/>
        <v>15</v>
      </c>
      <c r="D7" s="1">
        <f t="shared" si="1"/>
        <v>16</v>
      </c>
      <c r="E7" s="1">
        <f t="shared" si="1"/>
        <v>17</v>
      </c>
      <c r="F7" s="1">
        <f t="shared" si="1"/>
        <v>18</v>
      </c>
      <c r="G7" s="1">
        <f t="shared" si="1"/>
        <v>19</v>
      </c>
      <c r="H7" s="1">
        <f t="shared" si="1"/>
        <v>20</v>
      </c>
    </row>
    <row r="8" spans="2:8" ht="24.75" hidden="1" customHeight="1" thickTop="1" thickBot="1" x14ac:dyDescent="0.25">
      <c r="B8" s="1">
        <f>IF(LEN(H7)&gt;0,IF(H7=DernierJourDuMois_Semaine,"",H7+1),"")</f>
        <v>21</v>
      </c>
      <c r="C8" s="1">
        <f t="shared" si="1"/>
        <v>22</v>
      </c>
      <c r="D8" s="1">
        <f t="shared" si="1"/>
        <v>23</v>
      </c>
      <c r="E8" s="1">
        <f t="shared" si="1"/>
        <v>24</v>
      </c>
      <c r="F8" s="1">
        <f t="shared" si="1"/>
        <v>25</v>
      </c>
      <c r="G8" s="1">
        <f t="shared" si="1"/>
        <v>26</v>
      </c>
      <c r="H8" s="1">
        <f t="shared" si="1"/>
        <v>27</v>
      </c>
    </row>
    <row r="9" spans="2:8" ht="44.25" hidden="1" customHeight="1" thickTop="1" thickBot="1" x14ac:dyDescent="0.25">
      <c r="B9" s="1">
        <f>IF(LEN(H8)&gt;0,IF(H8=DernierJourDuMois_Semaine,"",H8+1),"")</f>
        <v>28</v>
      </c>
      <c r="C9" s="1">
        <f t="shared" si="1"/>
        <v>29</v>
      </c>
      <c r="D9" s="1">
        <f t="shared" si="1"/>
        <v>30</v>
      </c>
      <c r="E9" s="1" t="str">
        <f t="shared" si="1"/>
        <v/>
      </c>
      <c r="F9" s="1" t="str">
        <f t="shared" si="1"/>
        <v/>
      </c>
      <c r="G9" s="1" t="str">
        <f t="shared" si="1"/>
        <v/>
      </c>
      <c r="H9" s="1" t="str">
        <f t="shared" si="1"/>
        <v/>
      </c>
    </row>
    <row r="10" spans="2:8" ht="48" hidden="1" customHeight="1" thickTop="1" thickBot="1" x14ac:dyDescent="0.25">
      <c r="B10" s="1" t="str">
        <f>IF(LEN(H9)&gt;0,IF(H9=DernierJourDuMois_Semaine,"",H9+1),"")</f>
        <v/>
      </c>
      <c r="C10" s="1" t="str">
        <f t="shared" si="1"/>
        <v/>
      </c>
      <c r="D10" s="1" t="str">
        <f t="shared" si="1"/>
        <v/>
      </c>
      <c r="E10" s="1" t="str">
        <f t="shared" si="1"/>
        <v/>
      </c>
      <c r="F10" s="1" t="str">
        <f t="shared" si="1"/>
        <v/>
      </c>
      <c r="G10" s="1" t="str">
        <f t="shared" si="1"/>
        <v/>
      </c>
      <c r="H10" s="1" t="str">
        <f t="shared" si="1"/>
        <v/>
      </c>
    </row>
    <row r="11" spans="2:8" ht="23.25" customHeight="1" thickTop="1" x14ac:dyDescent="0.2">
      <c r="B11" s="5" t="s">
        <v>7</v>
      </c>
      <c r="C11" s="5" t="s">
        <v>8</v>
      </c>
      <c r="D11" s="5" t="s">
        <v>9</v>
      </c>
      <c r="E11" s="5" t="s">
        <v>10</v>
      </c>
      <c r="F11" s="5" t="s">
        <v>11</v>
      </c>
      <c r="G11" s="6" t="s">
        <v>12</v>
      </c>
      <c r="H11" s="6" t="s">
        <v>6</v>
      </c>
    </row>
    <row r="12" spans="2:8" ht="27" x14ac:dyDescent="0.2">
      <c r="B12" s="25" t="str">
        <f t="shared" ref="B12:H12" si="2">IF(B14="",IF(AND(ISNUMBER(A12),A12&lt;DernierJourDuMois_Semaine),A12+1,""),IF(B14&lt;=7,"",INDEX(SemMoisVue,SemSemaine,COLUMN(A$1))-7))</f>
        <v/>
      </c>
      <c r="C12" s="25" t="str">
        <f t="shared" si="2"/>
        <v/>
      </c>
      <c r="D12" s="25" t="str">
        <f t="shared" si="2"/>
        <v/>
      </c>
      <c r="E12" s="25" t="str">
        <f t="shared" si="2"/>
        <v/>
      </c>
      <c r="F12" s="25" t="str">
        <f t="shared" si="2"/>
        <v/>
      </c>
      <c r="G12" s="25" t="str">
        <f t="shared" si="2"/>
        <v/>
      </c>
      <c r="H12" s="25" t="str">
        <f t="shared" si="2"/>
        <v/>
      </c>
    </row>
    <row r="13" spans="2:8" x14ac:dyDescent="0.2">
      <c r="B13" s="30" t="str">
        <f>IF(LEN(B12)=0,"",IF(COUNTIF(ListeCours[HEURE FIN],DATE(SemAnnée,SemMoisNum,B12))&gt;0,"Échéance du devoir !",""))</f>
        <v/>
      </c>
      <c r="C13" s="30" t="str">
        <f>IF(LEN(C12)=0,"",IF(COUNTIF(ListeCours[HEURE FIN],DATE(SemAnnée,SemMoisNum,C12))&gt;0,"Échéance du devoir !",""))</f>
        <v/>
      </c>
      <c r="D13" s="30" t="str">
        <f>IF(LEN(D12)=0,"",IF(COUNTIF(ListeCours[HEURE FIN],DATE(SemAnnée,SemMoisNum,D12))&gt;0,"Échéance du devoir !",""))</f>
        <v/>
      </c>
      <c r="E13" s="30" t="str">
        <f>IF(LEN(E12)=0,"",IF(COUNTIF(ListeCours[HEURE FIN],DATE(SemAnnée,SemMoisNum,E12))&gt;0,"Échéance du devoir !",""))</f>
        <v/>
      </c>
      <c r="F13" s="30" t="str">
        <f>IF(LEN(F12)=0,"",IF(COUNTIF(ListeCours[HEURE FIN],DATE(SemAnnée,SemMoisNum,F12))&gt;0,"Échéance du devoir !",""))</f>
        <v/>
      </c>
      <c r="G13" s="30" t="str">
        <f>IF(LEN(G12)=0,"",IF(COUNTIF(ListeCours[HEURE FIN],DATE(SemAnnée,SemMoisNum,G12))&gt;0,"Échéance du devoir !",""))</f>
        <v/>
      </c>
      <c r="H13" s="30" t="str">
        <f>IF(LEN(H12)=0,"",IF(COUNTIF(ListeCours[HEURE FIN],DATE(SemAnnée,SemMoisNum,H12))&gt;0,"Échéance du devoir !",""))</f>
        <v/>
      </c>
    </row>
    <row r="14" spans="2:8" ht="27" x14ac:dyDescent="0.2">
      <c r="B14" s="28" t="str">
        <f t="shared" ref="B14" si="3">INDEX(SemMoisVue,SemSemaine,COLUMN(A$1))</f>
        <v/>
      </c>
      <c r="C14" s="28">
        <f t="shared" ref="C14" si="4">INDEX(SemMoisVue,SemSemaine,COLUMN(B$1))</f>
        <v>1</v>
      </c>
      <c r="D14" s="28">
        <f t="shared" ref="D14" si="5">INDEX(SemMoisVue,SemSemaine,COLUMN(C$1))</f>
        <v>2</v>
      </c>
      <c r="E14" s="28">
        <f t="shared" ref="E14" si="6">INDEX(SemMoisVue,SemSemaine,COLUMN(D$1))</f>
        <v>3</v>
      </c>
      <c r="F14" s="28">
        <f t="shared" ref="F14" si="7">INDEX(SemMoisVue,SemSemaine,COLUMN(E$1))</f>
        <v>4</v>
      </c>
      <c r="G14" s="28">
        <f t="shared" ref="G14" si="8">INDEX(SemMoisVue,SemSemaine,COLUMN(F$1))</f>
        <v>5</v>
      </c>
      <c r="H14" s="28">
        <f t="shared" ref="H14" si="9">INDEX(SemMoisVue,SemSemaine,COLUMN(G$1))</f>
        <v>6</v>
      </c>
    </row>
    <row r="15" spans="2:8" x14ac:dyDescent="0.2">
      <c r="B15" s="18" t="str">
        <f>IF(LEN(B14)=0,"",IF(COUNTIF(ListeCours[HEURE FIN],DATE(SemAnnée,SemMoisNum,B14))&gt;0,"Échéance du devoir !",""))</f>
        <v/>
      </c>
      <c r="C15" s="18" t="str">
        <f>IF(LEN(C14)=0,"",IF(COUNTIF(ListeCours[HEURE FIN],DATE(SemAnnée,SemMoisNum,C14))&gt;0,"Échéance du devoir !",""))</f>
        <v/>
      </c>
      <c r="D15" s="18" t="str">
        <f>IF(LEN(D14)=0,"",IF(COUNTIF(ListeCours[HEURE FIN],DATE(SemAnnée,SemMoisNum,D14))&gt;0,"Échéance du devoir !",""))</f>
        <v/>
      </c>
      <c r="E15" s="18" t="str">
        <f>IF(LEN(E14)=0,"",IF(COUNTIF(ListeCours[HEURE FIN],DATE(SemAnnée,SemMoisNum,E14))&gt;0,"Échéance du devoir !",""))</f>
        <v/>
      </c>
      <c r="F15" s="18" t="str">
        <f>IF(LEN(F14)=0,"",IF(COUNTIF(ListeCours[DATE],DATE(SemAnnée,SemMoisNum,F14))&gt;0,"Échéance du devoir !",""))</f>
        <v>Échéance du devoir !</v>
      </c>
      <c r="G15" s="18" t="str">
        <f>IF(LEN(G14)=0,"",IF(COUNTIF(ListeCours[HEURE FIN],DATE(SemAnnée,SemMoisNum,G14))&gt;0,"Échéance du devoir !",""))</f>
        <v/>
      </c>
      <c r="H15" s="18" t="str">
        <f>IF(LEN(H14)=0,"",IF(COUNTIF(ListeCours[HEURE FIN],DATE(SemAnnée,SemMoisNum,H14))&gt;0,"Échéance du devoir !",""))</f>
        <v/>
      </c>
    </row>
    <row r="16" spans="2:8" x14ac:dyDescent="0.2">
      <c r="B16" s="26"/>
      <c r="C16" s="26"/>
      <c r="D16" s="26"/>
      <c r="E16" s="26"/>
      <c r="F16" s="26"/>
      <c r="G16" s="26"/>
      <c r="H16" s="26"/>
    </row>
    <row r="17" spans="2:8" x14ac:dyDescent="0.2">
      <c r="B17" s="26"/>
      <c r="C17" s="26"/>
      <c r="D17" s="26"/>
      <c r="E17" s="26"/>
      <c r="F17" s="26"/>
      <c r="G17" s="26"/>
      <c r="H17" s="26"/>
    </row>
    <row r="18" spans="2:8" x14ac:dyDescent="0.2">
      <c r="B18" s="26"/>
      <c r="C18" s="26"/>
      <c r="D18" s="26"/>
      <c r="E18" s="26"/>
      <c r="F18" s="26"/>
      <c r="G18" s="26"/>
      <c r="H18" s="26"/>
    </row>
    <row r="19" spans="2:8" x14ac:dyDescent="0.2">
      <c r="B19" s="26"/>
      <c r="C19" s="26"/>
      <c r="D19" s="26"/>
      <c r="E19" s="26"/>
      <c r="F19" s="26"/>
      <c r="G19" s="26"/>
      <c r="H19" s="26"/>
    </row>
    <row r="20" spans="2:8" x14ac:dyDescent="0.2">
      <c r="B20" s="26"/>
      <c r="C20" s="26"/>
      <c r="D20" s="26"/>
      <c r="E20" s="26"/>
      <c r="F20" s="26"/>
      <c r="G20" s="26"/>
      <c r="H20" s="26"/>
    </row>
    <row r="21" spans="2:8" x14ac:dyDescent="0.2">
      <c r="B21" s="26"/>
      <c r="C21" s="26"/>
      <c r="D21" s="26"/>
      <c r="E21" s="26"/>
      <c r="F21" s="26"/>
      <c r="G21" s="26"/>
      <c r="H21" s="26"/>
    </row>
    <row r="22" spans="2:8" x14ac:dyDescent="0.2">
      <c r="B22" s="26"/>
      <c r="C22" s="26"/>
      <c r="D22" s="26"/>
      <c r="E22" s="26"/>
      <c r="F22" s="26"/>
      <c r="G22" s="26"/>
      <c r="H22" s="26"/>
    </row>
    <row r="23" spans="2:8" x14ac:dyDescent="0.2">
      <c r="B23" s="26"/>
      <c r="C23" s="26"/>
      <c r="D23" s="26"/>
      <c r="E23" s="26"/>
      <c r="F23" s="26"/>
      <c r="G23" s="26"/>
      <c r="H23" s="26"/>
    </row>
    <row r="24" spans="2:8" x14ac:dyDescent="0.2">
      <c r="B24" s="26"/>
      <c r="C24" s="26"/>
      <c r="D24" s="26"/>
      <c r="E24" s="26"/>
      <c r="F24" s="26"/>
      <c r="G24" s="26"/>
      <c r="H24" s="26"/>
    </row>
    <row r="25" spans="2:8" x14ac:dyDescent="0.2">
      <c r="B25" s="26"/>
      <c r="C25" s="26"/>
      <c r="D25" s="26"/>
      <c r="E25" s="26"/>
      <c r="F25" s="26"/>
      <c r="G25" s="26"/>
      <c r="H25" s="26"/>
    </row>
    <row r="26" spans="2:8" x14ac:dyDescent="0.2">
      <c r="B26" s="26"/>
      <c r="C26" s="26"/>
      <c r="D26" s="26"/>
      <c r="E26" s="26"/>
      <c r="F26" s="26"/>
      <c r="G26" s="26"/>
      <c r="H26" s="26"/>
    </row>
    <row r="27" spans="2:8" x14ac:dyDescent="0.2">
      <c r="B27" s="26"/>
      <c r="C27" s="26"/>
      <c r="D27" s="26"/>
      <c r="E27" s="26"/>
      <c r="F27" s="26"/>
      <c r="G27" s="26"/>
      <c r="H27" s="26"/>
    </row>
    <row r="28" spans="2:8" x14ac:dyDescent="0.2">
      <c r="B28" s="26"/>
      <c r="C28" s="26"/>
      <c r="D28" s="26"/>
      <c r="E28" s="26"/>
      <c r="F28" s="26"/>
      <c r="G28" s="26"/>
      <c r="H28" s="26"/>
    </row>
    <row r="29" spans="2:8" x14ac:dyDescent="0.2">
      <c r="B29" s="31"/>
      <c r="C29" s="31"/>
      <c r="D29" s="31"/>
      <c r="E29" s="31"/>
      <c r="F29" s="31"/>
      <c r="G29" s="31"/>
      <c r="H29" s="31"/>
    </row>
    <row r="30" spans="2:8" ht="27" x14ac:dyDescent="0.2">
      <c r="B30" s="29">
        <f t="array" ref="B30">IFERROR(IF(B14="",IF(AND(ISNUMBER(A30),A30&lt;DernierJourDuMois_Semaine),A30+1,$H$14+COLUMN(A$1)),IF(B14+7&gt;DernierJourDuMois_Semaine,"",INDEX(SemMoisVue,SemSemaine,COLUMN(A$1))+7)),"")</f>
        <v>7</v>
      </c>
      <c r="C30" s="29">
        <f t="array" ref="C30">IFERROR(IF(C14="",IF(AND(ISNUMBER(B30),B30&lt;DernierJourDuMois_Semaine),B30+1,$H$14+COLUMN(B$1)),IF(C14+7&gt;DernierJourDuMois_Semaine,"",INDEX(SemMoisVue,SemSemaine,COLUMN(B$1))+7)),"")</f>
        <v>8</v>
      </c>
      <c r="D30" s="29">
        <f t="array" ref="D30">IFERROR(IF(D14="",IF(AND(ISNUMBER(C30),C30&lt;DernierJourDuMois_Semaine),C30+1,$H$14+COLUMN(C$1)),IF(D14+7&gt;DernierJourDuMois_Semaine,"",INDEX(SemMoisVue,SemSemaine,COLUMN(C$1))+7)),"")</f>
        <v>9</v>
      </c>
      <c r="E30" s="29">
        <f t="array" ref="E30">IFERROR(IF(E14="",IF(AND(ISNUMBER(D30),D30&lt;DernierJourDuMois_Semaine),D30+1,$H$14+COLUMN(D$1)),IF(E14+7&gt;DernierJourDuMois_Semaine,"",INDEX(SemMoisVue,SemSemaine,COLUMN(D$1))+7)),"")</f>
        <v>10</v>
      </c>
      <c r="F30" s="29">
        <f t="array" ref="F30">IFERROR(IF(F14="",IF(AND(ISNUMBER(E30),E30&lt;DernierJourDuMois_Semaine),E30+1,$H$14+COLUMN(E$1)),IF(F14+7&gt;DernierJourDuMois_Semaine,"",INDEX(SemMoisVue,SemSemaine,COLUMN(E$1))+7)),"")</f>
        <v>11</v>
      </c>
      <c r="G30" s="29">
        <f t="array" ref="G30">IFERROR(IF(G14="",IF(AND(ISNUMBER(F30),F30&lt;DernierJourDuMois_Semaine),F30+1,$H$14+COLUMN(F$1)),IF(G14+7&gt;DernierJourDuMois_Semaine,"",INDEX(SemMoisVue,SemSemaine,COLUMN(F$1))+7)),"")</f>
        <v>12</v>
      </c>
      <c r="H30" s="29">
        <f t="array" ref="H30">IFERROR(IF(H14="",IF(AND(ISNUMBER(G30),G30&lt;DernierJourDuMois_Semaine),G30+1,$H$14+COLUMN(G$1)),IF(H14+7&gt;DernierJourDuMois_Semaine,"",INDEX(SemMoisVue,SemSemaine,COLUMN(G$1))+7)),"")</f>
        <v>13</v>
      </c>
    </row>
    <row r="31" spans="2:8" x14ac:dyDescent="0.2">
      <c r="B31" s="27" t="str">
        <f>IF(LEN(B30)=0,"",IF(COUNTIF(ListeCours[HEURE FIN],DATE(SemAnnée,SemMoisNum,B30))&gt;0,"Échéance du devoir !",""))</f>
        <v/>
      </c>
      <c r="C31" s="27" t="str">
        <f>IF(LEN(C30)=0,"",IF(COUNTIF(ListeCours[HEURE FIN],DATE(SemAnnée,SemMoisNum,C30))&gt;0,"Échéance du devoir !",""))</f>
        <v/>
      </c>
      <c r="D31" s="27" t="str">
        <f>IF(LEN(D30)=0,"",IF(COUNTIF(ListeCours[HEURE FIN],DATE(SemAnnée,SemMoisNum,D30))&gt;0,"Échéance du devoir !",""))</f>
        <v/>
      </c>
      <c r="E31" s="27" t="str">
        <f>IF(LEN(E30)=0,"",IF(COUNTIF(ListeCours[HEURE FIN],DATE(SemAnnée,SemMoisNum,E30))&gt;0,"Échéance du devoir !",""))</f>
        <v/>
      </c>
      <c r="F31" s="27" t="str">
        <f>IF(LEN(F30)=0,"",IF(COUNTIF(ListeCours[HEURE FIN],DATE(SemAnnée,SemMoisNum,F30))&gt;0,"Échéance du devoir !",""))</f>
        <v/>
      </c>
      <c r="G31" s="27" t="str">
        <f>IF(LEN(G30)=0,"",IF(COUNTIF(ListeCours[HEURE FIN],DATE(SemAnnée,SemMoisNum,G30))&gt;0,"Échéance du devoir !",""))</f>
        <v/>
      </c>
      <c r="H31" s="27" t="str">
        <f>IF(LEN(H30)=0,"",IF(COUNTIF(ListeCours[HEURE FIN],DATE(SemAnnée,SemMoisNum,H30))&gt;0,"Échéance du devoir !",""))</f>
        <v/>
      </c>
    </row>
  </sheetData>
  <mergeCells count="1">
    <mergeCell ref="B4:H4"/>
  </mergeCells>
  <dataValidations count="2">
    <dataValidation type="list" allowBlank="1" showInputMessage="1" showErrorMessage="1" errorTitle="Attention !" error="Vous devez sélectionner un numéro de semaine dans la liste pour que le planning fonctionne correctement." sqref="D2">
      <formula1>"Semaine 1, Semaine 2, Semaine 3, Semaine 4, Semaine 5, Semaine 6"</formula1>
    </dataValidation>
    <dataValidation type="list" allowBlank="1" showInputMessage="1" showErrorMessage="1" errorTitle="Attention !" error="Vous devez entrer un mois ou en sélectionnez un dans la liste pour que le planning fonctionne correctement." sqref="B2">
      <formula1>"Janvier,Février,Mars,Avril,Mai,Juin,Juillet,Août,Septembre,Octobre,Novembre,Décembre"</formula1>
    </dataValidation>
  </dataValidations>
  <hyperlinks>
    <hyperlink ref="G2" location="Devoirs!A1" tooltip="Cliquez pour afficher les devoirs" display="DEVOIRS"/>
    <hyperlink ref="H2" location="'Affichage mensuel'!A1" tooltip="Cliquez pour afficher le planning mensuel" display="AFFICHAGE MENSUEL"/>
  </hyperlinks>
  <printOptions horizontalCentered="1" verticalCentered="1"/>
  <pageMargins left="0.25" right="0.25" top="0.75" bottom="0.75" header="0.3" footer="0.3"/>
  <pageSetup paperSize="9" orientation="landscape" r:id="rId1"/>
  <ignoredErrors>
    <ignoredError sqref="B14 C14:H14" 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Cours</vt:lpstr>
      <vt:lpstr>Affichage mensuel</vt:lpstr>
      <vt:lpstr>Affichage hebdomadaire</vt:lpstr>
      <vt:lpstr>Cours!Impression_des_titres</vt:lpstr>
      <vt:lpstr>MoAnnée</vt:lpstr>
      <vt:lpstr>MoMois</vt:lpstr>
      <vt:lpstr>MoMoisNum</vt:lpstr>
      <vt:lpstr>MoSemaine2</vt:lpstr>
      <vt:lpstr>MoSemaine3</vt:lpstr>
      <vt:lpstr>MoSemaine4</vt:lpstr>
      <vt:lpstr>MoSemaine5</vt:lpstr>
      <vt:lpstr>'Affichage hebdomadaire'!SemAnnée</vt:lpstr>
      <vt:lpstr>'Affichage hebdomadaire'!SemMois</vt:lpstr>
      <vt:lpstr>SemMoisNum</vt:lpstr>
      <vt:lpstr>SemMoisVue</vt:lpstr>
      <vt:lpstr>SemSemaine</vt:lpstr>
      <vt:lpstr>'Affichage hebdomadaire'!Zone_d_impression</vt:lpstr>
      <vt:lpstr>'Affichage mensuel'!Zone_d_impression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BAUDELET Adeline DTRS/UPR NE</dc:creator>
  <cp:lastModifiedBy>QKGG8574</cp:lastModifiedBy>
  <dcterms:created xsi:type="dcterms:W3CDTF">2013-08-28T13:54:44Z</dcterms:created>
  <dcterms:modified xsi:type="dcterms:W3CDTF">2015-07-29T13:12:25Z</dcterms:modified>
</cp:coreProperties>
</file>