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0" yWindow="0" windowWidth="21570" windowHeight="81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Feuil1!$A$2:$L$20</definedName>
    <definedName name="SERVEURSDA_SQLEXPRESS_SDA1_CDECLTLIG" localSheetId="0" hidden="1">Feuil1!$M$2:$AS$20</definedName>
  </definedNames>
  <calcPr calcId="125725"/>
</workbook>
</file>

<file path=xl/calcChain.xml><?xml version="1.0" encoding="utf-8"?>
<calcChain xmlns="http://schemas.openxmlformats.org/spreadsheetml/2006/main">
  <c r="D3" i="1"/>
  <c r="J3" s="1"/>
  <c r="I3"/>
  <c r="D4"/>
  <c r="J4" s="1"/>
  <c r="I4"/>
  <c r="D5"/>
  <c r="J5" s="1"/>
  <c r="I5"/>
  <c r="D6"/>
  <c r="J6" s="1"/>
  <c r="I6"/>
  <c r="D7"/>
  <c r="J7" s="1"/>
  <c r="I7"/>
  <c r="D8"/>
  <c r="J8" s="1"/>
  <c r="I8"/>
  <c r="D9"/>
  <c r="J9" s="1"/>
  <c r="I9"/>
  <c r="D10"/>
  <c r="J10" s="1"/>
  <c r="I10"/>
  <c r="D11"/>
  <c r="J11" s="1"/>
  <c r="I11"/>
  <c r="D12"/>
  <c r="J12" s="1"/>
  <c r="I12"/>
  <c r="D13"/>
  <c r="J13" s="1"/>
  <c r="I13"/>
  <c r="D14"/>
  <c r="J14" s="1"/>
  <c r="I14"/>
  <c r="D15"/>
  <c r="J15" s="1"/>
  <c r="I15"/>
  <c r="D16"/>
  <c r="J16" s="1"/>
  <c r="I16"/>
  <c r="D17"/>
  <c r="J17" s="1"/>
  <c r="I17"/>
  <c r="D18"/>
  <c r="J18" s="1"/>
  <c r="I18"/>
  <c r="D19"/>
  <c r="J19" s="1"/>
  <c r="I19"/>
  <c r="D20"/>
  <c r="J20" s="1"/>
  <c r="I20"/>
  <c r="B1"/>
  <c r="E1"/>
  <c r="F1"/>
  <c r="G1"/>
  <c r="H1"/>
  <c r="K19" l="1"/>
  <c r="K17"/>
  <c r="K15"/>
  <c r="K20"/>
  <c r="K16"/>
  <c r="K18"/>
  <c r="K14"/>
  <c r="K13"/>
  <c r="K12"/>
  <c r="K11"/>
  <c r="K10"/>
  <c r="K9"/>
  <c r="K8"/>
  <c r="K7"/>
  <c r="K6"/>
  <c r="K5"/>
  <c r="K4"/>
  <c r="K3"/>
  <c r="I1"/>
  <c r="D1"/>
  <c r="J1"/>
</calcChain>
</file>

<file path=xl/connections.xml><?xml version="1.0" encoding="utf-8"?>
<connections xmlns="http://schemas.openxmlformats.org/spreadsheetml/2006/main">
  <connection id="1" odcFile="C:\Users\THIERRY\Documents\Mes sources de données\SERVEURSDA_SQLEXPRESS SDA1 CDECLTLIG.odc" keepAlive="1" name="SERVEURSDA_SQLEXPRESS SDA1 CDECLTLIG" type="5" refreshedVersion="3" background="1" saveData="1">
    <dbPr connection="Provider=SQLOLEDB.1;Persist Security Info=True;User ID=tb;Initial Catalog=SDA1;Data Source=SERVEURSDA\SQLEXPRESS;Use Procedure for Prepare=1;Auto Translate=True;Packet Size=4096;Workstation ID=PC_THIERRY;Use Encryption for Data=False;Tag with column collation when possible=False" command="&quot;SDA1&quot;.&quot;dbo&quot;.&quot;CDECLTLIG&quot;" commandType="3"/>
  </connection>
</connections>
</file>

<file path=xl/sharedStrings.xml><?xml version="1.0" encoding="utf-8"?>
<sst xmlns="http://schemas.openxmlformats.org/spreadsheetml/2006/main" count="330" uniqueCount="91">
  <si>
    <t>Code</t>
  </si>
  <si>
    <t>NumLig</t>
  </si>
  <si>
    <t>Etat</t>
  </si>
  <si>
    <t>Desig</t>
  </si>
  <si>
    <t>Article</t>
  </si>
  <si>
    <t>RefExt</t>
  </si>
  <si>
    <t>QteCde</t>
  </si>
  <si>
    <t>QteExped</t>
  </si>
  <si>
    <t>PrixUnitHT</t>
  </si>
  <si>
    <t>PrixLigneHT</t>
  </si>
  <si>
    <t>CodeTVA</t>
  </si>
  <si>
    <t>PrixTVA</t>
  </si>
  <si>
    <t>DateLiv</t>
  </si>
  <si>
    <t>PrixLigneTTC</t>
  </si>
  <si>
    <t>ValTVA</t>
  </si>
  <si>
    <t>Unite</t>
  </si>
  <si>
    <t>DateConf</t>
  </si>
  <si>
    <t>Texte1</t>
  </si>
  <si>
    <t>Texte2</t>
  </si>
  <si>
    <t>Texte3</t>
  </si>
  <si>
    <t>Num1</t>
  </si>
  <si>
    <t>Num2</t>
  </si>
  <si>
    <t>Num3</t>
  </si>
  <si>
    <t>Date1</t>
  </si>
  <si>
    <t>Date2</t>
  </si>
  <si>
    <t>Date3</t>
  </si>
  <si>
    <t>Notes</t>
  </si>
  <si>
    <t>Affaire</t>
  </si>
  <si>
    <t>Devis</t>
  </si>
  <si>
    <t>LigDevis</t>
  </si>
  <si>
    <t>Desig2</t>
  </si>
  <si>
    <t>Desig3</t>
  </si>
  <si>
    <t>Desig4</t>
  </si>
  <si>
    <t>FA</t>
  </si>
  <si>
    <t/>
  </si>
  <si>
    <t>TVA20</t>
  </si>
  <si>
    <t>DIVERS</t>
  </si>
  <si>
    <t>A0000</t>
  </si>
  <si>
    <t>2391179</t>
  </si>
  <si>
    <t>FLAMMES</t>
  </si>
  <si>
    <t>2391180</t>
  </si>
  <si>
    <t>1</t>
  </si>
  <si>
    <t>LC</t>
  </si>
  <si>
    <t>3466898</t>
  </si>
  <si>
    <t>3466778</t>
  </si>
  <si>
    <t>Frais de port</t>
  </si>
  <si>
    <t>Frais Matière</t>
  </si>
  <si>
    <t>Frais S/T</t>
  </si>
  <si>
    <t>Frais autres</t>
  </si>
  <si>
    <t>BILAN d'AFFAIRE</t>
  </si>
  <si>
    <t>3494167</t>
  </si>
  <si>
    <t>REGULE</t>
  </si>
  <si>
    <t>CC1507_001</t>
  </si>
  <si>
    <t>1507011</t>
  </si>
  <si>
    <t>CC1507_002</t>
  </si>
  <si>
    <t>1507012</t>
  </si>
  <si>
    <t>CC1507_003</t>
  </si>
  <si>
    <t>CC1507_004</t>
  </si>
  <si>
    <t>1507031</t>
  </si>
  <si>
    <t>CC1507_005</t>
  </si>
  <si>
    <t>3486386</t>
  </si>
  <si>
    <t>1507061</t>
  </si>
  <si>
    <t>CC1507_006</t>
  </si>
  <si>
    <t>DC1506_025</t>
  </si>
  <si>
    <t>DC1506_017</t>
  </si>
  <si>
    <t>CC1507_007</t>
  </si>
  <si>
    <t>1507071</t>
  </si>
  <si>
    <t>3529926</t>
  </si>
  <si>
    <t>2381429</t>
  </si>
  <si>
    <t>MARGE %</t>
  </si>
  <si>
    <t>Exemple49</t>
  </si>
  <si>
    <t>Exemple50</t>
  </si>
  <si>
    <t>Exemple51</t>
  </si>
  <si>
    <t>Exemple52</t>
  </si>
  <si>
    <t>Exemple53</t>
  </si>
  <si>
    <t>Exemple54</t>
  </si>
  <si>
    <t>Exemple55</t>
  </si>
  <si>
    <t>Exemple56</t>
  </si>
  <si>
    <t>Exemple57</t>
  </si>
  <si>
    <t>Exemple58</t>
  </si>
  <si>
    <t>Exemple59</t>
  </si>
  <si>
    <t>Exemple60</t>
  </si>
  <si>
    <t>Exemple61</t>
  </si>
  <si>
    <t>Exemple62</t>
  </si>
  <si>
    <t>Exemple63</t>
  </si>
  <si>
    <t>Exemple64</t>
  </si>
  <si>
    <t>Exemple65</t>
  </si>
  <si>
    <t>Exemple66</t>
  </si>
  <si>
    <t>Coût Main d'œuvre</t>
  </si>
  <si>
    <t>Temps passé en production</t>
  </si>
  <si>
    <t>Total coût Main d'œuvre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</si>
</sst>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22" fontId="0" fillId="0" borderId="0" xfId="0" applyNumberFormat="1"/>
    <xf numFmtId="44" fontId="0" fillId="0" borderId="0" xfId="2" applyFont="1"/>
    <xf numFmtId="44" fontId="2" fillId="0" borderId="0" xfId="2" applyFont="1"/>
    <xf numFmtId="44" fontId="0" fillId="0" borderId="0" xfId="0" applyNumberFormat="1"/>
    <xf numFmtId="43" fontId="2" fillId="0" borderId="0" xfId="1" applyFont="1" applyAlignment="1">
      <alignment horizontal="center"/>
    </xf>
    <xf numFmtId="0" fontId="0" fillId="0" borderId="0" xfId="0" applyAlignment="1">
      <alignment horizontal="center"/>
    </xf>
    <xf numFmtId="9" fontId="0" fillId="0" borderId="0" xfId="3" applyFont="1"/>
    <xf numFmtId="17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44" fontId="2" fillId="2" borderId="1" xfId="2" applyFont="1" applyFill="1" applyBorder="1" applyAlignment="1">
      <alignment horizont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8">
    <dxf>
      <font>
        <b/>
        <i val="0"/>
        <color rgb="FFFFFF00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92D050"/>
        </patternFill>
      </fill>
    </dxf>
    <dxf>
      <alignment vertical="bottom" textRotation="0" wrapText="1" justifyLastLine="0" shrinkToFit="0" mergeCell="0" readingOrder="0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SERVEURSDA_SQLEXPRESS SDA1 CDECLTLIG" connectionId="1" autoFormatId="16" applyNumberFormats="0" applyBorderFormats="0" applyFontFormats="0" applyPatternFormats="0" applyAlignmentFormats="0" applyWidthHeightFormats="0">
  <queryTableRefresh nextId="35">
    <queryTableFields count="33">
      <queryTableField id="1" name="Code" tableColumnId="1"/>
      <queryTableField id="2" name="NumLig" tableColumnId="2"/>
      <queryTableField id="3" name="Etat" tableColumnId="3"/>
      <queryTableField id="4" name="Desig" tableColumnId="4"/>
      <queryTableField id="5" name="Article" tableColumnId="5"/>
      <queryTableField id="6" name="RefExt" tableColumnId="6"/>
      <queryTableField id="7" name="QteCde" tableColumnId="7"/>
      <queryTableField id="8" name="QteExped" tableColumnId="8"/>
      <queryTableField id="9" name="PrixUnitHT" tableColumnId="9"/>
      <queryTableField id="10" name="PrixLigneHT" tableColumnId="10"/>
      <queryTableField id="11" name="CodeTVA" tableColumnId="11"/>
      <queryTableField id="12" name="PrixTVA" tableColumnId="12"/>
      <queryTableField id="13" name="DateLiv" tableColumnId="13"/>
      <queryTableField id="14" name="PrixLigneTTC" tableColumnId="14"/>
      <queryTableField id="15" name="ValTVA" tableColumnId="15"/>
      <queryTableField id="16" name="Unite" tableColumnId="16"/>
      <queryTableField id="17" name="DateConf" tableColumnId="17"/>
      <queryTableField id="18" name="Texte1" tableColumnId="18"/>
      <queryTableField id="19" name="Texte2" tableColumnId="19"/>
      <queryTableField id="20" name="Texte3" tableColumnId="20"/>
      <queryTableField id="21" name="Num1" tableColumnId="21"/>
      <queryTableField id="22" name="Num2" tableColumnId="22"/>
      <queryTableField id="23" name="Num3" tableColumnId="23"/>
      <queryTableField id="24" name="Date1" tableColumnId="24"/>
      <queryTableField id="25" name="Date2" tableColumnId="25"/>
      <queryTableField id="26" name="Date3" tableColumnId="26"/>
      <queryTableField id="27" name="Notes" tableColumnId="27"/>
      <queryTableField id="28" name="Affaire" tableColumnId="28"/>
      <queryTableField id="29" name="Devis" tableColumnId="29"/>
      <queryTableField id="30" name="LigDevis" tableColumnId="30"/>
      <queryTableField id="31" name="Desig2" tableColumnId="31"/>
      <queryTableField id="32" name="Desig3" tableColumnId="32"/>
      <queryTableField id="33" name="Desig4" tableColumnId="3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SERVEURSDA_SQLEXPRESS_SDA1_CDECLTLIG" displayName="Tableau_SERVEURSDA_SQLEXPRESS_SDA1_CDECLTLIG" ref="M2:AS20" tableType="queryTable" totalsRowShown="0" headerRowDxfId="2">
  <autoFilter ref="M2:AS20"/>
  <sortState ref="M3:AS1069">
    <sortCondition descending="1" ref="M2:M496"/>
  </sortState>
  <tableColumns count="33">
    <tableColumn id="1" uniqueName="1" name="Code" queryTableFieldId="1"/>
    <tableColumn id="2" uniqueName="2" name="NumLig" queryTableFieldId="2"/>
    <tableColumn id="3" uniqueName="3" name="Etat" queryTableFieldId="3"/>
    <tableColumn id="4" uniqueName="4" name="Desig" queryTableFieldId="4"/>
    <tableColumn id="5" uniqueName="5" name="Article" queryTableFieldId="5"/>
    <tableColumn id="6" uniqueName="6" name="RefExt" queryTableFieldId="6"/>
    <tableColumn id="7" uniqueName="7" name="QteCde" queryTableFieldId="7"/>
    <tableColumn id="8" uniqueName="8" name="QteExped" queryTableFieldId="8"/>
    <tableColumn id="9" uniqueName="9" name="PrixUnitHT" queryTableFieldId="9"/>
    <tableColumn id="10" uniqueName="10" name="PrixLigneHT" queryTableFieldId="10"/>
    <tableColumn id="11" uniqueName="11" name="CodeTVA" queryTableFieldId="11"/>
    <tableColumn id="12" uniqueName="12" name="PrixTVA" queryTableFieldId="12"/>
    <tableColumn id="13" uniqueName="13" name="DateLiv" queryTableFieldId="13" dataDxfId="7"/>
    <tableColumn id="14" uniqueName="14" name="PrixLigneTTC" queryTableFieldId="14"/>
    <tableColumn id="15" uniqueName="15" name="ValTVA" queryTableFieldId="15"/>
    <tableColumn id="16" uniqueName="16" name="Unite" queryTableFieldId="16"/>
    <tableColumn id="17" uniqueName="17" name="DateConf" queryTableFieldId="17" dataDxfId="6"/>
    <tableColumn id="18" uniqueName="18" name="Texte1" queryTableFieldId="18"/>
    <tableColumn id="19" uniqueName="19" name="Texte2" queryTableFieldId="19"/>
    <tableColumn id="20" uniqueName="20" name="Texte3" queryTableFieldId="20"/>
    <tableColumn id="21" uniqueName="21" name="Num1" queryTableFieldId="21"/>
    <tableColumn id="22" uniqueName="22" name="Num2" queryTableFieldId="22"/>
    <tableColumn id="23" uniqueName="23" name="Num3" queryTableFieldId="23"/>
    <tableColumn id="24" uniqueName="24" name="Date1" queryTableFieldId="24" dataDxfId="5"/>
    <tableColumn id="25" uniqueName="25" name="Date2" queryTableFieldId="25" dataDxfId="4"/>
    <tableColumn id="26" uniqueName="26" name="Date3" queryTableFieldId="26" dataDxfId="3"/>
    <tableColumn id="27" uniqueName="27" name="Notes" queryTableFieldId="27"/>
    <tableColumn id="28" uniqueName="28" name="Affaire" queryTableFieldId="28"/>
    <tableColumn id="29" uniqueName="29" name="Devis" queryTableFieldId="29"/>
    <tableColumn id="30" uniqueName="30" name="LigDevis" queryTableFieldId="30"/>
    <tableColumn id="31" uniqueName="31" name="Desig2" queryTableFieldId="31"/>
    <tableColumn id="32" uniqueName="32" name="Desig3" queryTableFieldId="32"/>
    <tableColumn id="33" uniqueName="33" name="Desig4" queryTableFieldId="3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20"/>
  <sheetViews>
    <sheetView tabSelected="1" workbookViewId="0">
      <pane ySplit="2" topLeftCell="A3" activePane="bottomLeft" state="frozen"/>
      <selection pane="bottomLeft" activeCell="G28" sqref="G28"/>
    </sheetView>
  </sheetViews>
  <sheetFormatPr baseColWidth="10" defaultRowHeight="15"/>
  <cols>
    <col min="2" max="2" width="17.42578125" style="6" bestFit="1" customWidth="1"/>
    <col min="3" max="3" width="14.85546875" style="2" bestFit="1" customWidth="1"/>
    <col min="4" max="4" width="13.140625" customWidth="1"/>
    <col min="5" max="5" width="11.5703125" customWidth="1"/>
    <col min="6" max="6" width="10.7109375" customWidth="1"/>
    <col min="7" max="8" width="7.7109375" customWidth="1"/>
    <col min="9" max="9" width="12.85546875" style="2" bestFit="1" customWidth="1"/>
    <col min="10" max="11" width="16.140625" customWidth="1"/>
    <col min="12" max="12" width="7.85546875" customWidth="1"/>
    <col min="13" max="13" width="11.42578125" customWidth="1"/>
    <col min="14" max="14" width="10" customWidth="1"/>
    <col min="15" max="15" width="6.7109375" customWidth="1"/>
    <col min="16" max="16" width="81.140625" bestFit="1" customWidth="1"/>
    <col min="17" max="17" width="22.85546875" customWidth="1"/>
    <col min="18" max="18" width="19.7109375" customWidth="1"/>
    <col min="19" max="19" width="10" customWidth="1"/>
    <col min="20" max="20" width="12" customWidth="1"/>
    <col min="21" max="21" width="12.85546875" customWidth="1"/>
    <col min="22" max="22" width="13.7109375" customWidth="1"/>
    <col min="23" max="23" width="11.42578125" customWidth="1"/>
    <col min="24" max="24" width="10.28515625" customWidth="1"/>
    <col min="25" max="25" width="15.85546875" customWidth="1"/>
    <col min="26" max="26" width="14.5703125" customWidth="1"/>
    <col min="27" max="27" width="9.7109375" customWidth="1"/>
    <col min="28" max="28" width="8.28515625" customWidth="1"/>
    <col min="29" max="29" width="15.85546875" customWidth="1"/>
    <col min="30" max="31" width="39.7109375" customWidth="1"/>
    <col min="32" max="32" width="19" customWidth="1"/>
    <col min="33" max="35" width="8.5703125" customWidth="1"/>
    <col min="36" max="38" width="15.85546875" customWidth="1"/>
    <col min="39" max="39" width="81.140625" customWidth="1"/>
    <col min="40" max="40" width="9.85546875" customWidth="1"/>
    <col min="41" max="41" width="13.5703125" customWidth="1"/>
    <col min="42" max="42" width="10.5703125" customWidth="1"/>
    <col min="43" max="43" width="29.28515625" customWidth="1"/>
    <col min="44" max="44" width="34.85546875" customWidth="1"/>
    <col min="45" max="45" width="9.140625" customWidth="1"/>
  </cols>
  <sheetData>
    <row r="1" spans="1:45">
      <c r="B1" s="5">
        <f>SUBTOTAL(109,B3:B63769)</f>
        <v>14.5</v>
      </c>
      <c r="D1" s="3">
        <f>SUBTOTAL(109,D3:D63769)</f>
        <v>145</v>
      </c>
      <c r="E1" s="3">
        <f>SUBTOTAL(109,E3:E63769)</f>
        <v>0</v>
      </c>
      <c r="F1" s="3">
        <f>SUBTOTAL(109,F3:F63769)</f>
        <v>0</v>
      </c>
      <c r="G1" s="3">
        <f>SUBTOTAL(109,G3:G63769)</f>
        <v>0</v>
      </c>
      <c r="H1" s="3">
        <f>SUBTOTAL(109,H3:H63769)</f>
        <v>0</v>
      </c>
      <c r="I1" s="3">
        <f>SUBTOTAL(109,I3:I63769)</f>
        <v>1810</v>
      </c>
      <c r="J1" s="3">
        <f>SUBTOTAL(109,J3:J63769)</f>
        <v>1665</v>
      </c>
      <c r="K1" s="3"/>
    </row>
    <row r="2" spans="1:45" s="9" customFormat="1" ht="45">
      <c r="B2" s="10" t="s">
        <v>89</v>
      </c>
      <c r="C2" s="11" t="s">
        <v>88</v>
      </c>
      <c r="D2" s="10" t="s">
        <v>90</v>
      </c>
      <c r="E2" s="10" t="s">
        <v>45</v>
      </c>
      <c r="F2" s="10" t="s">
        <v>46</v>
      </c>
      <c r="G2" s="10" t="s">
        <v>47</v>
      </c>
      <c r="H2" s="10" t="s">
        <v>48</v>
      </c>
      <c r="I2" s="11"/>
      <c r="J2" s="11" t="s">
        <v>49</v>
      </c>
      <c r="K2" s="11" t="s">
        <v>69</v>
      </c>
      <c r="L2" s="10"/>
      <c r="M2" s="9" t="s">
        <v>0</v>
      </c>
      <c r="N2" s="9" t="s">
        <v>1</v>
      </c>
      <c r="O2" s="9" t="s">
        <v>2</v>
      </c>
      <c r="P2" s="9" t="s">
        <v>3</v>
      </c>
      <c r="Q2" s="9" t="s">
        <v>4</v>
      </c>
      <c r="R2" s="9" t="s">
        <v>5</v>
      </c>
      <c r="S2" s="9" t="s">
        <v>6</v>
      </c>
      <c r="T2" s="9" t="s">
        <v>7</v>
      </c>
      <c r="U2" s="9" t="s">
        <v>8</v>
      </c>
      <c r="V2" s="9" t="s">
        <v>9</v>
      </c>
      <c r="W2" s="9" t="s">
        <v>10</v>
      </c>
      <c r="X2" s="9" t="s">
        <v>11</v>
      </c>
      <c r="Y2" s="9" t="s">
        <v>12</v>
      </c>
      <c r="Z2" s="9" t="s">
        <v>13</v>
      </c>
      <c r="AA2" s="9" t="s">
        <v>14</v>
      </c>
      <c r="AB2" s="9" t="s">
        <v>15</v>
      </c>
      <c r="AC2" s="9" t="s">
        <v>16</v>
      </c>
      <c r="AD2" s="9" t="s">
        <v>17</v>
      </c>
      <c r="AE2" s="9" t="s">
        <v>18</v>
      </c>
      <c r="AF2" s="9" t="s">
        <v>19</v>
      </c>
      <c r="AG2" s="9" t="s">
        <v>20</v>
      </c>
      <c r="AH2" s="9" t="s">
        <v>21</v>
      </c>
      <c r="AI2" s="9" t="s">
        <v>22</v>
      </c>
      <c r="AJ2" s="9" t="s">
        <v>23</v>
      </c>
      <c r="AK2" s="9" t="s">
        <v>24</v>
      </c>
      <c r="AL2" s="9" t="s">
        <v>25</v>
      </c>
      <c r="AM2" s="9" t="s">
        <v>26</v>
      </c>
      <c r="AN2" s="9" t="s">
        <v>27</v>
      </c>
      <c r="AO2" s="9" t="s">
        <v>28</v>
      </c>
      <c r="AP2" s="9" t="s">
        <v>29</v>
      </c>
      <c r="AQ2" s="9" t="s">
        <v>30</v>
      </c>
      <c r="AR2" s="9" t="s">
        <v>31</v>
      </c>
      <c r="AS2" s="9" t="s">
        <v>32</v>
      </c>
    </row>
    <row r="3" spans="1:45">
      <c r="A3" s="8">
        <v>42156</v>
      </c>
      <c r="C3" s="2">
        <v>10</v>
      </c>
      <c r="D3" s="2">
        <f t="shared" ref="D3:D19" si="0">+C3*B3</f>
        <v>0</v>
      </c>
      <c r="G3" s="2"/>
      <c r="I3" s="2">
        <f>+Tableau_SERVEURSDA_SQLEXPRESS_SDA1_CDECLTLIG[[#This Row],[PrixLigneHT]]</f>
        <v>50</v>
      </c>
      <c r="J3" s="4">
        <f>+Tableau_SERVEURSDA_SQLEXPRESS_SDA1_CDECLTLIG[[#This Row],[PrixLigneHT]]-(D3+E3+F3+G3+H3)</f>
        <v>50</v>
      </c>
      <c r="K3" s="7">
        <f t="shared" ref="K3:K19" si="1">+(J3/I3)</f>
        <v>1</v>
      </c>
      <c r="M3" t="s">
        <v>65</v>
      </c>
      <c r="N3">
        <v>2</v>
      </c>
      <c r="O3" t="s">
        <v>42</v>
      </c>
      <c r="P3" t="s">
        <v>70</v>
      </c>
      <c r="Q3" t="s">
        <v>40</v>
      </c>
      <c r="R3" t="s">
        <v>34</v>
      </c>
      <c r="S3">
        <v>5</v>
      </c>
      <c r="T3">
        <v>0</v>
      </c>
      <c r="U3">
        <v>10</v>
      </c>
      <c r="V3">
        <v>50</v>
      </c>
      <c r="W3" t="s">
        <v>35</v>
      </c>
      <c r="X3">
        <v>10</v>
      </c>
      <c r="Y3" s="1">
        <v>42335</v>
      </c>
      <c r="Z3">
        <v>60</v>
      </c>
      <c r="AA3">
        <v>20</v>
      </c>
      <c r="AB3" t="s">
        <v>34</v>
      </c>
      <c r="AC3" s="1">
        <v>42335</v>
      </c>
      <c r="AD3" t="s">
        <v>34</v>
      </c>
      <c r="AE3" t="s">
        <v>34</v>
      </c>
      <c r="AF3" t="s">
        <v>34</v>
      </c>
      <c r="AG3">
        <v>0</v>
      </c>
      <c r="AH3">
        <v>0</v>
      </c>
      <c r="AI3">
        <v>0</v>
      </c>
      <c r="AJ3" s="1">
        <v>42335</v>
      </c>
      <c r="AK3" s="1">
        <v>2</v>
      </c>
      <c r="AL3" s="1">
        <v>2</v>
      </c>
      <c r="AM3" t="s">
        <v>34</v>
      </c>
      <c r="AN3" t="s">
        <v>66</v>
      </c>
      <c r="AO3" t="s">
        <v>34</v>
      </c>
      <c r="AP3">
        <v>0</v>
      </c>
      <c r="AQ3" t="s">
        <v>34</v>
      </c>
      <c r="AR3" t="s">
        <v>34</v>
      </c>
      <c r="AS3" t="s">
        <v>34</v>
      </c>
    </row>
    <row r="4" spans="1:45">
      <c r="A4" s="8">
        <v>42156</v>
      </c>
      <c r="B4" s="6">
        <v>5</v>
      </c>
      <c r="C4" s="2">
        <v>10</v>
      </c>
      <c r="D4" s="2">
        <f t="shared" si="0"/>
        <v>50</v>
      </c>
      <c r="G4" s="2"/>
      <c r="I4" s="2">
        <f>+Tableau_SERVEURSDA_SQLEXPRESS_SDA1_CDECLTLIG[[#This Row],[PrixLigneHT]]</f>
        <v>10</v>
      </c>
      <c r="J4" s="4">
        <f>+Tableau_SERVEURSDA_SQLEXPRESS_SDA1_CDECLTLIG[[#This Row],[PrixLigneHT]]-(D4+E4+F4+G4+H4)</f>
        <v>-40</v>
      </c>
      <c r="K4" s="7">
        <f t="shared" si="1"/>
        <v>-4</v>
      </c>
      <c r="M4" t="s">
        <v>65</v>
      </c>
      <c r="N4">
        <v>3</v>
      </c>
      <c r="O4" t="s">
        <v>42</v>
      </c>
      <c r="P4" t="s">
        <v>71</v>
      </c>
      <c r="Q4" t="s">
        <v>44</v>
      </c>
      <c r="R4" t="s">
        <v>34</v>
      </c>
      <c r="S4">
        <v>1</v>
      </c>
      <c r="T4">
        <v>0</v>
      </c>
      <c r="U4">
        <v>10</v>
      </c>
      <c r="V4">
        <v>10</v>
      </c>
      <c r="W4" t="s">
        <v>35</v>
      </c>
      <c r="X4">
        <v>2</v>
      </c>
      <c r="Y4" s="1">
        <v>42244</v>
      </c>
      <c r="Z4">
        <v>12</v>
      </c>
      <c r="AA4">
        <v>20</v>
      </c>
      <c r="AB4" t="s">
        <v>41</v>
      </c>
      <c r="AC4" s="1">
        <v>42244</v>
      </c>
      <c r="AD4" t="s">
        <v>34</v>
      </c>
      <c r="AE4" t="s">
        <v>34</v>
      </c>
      <c r="AF4" t="s">
        <v>34</v>
      </c>
      <c r="AG4">
        <v>0</v>
      </c>
      <c r="AH4">
        <v>0</v>
      </c>
      <c r="AI4">
        <v>0</v>
      </c>
      <c r="AJ4" s="1">
        <v>42244</v>
      </c>
      <c r="AK4" s="1">
        <v>2</v>
      </c>
      <c r="AL4" s="1">
        <v>2</v>
      </c>
      <c r="AM4" t="s">
        <v>34</v>
      </c>
      <c r="AN4" t="s">
        <v>66</v>
      </c>
      <c r="AO4" t="s">
        <v>34</v>
      </c>
      <c r="AP4">
        <v>0</v>
      </c>
      <c r="AQ4" t="s">
        <v>34</v>
      </c>
      <c r="AR4" t="s">
        <v>34</v>
      </c>
      <c r="AS4" t="s">
        <v>34</v>
      </c>
    </row>
    <row r="5" spans="1:45">
      <c r="A5" s="8">
        <v>42156</v>
      </c>
      <c r="C5" s="2">
        <v>10</v>
      </c>
      <c r="D5" s="2">
        <f t="shared" si="0"/>
        <v>0</v>
      </c>
      <c r="G5" s="2"/>
      <c r="I5" s="2">
        <f>+Tableau_SERVEURSDA_SQLEXPRESS_SDA1_CDECLTLIG[[#This Row],[PrixLigneHT]]</f>
        <v>10</v>
      </c>
      <c r="J5" s="4">
        <f>+Tableau_SERVEURSDA_SQLEXPRESS_SDA1_CDECLTLIG[[#This Row],[PrixLigneHT]]-(D5+E5+F5+G5+H5)</f>
        <v>10</v>
      </c>
      <c r="K5" s="7">
        <f t="shared" si="1"/>
        <v>1</v>
      </c>
      <c r="M5" t="s">
        <v>65</v>
      </c>
      <c r="N5">
        <v>4</v>
      </c>
      <c r="O5" t="s">
        <v>42</v>
      </c>
      <c r="P5" t="s">
        <v>72</v>
      </c>
      <c r="Q5" t="s">
        <v>43</v>
      </c>
      <c r="R5" t="s">
        <v>34</v>
      </c>
      <c r="S5">
        <v>1</v>
      </c>
      <c r="T5">
        <v>0</v>
      </c>
      <c r="U5">
        <v>10</v>
      </c>
      <c r="V5">
        <v>10</v>
      </c>
      <c r="W5" t="s">
        <v>35</v>
      </c>
      <c r="X5">
        <v>2</v>
      </c>
      <c r="Y5" s="1">
        <v>42244</v>
      </c>
      <c r="Z5">
        <v>12</v>
      </c>
      <c r="AA5">
        <v>20</v>
      </c>
      <c r="AB5" t="s">
        <v>41</v>
      </c>
      <c r="AC5" s="1">
        <v>42244</v>
      </c>
      <c r="AD5" t="s">
        <v>34</v>
      </c>
      <c r="AE5" t="s">
        <v>34</v>
      </c>
      <c r="AF5" t="s">
        <v>34</v>
      </c>
      <c r="AG5">
        <v>0</v>
      </c>
      <c r="AH5">
        <v>0</v>
      </c>
      <c r="AI5">
        <v>0</v>
      </c>
      <c r="AJ5" s="1">
        <v>42244</v>
      </c>
      <c r="AK5" s="1">
        <v>2</v>
      </c>
      <c r="AL5" s="1">
        <v>2</v>
      </c>
      <c r="AM5" t="s">
        <v>34</v>
      </c>
      <c r="AN5" t="s">
        <v>66</v>
      </c>
      <c r="AO5" t="s">
        <v>34</v>
      </c>
      <c r="AP5">
        <v>0</v>
      </c>
      <c r="AQ5" t="s">
        <v>34</v>
      </c>
      <c r="AR5" t="s">
        <v>34</v>
      </c>
      <c r="AS5" t="s">
        <v>34</v>
      </c>
    </row>
    <row r="6" spans="1:45">
      <c r="A6" s="8">
        <v>42156</v>
      </c>
      <c r="C6" s="2">
        <v>10</v>
      </c>
      <c r="D6" s="2">
        <f t="shared" si="0"/>
        <v>0</v>
      </c>
      <c r="G6" s="2"/>
      <c r="I6" s="2">
        <f>+Tableau_SERVEURSDA_SQLEXPRESS_SDA1_CDECLTLIG[[#This Row],[PrixLigneHT]]</f>
        <v>20</v>
      </c>
      <c r="J6" s="4">
        <f>+Tableau_SERVEURSDA_SQLEXPRESS_SDA1_CDECLTLIG[[#This Row],[PrixLigneHT]]-(D6+E6+F6+G6+H6)</f>
        <v>20</v>
      </c>
      <c r="K6" s="7">
        <f t="shared" si="1"/>
        <v>1</v>
      </c>
      <c r="M6" t="s">
        <v>65</v>
      </c>
      <c r="N6">
        <v>5</v>
      </c>
      <c r="O6" t="s">
        <v>42</v>
      </c>
      <c r="P6" t="s">
        <v>73</v>
      </c>
      <c r="Q6" t="s">
        <v>67</v>
      </c>
      <c r="R6" t="s">
        <v>34</v>
      </c>
      <c r="S6">
        <v>2</v>
      </c>
      <c r="T6">
        <v>0</v>
      </c>
      <c r="U6">
        <v>10</v>
      </c>
      <c r="V6">
        <v>20</v>
      </c>
      <c r="W6" t="s">
        <v>35</v>
      </c>
      <c r="X6">
        <v>4</v>
      </c>
      <c r="Y6" s="1">
        <v>42296</v>
      </c>
      <c r="Z6">
        <v>24</v>
      </c>
      <c r="AA6">
        <v>20</v>
      </c>
      <c r="AB6" t="s">
        <v>34</v>
      </c>
      <c r="AC6" s="1">
        <v>42296</v>
      </c>
      <c r="AD6" t="s">
        <v>34</v>
      </c>
      <c r="AE6" t="s">
        <v>34</v>
      </c>
      <c r="AF6" t="s">
        <v>34</v>
      </c>
      <c r="AG6">
        <v>0</v>
      </c>
      <c r="AH6">
        <v>0</v>
      </c>
      <c r="AI6">
        <v>0</v>
      </c>
      <c r="AJ6" s="1">
        <v>42296</v>
      </c>
      <c r="AK6" s="1">
        <v>2</v>
      </c>
      <c r="AL6" s="1">
        <v>2</v>
      </c>
      <c r="AM6" t="s">
        <v>34</v>
      </c>
      <c r="AN6" t="s">
        <v>66</v>
      </c>
      <c r="AO6" t="s">
        <v>34</v>
      </c>
      <c r="AP6">
        <v>0</v>
      </c>
      <c r="AQ6" t="s">
        <v>34</v>
      </c>
      <c r="AR6" t="s">
        <v>34</v>
      </c>
      <c r="AS6" t="s">
        <v>34</v>
      </c>
    </row>
    <row r="7" spans="1:45">
      <c r="A7" s="8">
        <v>42156</v>
      </c>
      <c r="C7" s="2">
        <v>10</v>
      </c>
      <c r="D7" s="2">
        <f t="shared" si="0"/>
        <v>0</v>
      </c>
      <c r="G7" s="2"/>
      <c r="I7" s="2">
        <f>+Tableau_SERVEURSDA_SQLEXPRESS_SDA1_CDECLTLIG[[#This Row],[PrixLigneHT]]</f>
        <v>20</v>
      </c>
      <c r="J7" s="4">
        <f>+Tableau_SERVEURSDA_SQLEXPRESS_SDA1_CDECLTLIG[[#This Row],[PrixLigneHT]]-(D7+E7+F7+G7+H7)</f>
        <v>20</v>
      </c>
      <c r="K7" s="7">
        <f t="shared" si="1"/>
        <v>1</v>
      </c>
      <c r="M7" t="s">
        <v>65</v>
      </c>
      <c r="N7">
        <v>6</v>
      </c>
      <c r="O7" t="s">
        <v>42</v>
      </c>
      <c r="P7" t="s">
        <v>74</v>
      </c>
      <c r="Q7" t="s">
        <v>50</v>
      </c>
      <c r="R7" t="s">
        <v>34</v>
      </c>
      <c r="S7">
        <v>2</v>
      </c>
      <c r="T7">
        <v>0</v>
      </c>
      <c r="U7">
        <v>10</v>
      </c>
      <c r="V7">
        <v>20</v>
      </c>
      <c r="W7" t="s">
        <v>35</v>
      </c>
      <c r="X7">
        <v>4</v>
      </c>
      <c r="Y7" s="1">
        <v>42296</v>
      </c>
      <c r="Z7">
        <v>24</v>
      </c>
      <c r="AA7">
        <v>20</v>
      </c>
      <c r="AB7" t="s">
        <v>34</v>
      </c>
      <c r="AC7" s="1">
        <v>42296</v>
      </c>
      <c r="AD7" t="s">
        <v>34</v>
      </c>
      <c r="AE7" t="s">
        <v>34</v>
      </c>
      <c r="AF7" t="s">
        <v>34</v>
      </c>
      <c r="AG7">
        <v>0</v>
      </c>
      <c r="AH7">
        <v>0</v>
      </c>
      <c r="AI7">
        <v>0</v>
      </c>
      <c r="AJ7" s="1">
        <v>42296</v>
      </c>
      <c r="AK7" s="1">
        <v>2</v>
      </c>
      <c r="AL7" s="1">
        <v>2</v>
      </c>
      <c r="AM7" t="s">
        <v>34</v>
      </c>
      <c r="AN7" t="s">
        <v>66</v>
      </c>
      <c r="AO7" t="s">
        <v>34</v>
      </c>
      <c r="AP7">
        <v>0</v>
      </c>
      <c r="AQ7" t="s">
        <v>34</v>
      </c>
      <c r="AR7" t="s">
        <v>34</v>
      </c>
      <c r="AS7" t="s">
        <v>34</v>
      </c>
    </row>
    <row r="8" spans="1:45">
      <c r="A8" s="8">
        <v>42156</v>
      </c>
      <c r="C8" s="2">
        <v>10</v>
      </c>
      <c r="D8" s="2">
        <f t="shared" si="0"/>
        <v>0</v>
      </c>
      <c r="G8" s="2"/>
      <c r="I8" s="2">
        <f>+Tableau_SERVEURSDA_SQLEXPRESS_SDA1_CDECLTLIG[[#This Row],[PrixLigneHT]]</f>
        <v>50</v>
      </c>
      <c r="J8" s="4">
        <f>+Tableau_SERVEURSDA_SQLEXPRESS_SDA1_CDECLTLIG[[#This Row],[PrixLigneHT]]-(D8+E8+F8+G8+H8)</f>
        <v>50</v>
      </c>
      <c r="K8" s="7">
        <f t="shared" si="1"/>
        <v>1</v>
      </c>
      <c r="M8" t="s">
        <v>65</v>
      </c>
      <c r="N8">
        <v>7</v>
      </c>
      <c r="O8" t="s">
        <v>42</v>
      </c>
      <c r="P8" t="s">
        <v>75</v>
      </c>
      <c r="Q8" t="s">
        <v>38</v>
      </c>
      <c r="R8" t="s">
        <v>34</v>
      </c>
      <c r="S8">
        <v>5</v>
      </c>
      <c r="T8">
        <v>0</v>
      </c>
      <c r="U8">
        <v>10</v>
      </c>
      <c r="V8">
        <v>50</v>
      </c>
      <c r="W8" t="s">
        <v>35</v>
      </c>
      <c r="X8">
        <v>10</v>
      </c>
      <c r="Y8" s="1">
        <v>42342</v>
      </c>
      <c r="Z8">
        <v>60</v>
      </c>
      <c r="AA8">
        <v>20</v>
      </c>
      <c r="AB8" t="s">
        <v>34</v>
      </c>
      <c r="AC8" s="1">
        <v>42342</v>
      </c>
      <c r="AD8" t="s">
        <v>34</v>
      </c>
      <c r="AE8" t="s">
        <v>34</v>
      </c>
      <c r="AF8" t="s">
        <v>34</v>
      </c>
      <c r="AG8">
        <v>0</v>
      </c>
      <c r="AH8">
        <v>0</v>
      </c>
      <c r="AI8">
        <v>0</v>
      </c>
      <c r="AJ8" s="1">
        <v>42342</v>
      </c>
      <c r="AK8" s="1">
        <v>2</v>
      </c>
      <c r="AL8" s="1">
        <v>2</v>
      </c>
      <c r="AM8" t="s">
        <v>34</v>
      </c>
      <c r="AN8" t="s">
        <v>66</v>
      </c>
      <c r="AO8" t="s">
        <v>34</v>
      </c>
      <c r="AP8">
        <v>0</v>
      </c>
      <c r="AQ8" t="s">
        <v>34</v>
      </c>
      <c r="AR8" t="s">
        <v>34</v>
      </c>
      <c r="AS8" t="s">
        <v>34</v>
      </c>
    </row>
    <row r="9" spans="1:45">
      <c r="A9" s="8">
        <v>42156</v>
      </c>
      <c r="C9" s="2">
        <v>10</v>
      </c>
      <c r="D9" s="2">
        <f t="shared" si="0"/>
        <v>0</v>
      </c>
      <c r="G9" s="2"/>
      <c r="I9" s="2">
        <f>+Tableau_SERVEURSDA_SQLEXPRESS_SDA1_CDECLTLIG[[#This Row],[PrixLigneHT]]</f>
        <v>60</v>
      </c>
      <c r="J9" s="4">
        <f>+Tableau_SERVEURSDA_SQLEXPRESS_SDA1_CDECLTLIG[[#This Row],[PrixLigneHT]]-(D9+E9+F9+G9+H9)</f>
        <v>60</v>
      </c>
      <c r="K9" s="7">
        <f t="shared" si="1"/>
        <v>1</v>
      </c>
      <c r="M9" t="s">
        <v>65</v>
      </c>
      <c r="N9">
        <v>8</v>
      </c>
      <c r="O9" t="s">
        <v>33</v>
      </c>
      <c r="P9" t="s">
        <v>76</v>
      </c>
      <c r="Q9" t="s">
        <v>68</v>
      </c>
      <c r="R9" t="s">
        <v>34</v>
      </c>
      <c r="S9">
        <v>6</v>
      </c>
      <c r="T9">
        <v>3</v>
      </c>
      <c r="U9">
        <v>10</v>
      </c>
      <c r="V9">
        <v>60</v>
      </c>
      <c r="W9" t="s">
        <v>35</v>
      </c>
      <c r="X9">
        <v>12</v>
      </c>
      <c r="Y9" s="1">
        <v>42209</v>
      </c>
      <c r="Z9">
        <v>72</v>
      </c>
      <c r="AA9">
        <v>20</v>
      </c>
      <c r="AB9" t="s">
        <v>34</v>
      </c>
      <c r="AC9" s="1">
        <v>42209</v>
      </c>
      <c r="AD9" t="s">
        <v>34</v>
      </c>
      <c r="AE9" t="s">
        <v>34</v>
      </c>
      <c r="AF9" t="s">
        <v>34</v>
      </c>
      <c r="AG9">
        <v>0</v>
      </c>
      <c r="AH9">
        <v>0</v>
      </c>
      <c r="AI9">
        <v>0</v>
      </c>
      <c r="AJ9" s="1">
        <v>42209</v>
      </c>
      <c r="AK9" s="1">
        <v>2</v>
      </c>
      <c r="AL9" s="1">
        <v>2</v>
      </c>
      <c r="AM9" t="s">
        <v>34</v>
      </c>
      <c r="AN9" t="s">
        <v>66</v>
      </c>
      <c r="AO9" t="s">
        <v>34</v>
      </c>
      <c r="AP9">
        <v>0</v>
      </c>
      <c r="AQ9" t="s">
        <v>34</v>
      </c>
      <c r="AR9" t="s">
        <v>34</v>
      </c>
      <c r="AS9" t="s">
        <v>34</v>
      </c>
    </row>
    <row r="10" spans="1:45">
      <c r="A10" s="8">
        <v>42156</v>
      </c>
      <c r="C10" s="2">
        <v>10</v>
      </c>
      <c r="D10" s="2">
        <f t="shared" si="0"/>
        <v>0</v>
      </c>
      <c r="G10" s="2"/>
      <c r="I10" s="2">
        <f>+Tableau_SERVEURSDA_SQLEXPRESS_SDA1_CDECLTLIG[[#This Row],[PrixLigneHT]]</f>
        <v>10</v>
      </c>
      <c r="J10" s="4">
        <f>+Tableau_SERVEURSDA_SQLEXPRESS_SDA1_CDECLTLIG[[#This Row],[PrixLigneHT]]-(D10+E10+F10+G10+H10)</f>
        <v>10</v>
      </c>
      <c r="K10" s="7">
        <f t="shared" si="1"/>
        <v>1</v>
      </c>
      <c r="M10" t="s">
        <v>62</v>
      </c>
      <c r="N10">
        <v>1</v>
      </c>
      <c r="O10" t="s">
        <v>33</v>
      </c>
      <c r="P10" t="s">
        <v>77</v>
      </c>
      <c r="Q10" t="s">
        <v>51</v>
      </c>
      <c r="R10" t="s">
        <v>34</v>
      </c>
      <c r="S10">
        <v>1</v>
      </c>
      <c r="T10">
        <v>1</v>
      </c>
      <c r="U10">
        <v>10</v>
      </c>
      <c r="V10">
        <v>10</v>
      </c>
      <c r="W10" t="s">
        <v>35</v>
      </c>
      <c r="X10">
        <v>2</v>
      </c>
      <c r="Y10" s="1">
        <v>42192</v>
      </c>
      <c r="Z10">
        <v>12</v>
      </c>
      <c r="AA10">
        <v>20</v>
      </c>
      <c r="AB10" t="s">
        <v>34</v>
      </c>
      <c r="AC10" s="1">
        <v>42192</v>
      </c>
      <c r="AD10" t="s">
        <v>34</v>
      </c>
      <c r="AE10" t="s">
        <v>34</v>
      </c>
      <c r="AF10" t="s">
        <v>34</v>
      </c>
      <c r="AG10">
        <v>0</v>
      </c>
      <c r="AH10">
        <v>0</v>
      </c>
      <c r="AI10">
        <v>0</v>
      </c>
      <c r="AJ10" s="1">
        <v>42192</v>
      </c>
      <c r="AK10" s="1">
        <v>2</v>
      </c>
      <c r="AL10" s="1">
        <v>2</v>
      </c>
      <c r="AM10" t="s">
        <v>34</v>
      </c>
      <c r="AN10" t="s">
        <v>37</v>
      </c>
      <c r="AO10" t="s">
        <v>63</v>
      </c>
      <c r="AP10">
        <v>1</v>
      </c>
      <c r="AQ10" t="s">
        <v>34</v>
      </c>
      <c r="AR10" t="s">
        <v>34</v>
      </c>
      <c r="AS10" t="s">
        <v>34</v>
      </c>
    </row>
    <row r="11" spans="1:45">
      <c r="A11" s="8">
        <v>42156</v>
      </c>
      <c r="C11" s="2">
        <v>10</v>
      </c>
      <c r="D11" s="2">
        <f t="shared" si="0"/>
        <v>0</v>
      </c>
      <c r="G11" s="2"/>
      <c r="I11" s="2">
        <f>+Tableau_SERVEURSDA_SQLEXPRESS_SDA1_CDECLTLIG[[#This Row],[PrixLigneHT]]</f>
        <v>10</v>
      </c>
      <c r="J11" s="4">
        <f>+Tableau_SERVEURSDA_SQLEXPRESS_SDA1_CDECLTLIG[[#This Row],[PrixLigneHT]]-(D11+E11+F11+G11+H11)</f>
        <v>10</v>
      </c>
      <c r="K11" s="7">
        <f t="shared" si="1"/>
        <v>1</v>
      </c>
      <c r="M11" t="s">
        <v>62</v>
      </c>
      <c r="N11">
        <v>2</v>
      </c>
      <c r="O11" t="s">
        <v>33</v>
      </c>
      <c r="P11" t="s">
        <v>78</v>
      </c>
      <c r="Q11" t="s">
        <v>36</v>
      </c>
      <c r="R11" t="s">
        <v>34</v>
      </c>
      <c r="S11">
        <v>1</v>
      </c>
      <c r="T11">
        <v>1</v>
      </c>
      <c r="U11">
        <v>10</v>
      </c>
      <c r="V11">
        <v>10</v>
      </c>
      <c r="W11" t="s">
        <v>35</v>
      </c>
      <c r="X11">
        <v>2</v>
      </c>
      <c r="Y11" s="1">
        <v>42192</v>
      </c>
      <c r="Z11">
        <v>12</v>
      </c>
      <c r="AA11">
        <v>20</v>
      </c>
      <c r="AB11" t="s">
        <v>34</v>
      </c>
      <c r="AC11" s="1">
        <v>42192</v>
      </c>
      <c r="AD11" t="s">
        <v>34</v>
      </c>
      <c r="AE11" t="s">
        <v>34</v>
      </c>
      <c r="AF11" t="s">
        <v>34</v>
      </c>
      <c r="AG11">
        <v>0</v>
      </c>
      <c r="AH11">
        <v>0</v>
      </c>
      <c r="AI11">
        <v>0</v>
      </c>
      <c r="AJ11" s="1">
        <v>42192</v>
      </c>
      <c r="AK11" s="1">
        <v>2</v>
      </c>
      <c r="AL11" s="1">
        <v>2</v>
      </c>
      <c r="AM11" t="s">
        <v>34</v>
      </c>
      <c r="AN11" t="s">
        <v>37</v>
      </c>
      <c r="AO11" t="s">
        <v>64</v>
      </c>
      <c r="AP11">
        <v>1</v>
      </c>
      <c r="AQ11" t="s">
        <v>34</v>
      </c>
      <c r="AR11" t="s">
        <v>34</v>
      </c>
      <c r="AS11" t="s">
        <v>34</v>
      </c>
    </row>
    <row r="12" spans="1:45">
      <c r="A12" s="8">
        <v>42156</v>
      </c>
      <c r="C12" s="2">
        <v>10</v>
      </c>
      <c r="D12" s="2">
        <f t="shared" si="0"/>
        <v>0</v>
      </c>
      <c r="G12" s="2"/>
      <c r="I12" s="2">
        <f>+Tableau_SERVEURSDA_SQLEXPRESS_SDA1_CDECLTLIG[[#This Row],[PrixLigneHT]]</f>
        <v>20</v>
      </c>
      <c r="J12" s="4">
        <f>+Tableau_SERVEURSDA_SQLEXPRESS_SDA1_CDECLTLIG[[#This Row],[PrixLigneHT]]-(D12+E12+F12+G12+H12)</f>
        <v>20</v>
      </c>
      <c r="K12" s="7">
        <f t="shared" si="1"/>
        <v>1</v>
      </c>
      <c r="M12" t="s">
        <v>59</v>
      </c>
      <c r="N12">
        <v>1</v>
      </c>
      <c r="O12" t="s">
        <v>33</v>
      </c>
      <c r="P12" t="s">
        <v>79</v>
      </c>
      <c r="Q12" t="s">
        <v>60</v>
      </c>
      <c r="R12" t="s">
        <v>34</v>
      </c>
      <c r="S12">
        <v>2</v>
      </c>
      <c r="T12">
        <v>1</v>
      </c>
      <c r="U12">
        <v>10</v>
      </c>
      <c r="V12">
        <v>20</v>
      </c>
      <c r="W12" t="s">
        <v>35</v>
      </c>
      <c r="X12">
        <v>4</v>
      </c>
      <c r="Y12" s="1">
        <v>42195</v>
      </c>
      <c r="Z12">
        <v>24</v>
      </c>
      <c r="AA12">
        <v>20</v>
      </c>
      <c r="AB12" t="s">
        <v>34</v>
      </c>
      <c r="AC12" s="1">
        <v>42195</v>
      </c>
      <c r="AD12" t="s">
        <v>34</v>
      </c>
      <c r="AE12" t="s">
        <v>34</v>
      </c>
      <c r="AF12" t="s">
        <v>34</v>
      </c>
      <c r="AG12">
        <v>0</v>
      </c>
      <c r="AH12">
        <v>0</v>
      </c>
      <c r="AI12">
        <v>0</v>
      </c>
      <c r="AJ12" s="1">
        <v>42195</v>
      </c>
      <c r="AK12" s="1">
        <v>2</v>
      </c>
      <c r="AL12" s="1">
        <v>2</v>
      </c>
      <c r="AM12" t="s">
        <v>34</v>
      </c>
      <c r="AN12" t="s">
        <v>61</v>
      </c>
      <c r="AO12" t="s">
        <v>34</v>
      </c>
      <c r="AP12">
        <v>0</v>
      </c>
      <c r="AQ12" t="s">
        <v>34</v>
      </c>
      <c r="AR12" t="s">
        <v>34</v>
      </c>
      <c r="AS12" t="s">
        <v>34</v>
      </c>
    </row>
    <row r="13" spans="1:45">
      <c r="A13" s="8">
        <v>42156</v>
      </c>
      <c r="C13" s="2">
        <v>10</v>
      </c>
      <c r="D13" s="2">
        <f t="shared" si="0"/>
        <v>0</v>
      </c>
      <c r="G13" s="2"/>
      <c r="I13" s="2">
        <f>+Tableau_SERVEURSDA_SQLEXPRESS_SDA1_CDECLTLIG[[#This Row],[PrixLigneHT]]</f>
        <v>300</v>
      </c>
      <c r="J13" s="4">
        <f>+Tableau_SERVEURSDA_SQLEXPRESS_SDA1_CDECLTLIG[[#This Row],[PrixLigneHT]]-(D13+E13+F13+G13+H13)</f>
        <v>300</v>
      </c>
      <c r="K13" s="7">
        <f t="shared" si="1"/>
        <v>1</v>
      </c>
      <c r="M13" t="s">
        <v>57</v>
      </c>
      <c r="N13">
        <v>1</v>
      </c>
      <c r="O13" t="s">
        <v>33</v>
      </c>
      <c r="P13" t="s">
        <v>80</v>
      </c>
      <c r="Q13" t="s">
        <v>39</v>
      </c>
      <c r="R13" t="s">
        <v>34</v>
      </c>
      <c r="S13">
        <v>30</v>
      </c>
      <c r="T13">
        <v>30</v>
      </c>
      <c r="U13">
        <v>10</v>
      </c>
      <c r="V13">
        <v>300</v>
      </c>
      <c r="W13" t="s">
        <v>35</v>
      </c>
      <c r="X13">
        <v>60</v>
      </c>
      <c r="Y13" s="1">
        <v>42216</v>
      </c>
      <c r="Z13">
        <v>360</v>
      </c>
      <c r="AA13">
        <v>20</v>
      </c>
      <c r="AB13" t="s">
        <v>34</v>
      </c>
      <c r="AC13" s="1">
        <v>42216</v>
      </c>
      <c r="AD13" t="s">
        <v>34</v>
      </c>
      <c r="AE13" t="s">
        <v>34</v>
      </c>
      <c r="AF13" t="s">
        <v>34</v>
      </c>
      <c r="AG13">
        <v>0</v>
      </c>
      <c r="AH13">
        <v>0</v>
      </c>
      <c r="AI13">
        <v>0</v>
      </c>
      <c r="AJ13" s="1">
        <v>42216</v>
      </c>
      <c r="AK13" s="1">
        <v>2</v>
      </c>
      <c r="AL13" s="1">
        <v>2</v>
      </c>
      <c r="AM13" t="s">
        <v>34</v>
      </c>
      <c r="AN13" t="s">
        <v>58</v>
      </c>
      <c r="AO13" t="s">
        <v>34</v>
      </c>
      <c r="AP13">
        <v>0</v>
      </c>
      <c r="AQ13" t="s">
        <v>34</v>
      </c>
      <c r="AR13" t="s">
        <v>34</v>
      </c>
      <c r="AS13" t="s">
        <v>34</v>
      </c>
    </row>
    <row r="14" spans="1:45">
      <c r="A14" s="8">
        <v>42156</v>
      </c>
      <c r="C14" s="2">
        <v>10</v>
      </c>
      <c r="D14" s="2">
        <f t="shared" si="0"/>
        <v>0</v>
      </c>
      <c r="G14" s="2"/>
      <c r="I14" s="2">
        <f>+Tableau_SERVEURSDA_SQLEXPRESS_SDA1_CDECLTLIG[[#This Row],[PrixLigneHT]]</f>
        <v>600</v>
      </c>
      <c r="J14" s="4">
        <f>+Tableau_SERVEURSDA_SQLEXPRESS_SDA1_CDECLTLIG[[#This Row],[PrixLigneHT]]-(D14+E14+F14+G14+H14)</f>
        <v>600</v>
      </c>
      <c r="K14" s="7">
        <f t="shared" si="1"/>
        <v>1</v>
      </c>
      <c r="M14" t="s">
        <v>56</v>
      </c>
      <c r="N14">
        <v>1</v>
      </c>
      <c r="O14" t="s">
        <v>33</v>
      </c>
      <c r="P14" t="s">
        <v>81</v>
      </c>
      <c r="Q14" t="s">
        <v>39</v>
      </c>
      <c r="R14" t="s">
        <v>34</v>
      </c>
      <c r="S14">
        <v>60</v>
      </c>
      <c r="T14">
        <v>60</v>
      </c>
      <c r="U14">
        <v>10</v>
      </c>
      <c r="V14">
        <v>600</v>
      </c>
      <c r="W14" t="s">
        <v>35</v>
      </c>
      <c r="X14">
        <v>120</v>
      </c>
      <c r="Y14" s="1">
        <v>42209</v>
      </c>
      <c r="Z14">
        <v>720</v>
      </c>
      <c r="AA14">
        <v>20</v>
      </c>
      <c r="AB14" t="s">
        <v>34</v>
      </c>
      <c r="AC14" s="1">
        <v>42209</v>
      </c>
      <c r="AD14" t="s">
        <v>34</v>
      </c>
      <c r="AE14" t="s">
        <v>34</v>
      </c>
      <c r="AF14" t="s">
        <v>34</v>
      </c>
      <c r="AG14">
        <v>0</v>
      </c>
      <c r="AH14">
        <v>0</v>
      </c>
      <c r="AI14">
        <v>0</v>
      </c>
      <c r="AJ14" s="1">
        <v>42209</v>
      </c>
      <c r="AK14" s="1">
        <v>2</v>
      </c>
      <c r="AL14" s="1">
        <v>2</v>
      </c>
      <c r="AM14" t="s">
        <v>34</v>
      </c>
      <c r="AN14" t="s">
        <v>37</v>
      </c>
      <c r="AO14" t="s">
        <v>34</v>
      </c>
      <c r="AP14">
        <v>0</v>
      </c>
      <c r="AQ14" t="s">
        <v>34</v>
      </c>
      <c r="AR14" t="s">
        <v>34</v>
      </c>
      <c r="AS14" t="s">
        <v>34</v>
      </c>
    </row>
    <row r="15" spans="1:45">
      <c r="A15" s="8">
        <v>42156</v>
      </c>
      <c r="B15" s="6">
        <v>3.5</v>
      </c>
      <c r="C15" s="2">
        <v>10</v>
      </c>
      <c r="D15" s="2">
        <f t="shared" si="0"/>
        <v>35</v>
      </c>
      <c r="G15" s="2"/>
      <c r="I15" s="2">
        <f>+Tableau_SERVEURSDA_SQLEXPRESS_SDA1_CDECLTLIG[[#This Row],[PrixLigneHT]]</f>
        <v>600</v>
      </c>
      <c r="J15" s="4">
        <f>+Tableau_SERVEURSDA_SQLEXPRESS_SDA1_CDECLTLIG[[#This Row],[PrixLigneHT]]-(D15+E15+F15+G15+H15)</f>
        <v>565</v>
      </c>
      <c r="K15" s="7">
        <f t="shared" si="1"/>
        <v>0.94166666666666665</v>
      </c>
      <c r="M15" t="s">
        <v>56</v>
      </c>
      <c r="N15">
        <v>2</v>
      </c>
      <c r="O15" t="s">
        <v>33</v>
      </c>
      <c r="P15" t="s">
        <v>82</v>
      </c>
      <c r="Q15" t="s">
        <v>39</v>
      </c>
      <c r="R15" t="s">
        <v>34</v>
      </c>
      <c r="S15">
        <v>60</v>
      </c>
      <c r="T15">
        <v>60</v>
      </c>
      <c r="U15">
        <v>10</v>
      </c>
      <c r="V15">
        <v>600</v>
      </c>
      <c r="W15" t="s">
        <v>35</v>
      </c>
      <c r="X15">
        <v>120</v>
      </c>
      <c r="Y15" s="1">
        <v>42209</v>
      </c>
      <c r="Z15">
        <v>720</v>
      </c>
      <c r="AA15">
        <v>20</v>
      </c>
      <c r="AB15" t="s">
        <v>34</v>
      </c>
      <c r="AC15" s="1">
        <v>42209</v>
      </c>
      <c r="AD15" t="s">
        <v>34</v>
      </c>
      <c r="AE15" t="s">
        <v>34</v>
      </c>
      <c r="AF15" t="s">
        <v>34</v>
      </c>
      <c r="AG15">
        <v>0</v>
      </c>
      <c r="AH15">
        <v>0</v>
      </c>
      <c r="AI15">
        <v>0</v>
      </c>
      <c r="AJ15" s="1">
        <v>42209</v>
      </c>
      <c r="AK15" s="1">
        <v>2</v>
      </c>
      <c r="AL15" s="1">
        <v>2</v>
      </c>
      <c r="AM15" t="s">
        <v>34</v>
      </c>
      <c r="AN15" t="s">
        <v>37</v>
      </c>
      <c r="AO15" t="s">
        <v>34</v>
      </c>
      <c r="AP15">
        <v>0</v>
      </c>
      <c r="AQ15" t="s">
        <v>34</v>
      </c>
      <c r="AR15" t="s">
        <v>34</v>
      </c>
      <c r="AS15" t="s">
        <v>34</v>
      </c>
    </row>
    <row r="16" spans="1:45">
      <c r="A16" s="8">
        <v>42156</v>
      </c>
      <c r="C16" s="2">
        <v>10</v>
      </c>
      <c r="D16" s="2">
        <f t="shared" si="0"/>
        <v>0</v>
      </c>
      <c r="G16" s="2"/>
      <c r="I16" s="2">
        <f>+Tableau_SERVEURSDA_SQLEXPRESS_SDA1_CDECLTLIG[[#This Row],[PrixLigneHT]]</f>
        <v>10</v>
      </c>
      <c r="J16" s="4">
        <f>+Tableau_SERVEURSDA_SQLEXPRESS_SDA1_CDECLTLIG[[#This Row],[PrixLigneHT]]-(D16+E16+F16+G16+H16)</f>
        <v>10</v>
      </c>
      <c r="K16" s="7">
        <f t="shared" si="1"/>
        <v>1</v>
      </c>
      <c r="M16" t="s">
        <v>54</v>
      </c>
      <c r="N16">
        <v>1</v>
      </c>
      <c r="O16" t="s">
        <v>42</v>
      </c>
      <c r="P16" t="s">
        <v>83</v>
      </c>
      <c r="Q16" t="s">
        <v>36</v>
      </c>
      <c r="R16" t="s">
        <v>34</v>
      </c>
      <c r="S16">
        <v>1</v>
      </c>
      <c r="T16">
        <v>0</v>
      </c>
      <c r="U16">
        <v>10</v>
      </c>
      <c r="V16">
        <v>10</v>
      </c>
      <c r="W16" t="s">
        <v>35</v>
      </c>
      <c r="X16">
        <v>2</v>
      </c>
      <c r="Y16" s="1">
        <v>42216</v>
      </c>
      <c r="Z16">
        <v>12</v>
      </c>
      <c r="AA16">
        <v>20</v>
      </c>
      <c r="AB16" t="s">
        <v>34</v>
      </c>
      <c r="AC16" s="1">
        <v>42216</v>
      </c>
      <c r="AD16" t="s">
        <v>34</v>
      </c>
      <c r="AE16" t="s">
        <v>34</v>
      </c>
      <c r="AF16" t="s">
        <v>34</v>
      </c>
      <c r="AG16">
        <v>0</v>
      </c>
      <c r="AH16">
        <v>0</v>
      </c>
      <c r="AI16">
        <v>0</v>
      </c>
      <c r="AJ16" s="1">
        <v>42216</v>
      </c>
      <c r="AK16" s="1">
        <v>2</v>
      </c>
      <c r="AL16" s="1">
        <v>2</v>
      </c>
      <c r="AM16" t="s">
        <v>34</v>
      </c>
      <c r="AN16" t="s">
        <v>55</v>
      </c>
      <c r="AO16" t="s">
        <v>34</v>
      </c>
      <c r="AP16">
        <v>0</v>
      </c>
      <c r="AQ16" t="s">
        <v>34</v>
      </c>
      <c r="AR16" t="s">
        <v>34</v>
      </c>
      <c r="AS16" t="s">
        <v>34</v>
      </c>
    </row>
    <row r="17" spans="1:45">
      <c r="A17" s="8">
        <v>42156</v>
      </c>
      <c r="C17" s="2">
        <v>10</v>
      </c>
      <c r="D17" s="2">
        <f t="shared" si="0"/>
        <v>0</v>
      </c>
      <c r="G17" s="2"/>
      <c r="I17" s="2">
        <f>+Tableau_SERVEURSDA_SQLEXPRESS_SDA1_CDECLTLIG[[#This Row],[PrixLigneHT]]</f>
        <v>10</v>
      </c>
      <c r="J17" s="4">
        <f>+Tableau_SERVEURSDA_SQLEXPRESS_SDA1_CDECLTLIG[[#This Row],[PrixLigneHT]]-(D17+E17+F17+G17+H17)</f>
        <v>10</v>
      </c>
      <c r="K17" s="7">
        <f t="shared" si="1"/>
        <v>1</v>
      </c>
      <c r="M17" t="s">
        <v>52</v>
      </c>
      <c r="N17">
        <v>1</v>
      </c>
      <c r="O17" t="s">
        <v>42</v>
      </c>
      <c r="P17" t="s">
        <v>84</v>
      </c>
      <c r="Q17" t="s">
        <v>36</v>
      </c>
      <c r="R17" t="s">
        <v>34</v>
      </c>
      <c r="S17">
        <v>1</v>
      </c>
      <c r="T17">
        <v>0</v>
      </c>
      <c r="U17">
        <v>10</v>
      </c>
      <c r="V17">
        <v>10</v>
      </c>
      <c r="W17" t="s">
        <v>35</v>
      </c>
      <c r="X17">
        <v>2</v>
      </c>
      <c r="Y17" s="1">
        <v>42247</v>
      </c>
      <c r="Z17">
        <v>12</v>
      </c>
      <c r="AA17">
        <v>20</v>
      </c>
      <c r="AB17" t="s">
        <v>34</v>
      </c>
      <c r="AC17" s="1">
        <v>42247</v>
      </c>
      <c r="AD17" t="s">
        <v>34</v>
      </c>
      <c r="AE17" t="s">
        <v>34</v>
      </c>
      <c r="AF17" t="s">
        <v>34</v>
      </c>
      <c r="AG17">
        <v>0</v>
      </c>
      <c r="AH17">
        <v>0</v>
      </c>
      <c r="AI17">
        <v>0</v>
      </c>
      <c r="AJ17" s="1">
        <v>42247</v>
      </c>
      <c r="AK17" s="1">
        <v>2</v>
      </c>
      <c r="AL17" s="1">
        <v>2</v>
      </c>
      <c r="AM17" t="s">
        <v>34</v>
      </c>
      <c r="AN17" t="s">
        <v>53</v>
      </c>
      <c r="AO17" t="s">
        <v>34</v>
      </c>
      <c r="AP17">
        <v>0</v>
      </c>
      <c r="AQ17" t="s">
        <v>34</v>
      </c>
      <c r="AR17" t="s">
        <v>34</v>
      </c>
      <c r="AS17" t="s">
        <v>34</v>
      </c>
    </row>
    <row r="18" spans="1:45">
      <c r="A18" s="8">
        <v>42156</v>
      </c>
      <c r="C18" s="2">
        <v>10</v>
      </c>
      <c r="D18" s="2">
        <f t="shared" si="0"/>
        <v>0</v>
      </c>
      <c r="G18" s="2"/>
      <c r="I18" s="2">
        <f>+Tableau_SERVEURSDA_SQLEXPRESS_SDA1_CDECLTLIG[[#This Row],[PrixLigneHT]]</f>
        <v>10</v>
      </c>
      <c r="J18" s="4">
        <f>+Tableau_SERVEURSDA_SQLEXPRESS_SDA1_CDECLTLIG[[#This Row],[PrixLigneHT]]-(D18+E18+F18+G18+H18)</f>
        <v>10</v>
      </c>
      <c r="K18" s="7">
        <f t="shared" si="1"/>
        <v>1</v>
      </c>
      <c r="M18" t="s">
        <v>52</v>
      </c>
      <c r="N18">
        <v>2</v>
      </c>
      <c r="O18" t="s">
        <v>42</v>
      </c>
      <c r="P18" t="s">
        <v>85</v>
      </c>
      <c r="Q18" t="s">
        <v>36</v>
      </c>
      <c r="R18" t="s">
        <v>34</v>
      </c>
      <c r="S18">
        <v>1</v>
      </c>
      <c r="T18">
        <v>0</v>
      </c>
      <c r="U18">
        <v>10</v>
      </c>
      <c r="V18">
        <v>10</v>
      </c>
      <c r="W18" t="s">
        <v>35</v>
      </c>
      <c r="X18">
        <v>2</v>
      </c>
      <c r="Y18" s="1">
        <v>42247</v>
      </c>
      <c r="Z18">
        <v>12</v>
      </c>
      <c r="AA18">
        <v>20</v>
      </c>
      <c r="AB18" t="s">
        <v>34</v>
      </c>
      <c r="AC18" s="1">
        <v>42247</v>
      </c>
      <c r="AD18" t="s">
        <v>34</v>
      </c>
      <c r="AE18" t="s">
        <v>34</v>
      </c>
      <c r="AF18" t="s">
        <v>34</v>
      </c>
      <c r="AG18">
        <v>0</v>
      </c>
      <c r="AH18">
        <v>0</v>
      </c>
      <c r="AI18">
        <v>0</v>
      </c>
      <c r="AJ18" s="1">
        <v>42247</v>
      </c>
      <c r="AK18" s="1">
        <v>2</v>
      </c>
      <c r="AL18" s="1">
        <v>2</v>
      </c>
      <c r="AM18" t="s">
        <v>34</v>
      </c>
      <c r="AN18" t="s">
        <v>53</v>
      </c>
      <c r="AO18" t="s">
        <v>34</v>
      </c>
      <c r="AP18">
        <v>0</v>
      </c>
      <c r="AQ18" t="s">
        <v>34</v>
      </c>
      <c r="AR18" t="s">
        <v>34</v>
      </c>
      <c r="AS18" t="s">
        <v>34</v>
      </c>
    </row>
    <row r="19" spans="1:45">
      <c r="A19" s="8">
        <v>42156</v>
      </c>
      <c r="C19" s="2">
        <v>10</v>
      </c>
      <c r="D19" s="2">
        <f t="shared" si="0"/>
        <v>0</v>
      </c>
      <c r="G19" s="2"/>
      <c r="I19" s="2">
        <f>+Tableau_SERVEURSDA_SQLEXPRESS_SDA1_CDECLTLIG[[#This Row],[PrixLigneHT]]</f>
        <v>10</v>
      </c>
      <c r="J19" s="4">
        <f>+Tableau_SERVEURSDA_SQLEXPRESS_SDA1_CDECLTLIG[[#This Row],[PrixLigneHT]]-(D19+E19+F19+G19+H19)</f>
        <v>10</v>
      </c>
      <c r="K19" s="7">
        <f t="shared" si="1"/>
        <v>1</v>
      </c>
      <c r="M19" t="s">
        <v>52</v>
      </c>
      <c r="N19">
        <v>3</v>
      </c>
      <c r="O19" t="s">
        <v>42</v>
      </c>
      <c r="P19" t="s">
        <v>86</v>
      </c>
      <c r="Q19" t="s">
        <v>36</v>
      </c>
      <c r="R19" t="s">
        <v>34</v>
      </c>
      <c r="S19">
        <v>1</v>
      </c>
      <c r="T19">
        <v>0</v>
      </c>
      <c r="U19">
        <v>10</v>
      </c>
      <c r="V19">
        <v>10</v>
      </c>
      <c r="W19" t="s">
        <v>35</v>
      </c>
      <c r="X19">
        <v>2</v>
      </c>
      <c r="Y19" s="1">
        <v>42247</v>
      </c>
      <c r="Z19">
        <v>12</v>
      </c>
      <c r="AA19">
        <v>20</v>
      </c>
      <c r="AB19" t="s">
        <v>34</v>
      </c>
      <c r="AC19" s="1">
        <v>42247</v>
      </c>
      <c r="AD19" t="s">
        <v>34</v>
      </c>
      <c r="AE19" t="s">
        <v>34</v>
      </c>
      <c r="AF19" t="s">
        <v>34</v>
      </c>
      <c r="AG19">
        <v>0</v>
      </c>
      <c r="AH19">
        <v>0</v>
      </c>
      <c r="AI19">
        <v>0</v>
      </c>
      <c r="AJ19" s="1">
        <v>42247</v>
      </c>
      <c r="AK19" s="1">
        <v>2</v>
      </c>
      <c r="AL19" s="1">
        <v>2</v>
      </c>
      <c r="AM19" t="s">
        <v>34</v>
      </c>
      <c r="AN19" t="s">
        <v>53</v>
      </c>
      <c r="AO19" t="s">
        <v>34</v>
      </c>
      <c r="AP19">
        <v>0</v>
      </c>
      <c r="AQ19" t="s">
        <v>34</v>
      </c>
      <c r="AR19" t="s">
        <v>34</v>
      </c>
      <c r="AS19" t="s">
        <v>34</v>
      </c>
    </row>
    <row r="20" spans="1:45">
      <c r="A20" s="8">
        <v>42156</v>
      </c>
      <c r="B20" s="6">
        <v>6</v>
      </c>
      <c r="C20" s="2">
        <v>10</v>
      </c>
      <c r="D20" s="2">
        <f t="shared" ref="D20" si="2">+C20*B20</f>
        <v>60</v>
      </c>
      <c r="G20" s="2"/>
      <c r="I20" s="2">
        <f>+Tableau_SERVEURSDA_SQLEXPRESS_SDA1_CDECLTLIG[[#This Row],[PrixLigneHT]]</f>
        <v>10</v>
      </c>
      <c r="J20" s="4">
        <f>+Tableau_SERVEURSDA_SQLEXPRESS_SDA1_CDECLTLIG[[#This Row],[PrixLigneHT]]-(D20+E20+F20+G20+H20)</f>
        <v>-50</v>
      </c>
      <c r="K20" s="7">
        <f t="shared" ref="K20" si="3">+(J20/I20)</f>
        <v>-5</v>
      </c>
      <c r="M20" t="s">
        <v>52</v>
      </c>
      <c r="N20">
        <v>4</v>
      </c>
      <c r="O20" t="s">
        <v>42</v>
      </c>
      <c r="P20" t="s">
        <v>87</v>
      </c>
      <c r="Q20" t="s">
        <v>36</v>
      </c>
      <c r="R20" t="s">
        <v>34</v>
      </c>
      <c r="S20">
        <v>1</v>
      </c>
      <c r="T20">
        <v>0</v>
      </c>
      <c r="U20">
        <v>10</v>
      </c>
      <c r="V20">
        <v>10</v>
      </c>
      <c r="W20" t="s">
        <v>35</v>
      </c>
      <c r="X20">
        <v>2</v>
      </c>
      <c r="Y20" s="1">
        <v>43343</v>
      </c>
      <c r="Z20">
        <v>12</v>
      </c>
      <c r="AA20">
        <v>20</v>
      </c>
      <c r="AB20" t="s">
        <v>34</v>
      </c>
      <c r="AC20" s="1">
        <v>42247</v>
      </c>
      <c r="AD20" t="s">
        <v>34</v>
      </c>
      <c r="AE20" t="s">
        <v>34</v>
      </c>
      <c r="AF20" t="s">
        <v>34</v>
      </c>
      <c r="AG20">
        <v>0</v>
      </c>
      <c r="AH20">
        <v>0</v>
      </c>
      <c r="AI20">
        <v>0</v>
      </c>
      <c r="AJ20" s="1">
        <v>43343</v>
      </c>
      <c r="AK20" s="1">
        <v>2</v>
      </c>
      <c r="AL20" s="1">
        <v>2</v>
      </c>
      <c r="AM20" t="s">
        <v>34</v>
      </c>
      <c r="AN20" t="s">
        <v>53</v>
      </c>
      <c r="AO20" t="s">
        <v>34</v>
      </c>
      <c r="AP20">
        <v>0</v>
      </c>
      <c r="AQ20" t="s">
        <v>34</v>
      </c>
      <c r="AR20" t="s">
        <v>34</v>
      </c>
      <c r="AS20" t="s">
        <v>34</v>
      </c>
    </row>
  </sheetData>
  <autoFilter ref="A2:L20"/>
  <conditionalFormatting sqref="J1:K1 J3:K1048576">
    <cfRule type="cellIs" dxfId="1" priority="1" operator="greaterThan">
      <formula>0</formula>
    </cfRule>
    <cfRule type="cellIs" dxfId="0" priority="2" operator="lessThanOrEqual">
      <formula>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2015-07-30T14:55:42Z</dcterms:modified>
</cp:coreProperties>
</file>