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16608" windowHeight="7536" tabRatio="500"/>
  </bookViews>
  <sheets>
    <sheet name="Planning" sheetId="2" r:id="rId1"/>
    <sheet name="ev_HiddenInfo" sheetId="4" state="hidden" r:id="rId2"/>
    <sheet name="_PalUtilTempWorksheet" sheetId="3" state="hidden" r:id="rId3"/>
    <sheet name="Init" sheetId="5" r:id="rId4"/>
  </sheets>
  <calcPr calcId="145621"/>
</workbook>
</file>

<file path=xl/calcChain.xml><?xml version="1.0" encoding="utf-8"?>
<calcChain xmlns="http://schemas.openxmlformats.org/spreadsheetml/2006/main">
  <c r="T25" i="2" l="1"/>
  <c r="T26" i="2"/>
  <c r="T27" i="2"/>
  <c r="O5" i="2"/>
  <c r="O6" i="2" s="1"/>
  <c r="R5" i="2"/>
  <c r="R6" i="2" s="1"/>
  <c r="R7" i="2" s="1"/>
  <c r="U5" i="2"/>
  <c r="U6" i="2" s="1"/>
  <c r="U7" i="2" s="1"/>
  <c r="X5" i="2"/>
  <c r="X6" i="2" s="1"/>
  <c r="X7" i="2" s="1"/>
  <c r="AA5" i="2"/>
  <c r="AA6" i="2" s="1"/>
  <c r="AA7" i="2" s="1"/>
  <c r="AD5" i="2"/>
  <c r="AD6" i="2" s="1"/>
  <c r="AD7" i="2" s="1"/>
  <c r="AG5" i="2"/>
  <c r="AG6" i="2" s="1"/>
  <c r="AG7" i="2" s="1"/>
  <c r="AJ5" i="2"/>
  <c r="AJ6" i="2" s="1"/>
  <c r="AJ7" i="2" s="1"/>
  <c r="AM5" i="2"/>
  <c r="AM6" i="2" s="1"/>
  <c r="AM7" i="2" s="1"/>
  <c r="AP5" i="2"/>
  <c r="AP6" i="2" s="1"/>
  <c r="AP7" i="2" s="1"/>
  <c r="AS5" i="2"/>
  <c r="AS6" i="2" s="1"/>
  <c r="AS7" i="2" s="1"/>
  <c r="AV5" i="2"/>
  <c r="AV6" i="2" s="1"/>
  <c r="AV7" i="2" s="1"/>
  <c r="L28" i="2"/>
  <c r="L26" i="2"/>
  <c r="L25" i="2"/>
  <c r="L27" i="2"/>
  <c r="H16" i="4"/>
  <c r="O3" i="2"/>
  <c r="R3" i="2"/>
  <c r="U3" i="2"/>
  <c r="X3" i="2"/>
  <c r="AA3" i="2"/>
  <c r="AD3" i="2"/>
  <c r="AG3" i="2"/>
  <c r="AJ3" i="2"/>
  <c r="AM3" i="2"/>
  <c r="AP3" i="2"/>
  <c r="AS3" i="2"/>
  <c r="AV3" i="2"/>
  <c r="AX4" i="2"/>
  <c r="AX3" i="2"/>
  <c r="T28" i="2" l="1"/>
  <c r="AX6" i="2"/>
  <c r="O7" i="2"/>
  <c r="AX7" i="2" s="1"/>
  <c r="AX5" i="2"/>
  <c r="B1" i="4" s="1"/>
</calcChain>
</file>

<file path=xl/sharedStrings.xml><?xml version="1.0" encoding="utf-8"?>
<sst xmlns="http://schemas.openxmlformats.org/spreadsheetml/2006/main" count="214" uniqueCount="180">
  <si>
    <t>Capacité dispo. (en min.)</t>
  </si>
  <si>
    <t>Charge planifiée (en min)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</si>
  <si>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</si>
  <si>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</si>
  <si>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</si>
  <si>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</si>
  <si>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</si>
  <si>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</si>
  <si>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</si>
  <si>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</si>
  <si>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</si>
  <si>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1.</t>
  </si>
  <si>
    <t>UNUSED</t>
  </si>
  <si>
    <t>Method + #Operators(Legacy)</t>
  </si>
  <si>
    <t>Mutation Rate (Legacy)</t>
  </si>
  <si>
    <t>Crossover Rate (Legacy)</t>
  </si>
  <si>
    <t>Description</t>
  </si>
  <si>
    <t># Time Blocks/All Groups Must Be Present</t>
  </si>
  <si>
    <t>Constraint Range</t>
  </si>
  <si>
    <t>#Ranges</t>
  </si>
  <si>
    <t>Adj. Range</t>
  </si>
  <si>
    <t>Min Val or Range</t>
  </si>
  <si>
    <t>Max Val Or Range</t>
  </si>
  <si>
    <t>Flags</t>
  </si>
  <si>
    <t>HARD CONSTRAINT DEV</t>
  </si>
  <si>
    <t>CONSTRAINT SOLVER</t>
  </si>
  <si>
    <t>ROFUNC</t>
  </si>
  <si>
    <t>RISKOPT</t>
  </si>
  <si>
    <t>SOFT CONSTRAINT DEV</t>
  </si>
  <si>
    <t>EVAL (True/False or penalty)</t>
  </si>
  <si>
    <t>Type (Hard/Soft)</t>
  </si>
  <si>
    <t>Entry Mode</t>
  </si>
  <si>
    <t>Formula</t>
  </si>
  <si>
    <t>Left Val Or Range</t>
  </si>
  <si>
    <t>Left Operator</t>
  </si>
  <si>
    <t>Constrained Cells</t>
  </si>
  <si>
    <t>Right Operator</t>
  </si>
  <si>
    <t>Right Val Or Range</t>
  </si>
  <si>
    <t>Penalty Function</t>
  </si>
  <si>
    <t>RO Eval Time (Iter/Sim)</t>
  </si>
  <si>
    <t>RO Statistic to Constrain</t>
  </si>
  <si>
    <t>RO Statistic Parameter</t>
  </si>
  <si>
    <t>Precision (added 6.0)</t>
  </si>
  <si>
    <t>RO Auto Eval Time (added 6.0)</t>
  </si>
  <si>
    <t>Formula Conversion Cell (not used in v5)</t>
  </si>
  <si>
    <t>Number Formatting Cell (introduced in v5)</t>
  </si>
  <si>
    <t>Out Stats</t>
  </si>
  <si>
    <t>Mean</t>
  </si>
  <si>
    <t>Std. Dev.</t>
  </si>
  <si>
    <t>Min</t>
  </si>
  <si>
    <t>Max</t>
  </si>
  <si>
    <t>RISKOpt Tag</t>
  </si>
  <si>
    <t># Chromosomes</t>
  </si>
  <si>
    <t># Constraints</t>
  </si>
  <si>
    <t>Compatibility with Old Versions (4 trips pre-v5 versions)</t>
  </si>
  <si>
    <t>Creation Version</t>
  </si>
  <si>
    <t>Required Version</t>
  </si>
  <si>
    <t>Recommended Version</t>
  </si>
  <si>
    <t>Last Modified by Version</t>
  </si>
  <si>
    <t>Genetic Algorithm - Discrete Variable Warning Shown</t>
  </si>
  <si>
    <t>ColorOptimizationCells Called</t>
  </si>
  <si>
    <t>Constraint Solver, number of Latin Hypercube stratifications, for reproducing results with Actual Convergence</t>
  </si>
  <si>
    <t>Constraint Solver, total of adjustable cell values, to only pass number of stratifications if model hasn't changed</t>
  </si>
  <si>
    <t>Goal (Cell, Statistic, Parameter), E1: RO Formula to Optimize</t>
  </si>
  <si>
    <t>Goal (Type, Target Value)</t>
  </si>
  <si>
    <t>VERSION 6.0 SETTINGS</t>
  </si>
  <si>
    <t>Optimization Engine</t>
  </si>
  <si>
    <t>Mutation Rate (becoming a single settings for all adjustable cell groups)</t>
  </si>
  <si>
    <t>Crossover Rate (becoming a single settings for all adjustable cell groups)</t>
  </si>
  <si>
    <t>Genetic Operators (becoming a single settings for all adjustable cell groups)</t>
  </si>
  <si>
    <t>Stopping on Projected Convergence (added in version 6; other simulation runtime settings got moved to @RISK)</t>
  </si>
  <si>
    <t>Population Size</t>
  </si>
  <si>
    <t>Seed (Is Auto, Value)</t>
  </si>
  <si>
    <t>Same Seed Each Simulation (this was used in RISKOptimizer version 5 and earlier)</t>
  </si>
  <si>
    <t>Sampling Type (this was used in RISKOptimizer version 5 and earlier)</t>
  </si>
  <si>
    <t>Stop on Errors (before v5: Pause on Errors)</t>
  </si>
  <si>
    <t>Trial Count Stopping (enabled, trial count)</t>
  </si>
  <si>
    <t>Formula Stopping (enabled, formula)</t>
  </si>
  <si>
    <t>Timespan Stopping (enabled, trial count)</t>
  </si>
  <si>
    <t>Progress Stopping (enabled, trial count, max % change, change is percent)</t>
  </si>
  <si>
    <t>Sim. Stopping Mode, Tolerance (legacy settings used in v5 and earlier)</t>
  </si>
  <si>
    <t>#Iterations - Sim Stopping (legacy setting used in v5 and earlier))</t>
  </si>
  <si>
    <t>Keep Trial-by-Trial Log (if cell has anything other than False consider True, since Evolver 4 didn't have this setting); this setting no longer used staring with version 6</t>
  </si>
  <si>
    <t>Minimize Excel on Startup</t>
  </si>
  <si>
    <t>Show Excel Recalcs (replaces "Update Display" used before v5)</t>
  </si>
  <si>
    <t>Ev4/RO1: Graph Progress</t>
  </si>
  <si>
    <t>Ev4/RO1: Update Display (replaced by Show Excel Recalcs in v5)</t>
  </si>
  <si>
    <t>MACROS</t>
  </si>
  <si>
    <t>Start (enabled, macro)</t>
  </si>
  <si>
    <t>Before Recalc (enabled, macro), starting with v6 RISKOptimizer uses corresponding @RISK macro</t>
  </si>
  <si>
    <t>After Recalc (enabled, macro), starting with v6 RISKOptimizer uses corresponding @RISK macro</t>
  </si>
  <si>
    <t>After Storage (enabled, macro)</t>
  </si>
  <si>
    <t>Finish (enabled, macro)</t>
  </si>
  <si>
    <t>Macro Before Simulation (enabled, macro), starting with v6, this is legacy setting</t>
  </si>
  <si>
    <t>Macro After Simulation (enabled, macro), starting with v6, this is legacy setting</t>
  </si>
  <si>
    <t>1,1,1,1,1,1,1,1,1,1,1</t>
  </si>
  <si>
    <t>6.2.0</t>
  </si>
  <si>
    <t>4.0.0</t>
  </si>
  <si>
    <t>DEFAULT PARENT SELECTION</t>
  </si>
  <si>
    <t>DEFAULT MUTATION</t>
  </si>
  <si>
    <t>DEFAULT CROSSOVER</t>
  </si>
  <si>
    <t>DEFAULT BACKTRACK</t>
  </si>
  <si>
    <t>ARITHMETIC CROSSOVER</t>
  </si>
  <si>
    <t>HEURISTIC CROSSOVER</t>
  </si>
  <si>
    <t>CAUCHY MUTATION</t>
  </si>
  <si>
    <t>BOUNDARY MUTATION</t>
  </si>
  <si>
    <t>NON-UNIFORM MUTATION</t>
  </si>
  <si>
    <t>LINEAR</t>
  </si>
  <si>
    <t>LOCAL SEARCH</t>
  </si>
  <si>
    <t>Charge totale (en min.)</t>
  </si>
  <si>
    <t>TOTAL</t>
  </si>
  <si>
    <t>min. de capacité disponible</t>
  </si>
  <si>
    <t>min. de charge planifiée</t>
  </si>
  <si>
    <t>min. de charge totale</t>
  </si>
  <si>
    <t>RECIPE_x0001_11</t>
  </si>
  <si>
    <t>min. de temps d'ouverture</t>
  </si>
  <si>
    <t>11.</t>
  </si>
  <si>
    <t>12.</t>
  </si>
  <si>
    <t>13.</t>
  </si>
  <si>
    <t>14.</t>
  </si>
  <si>
    <t>15.</t>
  </si>
  <si>
    <t>Id</t>
  </si>
  <si>
    <t>Ordre</t>
  </si>
  <si>
    <t>Temps d'ouverture (en min.)</t>
  </si>
  <si>
    <t>Durée prév.</t>
  </si>
  <si>
    <t/>
  </si>
  <si>
    <t>Plact. sur jour</t>
  </si>
  <si>
    <t>Urgence</t>
  </si>
  <si>
    <t>Ur</t>
  </si>
  <si>
    <t>Degré Urgence</t>
  </si>
  <si>
    <t>Date de RdV Anest.</t>
  </si>
  <si>
    <t>Durée (min.)</t>
  </si>
  <si>
    <t>Lun 30/03</t>
  </si>
  <si>
    <t>Mar 31/03</t>
  </si>
  <si>
    <t>Mer 01/04</t>
  </si>
  <si>
    <t>Jeu 02/04</t>
  </si>
  <si>
    <t>Ven 03/04</t>
  </si>
  <si>
    <t>Sam 04/04</t>
  </si>
  <si>
    <t>Lun 06/04</t>
  </si>
  <si>
    <t>Mar 07/04</t>
  </si>
  <si>
    <t>Mer 08/04</t>
  </si>
  <si>
    <t>Jeu 09/04</t>
  </si>
  <si>
    <t>Ven 10/04</t>
  </si>
  <si>
    <t>Sam 11/04</t>
  </si>
  <si>
    <t>Is Disabled</t>
  </si>
  <si>
    <t>Use for EF</t>
  </si>
  <si>
    <t>EF Settings Have Been Defined</t>
  </si>
  <si>
    <t>EF Location of Constraining Values</t>
  </si>
  <si>
    <t>EF Min Constraining Value</t>
  </si>
  <si>
    <t>EF Max Constraining Value</t>
  </si>
  <si>
    <t>EF # of Constraining Values Between Min and Max</t>
  </si>
  <si>
    <t>EF Range with Constraining Values</t>
  </si>
  <si>
    <t>EF # of Constraining Values Listed</t>
  </si>
  <si>
    <t>EF Stopping Conditions</t>
  </si>
  <si>
    <t>EF Stop on Trials</t>
  </si>
  <si>
    <t>EF Trial Count</t>
  </si>
  <si>
    <t>EF Stop on Time</t>
  </si>
  <si>
    <t>EF Time Duration</t>
  </si>
  <si>
    <t>EF Time Unit</t>
  </si>
  <si>
    <t>EF Stop on Progress</t>
  </si>
  <si>
    <t>EF Trials (Progress)</t>
  </si>
  <si>
    <t>EF Max. Change (Progress)</t>
  </si>
  <si>
    <t>EF Max. Change is Percent (Progress)</t>
  </si>
  <si>
    <t>EFFICIENT FRONTIER</t>
  </si>
  <si>
    <t>Analysis Type (Standard vs. Efficient Frontier)</t>
  </si>
  <si>
    <t>EF Item to Constrain</t>
  </si>
  <si>
    <t>EF Constraint Minimum</t>
  </si>
  <si>
    <t>EF Constraint Maximum</t>
  </si>
  <si>
    <t>EF Formula for Dtools</t>
  </si>
  <si>
    <t>7.0.1</t>
  </si>
  <si>
    <t>True,False,False</t>
  </si>
  <si>
    <t>7.0.0</t>
  </si>
  <si>
    <t>Placement2</t>
  </si>
  <si>
    <t>AVANT PLACMENT</t>
  </si>
  <si>
    <t xml:space="preserve">Nombre d'urgences 3 </t>
  </si>
  <si>
    <t xml:space="preserve">Nombre d'urgences 2 </t>
  </si>
  <si>
    <t xml:space="preserve">Nombre d'urgences 1 </t>
  </si>
  <si>
    <t>min. de capacite restante</t>
  </si>
  <si>
    <t>Capacité restante (en min.)</t>
  </si>
  <si>
    <r>
      <t xml:space="preserve">APRES PLACEMENT 
</t>
    </r>
    <r>
      <rPr>
        <b/>
        <sz val="11"/>
        <color theme="1"/>
        <rFont val="Arial"/>
        <family val="2"/>
      </rPr>
      <t>(operations restant a planifier)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</si>
</sst>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2"/>
      <color theme="1"/>
      <name val="Arial"/>
      <family val="2"/>
      <charset val="134"/>
    </font>
    <font>
      <sz val="12"/>
      <name val="Arial"/>
      <family val="2"/>
    </font>
    <font>
      <sz val="12"/>
      <color theme="1"/>
      <name val="Arial"/>
      <family val="2"/>
      <charset val="134"/>
    </font>
    <font>
      <b/>
      <sz val="12"/>
      <color theme="1"/>
      <name val="Arial"/>
      <family val="2"/>
    </font>
    <font>
      <b/>
      <sz val="11"/>
      <color theme="0"/>
      <name val="Arial"/>
      <family val="2"/>
    </font>
    <font>
      <i/>
      <sz val="12"/>
      <color theme="1"/>
      <name val="Arial"/>
      <family val="2"/>
    </font>
    <font>
      <b/>
      <i/>
      <sz val="12"/>
      <color theme="1"/>
      <name val="Arial"/>
      <family val="2"/>
    </font>
    <font>
      <b/>
      <sz val="22"/>
      <color theme="1"/>
      <name val="Arial"/>
      <family val="2"/>
    </font>
    <font>
      <sz val="12"/>
      <color rgb="FF000000"/>
      <name val="Arial"/>
      <family val="2"/>
    </font>
    <font>
      <b/>
      <sz val="16"/>
      <color theme="1"/>
      <name val="Arial"/>
      <family val="2"/>
    </font>
    <font>
      <b/>
      <sz val="14"/>
      <color theme="1"/>
      <name val="Arial"/>
      <family val="2"/>
    </font>
    <font>
      <b/>
      <sz val="14"/>
      <name val="Arial"/>
      <family val="2"/>
    </font>
    <font>
      <b/>
      <sz val="11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00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-0.249977111117893"/>
        <bgColor indexed="64"/>
      </patternFill>
    </fill>
  </fills>
  <borders count="23">
    <border>
      <left/>
      <right/>
      <top/>
      <bottom/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02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2" borderId="0" xfId="0" applyFill="1" applyAlignment="1">
      <alignment horizontal="left"/>
    </xf>
    <xf numFmtId="0" fontId="0" fillId="3" borderId="0" xfId="0" applyFill="1" applyAlignment="1">
      <alignment horizontal="left"/>
    </xf>
    <xf numFmtId="0" fontId="0" fillId="4" borderId="0" xfId="0" applyFill="1" applyAlignment="1">
      <alignment horizontal="left"/>
    </xf>
    <xf numFmtId="0" fontId="0" fillId="2" borderId="0" xfId="0" quotePrefix="1" applyFill="1" applyAlignment="1">
      <alignment horizontal="left"/>
    </xf>
    <xf numFmtId="0" fontId="0" fillId="0" borderId="0" xfId="0" quotePrefix="1" applyAlignment="1">
      <alignment horizontal="left"/>
    </xf>
    <xf numFmtId="0" fontId="0" fillId="5" borderId="0" xfId="0" applyFill="1"/>
    <xf numFmtId="0" fontId="0" fillId="0" borderId="0" xfId="0" applyAlignment="1">
      <alignment horizontal="center"/>
    </xf>
    <xf numFmtId="0" fontId="0" fillId="0" borderId="0" xfId="0" applyFill="1"/>
    <xf numFmtId="9" fontId="2" fillId="0" borderId="0" xfId="1" applyFont="1" applyAlignment="1">
      <alignment horizontal="center"/>
    </xf>
    <xf numFmtId="9" fontId="0" fillId="0" borderId="0" xfId="0" applyNumberFormat="1"/>
    <xf numFmtId="0" fontId="0" fillId="0" borderId="0" xfId="0" applyAlignment="1">
      <alignment horizontal="center"/>
    </xf>
    <xf numFmtId="9" fontId="0" fillId="3" borderId="0" xfId="0" applyNumberFormat="1" applyFill="1" applyAlignment="1">
      <alignment horizontal="left"/>
    </xf>
    <xf numFmtId="0" fontId="0" fillId="2" borderId="0" xfId="0" applyNumberFormat="1" applyFill="1" applyAlignment="1">
      <alignment horizontal="left"/>
    </xf>
    <xf numFmtId="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0" fontId="0" fillId="0" borderId="2" xfId="0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0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6" borderId="2" xfId="0" applyFont="1" applyFill="1" applyBorder="1" applyAlignment="1" applyProtection="1">
      <alignment horizontal="center"/>
      <protection locked="0"/>
    </xf>
    <xf numFmtId="0" fontId="0" fillId="0" borderId="0" xfId="0" applyFont="1"/>
    <xf numFmtId="0" fontId="0" fillId="0" borderId="0" xfId="0" applyFont="1" applyAlignment="1">
      <alignment horizontal="center"/>
    </xf>
    <xf numFmtId="9" fontId="2" fillId="0" borderId="0" xfId="1" applyFont="1" applyAlignment="1">
      <alignment horizontal="center"/>
    </xf>
    <xf numFmtId="9" fontId="0" fillId="0" borderId="0" xfId="0" applyNumberFormat="1" applyFont="1" applyAlignment="1">
      <alignment horizontal="center"/>
    </xf>
    <xf numFmtId="0" fontId="4" fillId="7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8" borderId="0" xfId="0" applyFill="1" applyAlignment="1">
      <alignment horizontal="right"/>
    </xf>
    <xf numFmtId="0" fontId="5" fillId="8" borderId="3" xfId="0" applyFont="1" applyFill="1" applyBorder="1" applyAlignment="1" applyProtection="1">
      <alignment horizontal="center"/>
      <protection locked="0"/>
    </xf>
    <xf numFmtId="0" fontId="6" fillId="8" borderId="4" xfId="0" applyFont="1" applyFill="1" applyBorder="1" applyAlignment="1" applyProtection="1">
      <alignment horizontal="center"/>
      <protection locked="0"/>
    </xf>
    <xf numFmtId="0" fontId="5" fillId="8" borderId="5" xfId="0" applyFont="1" applyFill="1" applyBorder="1" applyAlignment="1" applyProtection="1">
      <alignment horizontal="center"/>
      <protection locked="0"/>
    </xf>
    <xf numFmtId="0" fontId="5" fillId="8" borderId="7" xfId="0" applyFont="1" applyFill="1" applyBorder="1" applyAlignment="1" applyProtection="1">
      <alignment horizontal="center"/>
      <protection locked="0"/>
    </xf>
    <xf numFmtId="0" fontId="6" fillId="8" borderId="2" xfId="0" applyFont="1" applyFill="1" applyBorder="1" applyAlignment="1" applyProtection="1">
      <alignment horizontal="center"/>
      <protection locked="0"/>
    </xf>
    <xf numFmtId="0" fontId="5" fillId="8" borderId="8" xfId="0" applyFont="1" applyFill="1" applyBorder="1" applyAlignment="1" applyProtection="1">
      <alignment horizontal="center"/>
      <protection locked="0"/>
    </xf>
    <xf numFmtId="0" fontId="0" fillId="8" borderId="10" xfId="0" applyFont="1" applyFill="1" applyBorder="1" applyAlignment="1">
      <alignment horizontal="center"/>
    </xf>
    <xf numFmtId="0" fontId="0" fillId="8" borderId="11" xfId="0" applyFill="1" applyBorder="1" applyAlignment="1">
      <alignment horizontal="center"/>
    </xf>
    <xf numFmtId="0" fontId="0" fillId="8" borderId="12" xfId="0" applyFont="1" applyFill="1" applyBorder="1" applyAlignment="1">
      <alignment horizontal="center"/>
    </xf>
    <xf numFmtId="0" fontId="0" fillId="8" borderId="7" xfId="0" applyFont="1" applyFill="1" applyBorder="1" applyAlignment="1">
      <alignment horizontal="center"/>
    </xf>
    <xf numFmtId="0" fontId="0" fillId="8" borderId="8" xfId="0" applyFont="1" applyFill="1" applyBorder="1" applyAlignment="1">
      <alignment horizontal="center"/>
    </xf>
    <xf numFmtId="0" fontId="0" fillId="8" borderId="2" xfId="0" applyFill="1" applyBorder="1"/>
    <xf numFmtId="0" fontId="0" fillId="8" borderId="9" xfId="0" applyFill="1" applyBorder="1"/>
    <xf numFmtId="0" fontId="0" fillId="8" borderId="14" xfId="0" applyFont="1" applyFill="1" applyBorder="1" applyAlignment="1">
      <alignment horizontal="center"/>
    </xf>
    <xf numFmtId="0" fontId="0" fillId="8" borderId="16" xfId="0" applyFont="1" applyFill="1" applyBorder="1" applyAlignment="1">
      <alignment horizontal="center"/>
    </xf>
    <xf numFmtId="0" fontId="0" fillId="8" borderId="15" xfId="0" applyFill="1" applyBorder="1"/>
    <xf numFmtId="0" fontId="0" fillId="8" borderId="17" xfId="0" applyFill="1" applyBorder="1"/>
    <xf numFmtId="0" fontId="0" fillId="9" borderId="2" xfId="0" applyFill="1" applyBorder="1" applyAlignment="1">
      <alignment horizontal="center"/>
    </xf>
    <xf numFmtId="0" fontId="0" fillId="9" borderId="0" xfId="0" applyFill="1"/>
    <xf numFmtId="0" fontId="0" fillId="4" borderId="0" xfId="0" applyFill="1"/>
    <xf numFmtId="0" fontId="0" fillId="0" borderId="0" xfId="0" applyFont="1" applyFill="1" applyAlignment="1"/>
    <xf numFmtId="0" fontId="5" fillId="8" borderId="6" xfId="0" applyFont="1" applyFill="1" applyBorder="1" applyAlignment="1" applyProtection="1">
      <alignment horizontal="center"/>
      <protection locked="0"/>
    </xf>
    <xf numFmtId="0" fontId="5" fillId="8" borderId="9" xfId="0" applyFont="1" applyFill="1" applyBorder="1" applyAlignment="1" applyProtection="1">
      <alignment horizontal="center"/>
      <protection locked="0"/>
    </xf>
    <xf numFmtId="0" fontId="0" fillId="8" borderId="13" xfId="0" applyFont="1" applyFill="1" applyBorder="1" applyAlignment="1">
      <alignment horizontal="center"/>
    </xf>
    <xf numFmtId="0" fontId="0" fillId="8" borderId="9" xfId="0" applyFont="1" applyFill="1" applyBorder="1" applyAlignment="1">
      <alignment horizontal="center"/>
    </xf>
    <xf numFmtId="0" fontId="0" fillId="8" borderId="17" xfId="0" applyFont="1" applyFill="1" applyBorder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4" fillId="7" borderId="2" xfId="0" applyNumberFormat="1" applyFont="1" applyFill="1" applyBorder="1" applyAlignment="1">
      <alignment horizontal="center" vertical="center" wrapText="1"/>
    </xf>
    <xf numFmtId="14" fontId="1" fillId="0" borderId="2" xfId="0" applyNumberFormat="1" applyFont="1" applyFill="1" applyBorder="1" applyAlignment="1">
      <alignment horizontal="center"/>
    </xf>
    <xf numFmtId="14" fontId="0" fillId="0" borderId="0" xfId="0" applyNumberFormat="1" applyFill="1" applyAlignment="1">
      <alignment horizontal="center"/>
    </xf>
    <xf numFmtId="0" fontId="6" fillId="8" borderId="18" xfId="0" applyFont="1" applyFill="1" applyBorder="1" applyAlignment="1" applyProtection="1">
      <alignment horizontal="center"/>
      <protection locked="0"/>
    </xf>
    <xf numFmtId="0" fontId="0" fillId="8" borderId="19" xfId="0" applyFill="1" applyBorder="1" applyAlignment="1">
      <alignment horizontal="center"/>
    </xf>
    <xf numFmtId="0" fontId="0" fillId="8" borderId="18" xfId="0" applyFill="1" applyBorder="1"/>
    <xf numFmtId="0" fontId="0" fillId="8" borderId="20" xfId="0" applyFill="1" applyBorder="1"/>
    <xf numFmtId="0" fontId="5" fillId="8" borderId="13" xfId="0" applyFont="1" applyFill="1" applyBorder="1" applyAlignment="1" applyProtection="1">
      <alignment horizontal="center"/>
      <protection locked="0"/>
    </xf>
    <xf numFmtId="0" fontId="0" fillId="0" borderId="6" xfId="0" applyFont="1" applyBorder="1" applyAlignment="1">
      <alignment horizontal="center" vertical="center" wrapText="1"/>
    </xf>
    <xf numFmtId="0" fontId="5" fillId="8" borderId="12" xfId="0" applyFont="1" applyFill="1" applyBorder="1" applyAlignment="1" applyProtection="1">
      <alignment horizontal="center"/>
      <protection locked="0"/>
    </xf>
    <xf numFmtId="0" fontId="6" fillId="8" borderId="19" xfId="0" applyFont="1" applyFill="1" applyBorder="1" applyAlignment="1" applyProtection="1">
      <alignment horizontal="center"/>
      <protection locked="0"/>
    </xf>
    <xf numFmtId="0" fontId="0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8" borderId="13" xfId="0" applyFill="1" applyBorder="1"/>
    <xf numFmtId="0" fontId="0" fillId="0" borderId="17" xfId="0" applyBorder="1"/>
    <xf numFmtId="0" fontId="0" fillId="0" borderId="14" xfId="0" applyFont="1" applyBorder="1" applyAlignment="1">
      <alignment horizontal="center"/>
    </xf>
    <xf numFmtId="0" fontId="9" fillId="0" borderId="2" xfId="0" applyFont="1" applyFill="1" applyBorder="1" applyAlignment="1">
      <alignment horizontal="center"/>
    </xf>
    <xf numFmtId="0" fontId="0" fillId="0" borderId="21" xfId="0" applyFill="1" applyBorder="1" applyAlignment="1"/>
    <xf numFmtId="0" fontId="0" fillId="0" borderId="0" xfId="0" applyFill="1" applyAlignment="1"/>
    <xf numFmtId="0" fontId="0" fillId="0" borderId="0" xfId="0" applyAlignment="1"/>
    <xf numFmtId="0" fontId="0" fillId="0" borderId="7" xfId="0" applyFont="1" applyBorder="1" applyAlignment="1">
      <alignment horizontal="center" vertical="top"/>
    </xf>
    <xf numFmtId="0" fontId="11" fillId="11" borderId="21" xfId="0" applyFont="1" applyFill="1" applyBorder="1" applyAlignment="1">
      <alignment horizontal="center"/>
    </xf>
    <xf numFmtId="0" fontId="11" fillId="11" borderId="0" xfId="0" applyFont="1" applyFill="1" applyBorder="1" applyAlignment="1">
      <alignment horizontal="center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center"/>
    </xf>
    <xf numFmtId="0" fontId="9" fillId="0" borderId="21" xfId="0" applyFont="1" applyFill="1" applyBorder="1" applyAlignment="1">
      <alignment horizontal="center"/>
    </xf>
    <xf numFmtId="0" fontId="9" fillId="0" borderId="0" xfId="0" applyFont="1" applyFill="1" applyAlignment="1">
      <alignment horizontal="center"/>
    </xf>
    <xf numFmtId="0" fontId="10" fillId="10" borderId="0" xfId="0" applyFont="1" applyFill="1" applyBorder="1" applyAlignment="1">
      <alignment horizontal="center"/>
    </xf>
    <xf numFmtId="0" fontId="10" fillId="10" borderId="22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9" xfId="0" applyFont="1" applyBorder="1" applyAlignment="1">
      <alignment horizontal="center" vertical="top"/>
    </xf>
    <xf numFmtId="20" fontId="7" fillId="0" borderId="0" xfId="0" applyNumberFormat="1" applyFont="1" applyAlignment="1">
      <alignment horizontal="center" vertical="center" textRotation="90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457200</xdr:colOff>
          <xdr:row>17</xdr:row>
          <xdr:rowOff>30480</xdr:rowOff>
        </xdr:from>
        <xdr:to>
          <xdr:col>10</xdr:col>
          <xdr:colOff>579120</xdr:colOff>
          <xdr:row>21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Placement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495300</xdr:colOff>
          <xdr:row>12</xdr:row>
          <xdr:rowOff>22860</xdr:rowOff>
        </xdr:from>
        <xdr:to>
          <xdr:col>10</xdr:col>
          <xdr:colOff>495300</xdr:colOff>
          <xdr:row>16</xdr:row>
          <xdr:rowOff>22860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tout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C103"/>
  <sheetViews>
    <sheetView tabSelected="1" topLeftCell="B1" zoomScale="55" zoomScaleNormal="55" workbookViewId="0">
      <selection activeCell="J6" sqref="J6"/>
    </sheetView>
  </sheetViews>
  <sheetFormatPr baseColWidth="10" defaultRowHeight="15"/>
  <cols>
    <col min="1" max="2" width="7.36328125" style="13" customWidth="1"/>
    <col min="3" max="3" width="4.54296875" style="3" bestFit="1" customWidth="1"/>
    <col min="4" max="4" width="13.90625" style="65" customWidth="1"/>
    <col min="5" max="5" width="6.6328125" style="3" customWidth="1"/>
    <col min="6" max="6" width="8.81640625" style="3" customWidth="1"/>
    <col min="7" max="10" width="7.6328125" style="3" customWidth="1"/>
    <col min="11" max="11" width="11.36328125" style="3" customWidth="1"/>
    <col min="12" max="12" width="12.453125" style="13" customWidth="1"/>
    <col min="13" max="13" width="10.6328125" style="2" customWidth="1"/>
    <col min="14" max="14" width="5.36328125" style="29" bestFit="1" customWidth="1"/>
    <col min="15" max="15" width="9.08984375" style="2" customWidth="1"/>
    <col min="16" max="16" width="3.36328125" style="29" customWidth="1"/>
    <col min="17" max="17" width="6" style="29" bestFit="1" customWidth="1"/>
    <col min="18" max="18" width="9.08984375" style="2" customWidth="1"/>
    <col min="19" max="19" width="3.36328125" style="29" customWidth="1"/>
    <col min="20" max="20" width="8.6328125" style="29" bestFit="1" customWidth="1"/>
    <col min="21" max="21" width="9.08984375" style="2" customWidth="1"/>
    <col min="22" max="22" width="3.36328125" style="29" customWidth="1"/>
    <col min="23" max="23" width="5.36328125" style="29" bestFit="1" customWidth="1"/>
    <col min="24" max="24" width="9.08984375" customWidth="1"/>
    <col min="25" max="25" width="3.36328125" style="28" customWidth="1"/>
    <col min="26" max="26" width="5.36328125" style="28" bestFit="1" customWidth="1"/>
    <col min="27" max="27" width="9.08984375" customWidth="1"/>
    <col min="28" max="28" width="3.36328125" style="28" customWidth="1"/>
    <col min="29" max="29" width="6" style="28" bestFit="1" customWidth="1"/>
    <col min="30" max="30" width="9.08984375" customWidth="1"/>
    <col min="31" max="31" width="3.36328125" style="28" customWidth="1"/>
    <col min="32" max="32" width="7.36328125" style="28" bestFit="1" customWidth="1"/>
    <col min="33" max="33" width="9.08984375" customWidth="1"/>
    <col min="34" max="34" width="4.1796875" style="28" bestFit="1" customWidth="1"/>
    <col min="35" max="35" width="5.36328125" style="28" bestFit="1" customWidth="1"/>
    <col min="36" max="36" width="9.08984375" customWidth="1"/>
    <col min="37" max="37" width="3.36328125" style="28" customWidth="1"/>
    <col min="38" max="38" width="5.36328125" style="28" bestFit="1" customWidth="1"/>
    <col min="39" max="39" width="9.08984375" customWidth="1"/>
    <col min="40" max="40" width="3.36328125" style="28" customWidth="1"/>
    <col min="41" max="41" width="5.36328125" style="28" bestFit="1" customWidth="1"/>
    <col min="42" max="42" width="9.90625" bestFit="1" customWidth="1"/>
    <col min="43" max="43" width="3.36328125" style="28" customWidth="1"/>
    <col min="44" max="44" width="5.36328125" style="28" bestFit="1" customWidth="1"/>
    <col min="45" max="45" width="10.36328125" bestFit="1" customWidth="1"/>
    <col min="46" max="46" width="3.36328125" style="28" customWidth="1"/>
    <col min="47" max="47" width="5.36328125" style="28" bestFit="1" customWidth="1"/>
    <col min="48" max="48" width="9.08984375" customWidth="1"/>
    <col min="49" max="49" width="4.81640625" customWidth="1"/>
    <col min="50" max="50" width="6.81640625" bestFit="1" customWidth="1"/>
  </cols>
  <sheetData>
    <row r="1" spans="1:133" s="26" customFormat="1" ht="51.75" customHeight="1">
      <c r="A1" s="25"/>
      <c r="B1" s="25"/>
      <c r="C1" s="32" t="s">
        <v>121</v>
      </c>
      <c r="D1" s="63" t="s">
        <v>130</v>
      </c>
      <c r="E1" s="32" t="s">
        <v>124</v>
      </c>
      <c r="F1" s="32" t="s">
        <v>129</v>
      </c>
      <c r="G1" s="32" t="s">
        <v>126</v>
      </c>
      <c r="H1" s="25"/>
      <c r="I1" s="25"/>
      <c r="J1" s="25"/>
      <c r="K1" s="25"/>
      <c r="N1" s="74"/>
      <c r="O1" s="75">
        <v>1</v>
      </c>
      <c r="P1" s="71"/>
      <c r="Q1" s="74"/>
      <c r="R1" s="75">
        <v>2</v>
      </c>
      <c r="S1" s="71"/>
      <c r="T1" s="74"/>
      <c r="U1" s="75">
        <v>3</v>
      </c>
      <c r="V1" s="71"/>
      <c r="W1" s="74"/>
      <c r="X1" s="75">
        <v>4</v>
      </c>
      <c r="Y1" s="71"/>
      <c r="Z1" s="74"/>
      <c r="AA1" s="75">
        <v>5</v>
      </c>
      <c r="AB1" s="71"/>
      <c r="AC1" s="74"/>
      <c r="AD1" s="75">
        <v>6</v>
      </c>
      <c r="AE1" s="71"/>
      <c r="AF1" s="74"/>
      <c r="AG1" s="75">
        <v>7</v>
      </c>
      <c r="AH1" s="71"/>
      <c r="AI1" s="74"/>
      <c r="AJ1" s="75">
        <v>8</v>
      </c>
      <c r="AK1" s="71"/>
      <c r="AL1" s="74"/>
      <c r="AM1" s="75">
        <v>9</v>
      </c>
      <c r="AN1" s="71"/>
      <c r="AO1" s="74"/>
      <c r="AP1" s="75">
        <v>10</v>
      </c>
      <c r="AQ1" s="71"/>
      <c r="AR1" s="74"/>
      <c r="AS1" s="75">
        <v>11</v>
      </c>
      <c r="AT1" s="71"/>
      <c r="AU1" s="74"/>
      <c r="AV1" s="75">
        <v>12</v>
      </c>
      <c r="AW1" s="100" t="s">
        <v>128</v>
      </c>
    </row>
    <row r="2" spans="1:133" s="11" customFormat="1">
      <c r="A2" s="13"/>
      <c r="B2" s="13"/>
      <c r="C2" s="22">
        <v>1</v>
      </c>
      <c r="D2" s="64">
        <v>42065</v>
      </c>
      <c r="E2" s="22">
        <v>57</v>
      </c>
      <c r="F2" s="22">
        <v>1</v>
      </c>
      <c r="G2" s="27">
        <v>0</v>
      </c>
      <c r="H2" s="3"/>
      <c r="I2" s="3"/>
      <c r="J2" s="3"/>
      <c r="K2" s="3"/>
      <c r="L2" s="12"/>
      <c r="M2" s="12"/>
      <c r="N2" s="86" t="s">
        <v>121</v>
      </c>
      <c r="O2" s="23" t="s">
        <v>132</v>
      </c>
      <c r="P2" s="96" t="s">
        <v>128</v>
      </c>
      <c r="Q2" s="86" t="s">
        <v>121</v>
      </c>
      <c r="R2" s="23" t="s">
        <v>133</v>
      </c>
      <c r="S2" s="96" t="s">
        <v>128</v>
      </c>
      <c r="T2" s="86" t="s">
        <v>121</v>
      </c>
      <c r="U2" s="23" t="s">
        <v>134</v>
      </c>
      <c r="V2" s="96" t="s">
        <v>128</v>
      </c>
      <c r="W2" s="86" t="s">
        <v>121</v>
      </c>
      <c r="X2" s="23" t="s">
        <v>135</v>
      </c>
      <c r="Y2" s="96" t="s">
        <v>128</v>
      </c>
      <c r="Z2" s="86" t="s">
        <v>121</v>
      </c>
      <c r="AA2" s="23" t="s">
        <v>136</v>
      </c>
      <c r="AB2" s="96" t="s">
        <v>128</v>
      </c>
      <c r="AC2" s="86" t="s">
        <v>121</v>
      </c>
      <c r="AD2" s="23" t="s">
        <v>137</v>
      </c>
      <c r="AE2" s="96" t="s">
        <v>128</v>
      </c>
      <c r="AF2" s="86" t="s">
        <v>121</v>
      </c>
      <c r="AG2" s="23" t="s">
        <v>138</v>
      </c>
      <c r="AH2" s="96" t="s">
        <v>128</v>
      </c>
      <c r="AI2" s="86" t="s">
        <v>121</v>
      </c>
      <c r="AJ2" s="23" t="s">
        <v>139</v>
      </c>
      <c r="AK2" s="96" t="s">
        <v>128</v>
      </c>
      <c r="AL2" s="86" t="s">
        <v>121</v>
      </c>
      <c r="AM2" s="23" t="s">
        <v>140</v>
      </c>
      <c r="AN2" s="96" t="s">
        <v>128</v>
      </c>
      <c r="AO2" s="86" t="s">
        <v>121</v>
      </c>
      <c r="AP2" s="23" t="s">
        <v>141</v>
      </c>
      <c r="AQ2" s="96" t="s">
        <v>128</v>
      </c>
      <c r="AR2" s="86" t="s">
        <v>121</v>
      </c>
      <c r="AS2" s="23" t="s">
        <v>142</v>
      </c>
      <c r="AT2" s="96" t="s">
        <v>128</v>
      </c>
      <c r="AU2" s="86" t="s">
        <v>121</v>
      </c>
      <c r="AV2" s="23" t="s">
        <v>143</v>
      </c>
      <c r="AW2" s="101"/>
      <c r="AX2" s="99" t="s">
        <v>110</v>
      </c>
      <c r="AY2" s="99"/>
      <c r="AZ2" s="99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</row>
    <row r="3" spans="1:133">
      <c r="C3" s="22">
        <v>2</v>
      </c>
      <c r="D3" s="64">
        <v>42065</v>
      </c>
      <c r="E3" s="22">
        <v>64</v>
      </c>
      <c r="F3" s="22">
        <v>2</v>
      </c>
      <c r="G3" s="27">
        <v>0</v>
      </c>
      <c r="L3" s="98" t="s">
        <v>123</v>
      </c>
      <c r="M3" s="98"/>
      <c r="N3" s="86"/>
      <c r="O3" s="23">
        <f>(10*60)-30</f>
        <v>570</v>
      </c>
      <c r="P3" s="96"/>
      <c r="Q3" s="86"/>
      <c r="R3" s="23">
        <f>10*60</f>
        <v>600</v>
      </c>
      <c r="S3" s="96"/>
      <c r="T3" s="86"/>
      <c r="U3" s="23">
        <f t="shared" ref="U3:AA3" si="0">10*60</f>
        <v>600</v>
      </c>
      <c r="V3" s="96"/>
      <c r="W3" s="86"/>
      <c r="X3" s="23">
        <f t="shared" si="0"/>
        <v>600</v>
      </c>
      <c r="Y3" s="96"/>
      <c r="Z3" s="86"/>
      <c r="AA3" s="23">
        <f t="shared" si="0"/>
        <v>600</v>
      </c>
      <c r="AB3" s="96"/>
      <c r="AC3" s="86"/>
      <c r="AD3" s="23">
        <f>4*60</f>
        <v>240</v>
      </c>
      <c r="AE3" s="96"/>
      <c r="AF3" s="86"/>
      <c r="AG3" s="23">
        <f>(10*60)-30</f>
        <v>570</v>
      </c>
      <c r="AH3" s="96"/>
      <c r="AI3" s="86"/>
      <c r="AJ3" s="23">
        <f>10*60</f>
        <v>600</v>
      </c>
      <c r="AK3" s="96"/>
      <c r="AL3" s="86"/>
      <c r="AM3" s="23">
        <f t="shared" ref="AM3:AS3" si="1">10*60</f>
        <v>600</v>
      </c>
      <c r="AN3" s="96"/>
      <c r="AO3" s="86"/>
      <c r="AP3" s="23">
        <f t="shared" si="1"/>
        <v>600</v>
      </c>
      <c r="AQ3" s="96"/>
      <c r="AR3" s="86"/>
      <c r="AS3" s="23">
        <f t="shared" si="1"/>
        <v>600</v>
      </c>
      <c r="AT3" s="96"/>
      <c r="AU3" s="86"/>
      <c r="AV3" s="23">
        <f>4*60</f>
        <v>240</v>
      </c>
      <c r="AW3" s="101"/>
      <c r="AX3">
        <f>SUM(O3:AV3)</f>
        <v>6420</v>
      </c>
      <c r="AY3" t="s">
        <v>115</v>
      </c>
    </row>
    <row r="4" spans="1:133">
      <c r="C4" s="22">
        <v>3</v>
      </c>
      <c r="D4" s="64">
        <v>42065</v>
      </c>
      <c r="E4" s="22">
        <v>100</v>
      </c>
      <c r="F4" s="22">
        <v>1</v>
      </c>
      <c r="G4" s="27">
        <v>0</v>
      </c>
      <c r="L4" s="98" t="s">
        <v>0</v>
      </c>
      <c r="M4" s="98"/>
      <c r="N4" s="86"/>
      <c r="O4" s="52">
        <v>460</v>
      </c>
      <c r="P4" s="96"/>
      <c r="Q4" s="86"/>
      <c r="R4" s="52">
        <v>453</v>
      </c>
      <c r="S4" s="96"/>
      <c r="T4" s="86"/>
      <c r="U4" s="52">
        <v>459</v>
      </c>
      <c r="V4" s="96"/>
      <c r="W4" s="86"/>
      <c r="X4" s="52">
        <v>585</v>
      </c>
      <c r="Y4" s="96"/>
      <c r="Z4" s="86"/>
      <c r="AA4" s="52">
        <v>574</v>
      </c>
      <c r="AB4" s="96"/>
      <c r="AC4" s="86"/>
      <c r="AD4" s="52">
        <v>153</v>
      </c>
      <c r="AE4" s="96"/>
      <c r="AF4" s="86"/>
      <c r="AG4" s="52">
        <v>425</v>
      </c>
      <c r="AH4" s="96"/>
      <c r="AI4" s="86"/>
      <c r="AJ4" s="52">
        <v>322</v>
      </c>
      <c r="AK4" s="96"/>
      <c r="AL4" s="86"/>
      <c r="AM4" s="52">
        <v>516</v>
      </c>
      <c r="AN4" s="96"/>
      <c r="AO4" s="86"/>
      <c r="AP4" s="52">
        <v>427</v>
      </c>
      <c r="AQ4" s="96"/>
      <c r="AR4" s="86"/>
      <c r="AS4" s="52">
        <v>307</v>
      </c>
      <c r="AT4" s="96"/>
      <c r="AU4" s="86"/>
      <c r="AV4" s="52">
        <v>171</v>
      </c>
      <c r="AW4" s="101"/>
      <c r="AX4" s="53">
        <f>SUM(O4:AV4)</f>
        <v>4852</v>
      </c>
      <c r="AY4" t="s">
        <v>111</v>
      </c>
    </row>
    <row r="5" spans="1:133">
      <c r="C5" s="22">
        <v>4</v>
      </c>
      <c r="D5" s="64">
        <v>42065</v>
      </c>
      <c r="E5" s="22">
        <v>63</v>
      </c>
      <c r="F5" s="22">
        <v>3</v>
      </c>
      <c r="G5" s="27">
        <v>0</v>
      </c>
      <c r="L5" s="98" t="s">
        <v>1</v>
      </c>
      <c r="M5" s="98"/>
      <c r="N5" s="86"/>
      <c r="O5" s="24">
        <f>SUM(O8:O17)</f>
        <v>0</v>
      </c>
      <c r="P5" s="96"/>
      <c r="Q5" s="86"/>
      <c r="R5" s="24">
        <f>SUM(R8:R17)</f>
        <v>0</v>
      </c>
      <c r="S5" s="96"/>
      <c r="T5" s="86"/>
      <c r="U5" s="24">
        <f>SUM(U8:U17)</f>
        <v>0</v>
      </c>
      <c r="V5" s="96"/>
      <c r="W5" s="86"/>
      <c r="X5" s="24">
        <f>SUM(X8:X17)</f>
        <v>0</v>
      </c>
      <c r="Y5" s="96"/>
      <c r="Z5" s="86"/>
      <c r="AA5" s="24">
        <f>SUM(AA8:AA17)</f>
        <v>0</v>
      </c>
      <c r="AB5" s="96"/>
      <c r="AC5" s="86"/>
      <c r="AD5" s="24">
        <f>SUM(AD8:AD17)</f>
        <v>0</v>
      </c>
      <c r="AE5" s="96"/>
      <c r="AF5" s="86"/>
      <c r="AG5" s="24">
        <f>SUM(AG8:AG17)</f>
        <v>0</v>
      </c>
      <c r="AH5" s="96"/>
      <c r="AI5" s="86"/>
      <c r="AJ5" s="24">
        <f>SUM(AJ8:AJ17)</f>
        <v>0</v>
      </c>
      <c r="AK5" s="96"/>
      <c r="AL5" s="86"/>
      <c r="AM5" s="24">
        <f>SUM(AM8:AM17)</f>
        <v>0</v>
      </c>
      <c r="AN5" s="96"/>
      <c r="AO5" s="86"/>
      <c r="AP5" s="24">
        <f>SUM(AP8:AP17)</f>
        <v>0</v>
      </c>
      <c r="AQ5" s="96"/>
      <c r="AR5" s="86"/>
      <c r="AS5" s="24">
        <f>SUM(AS8:AS17)</f>
        <v>0</v>
      </c>
      <c r="AT5" s="96"/>
      <c r="AU5" s="86"/>
      <c r="AV5" s="24">
        <f>SUM(AV8:AV17)</f>
        <v>0</v>
      </c>
      <c r="AW5" s="101"/>
      <c r="AX5" s="54">
        <f>SUM(O5:AV5)</f>
        <v>0</v>
      </c>
      <c r="AY5" t="s">
        <v>112</v>
      </c>
    </row>
    <row r="6" spans="1:133">
      <c r="C6" s="22">
        <v>5</v>
      </c>
      <c r="D6" s="64">
        <v>42065</v>
      </c>
      <c r="E6" s="22">
        <v>89</v>
      </c>
      <c r="F6" s="22">
        <v>3</v>
      </c>
      <c r="G6" s="27">
        <v>0</v>
      </c>
      <c r="L6" s="98" t="s">
        <v>109</v>
      </c>
      <c r="M6" s="98"/>
      <c r="N6" s="86"/>
      <c r="O6" s="23">
        <f>O3-O4+O5</f>
        <v>110</v>
      </c>
      <c r="P6" s="96"/>
      <c r="Q6" s="86"/>
      <c r="R6" s="23">
        <f>R3-R4+R5</f>
        <v>147</v>
      </c>
      <c r="S6" s="96"/>
      <c r="T6" s="86"/>
      <c r="U6" s="23">
        <f>U3-U4+U5</f>
        <v>141</v>
      </c>
      <c r="V6" s="96"/>
      <c r="W6" s="86"/>
      <c r="X6" s="23">
        <f>X3-X4+X5</f>
        <v>15</v>
      </c>
      <c r="Y6" s="96"/>
      <c r="Z6" s="86"/>
      <c r="AA6" s="23">
        <f>AA3-AA4+AA5</f>
        <v>26</v>
      </c>
      <c r="AB6" s="96"/>
      <c r="AC6" s="86"/>
      <c r="AD6" s="23">
        <f>AD3-AD4+AD5</f>
        <v>87</v>
      </c>
      <c r="AE6" s="96"/>
      <c r="AF6" s="86"/>
      <c r="AG6" s="23">
        <f>AG3-AG4+AG5</f>
        <v>145</v>
      </c>
      <c r="AH6" s="96"/>
      <c r="AI6" s="86"/>
      <c r="AJ6" s="23">
        <f>AJ3-AJ4+AJ5</f>
        <v>278</v>
      </c>
      <c r="AK6" s="96"/>
      <c r="AL6" s="86"/>
      <c r="AM6" s="23">
        <f>AM3-AM4+AM5</f>
        <v>84</v>
      </c>
      <c r="AN6" s="96"/>
      <c r="AO6" s="86"/>
      <c r="AP6" s="23">
        <f>AP3-AP4+AP5</f>
        <v>173</v>
      </c>
      <c r="AQ6" s="96"/>
      <c r="AR6" s="86"/>
      <c r="AS6" s="23">
        <f>AS3-AS4+AS5</f>
        <v>293</v>
      </c>
      <c r="AT6" s="96"/>
      <c r="AU6" s="86"/>
      <c r="AV6" s="23">
        <f>AV3-AV4+AV5</f>
        <v>69</v>
      </c>
      <c r="AW6" s="101"/>
      <c r="AX6">
        <f>SUM(O6:AV6)</f>
        <v>1568</v>
      </c>
      <c r="AY6" t="s">
        <v>113</v>
      </c>
    </row>
    <row r="7" spans="1:133" ht="15" customHeight="1" thickBot="1">
      <c r="C7" s="22">
        <v>6</v>
      </c>
      <c r="D7" s="64">
        <v>42065</v>
      </c>
      <c r="E7" s="22">
        <v>78</v>
      </c>
      <c r="F7" s="22">
        <v>1</v>
      </c>
      <c r="G7" s="27">
        <v>0</v>
      </c>
      <c r="L7" s="98" t="s">
        <v>178</v>
      </c>
      <c r="M7" s="98"/>
      <c r="N7" s="81"/>
      <c r="O7" s="77">
        <f>O3-O6</f>
        <v>460</v>
      </c>
      <c r="P7" s="78"/>
      <c r="Q7" s="76"/>
      <c r="R7" s="77">
        <f t="shared" ref="R7:AV7" si="2">R3-R6</f>
        <v>453</v>
      </c>
      <c r="S7" s="78"/>
      <c r="T7" s="76"/>
      <c r="U7" s="77">
        <f t="shared" si="2"/>
        <v>459</v>
      </c>
      <c r="V7" s="78"/>
      <c r="W7" s="76"/>
      <c r="X7" s="77">
        <f t="shared" si="2"/>
        <v>585</v>
      </c>
      <c r="Y7" s="78"/>
      <c r="Z7" s="76"/>
      <c r="AA7" s="77">
        <f t="shared" si="2"/>
        <v>574</v>
      </c>
      <c r="AB7" s="78"/>
      <c r="AC7" s="76"/>
      <c r="AD7" s="77">
        <f t="shared" si="2"/>
        <v>153</v>
      </c>
      <c r="AE7" s="78"/>
      <c r="AF7" s="76"/>
      <c r="AG7" s="77">
        <f t="shared" si="2"/>
        <v>425</v>
      </c>
      <c r="AH7" s="78"/>
      <c r="AI7" s="76"/>
      <c r="AJ7" s="77">
        <f t="shared" si="2"/>
        <v>322</v>
      </c>
      <c r="AK7" s="78"/>
      <c r="AL7" s="76"/>
      <c r="AM7" s="77">
        <f t="shared" si="2"/>
        <v>516</v>
      </c>
      <c r="AN7" s="78"/>
      <c r="AO7" s="76"/>
      <c r="AP7" s="77">
        <f t="shared" si="2"/>
        <v>427</v>
      </c>
      <c r="AQ7" s="78"/>
      <c r="AR7" s="76"/>
      <c r="AS7" s="77">
        <f t="shared" si="2"/>
        <v>307</v>
      </c>
      <c r="AT7" s="78"/>
      <c r="AU7" s="76"/>
      <c r="AV7" s="77">
        <f t="shared" si="2"/>
        <v>171</v>
      </c>
      <c r="AW7" s="80"/>
      <c r="AX7">
        <f>SUM(O7:AV7)</f>
        <v>4852</v>
      </c>
      <c r="AY7" t="s">
        <v>177</v>
      </c>
    </row>
    <row r="8" spans="1:133" s="11" customFormat="1" ht="15.6">
      <c r="A8" s="13"/>
      <c r="B8" s="13"/>
      <c r="C8" s="22">
        <v>7</v>
      </c>
      <c r="D8" s="64">
        <v>42066</v>
      </c>
      <c r="E8" s="22">
        <v>171</v>
      </c>
      <c r="F8" s="22">
        <v>2</v>
      </c>
      <c r="G8" s="27">
        <v>0</v>
      </c>
      <c r="H8" s="3"/>
      <c r="I8" s="3"/>
      <c r="J8" s="3"/>
      <c r="K8" s="3"/>
      <c r="L8" s="97" t="s">
        <v>122</v>
      </c>
      <c r="M8" s="34" t="s">
        <v>11</v>
      </c>
      <c r="N8" s="35"/>
      <c r="O8" s="36"/>
      <c r="P8" s="56"/>
      <c r="Q8" s="37"/>
      <c r="R8" s="36"/>
      <c r="S8" s="56"/>
      <c r="T8" s="37"/>
      <c r="U8" s="36"/>
      <c r="V8" s="56"/>
      <c r="W8" s="37"/>
      <c r="X8" s="36"/>
      <c r="Y8" s="56"/>
      <c r="Z8" s="37"/>
      <c r="AA8" s="36"/>
      <c r="AB8" s="56"/>
      <c r="AC8" s="37"/>
      <c r="AD8" s="36"/>
      <c r="AE8" s="56"/>
      <c r="AF8" s="37"/>
      <c r="AG8" s="36"/>
      <c r="AH8" s="56"/>
      <c r="AI8" s="37"/>
      <c r="AJ8" s="36"/>
      <c r="AK8" s="56"/>
      <c r="AL8" s="72"/>
      <c r="AM8" s="73"/>
      <c r="AN8" s="70"/>
      <c r="AO8" s="72"/>
      <c r="AP8" s="73"/>
      <c r="AQ8" s="70"/>
      <c r="AR8" s="72"/>
      <c r="AS8" s="73"/>
      <c r="AT8" s="70"/>
      <c r="AU8" s="72"/>
      <c r="AV8" s="73"/>
      <c r="AW8" s="79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</row>
    <row r="9" spans="1:133" ht="15.6">
      <c r="C9" s="22">
        <v>8</v>
      </c>
      <c r="D9" s="64">
        <v>42066</v>
      </c>
      <c r="E9" s="22">
        <v>70</v>
      </c>
      <c r="F9" s="22">
        <v>3</v>
      </c>
      <c r="G9" s="27">
        <v>0</v>
      </c>
      <c r="L9" s="97"/>
      <c r="M9" s="34" t="s">
        <v>2</v>
      </c>
      <c r="N9" s="38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57"/>
      <c r="AI9" s="40"/>
      <c r="AJ9" s="39"/>
      <c r="AK9" s="57"/>
      <c r="AL9" s="40"/>
      <c r="AM9" s="66"/>
      <c r="AN9" s="57"/>
      <c r="AO9" s="40"/>
      <c r="AP9" s="66"/>
      <c r="AQ9" s="57"/>
      <c r="AR9" s="40"/>
      <c r="AS9" s="66"/>
      <c r="AT9" s="57"/>
      <c r="AU9" s="40"/>
      <c r="AV9" s="66"/>
      <c r="AW9" s="47"/>
    </row>
    <row r="10" spans="1:133" ht="15.6">
      <c r="C10" s="22">
        <v>9</v>
      </c>
      <c r="D10" s="64">
        <v>42066</v>
      </c>
      <c r="E10" s="22">
        <v>72</v>
      </c>
      <c r="F10" s="22">
        <v>3</v>
      </c>
      <c r="G10" s="27">
        <v>0</v>
      </c>
      <c r="L10" s="97"/>
      <c r="M10" s="34" t="s">
        <v>3</v>
      </c>
      <c r="N10" s="38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57"/>
      <c r="AI10" s="40"/>
      <c r="AJ10" s="39"/>
      <c r="AK10" s="57"/>
      <c r="AL10" s="40"/>
      <c r="AM10" s="66"/>
      <c r="AN10" s="57"/>
      <c r="AO10" s="40"/>
      <c r="AP10" s="66"/>
      <c r="AQ10" s="57"/>
      <c r="AR10" s="40"/>
      <c r="AS10" s="66"/>
      <c r="AT10" s="57"/>
      <c r="AU10" s="40"/>
      <c r="AV10" s="66"/>
      <c r="AW10" s="47"/>
    </row>
    <row r="11" spans="1:133" s="11" customFormat="1" ht="15.6">
      <c r="A11" s="13"/>
      <c r="B11" s="13"/>
      <c r="C11" s="22">
        <v>10</v>
      </c>
      <c r="D11" s="64">
        <v>42066</v>
      </c>
      <c r="E11" s="22">
        <v>179</v>
      </c>
      <c r="F11" s="22">
        <v>1</v>
      </c>
      <c r="G11" s="27">
        <v>0</v>
      </c>
      <c r="H11" s="3"/>
      <c r="I11" s="3"/>
      <c r="J11" s="3"/>
      <c r="K11" s="3"/>
      <c r="L11" s="97"/>
      <c r="M11" s="34" t="s">
        <v>4</v>
      </c>
      <c r="N11" s="38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57"/>
      <c r="AI11" s="40"/>
      <c r="AJ11" s="39"/>
      <c r="AK11" s="57"/>
      <c r="AL11" s="40"/>
      <c r="AM11" s="66"/>
      <c r="AN11" s="57"/>
      <c r="AO11" s="40"/>
      <c r="AP11" s="66"/>
      <c r="AQ11" s="57"/>
      <c r="AR11" s="40"/>
      <c r="AS11" s="39"/>
      <c r="AT11" s="57"/>
      <c r="AU11" s="40"/>
      <c r="AV11" s="66"/>
      <c r="AW11" s="47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</row>
    <row r="12" spans="1:133" ht="15.6">
      <c r="C12" s="22">
        <v>11</v>
      </c>
      <c r="D12" s="64">
        <v>42066</v>
      </c>
      <c r="E12" s="22">
        <v>152</v>
      </c>
      <c r="F12" s="22">
        <v>1</v>
      </c>
      <c r="G12" s="27">
        <v>0</v>
      </c>
      <c r="L12" s="97"/>
      <c r="M12" s="34" t="s">
        <v>5</v>
      </c>
      <c r="N12" s="38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57"/>
      <c r="AI12" s="40"/>
      <c r="AJ12" s="39"/>
      <c r="AK12" s="57"/>
      <c r="AL12" s="40"/>
      <c r="AM12" s="66"/>
      <c r="AN12" s="57"/>
      <c r="AO12" s="40"/>
      <c r="AP12" s="66"/>
      <c r="AQ12" s="57"/>
      <c r="AR12" s="40"/>
      <c r="AS12" s="39"/>
      <c r="AT12" s="57"/>
      <c r="AU12" s="40"/>
      <c r="AV12" s="66"/>
      <c r="AW12" s="47"/>
    </row>
    <row r="13" spans="1:133" ht="15.6">
      <c r="C13" s="22">
        <v>12</v>
      </c>
      <c r="D13" s="64">
        <v>42066</v>
      </c>
      <c r="E13" s="22">
        <v>83</v>
      </c>
      <c r="F13" s="22">
        <v>2</v>
      </c>
      <c r="G13" s="27">
        <v>0</v>
      </c>
      <c r="L13" s="97"/>
      <c r="M13" s="34" t="s">
        <v>6</v>
      </c>
      <c r="N13" s="38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39"/>
      <c r="AH13" s="57"/>
      <c r="AI13" s="40"/>
      <c r="AJ13" s="39"/>
      <c r="AK13" s="57"/>
      <c r="AL13" s="40"/>
      <c r="AM13" s="66"/>
      <c r="AN13" s="57"/>
      <c r="AO13" s="40"/>
      <c r="AP13" s="66"/>
      <c r="AQ13" s="57"/>
      <c r="AR13" s="40"/>
      <c r="AS13" s="39"/>
      <c r="AT13" s="57"/>
      <c r="AU13" s="40"/>
      <c r="AV13" s="66"/>
      <c r="AW13" s="47"/>
    </row>
    <row r="14" spans="1:133" ht="15.6">
      <c r="C14" s="22">
        <v>13</v>
      </c>
      <c r="D14" s="64">
        <v>42066</v>
      </c>
      <c r="E14" s="22">
        <v>89</v>
      </c>
      <c r="F14" s="22">
        <v>2</v>
      </c>
      <c r="G14" s="27">
        <v>0</v>
      </c>
      <c r="L14" s="97"/>
      <c r="M14" s="34" t="s">
        <v>7</v>
      </c>
      <c r="N14" s="38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57"/>
      <c r="AI14" s="40"/>
      <c r="AJ14" s="39"/>
      <c r="AK14" s="57"/>
      <c r="AL14" s="40"/>
      <c r="AM14" s="66"/>
      <c r="AN14" s="57"/>
      <c r="AO14" s="40"/>
      <c r="AP14" s="66"/>
      <c r="AQ14" s="57"/>
      <c r="AR14" s="40"/>
      <c r="AS14" s="39"/>
      <c r="AT14" s="57"/>
      <c r="AU14" s="40"/>
      <c r="AV14" s="66"/>
      <c r="AW14" s="47"/>
    </row>
    <row r="15" spans="1:133" ht="15.6">
      <c r="C15" s="22">
        <v>14</v>
      </c>
      <c r="D15" s="64">
        <v>42066</v>
      </c>
      <c r="E15" s="22">
        <v>39</v>
      </c>
      <c r="F15" s="22">
        <v>3</v>
      </c>
      <c r="G15" s="27">
        <v>0</v>
      </c>
      <c r="L15" s="97"/>
      <c r="M15" s="34" t="s">
        <v>8</v>
      </c>
      <c r="N15" s="38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57"/>
      <c r="AI15" s="40"/>
      <c r="AJ15" s="39"/>
      <c r="AK15" s="57"/>
      <c r="AL15" s="40"/>
      <c r="AM15" s="66"/>
      <c r="AN15" s="57"/>
      <c r="AO15" s="40"/>
      <c r="AP15" s="66"/>
      <c r="AQ15" s="57"/>
      <c r="AR15" s="40"/>
      <c r="AS15" s="39"/>
      <c r="AT15" s="57"/>
      <c r="AU15" s="40"/>
      <c r="AV15" s="66"/>
      <c r="AW15" s="47"/>
    </row>
    <row r="16" spans="1:133" ht="15.6">
      <c r="C16" s="22">
        <v>15</v>
      </c>
      <c r="D16" s="64">
        <v>42066</v>
      </c>
      <c r="E16" s="22">
        <v>181</v>
      </c>
      <c r="F16" s="22">
        <v>2</v>
      </c>
      <c r="G16" s="27">
        <v>0</v>
      </c>
      <c r="L16" s="97"/>
      <c r="M16" s="34" t="s">
        <v>9</v>
      </c>
      <c r="N16" s="38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57"/>
      <c r="AI16" s="40"/>
      <c r="AJ16" s="39"/>
      <c r="AK16" s="57"/>
      <c r="AL16" s="40"/>
      <c r="AM16" s="66"/>
      <c r="AN16" s="57"/>
      <c r="AO16" s="40"/>
      <c r="AP16" s="66"/>
      <c r="AQ16" s="57"/>
      <c r="AR16" s="40"/>
      <c r="AS16" s="39"/>
      <c r="AT16" s="57"/>
      <c r="AU16" s="40"/>
      <c r="AV16" s="66"/>
      <c r="AW16" s="47"/>
    </row>
    <row r="17" spans="3:50" ht="15.6">
      <c r="C17" s="22">
        <v>16</v>
      </c>
      <c r="D17" s="64">
        <v>42067</v>
      </c>
      <c r="E17" s="22">
        <v>106</v>
      </c>
      <c r="F17" s="22">
        <v>2</v>
      </c>
      <c r="G17" s="27">
        <v>0</v>
      </c>
      <c r="L17" s="97"/>
      <c r="M17" s="34" t="s">
        <v>10</v>
      </c>
      <c r="N17" s="38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57"/>
      <c r="AI17" s="40"/>
      <c r="AJ17" s="39"/>
      <c r="AK17" s="57"/>
      <c r="AL17" s="40"/>
      <c r="AM17" s="66"/>
      <c r="AN17" s="57"/>
      <c r="AO17" s="40"/>
      <c r="AP17" s="66"/>
      <c r="AQ17" s="57"/>
      <c r="AR17" s="40"/>
      <c r="AS17" s="39"/>
      <c r="AT17" s="57"/>
      <c r="AU17" s="40"/>
      <c r="AV17" s="66"/>
      <c r="AW17" s="47"/>
    </row>
    <row r="18" spans="3:50" ht="15.6">
      <c r="C18" s="22">
        <v>17</v>
      </c>
      <c r="D18" s="64">
        <v>42067</v>
      </c>
      <c r="E18" s="22">
        <v>135</v>
      </c>
      <c r="F18" s="22">
        <v>2</v>
      </c>
      <c r="G18" s="27">
        <v>0</v>
      </c>
      <c r="L18" s="97"/>
      <c r="M18" s="34" t="s">
        <v>116</v>
      </c>
      <c r="N18" s="41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58"/>
      <c r="AI18" s="43"/>
      <c r="AJ18" s="42"/>
      <c r="AK18" s="58"/>
      <c r="AL18" s="43"/>
      <c r="AM18" s="67"/>
      <c r="AN18" s="59"/>
      <c r="AO18" s="43"/>
      <c r="AP18" s="67"/>
      <c r="AQ18" s="59"/>
      <c r="AR18" s="43"/>
      <c r="AS18" s="42"/>
      <c r="AT18" s="59"/>
      <c r="AU18" s="43"/>
      <c r="AV18" s="67"/>
      <c r="AW18" s="47"/>
    </row>
    <row r="19" spans="3:50" ht="15.6">
      <c r="C19" s="22">
        <v>18</v>
      </c>
      <c r="D19" s="64">
        <v>42067</v>
      </c>
      <c r="E19" s="22">
        <v>40</v>
      </c>
      <c r="F19" s="22">
        <v>1</v>
      </c>
      <c r="G19" s="27">
        <v>0</v>
      </c>
      <c r="L19" s="97"/>
      <c r="M19" s="34" t="s">
        <v>117</v>
      </c>
      <c r="N19" s="44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39"/>
      <c r="AH19" s="59"/>
      <c r="AI19" s="45"/>
      <c r="AJ19" s="46"/>
      <c r="AK19" s="59"/>
      <c r="AL19" s="45"/>
      <c r="AM19" s="68"/>
      <c r="AN19" s="59"/>
      <c r="AO19" s="45"/>
      <c r="AP19" s="68"/>
      <c r="AQ19" s="59"/>
      <c r="AR19" s="45"/>
      <c r="AS19" s="46"/>
      <c r="AT19" s="59"/>
      <c r="AU19" s="45"/>
      <c r="AV19" s="68"/>
      <c r="AW19" s="47"/>
    </row>
    <row r="20" spans="3:50" ht="15.6">
      <c r="C20" s="22">
        <v>19</v>
      </c>
      <c r="D20" s="64">
        <v>42067</v>
      </c>
      <c r="E20" s="22">
        <v>59</v>
      </c>
      <c r="F20" s="22">
        <v>2</v>
      </c>
      <c r="G20" s="27">
        <v>0</v>
      </c>
      <c r="L20" s="97"/>
      <c r="M20" s="34" t="s">
        <v>118</v>
      </c>
      <c r="N20" s="44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59"/>
      <c r="AI20" s="45"/>
      <c r="AJ20" s="46"/>
      <c r="AK20" s="59"/>
      <c r="AL20" s="45"/>
      <c r="AM20" s="68"/>
      <c r="AN20" s="59"/>
      <c r="AO20" s="45"/>
      <c r="AP20" s="68"/>
      <c r="AQ20" s="59"/>
      <c r="AR20" s="45"/>
      <c r="AS20" s="46"/>
      <c r="AT20" s="59"/>
      <c r="AU20" s="45"/>
      <c r="AV20" s="68"/>
      <c r="AW20" s="47"/>
    </row>
    <row r="21" spans="3:50" ht="15.6">
      <c r="C21" s="22">
        <v>20</v>
      </c>
      <c r="D21" s="64">
        <v>42067</v>
      </c>
      <c r="E21" s="22">
        <v>229</v>
      </c>
      <c r="F21" s="22">
        <v>3</v>
      </c>
      <c r="G21" s="27">
        <v>0</v>
      </c>
      <c r="L21" s="97"/>
      <c r="M21" s="34" t="s">
        <v>119</v>
      </c>
      <c r="N21" s="44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59"/>
      <c r="AI21" s="45"/>
      <c r="AJ21" s="46"/>
      <c r="AK21" s="59"/>
      <c r="AL21" s="45"/>
      <c r="AM21" s="68"/>
      <c r="AN21" s="59"/>
      <c r="AO21" s="45"/>
      <c r="AP21" s="68"/>
      <c r="AQ21" s="59"/>
      <c r="AR21" s="45"/>
      <c r="AS21" s="46"/>
      <c r="AT21" s="59"/>
      <c r="AU21" s="45"/>
      <c r="AV21" s="68"/>
      <c r="AW21" s="47"/>
    </row>
    <row r="22" spans="3:50" ht="16.2" thickBot="1">
      <c r="C22" s="22">
        <v>21</v>
      </c>
      <c r="D22" s="64">
        <v>42067</v>
      </c>
      <c r="E22" s="22">
        <v>170</v>
      </c>
      <c r="F22" s="22">
        <v>2</v>
      </c>
      <c r="G22" s="27">
        <v>0</v>
      </c>
      <c r="L22" s="97"/>
      <c r="M22" s="34" t="s">
        <v>120</v>
      </c>
      <c r="N22" s="48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60"/>
      <c r="AI22" s="49"/>
      <c r="AJ22" s="50"/>
      <c r="AK22" s="60"/>
      <c r="AL22" s="49"/>
      <c r="AM22" s="69"/>
      <c r="AN22" s="60"/>
      <c r="AO22" s="49"/>
      <c r="AP22" s="69"/>
      <c r="AQ22" s="60"/>
      <c r="AR22" s="49"/>
      <c r="AS22" s="50"/>
      <c r="AT22" s="60"/>
      <c r="AU22" s="49"/>
      <c r="AV22" s="69"/>
      <c r="AW22" s="51"/>
    </row>
    <row r="23" spans="3:50">
      <c r="C23" s="22">
        <v>22</v>
      </c>
      <c r="D23" s="64">
        <v>42068</v>
      </c>
      <c r="E23" s="22">
        <v>115</v>
      </c>
      <c r="F23" s="22">
        <v>1</v>
      </c>
      <c r="G23" s="27">
        <v>0</v>
      </c>
      <c r="M23"/>
      <c r="N23" s="28"/>
      <c r="O23"/>
      <c r="P23" s="28"/>
      <c r="Q23" s="28"/>
      <c r="R23"/>
      <c r="S23" s="28"/>
      <c r="T23" s="28"/>
      <c r="U23"/>
      <c r="V23" s="28"/>
      <c r="W23" s="28"/>
    </row>
    <row r="24" spans="3:50" ht="34.5" customHeight="1">
      <c r="C24" s="22">
        <v>23</v>
      </c>
      <c r="D24" s="64">
        <v>42068</v>
      </c>
      <c r="E24" s="22">
        <v>120</v>
      </c>
      <c r="F24" s="22">
        <v>2</v>
      </c>
      <c r="G24" s="27">
        <v>0</v>
      </c>
      <c r="H24" s="91" t="s">
        <v>173</v>
      </c>
      <c r="I24" s="92"/>
      <c r="J24" s="92"/>
      <c r="K24" s="92"/>
      <c r="L24" s="92"/>
      <c r="M24" s="85"/>
      <c r="N24" s="89" t="s">
        <v>179</v>
      </c>
      <c r="O24" s="90"/>
      <c r="P24" s="90"/>
      <c r="Q24" s="90"/>
      <c r="R24" s="90"/>
      <c r="S24" s="90"/>
      <c r="T24" s="90"/>
      <c r="U24" s="12"/>
      <c r="X24" s="12"/>
      <c r="Y24" s="29"/>
      <c r="Z24" s="29"/>
      <c r="AA24" s="12"/>
      <c r="AB24" s="29"/>
      <c r="AC24" s="29"/>
      <c r="AD24" s="12"/>
      <c r="AE24" s="29"/>
      <c r="AF24" s="29"/>
      <c r="AG24" s="12"/>
      <c r="AH24" s="29"/>
      <c r="AI24" s="29"/>
      <c r="AJ24" s="16"/>
      <c r="AK24" s="29"/>
      <c r="AL24" s="29"/>
      <c r="AM24" s="12"/>
      <c r="AN24" s="29"/>
      <c r="AO24" s="29"/>
      <c r="AP24" s="12"/>
      <c r="AQ24" s="29"/>
      <c r="AR24" s="29"/>
      <c r="AS24" s="12"/>
      <c r="AT24" s="29"/>
      <c r="AU24" s="29"/>
      <c r="AV24" s="12"/>
      <c r="AX24" s="1"/>
    </row>
    <row r="25" spans="3:50" ht="21">
      <c r="C25" s="22">
        <v>24</v>
      </c>
      <c r="D25" s="64">
        <v>42068</v>
      </c>
      <c r="E25" s="22">
        <v>179</v>
      </c>
      <c r="F25" s="22">
        <v>3</v>
      </c>
      <c r="G25" s="27">
        <v>0</v>
      </c>
      <c r="H25" s="87" t="s">
        <v>174</v>
      </c>
      <c r="I25" s="88"/>
      <c r="J25" s="88"/>
      <c r="K25" s="88"/>
      <c r="L25" s="82">
        <f>COUNTIFS($F$2:$F$101,3)</f>
        <v>34</v>
      </c>
      <c r="N25" s="93" t="s">
        <v>174</v>
      </c>
      <c r="O25" s="93"/>
      <c r="P25" s="93"/>
      <c r="Q25" s="93"/>
      <c r="R25" s="93"/>
      <c r="S25" s="94"/>
      <c r="T25" s="82">
        <f>COUNTIFS($F$2:$F$101,3,$G$2:$G$101,"")</f>
        <v>0</v>
      </c>
      <c r="U25" s="14"/>
      <c r="V25" s="30"/>
      <c r="W25" s="30"/>
      <c r="X25" s="14"/>
      <c r="Y25" s="30"/>
      <c r="Z25" s="30"/>
      <c r="AA25" s="14"/>
      <c r="AB25" s="30"/>
      <c r="AC25" s="30"/>
      <c r="AD25" s="14"/>
      <c r="AE25" s="30"/>
      <c r="AF25" s="30"/>
      <c r="AG25" s="14"/>
      <c r="AH25" s="30"/>
      <c r="AI25" s="30"/>
      <c r="AJ25" s="14"/>
      <c r="AK25" s="30"/>
      <c r="AL25" s="30"/>
      <c r="AM25" s="14"/>
      <c r="AN25" s="30"/>
      <c r="AO25" s="30"/>
      <c r="AP25" s="14"/>
      <c r="AQ25" s="30"/>
      <c r="AR25" s="30"/>
      <c r="AS25" s="14"/>
      <c r="AT25" s="30"/>
      <c r="AU25" s="30"/>
      <c r="AV25" s="14"/>
      <c r="AX25" s="15"/>
    </row>
    <row r="26" spans="3:50" ht="21">
      <c r="C26" s="22">
        <v>25</v>
      </c>
      <c r="D26" s="64">
        <v>42068</v>
      </c>
      <c r="E26" s="22">
        <v>150</v>
      </c>
      <c r="F26" s="22">
        <v>1</v>
      </c>
      <c r="G26" s="27">
        <v>0</v>
      </c>
      <c r="H26" s="87" t="s">
        <v>175</v>
      </c>
      <c r="I26" s="88"/>
      <c r="J26" s="88"/>
      <c r="K26" s="88"/>
      <c r="L26" s="82">
        <f>COUNTIFS($F$2:$F$101,2)</f>
        <v>28</v>
      </c>
      <c r="N26" s="93" t="s">
        <v>175</v>
      </c>
      <c r="O26" s="93"/>
      <c r="P26" s="93"/>
      <c r="Q26" s="93"/>
      <c r="R26" s="93"/>
      <c r="S26" s="94"/>
      <c r="T26" s="82">
        <f>COUNTIFS($F$2:$F$101,2,$G$2:$G$101,"")</f>
        <v>0</v>
      </c>
      <c r="U26" s="19"/>
      <c r="V26" s="31"/>
      <c r="W26" s="31"/>
      <c r="X26" s="19"/>
      <c r="Y26" s="31"/>
      <c r="Z26" s="31"/>
      <c r="AA26" s="19"/>
      <c r="AB26" s="31"/>
      <c r="AC26" s="31"/>
      <c r="AD26" s="19"/>
      <c r="AE26" s="31"/>
      <c r="AF26" s="31"/>
      <c r="AG26" s="19"/>
      <c r="AH26" s="31"/>
      <c r="AI26" s="31"/>
      <c r="AJ26" s="19"/>
      <c r="AK26" s="31"/>
      <c r="AL26" s="31"/>
      <c r="AM26" s="19"/>
      <c r="AN26" s="31"/>
      <c r="AO26" s="31"/>
      <c r="AP26" s="19"/>
      <c r="AQ26" s="31"/>
      <c r="AR26" s="31"/>
      <c r="AS26" s="19"/>
      <c r="AT26" s="31"/>
      <c r="AU26" s="31"/>
      <c r="AV26" s="19"/>
      <c r="AX26" s="15"/>
    </row>
    <row r="27" spans="3:50" ht="21">
      <c r="C27" s="22">
        <v>26</v>
      </c>
      <c r="D27" s="64">
        <v>42068</v>
      </c>
      <c r="E27" s="22">
        <v>73</v>
      </c>
      <c r="F27" s="22">
        <v>1</v>
      </c>
      <c r="G27" s="27">
        <v>0</v>
      </c>
      <c r="H27" s="87" t="s">
        <v>176</v>
      </c>
      <c r="I27" s="88"/>
      <c r="J27" s="88"/>
      <c r="K27" s="88"/>
      <c r="L27" s="82">
        <f>COUNTIFS($F$2:$F$101,1)</f>
        <v>38</v>
      </c>
      <c r="N27" s="93" t="s">
        <v>176</v>
      </c>
      <c r="O27" s="93"/>
      <c r="P27" s="93"/>
      <c r="Q27" s="93"/>
      <c r="R27" s="93"/>
      <c r="S27" s="94"/>
      <c r="T27" s="82">
        <f t="shared" ref="T27" si="3">COUNTIFS($F$2:$F$101,1,$G$2:$G$101,"")</f>
        <v>0</v>
      </c>
      <c r="U27" s="16"/>
      <c r="X27" s="16"/>
      <c r="Y27" s="29"/>
      <c r="Z27" s="29"/>
      <c r="AA27" s="16"/>
      <c r="AB27" s="29"/>
      <c r="AC27" s="29"/>
      <c r="AD27" s="16"/>
      <c r="AE27" s="29"/>
      <c r="AF27" s="29"/>
      <c r="AG27" s="16"/>
      <c r="AH27" s="29"/>
      <c r="AI27" s="29"/>
      <c r="AJ27" s="16"/>
      <c r="AK27" s="29"/>
      <c r="AL27" s="29"/>
      <c r="AM27" s="16"/>
      <c r="AN27" s="29"/>
      <c r="AO27" s="29"/>
      <c r="AP27" s="16"/>
      <c r="AQ27" s="29"/>
      <c r="AR27" s="29"/>
      <c r="AS27" s="16"/>
      <c r="AT27" s="29"/>
      <c r="AU27" s="29"/>
      <c r="AV27" s="16"/>
      <c r="AX27" s="20"/>
    </row>
    <row r="28" spans="3:50">
      <c r="C28" s="22">
        <v>27</v>
      </c>
      <c r="D28" s="64">
        <v>42068</v>
      </c>
      <c r="E28" s="22">
        <v>44</v>
      </c>
      <c r="F28" s="22">
        <v>2</v>
      </c>
      <c r="G28" s="27">
        <v>0</v>
      </c>
      <c r="H28" s="83"/>
      <c r="I28" s="84"/>
      <c r="J28" s="84"/>
      <c r="K28" s="84" t="s">
        <v>110</v>
      </c>
      <c r="L28" s="84">
        <f>SUM(L25:L27)</f>
        <v>100</v>
      </c>
      <c r="R28" s="99" t="s">
        <v>110</v>
      </c>
      <c r="S28" s="99"/>
      <c r="T28" s="28">
        <f>SUM(T25:T27)</f>
        <v>0</v>
      </c>
      <c r="U28"/>
      <c r="V28" s="28"/>
      <c r="W28" s="28"/>
    </row>
    <row r="29" spans="3:50">
      <c r="C29" s="22">
        <v>28</v>
      </c>
      <c r="D29" s="64">
        <v>42068</v>
      </c>
      <c r="E29" s="22">
        <v>156</v>
      </c>
      <c r="F29" s="22">
        <v>2</v>
      </c>
      <c r="G29" s="27">
        <v>0</v>
      </c>
      <c r="H29" s="83"/>
      <c r="I29" s="84"/>
      <c r="J29" s="84"/>
      <c r="T29" s="55"/>
      <c r="U29" s="55"/>
      <c r="V29" s="55"/>
      <c r="W29" s="55"/>
      <c r="X29" s="55"/>
      <c r="Y29" s="55"/>
      <c r="Z29" s="55"/>
    </row>
    <row r="30" spans="3:50">
      <c r="C30" s="22">
        <v>29</v>
      </c>
      <c r="D30" s="64">
        <v>42069</v>
      </c>
      <c r="E30" s="22">
        <v>74</v>
      </c>
      <c r="F30" s="22">
        <v>2</v>
      </c>
      <c r="G30" s="27">
        <v>0</v>
      </c>
      <c r="H30" s="83"/>
      <c r="I30" s="84"/>
      <c r="J30" s="84"/>
      <c r="K30" s="84"/>
      <c r="L30" s="84"/>
      <c r="T30" s="55"/>
      <c r="U30" s="55"/>
      <c r="V30" s="55"/>
      <c r="W30" s="55"/>
      <c r="X30" s="55"/>
      <c r="Y30" s="55"/>
      <c r="Z30" s="55"/>
    </row>
    <row r="31" spans="3:50">
      <c r="C31" s="22">
        <v>30</v>
      </c>
      <c r="D31" s="64">
        <v>42069</v>
      </c>
      <c r="E31" s="22">
        <v>37</v>
      </c>
      <c r="F31" s="22">
        <v>1</v>
      </c>
      <c r="G31" s="27">
        <v>0</v>
      </c>
      <c r="M31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</row>
    <row r="32" spans="3:50">
      <c r="C32" s="22">
        <v>31</v>
      </c>
      <c r="D32" s="64">
        <v>42069</v>
      </c>
      <c r="E32" s="22">
        <v>218</v>
      </c>
      <c r="F32" s="22">
        <v>1</v>
      </c>
      <c r="G32" s="27">
        <v>0</v>
      </c>
      <c r="M32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</row>
    <row r="33" spans="3:26">
      <c r="C33" s="22">
        <v>32</v>
      </c>
      <c r="D33" s="64">
        <v>42069</v>
      </c>
      <c r="E33" s="22">
        <v>224</v>
      </c>
      <c r="F33" s="22">
        <v>2</v>
      </c>
      <c r="G33" s="27">
        <v>0</v>
      </c>
      <c r="M33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</row>
    <row r="34" spans="3:26">
      <c r="C34" s="22">
        <v>33</v>
      </c>
      <c r="D34" s="64">
        <v>42069</v>
      </c>
      <c r="E34" s="22">
        <v>124</v>
      </c>
      <c r="F34" s="22">
        <v>1</v>
      </c>
      <c r="G34" s="27">
        <v>0</v>
      </c>
      <c r="M34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</row>
    <row r="35" spans="3:26">
      <c r="C35" s="22">
        <v>34</v>
      </c>
      <c r="D35" s="64">
        <v>42072</v>
      </c>
      <c r="E35" s="22">
        <v>185</v>
      </c>
      <c r="F35" s="22">
        <v>2</v>
      </c>
      <c r="G35" s="27">
        <v>0</v>
      </c>
      <c r="M35"/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  <c r="Z35" s="55"/>
    </row>
    <row r="36" spans="3:26">
      <c r="C36" s="22">
        <v>35</v>
      </c>
      <c r="D36" s="64">
        <v>42072</v>
      </c>
      <c r="E36" s="22">
        <v>157</v>
      </c>
      <c r="F36" s="22">
        <v>1</v>
      </c>
      <c r="G36" s="27">
        <v>0</v>
      </c>
      <c r="M36"/>
      <c r="N36" s="55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  <c r="Z36" s="55"/>
    </row>
    <row r="37" spans="3:26">
      <c r="C37" s="22">
        <v>36</v>
      </c>
      <c r="D37" s="64">
        <v>42072</v>
      </c>
      <c r="E37" s="22">
        <v>215</v>
      </c>
      <c r="F37" s="22">
        <v>1</v>
      </c>
      <c r="G37" s="27">
        <v>0</v>
      </c>
      <c r="M37"/>
      <c r="N37" s="28"/>
      <c r="O37"/>
      <c r="P37" s="28"/>
      <c r="Q37" s="28"/>
      <c r="R37"/>
      <c r="S37" s="28"/>
      <c r="T37" s="28"/>
      <c r="U37"/>
      <c r="V37" s="28"/>
      <c r="W37" s="28"/>
    </row>
    <row r="38" spans="3:26">
      <c r="C38" s="22">
        <v>37</v>
      </c>
      <c r="D38" s="64">
        <v>42072</v>
      </c>
      <c r="E38" s="22">
        <v>70</v>
      </c>
      <c r="F38" s="22">
        <v>1</v>
      </c>
      <c r="G38" s="27">
        <v>0</v>
      </c>
      <c r="M38"/>
      <c r="N38" s="28"/>
      <c r="O38"/>
      <c r="P38" s="28"/>
      <c r="Q38" s="28"/>
      <c r="R38"/>
      <c r="S38" s="28"/>
      <c r="T38" s="28"/>
      <c r="U38"/>
      <c r="V38" s="28"/>
      <c r="W38" s="28"/>
    </row>
    <row r="39" spans="3:26">
      <c r="C39" s="22">
        <v>38</v>
      </c>
      <c r="D39" s="64">
        <v>42072</v>
      </c>
      <c r="E39" s="22">
        <v>136</v>
      </c>
      <c r="F39" s="22">
        <v>1</v>
      </c>
      <c r="G39" s="27">
        <v>0</v>
      </c>
      <c r="M39"/>
      <c r="N39" s="28"/>
      <c r="O39"/>
      <c r="P39" s="28"/>
      <c r="Q39" s="28"/>
      <c r="R39"/>
      <c r="S39" s="28"/>
      <c r="T39" s="28"/>
      <c r="U39"/>
      <c r="V39" s="28"/>
      <c r="W39" s="28"/>
    </row>
    <row r="40" spans="3:26">
      <c r="C40" s="22">
        <v>39</v>
      </c>
      <c r="D40" s="64">
        <v>42072</v>
      </c>
      <c r="E40" s="22">
        <v>125</v>
      </c>
      <c r="F40" s="22">
        <v>3</v>
      </c>
      <c r="G40" s="27">
        <v>0</v>
      </c>
      <c r="M40"/>
      <c r="N40" s="28"/>
      <c r="O40"/>
      <c r="P40" s="28"/>
      <c r="Q40" s="28"/>
      <c r="R40"/>
      <c r="S40" s="28"/>
      <c r="T40" s="28"/>
      <c r="U40"/>
      <c r="V40" s="28"/>
      <c r="W40" s="28"/>
    </row>
    <row r="41" spans="3:26">
      <c r="C41" s="22">
        <v>40</v>
      </c>
      <c r="D41" s="64">
        <v>42072</v>
      </c>
      <c r="E41" s="22">
        <v>162</v>
      </c>
      <c r="F41" s="22">
        <v>2</v>
      </c>
      <c r="G41" s="27">
        <v>0</v>
      </c>
      <c r="M41"/>
      <c r="N41" s="28"/>
      <c r="O41"/>
      <c r="P41" s="28"/>
      <c r="Q41" s="28"/>
      <c r="R41"/>
      <c r="S41" s="28"/>
      <c r="T41" s="28"/>
      <c r="U41"/>
      <c r="V41" s="28"/>
      <c r="W41" s="28"/>
    </row>
    <row r="42" spans="3:26">
      <c r="C42" s="22">
        <v>41</v>
      </c>
      <c r="D42" s="64">
        <v>42073</v>
      </c>
      <c r="E42" s="22">
        <v>70</v>
      </c>
      <c r="F42" s="22">
        <v>3</v>
      </c>
      <c r="G42" s="27">
        <v>0</v>
      </c>
      <c r="M42"/>
      <c r="N42" s="28"/>
      <c r="O42"/>
      <c r="P42" s="28"/>
      <c r="Q42" s="28"/>
      <c r="R42"/>
      <c r="S42" s="28"/>
      <c r="T42" s="28"/>
      <c r="U42"/>
      <c r="V42" s="28"/>
      <c r="W42" s="28"/>
    </row>
    <row r="43" spans="3:26">
      <c r="C43" s="22">
        <v>42</v>
      </c>
      <c r="D43" s="64">
        <v>42073</v>
      </c>
      <c r="E43" s="22">
        <v>62</v>
      </c>
      <c r="F43" s="22">
        <v>1</v>
      </c>
      <c r="G43" s="27">
        <v>0</v>
      </c>
      <c r="M43"/>
      <c r="N43" s="28"/>
      <c r="O43"/>
      <c r="P43" s="28"/>
      <c r="Q43" s="28"/>
      <c r="R43"/>
      <c r="S43" s="28"/>
      <c r="T43" s="28"/>
      <c r="U43"/>
      <c r="V43" s="28"/>
      <c r="W43" s="28"/>
    </row>
    <row r="44" spans="3:26">
      <c r="C44" s="22">
        <v>43</v>
      </c>
      <c r="D44" s="64">
        <v>42073</v>
      </c>
      <c r="E44" s="21">
        <v>174</v>
      </c>
      <c r="F44" s="22">
        <v>3</v>
      </c>
      <c r="G44" s="27">
        <v>0</v>
      </c>
    </row>
    <row r="45" spans="3:26">
      <c r="C45" s="22">
        <v>44</v>
      </c>
      <c r="D45" s="64">
        <v>42073</v>
      </c>
      <c r="E45" s="21">
        <v>95</v>
      </c>
      <c r="F45" s="22">
        <v>3</v>
      </c>
      <c r="G45" s="27">
        <v>0</v>
      </c>
    </row>
    <row r="46" spans="3:26">
      <c r="C46" s="22">
        <v>45</v>
      </c>
      <c r="D46" s="64">
        <v>42073</v>
      </c>
      <c r="E46" s="21">
        <v>171</v>
      </c>
      <c r="F46" s="22">
        <v>3</v>
      </c>
      <c r="G46" s="27">
        <v>0</v>
      </c>
    </row>
    <row r="47" spans="3:26">
      <c r="C47" s="22">
        <v>46</v>
      </c>
      <c r="D47" s="64">
        <v>42073</v>
      </c>
      <c r="E47" s="21">
        <v>95</v>
      </c>
      <c r="F47" s="22">
        <v>3</v>
      </c>
      <c r="G47" s="27">
        <v>0</v>
      </c>
    </row>
    <row r="48" spans="3:26">
      <c r="C48" s="22">
        <v>47</v>
      </c>
      <c r="D48" s="64">
        <v>42074</v>
      </c>
      <c r="E48" s="21">
        <v>193</v>
      </c>
      <c r="F48" s="22">
        <v>2</v>
      </c>
      <c r="G48" s="27">
        <v>0</v>
      </c>
    </row>
    <row r="49" spans="3:7">
      <c r="C49" s="22">
        <v>48</v>
      </c>
      <c r="D49" s="64">
        <v>42074</v>
      </c>
      <c r="E49" s="21">
        <v>34</v>
      </c>
      <c r="F49" s="22">
        <v>1</v>
      </c>
      <c r="G49" s="27">
        <v>0</v>
      </c>
    </row>
    <row r="50" spans="3:7">
      <c r="C50" s="22">
        <v>49</v>
      </c>
      <c r="D50" s="64">
        <v>42074</v>
      </c>
      <c r="E50" s="21">
        <v>56</v>
      </c>
      <c r="F50" s="22">
        <v>2</v>
      </c>
      <c r="G50" s="27">
        <v>0</v>
      </c>
    </row>
    <row r="51" spans="3:7">
      <c r="C51" s="22">
        <v>50</v>
      </c>
      <c r="D51" s="64">
        <v>42074</v>
      </c>
      <c r="E51" s="21">
        <v>235</v>
      </c>
      <c r="F51" s="22">
        <v>3</v>
      </c>
      <c r="G51" s="27">
        <v>0</v>
      </c>
    </row>
    <row r="52" spans="3:7">
      <c r="C52" s="22">
        <v>51</v>
      </c>
      <c r="D52" s="64">
        <v>42074</v>
      </c>
      <c r="E52" s="21">
        <v>158</v>
      </c>
      <c r="F52" s="22">
        <v>2</v>
      </c>
      <c r="G52" s="27">
        <v>0</v>
      </c>
    </row>
    <row r="53" spans="3:7">
      <c r="C53" s="22">
        <v>52</v>
      </c>
      <c r="D53" s="64">
        <v>42074</v>
      </c>
      <c r="E53" s="21">
        <v>191</v>
      </c>
      <c r="F53" s="22">
        <v>1</v>
      </c>
      <c r="G53" s="27">
        <v>0</v>
      </c>
    </row>
    <row r="54" spans="3:7">
      <c r="C54" s="22">
        <v>53</v>
      </c>
      <c r="D54" s="64">
        <v>42074</v>
      </c>
      <c r="E54" s="21">
        <v>73</v>
      </c>
      <c r="F54" s="22">
        <v>1</v>
      </c>
      <c r="G54" s="27">
        <v>0</v>
      </c>
    </row>
    <row r="55" spans="3:7">
      <c r="C55" s="22">
        <v>54</v>
      </c>
      <c r="D55" s="64">
        <v>42075</v>
      </c>
      <c r="E55" s="21">
        <v>162</v>
      </c>
      <c r="F55" s="22">
        <v>3</v>
      </c>
      <c r="G55" s="27">
        <v>0</v>
      </c>
    </row>
    <row r="56" spans="3:7">
      <c r="C56" s="22">
        <v>55</v>
      </c>
      <c r="D56" s="64">
        <v>42075</v>
      </c>
      <c r="E56" s="21">
        <v>162</v>
      </c>
      <c r="F56" s="22">
        <v>1</v>
      </c>
      <c r="G56" s="27">
        <v>0</v>
      </c>
    </row>
    <row r="57" spans="3:7">
      <c r="C57" s="22">
        <v>56</v>
      </c>
      <c r="D57" s="64">
        <v>42075</v>
      </c>
      <c r="E57" s="21">
        <v>40</v>
      </c>
      <c r="F57" s="22">
        <v>3</v>
      </c>
      <c r="G57" s="27">
        <v>0</v>
      </c>
    </row>
    <row r="58" spans="3:7">
      <c r="C58" s="22">
        <v>57</v>
      </c>
      <c r="D58" s="64">
        <v>42075</v>
      </c>
      <c r="E58" s="21">
        <v>174</v>
      </c>
      <c r="F58" s="22">
        <v>1</v>
      </c>
      <c r="G58" s="27">
        <v>0</v>
      </c>
    </row>
    <row r="59" spans="3:7">
      <c r="C59" s="22">
        <v>58</v>
      </c>
      <c r="D59" s="64">
        <v>42075</v>
      </c>
      <c r="E59" s="21">
        <v>218</v>
      </c>
      <c r="F59" s="22">
        <v>1</v>
      </c>
      <c r="G59" s="27">
        <v>0</v>
      </c>
    </row>
    <row r="60" spans="3:7">
      <c r="C60" s="22">
        <v>59</v>
      </c>
      <c r="D60" s="64">
        <v>42075</v>
      </c>
      <c r="E60" s="21">
        <v>44</v>
      </c>
      <c r="F60" s="22">
        <v>3</v>
      </c>
      <c r="G60" s="27">
        <v>0</v>
      </c>
    </row>
    <row r="61" spans="3:7">
      <c r="C61" s="22">
        <v>60</v>
      </c>
      <c r="D61" s="64">
        <v>42075</v>
      </c>
      <c r="E61" s="21">
        <v>93</v>
      </c>
      <c r="F61" s="22">
        <v>2</v>
      </c>
      <c r="G61" s="27">
        <v>0</v>
      </c>
    </row>
    <row r="62" spans="3:7">
      <c r="C62" s="22">
        <v>61</v>
      </c>
      <c r="D62" s="64">
        <v>42075</v>
      </c>
      <c r="E62" s="21">
        <v>40</v>
      </c>
      <c r="F62" s="22">
        <v>1</v>
      </c>
      <c r="G62" s="27">
        <v>0</v>
      </c>
    </row>
    <row r="63" spans="3:7">
      <c r="C63" s="22">
        <v>62</v>
      </c>
      <c r="D63" s="64">
        <v>42075</v>
      </c>
      <c r="E63" s="21">
        <v>32</v>
      </c>
      <c r="F63" s="22">
        <v>1</v>
      </c>
      <c r="G63" s="27">
        <v>0</v>
      </c>
    </row>
    <row r="64" spans="3:7">
      <c r="C64" s="22">
        <v>63</v>
      </c>
      <c r="D64" s="64">
        <v>42075</v>
      </c>
      <c r="E64" s="21">
        <v>121</v>
      </c>
      <c r="F64" s="22">
        <v>2</v>
      </c>
      <c r="G64" s="27">
        <v>0</v>
      </c>
    </row>
    <row r="65" spans="3:7">
      <c r="C65" s="22">
        <v>64</v>
      </c>
      <c r="D65" s="64">
        <v>42076</v>
      </c>
      <c r="E65" s="21">
        <v>139</v>
      </c>
      <c r="F65" s="22">
        <v>2</v>
      </c>
      <c r="G65" s="27">
        <v>0</v>
      </c>
    </row>
    <row r="66" spans="3:7">
      <c r="C66" s="22">
        <v>65</v>
      </c>
      <c r="D66" s="64">
        <v>42076</v>
      </c>
      <c r="E66" s="21">
        <v>58</v>
      </c>
      <c r="F66" s="22">
        <v>3</v>
      </c>
      <c r="G66" s="27">
        <v>0</v>
      </c>
    </row>
    <row r="67" spans="3:7">
      <c r="C67" s="22">
        <v>66</v>
      </c>
      <c r="D67" s="64">
        <v>42076</v>
      </c>
      <c r="E67" s="21">
        <v>92</v>
      </c>
      <c r="F67" s="22">
        <v>3</v>
      </c>
      <c r="G67" s="27">
        <v>0</v>
      </c>
    </row>
    <row r="68" spans="3:7">
      <c r="C68" s="22">
        <v>67</v>
      </c>
      <c r="D68" s="64">
        <v>42076</v>
      </c>
      <c r="E68" s="21">
        <v>197</v>
      </c>
      <c r="F68" s="22">
        <v>1</v>
      </c>
      <c r="G68" s="27">
        <v>0</v>
      </c>
    </row>
    <row r="69" spans="3:7">
      <c r="C69" s="22">
        <v>68</v>
      </c>
      <c r="D69" s="64">
        <v>42076</v>
      </c>
      <c r="E69" s="21">
        <v>169</v>
      </c>
      <c r="F69" s="22">
        <v>3</v>
      </c>
      <c r="G69" s="27">
        <v>0</v>
      </c>
    </row>
    <row r="70" spans="3:7">
      <c r="C70" s="22">
        <v>69</v>
      </c>
      <c r="D70" s="64">
        <v>42076</v>
      </c>
      <c r="E70" s="21">
        <v>155</v>
      </c>
      <c r="F70" s="22">
        <v>1</v>
      </c>
      <c r="G70" s="27">
        <v>0</v>
      </c>
    </row>
    <row r="71" spans="3:7">
      <c r="C71" s="22">
        <v>70</v>
      </c>
      <c r="D71" s="64">
        <v>42079</v>
      </c>
      <c r="E71" s="21">
        <v>146</v>
      </c>
      <c r="F71" s="22">
        <v>3</v>
      </c>
      <c r="G71" s="27">
        <v>0</v>
      </c>
    </row>
    <row r="72" spans="3:7">
      <c r="C72" s="22">
        <v>71</v>
      </c>
      <c r="D72" s="64">
        <v>42079</v>
      </c>
      <c r="E72" s="21">
        <v>94</v>
      </c>
      <c r="F72" s="22">
        <v>3</v>
      </c>
      <c r="G72" s="27">
        <v>0</v>
      </c>
    </row>
    <row r="73" spans="3:7">
      <c r="C73" s="22">
        <v>72</v>
      </c>
      <c r="D73" s="64">
        <v>42079</v>
      </c>
      <c r="E73" s="21">
        <v>169</v>
      </c>
      <c r="F73" s="22">
        <v>3</v>
      </c>
      <c r="G73" s="27">
        <v>0</v>
      </c>
    </row>
    <row r="74" spans="3:7">
      <c r="C74" s="22">
        <v>73</v>
      </c>
      <c r="D74" s="64">
        <v>42079</v>
      </c>
      <c r="E74" s="21">
        <v>171</v>
      </c>
      <c r="F74" s="22">
        <v>2</v>
      </c>
      <c r="G74" s="27">
        <v>0</v>
      </c>
    </row>
    <row r="75" spans="3:7">
      <c r="C75" s="22">
        <v>74</v>
      </c>
      <c r="D75" s="64">
        <v>42079</v>
      </c>
      <c r="E75" s="21">
        <v>146</v>
      </c>
      <c r="F75" s="22">
        <v>1</v>
      </c>
      <c r="G75" s="27">
        <v>0</v>
      </c>
    </row>
    <row r="76" spans="3:7">
      <c r="C76" s="22">
        <v>75</v>
      </c>
      <c r="D76" s="64">
        <v>42079</v>
      </c>
      <c r="E76" s="21">
        <v>63</v>
      </c>
      <c r="F76" s="22">
        <v>3</v>
      </c>
      <c r="G76" s="27">
        <v>0</v>
      </c>
    </row>
    <row r="77" spans="3:7">
      <c r="C77" s="22">
        <v>76</v>
      </c>
      <c r="D77" s="64">
        <v>42080</v>
      </c>
      <c r="E77" s="21">
        <v>51</v>
      </c>
      <c r="F77" s="22">
        <v>3</v>
      </c>
      <c r="G77" s="27">
        <v>0</v>
      </c>
    </row>
    <row r="78" spans="3:7">
      <c r="C78" s="22">
        <v>77</v>
      </c>
      <c r="D78" s="64">
        <v>42080</v>
      </c>
      <c r="E78" s="21">
        <v>86</v>
      </c>
      <c r="F78" s="22">
        <v>1</v>
      </c>
      <c r="G78" s="27">
        <v>0</v>
      </c>
    </row>
    <row r="79" spans="3:7">
      <c r="C79" s="22">
        <v>78</v>
      </c>
      <c r="D79" s="64">
        <v>42080</v>
      </c>
      <c r="E79" s="21">
        <v>72</v>
      </c>
      <c r="F79" s="22">
        <v>2</v>
      </c>
      <c r="G79" s="27">
        <v>0</v>
      </c>
    </row>
    <row r="80" spans="3:7">
      <c r="C80" s="22">
        <v>79</v>
      </c>
      <c r="D80" s="64">
        <v>42080</v>
      </c>
      <c r="E80" s="21">
        <v>104</v>
      </c>
      <c r="F80" s="22">
        <v>1</v>
      </c>
      <c r="G80" s="27">
        <v>0</v>
      </c>
    </row>
    <row r="81" spans="3:7">
      <c r="C81" s="22">
        <v>80</v>
      </c>
      <c r="D81" s="64">
        <v>42080</v>
      </c>
      <c r="E81" s="21">
        <v>217</v>
      </c>
      <c r="F81" s="22">
        <v>2</v>
      </c>
      <c r="G81" s="27">
        <v>0</v>
      </c>
    </row>
    <row r="82" spans="3:7">
      <c r="C82" s="22">
        <v>81</v>
      </c>
      <c r="D82" s="64">
        <v>42080</v>
      </c>
      <c r="E82" s="21">
        <v>202</v>
      </c>
      <c r="F82" s="22">
        <v>1</v>
      </c>
      <c r="G82" s="27">
        <v>0</v>
      </c>
    </row>
    <row r="83" spans="3:7">
      <c r="C83" s="22">
        <v>82</v>
      </c>
      <c r="D83" s="64">
        <v>42080</v>
      </c>
      <c r="E83" s="21">
        <v>172</v>
      </c>
      <c r="F83" s="22">
        <v>3</v>
      </c>
      <c r="G83" s="27">
        <v>0</v>
      </c>
    </row>
    <row r="84" spans="3:7">
      <c r="C84" s="22">
        <v>83</v>
      </c>
      <c r="D84" s="64">
        <v>42081</v>
      </c>
      <c r="E84" s="21">
        <v>194</v>
      </c>
      <c r="F84" s="22">
        <v>2</v>
      </c>
      <c r="G84" s="27">
        <v>0</v>
      </c>
    </row>
    <row r="85" spans="3:7">
      <c r="C85" s="22">
        <v>84</v>
      </c>
      <c r="D85" s="64">
        <v>42081</v>
      </c>
      <c r="E85" s="21">
        <v>85</v>
      </c>
      <c r="F85" s="22">
        <v>1</v>
      </c>
      <c r="G85" s="27">
        <v>0</v>
      </c>
    </row>
    <row r="86" spans="3:7">
      <c r="C86" s="22">
        <v>85</v>
      </c>
      <c r="D86" s="64">
        <v>42081</v>
      </c>
      <c r="E86" s="21">
        <v>107</v>
      </c>
      <c r="F86" s="22">
        <v>1</v>
      </c>
      <c r="G86" s="27">
        <v>0</v>
      </c>
    </row>
    <row r="87" spans="3:7">
      <c r="C87" s="22">
        <v>86</v>
      </c>
      <c r="D87" s="64">
        <v>42081</v>
      </c>
      <c r="E87" s="21">
        <v>234</v>
      </c>
      <c r="F87" s="22">
        <v>3</v>
      </c>
      <c r="G87" s="27">
        <v>0</v>
      </c>
    </row>
    <row r="88" spans="3:7">
      <c r="C88" s="22">
        <v>87</v>
      </c>
      <c r="D88" s="64">
        <v>42081</v>
      </c>
      <c r="E88" s="21">
        <v>121</v>
      </c>
      <c r="F88" s="22">
        <v>2</v>
      </c>
      <c r="G88" s="27">
        <v>0</v>
      </c>
    </row>
    <row r="89" spans="3:7">
      <c r="C89" s="22">
        <v>88</v>
      </c>
      <c r="D89" s="64">
        <v>42082</v>
      </c>
      <c r="E89" s="21">
        <v>200</v>
      </c>
      <c r="F89" s="22">
        <v>3</v>
      </c>
      <c r="G89" s="27">
        <v>0</v>
      </c>
    </row>
    <row r="90" spans="3:7">
      <c r="C90" s="22">
        <v>89</v>
      </c>
      <c r="D90" s="64">
        <v>42082</v>
      </c>
      <c r="E90" s="21">
        <v>63</v>
      </c>
      <c r="F90" s="22">
        <v>3</v>
      </c>
      <c r="G90" s="27">
        <v>0</v>
      </c>
    </row>
    <row r="91" spans="3:7">
      <c r="C91" s="22">
        <v>90</v>
      </c>
      <c r="D91" s="64">
        <v>42082</v>
      </c>
      <c r="E91" s="21">
        <v>188</v>
      </c>
      <c r="F91" s="22">
        <v>1</v>
      </c>
      <c r="G91" s="27">
        <v>0</v>
      </c>
    </row>
    <row r="92" spans="3:7">
      <c r="C92" s="22">
        <v>91</v>
      </c>
      <c r="D92" s="64">
        <v>42082</v>
      </c>
      <c r="E92" s="21">
        <v>223</v>
      </c>
      <c r="F92" s="22">
        <v>3</v>
      </c>
      <c r="G92" s="27">
        <v>0</v>
      </c>
    </row>
    <row r="93" spans="3:7">
      <c r="C93" s="22">
        <v>92</v>
      </c>
      <c r="D93" s="64">
        <v>42082</v>
      </c>
      <c r="E93" s="21">
        <v>46</v>
      </c>
      <c r="F93" s="22">
        <v>1</v>
      </c>
      <c r="G93" s="27">
        <v>0</v>
      </c>
    </row>
    <row r="94" spans="3:7">
      <c r="C94" s="22">
        <v>93</v>
      </c>
      <c r="D94" s="64">
        <v>42082</v>
      </c>
      <c r="E94" s="21">
        <v>146</v>
      </c>
      <c r="F94" s="22">
        <v>2</v>
      </c>
      <c r="G94" s="27">
        <v>0</v>
      </c>
    </row>
    <row r="95" spans="3:7">
      <c r="C95" s="22">
        <v>94</v>
      </c>
      <c r="D95" s="64">
        <v>42082</v>
      </c>
      <c r="E95" s="21">
        <v>86</v>
      </c>
      <c r="F95" s="22">
        <v>3</v>
      </c>
      <c r="G95" s="27">
        <v>0</v>
      </c>
    </row>
    <row r="96" spans="3:7">
      <c r="C96" s="22">
        <v>95</v>
      </c>
      <c r="D96" s="64">
        <v>42082</v>
      </c>
      <c r="E96" s="21">
        <v>180</v>
      </c>
      <c r="F96" s="22">
        <v>1</v>
      </c>
      <c r="G96" s="27">
        <v>0</v>
      </c>
    </row>
    <row r="97" spans="3:7">
      <c r="C97" s="22">
        <v>96</v>
      </c>
      <c r="D97" s="64">
        <v>42083</v>
      </c>
      <c r="E97" s="21">
        <v>137</v>
      </c>
      <c r="F97" s="22">
        <v>3</v>
      </c>
      <c r="G97" s="27">
        <v>0</v>
      </c>
    </row>
    <row r="98" spans="3:7">
      <c r="C98" s="22">
        <v>97</v>
      </c>
      <c r="D98" s="64">
        <v>42083</v>
      </c>
      <c r="E98" s="21">
        <v>190</v>
      </c>
      <c r="F98" s="22">
        <v>1</v>
      </c>
      <c r="G98" s="27">
        <v>0</v>
      </c>
    </row>
    <row r="99" spans="3:7">
      <c r="C99" s="22">
        <v>98</v>
      </c>
      <c r="D99" s="64">
        <v>42083</v>
      </c>
      <c r="E99" s="21">
        <v>60</v>
      </c>
      <c r="F99" s="22">
        <v>3</v>
      </c>
      <c r="G99" s="27">
        <v>0</v>
      </c>
    </row>
    <row r="100" spans="3:7">
      <c r="C100" s="22">
        <v>99</v>
      </c>
      <c r="D100" s="64">
        <v>42083</v>
      </c>
      <c r="E100" s="21">
        <v>146</v>
      </c>
      <c r="F100" s="22">
        <v>1</v>
      </c>
      <c r="G100" s="27">
        <v>0</v>
      </c>
    </row>
    <row r="101" spans="3:7">
      <c r="C101" s="22">
        <v>100</v>
      </c>
      <c r="D101" s="64">
        <v>42083</v>
      </c>
      <c r="E101" s="21">
        <v>32</v>
      </c>
      <c r="F101" s="22">
        <v>3</v>
      </c>
      <c r="G101" s="27">
        <v>0</v>
      </c>
    </row>
    <row r="103" spans="3:7">
      <c r="C103" s="95"/>
      <c r="D103" s="95"/>
      <c r="E103" s="95"/>
    </row>
  </sheetData>
  <mergeCells count="41">
    <mergeCell ref="AW1:AW6"/>
    <mergeCell ref="AX2:AZ2"/>
    <mergeCell ref="L3:M3"/>
    <mergeCell ref="L4:M4"/>
    <mergeCell ref="L5:M5"/>
    <mergeCell ref="L6:M6"/>
    <mergeCell ref="N2:N6"/>
    <mergeCell ref="P2:P6"/>
    <mergeCell ref="S2:S6"/>
    <mergeCell ref="V2:V6"/>
    <mergeCell ref="Y2:Y6"/>
    <mergeCell ref="AR2:AR6"/>
    <mergeCell ref="AU2:AU6"/>
    <mergeCell ref="Q2:Q6"/>
    <mergeCell ref="AT2:AT6"/>
    <mergeCell ref="T2:T6"/>
    <mergeCell ref="C103:E103"/>
    <mergeCell ref="H25:K25"/>
    <mergeCell ref="AO2:AO6"/>
    <mergeCell ref="AQ2:AQ6"/>
    <mergeCell ref="AK2:AK6"/>
    <mergeCell ref="L8:L22"/>
    <mergeCell ref="L7:M7"/>
    <mergeCell ref="AB2:AB6"/>
    <mergeCell ref="AE2:AE6"/>
    <mergeCell ref="AH2:AH6"/>
    <mergeCell ref="AL2:AL6"/>
    <mergeCell ref="AN2:AN6"/>
    <mergeCell ref="W2:W6"/>
    <mergeCell ref="AI2:AI6"/>
    <mergeCell ref="AF2:AF6"/>
    <mergeCell ref="R28:S28"/>
    <mergeCell ref="Z2:Z6"/>
    <mergeCell ref="AC2:AC6"/>
    <mergeCell ref="H26:K26"/>
    <mergeCell ref="H27:K27"/>
    <mergeCell ref="N24:T24"/>
    <mergeCell ref="H24:L24"/>
    <mergeCell ref="N25:S25"/>
    <mergeCell ref="N26:S26"/>
    <mergeCell ref="N27:S27"/>
  </mergeCells>
  <dataValidations count="1">
    <dataValidation type="whole" allowBlank="1" showInputMessage="1" showErrorMessage="1" sqref="G2:G101">
      <formula1>0</formula1>
      <formula2>12</formula2>
    </dataValidation>
  </dataValidations>
  <pageMargins left="0.78740157499999996" right="0.78740157499999996" top="0.984251969" bottom="0.984251969" header="0.5" footer="0.5"/>
  <pageSetup paperSize="9" orientation="portrait"/>
  <headerFooter alignWithMargins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Placement2">
                <anchor moveWithCells="1" sizeWithCells="1">
                  <from>
                    <xdr:col>7</xdr:col>
                    <xdr:colOff>457200</xdr:colOff>
                    <xdr:row>17</xdr:row>
                    <xdr:rowOff>30480</xdr:rowOff>
                  </from>
                  <to>
                    <xdr:col>10</xdr:col>
                    <xdr:colOff>579120</xdr:colOff>
                    <xdr:row>21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RAZ">
                <anchor moveWithCells="1" sizeWithCells="1">
                  <from>
                    <xdr:col>7</xdr:col>
                    <xdr:colOff>495300</xdr:colOff>
                    <xdr:row>12</xdr:row>
                    <xdr:rowOff>22860</xdr:rowOff>
                  </from>
                  <to>
                    <xdr:col>10</xdr:col>
                    <xdr:colOff>495300</xdr:colOff>
                    <xdr:row>16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V50"/>
  <sheetViews>
    <sheetView workbookViewId="0"/>
  </sheetViews>
  <sheetFormatPr baseColWidth="10" defaultColWidth="15.6328125" defaultRowHeight="15"/>
  <cols>
    <col min="1" max="256" width="15.81640625" style="4" customWidth="1"/>
    <col min="257" max="16384" width="15.6328125" style="4"/>
  </cols>
  <sheetData>
    <row r="1" spans="1:204">
      <c r="A1" s="4" t="s">
        <v>63</v>
      </c>
      <c r="B1" s="17">
        <f>Planning!$AX$5</f>
        <v>0</v>
      </c>
      <c r="C1" s="8"/>
      <c r="D1" s="8"/>
      <c r="E1" s="6"/>
      <c r="F1" s="4" t="s">
        <v>87</v>
      </c>
      <c r="I1" s="4" t="s">
        <v>54</v>
      </c>
      <c r="J1" s="6">
        <v>4</v>
      </c>
      <c r="L1" s="4" t="s">
        <v>51</v>
      </c>
      <c r="M1" s="6" t="b">
        <v>1</v>
      </c>
      <c r="O1" s="4" t="s">
        <v>46</v>
      </c>
      <c r="Y1" s="4" t="s">
        <v>65</v>
      </c>
      <c r="AA1" s="4" t="s">
        <v>163</v>
      </c>
      <c r="AD1" s="4" t="s">
        <v>153</v>
      </c>
    </row>
    <row r="2" spans="1:204">
      <c r="A2" s="4" t="s">
        <v>64</v>
      </c>
      <c r="B2" s="7">
        <v>2</v>
      </c>
      <c r="C2" s="7">
        <v>0</v>
      </c>
      <c r="F2" s="4" t="s">
        <v>88</v>
      </c>
      <c r="G2" s="7" t="b">
        <v>0</v>
      </c>
      <c r="H2" s="7"/>
      <c r="I2" s="4" t="s">
        <v>44</v>
      </c>
      <c r="J2" s="6"/>
      <c r="L2" s="4" t="s">
        <v>81</v>
      </c>
      <c r="M2" s="8"/>
      <c r="O2" s="4" t="s">
        <v>47</v>
      </c>
      <c r="P2" s="6"/>
      <c r="R2" s="4" t="s">
        <v>55</v>
      </c>
      <c r="S2" s="9" t="s">
        <v>96</v>
      </c>
      <c r="U2" s="4" t="s">
        <v>61</v>
      </c>
      <c r="V2" s="6"/>
      <c r="X2" s="4" t="s">
        <v>66</v>
      </c>
      <c r="Y2" s="7">
        <v>1</v>
      </c>
      <c r="AA2" s="4" t="s">
        <v>164</v>
      </c>
      <c r="AB2" s="7">
        <v>0</v>
      </c>
      <c r="AD2" s="4" t="s">
        <v>154</v>
      </c>
      <c r="AE2" s="7" t="b">
        <v>0</v>
      </c>
    </row>
    <row r="3" spans="1:204">
      <c r="A3" s="4" t="s">
        <v>76</v>
      </c>
      <c r="B3" s="7" t="b">
        <v>1</v>
      </c>
      <c r="C3" s="7">
        <v>1000</v>
      </c>
      <c r="F3" s="4" t="s">
        <v>89</v>
      </c>
      <c r="G3" s="7" t="b">
        <v>0</v>
      </c>
      <c r="H3" s="7" t="s">
        <v>172</v>
      </c>
      <c r="I3" s="4" t="s">
        <v>45</v>
      </c>
      <c r="J3" s="18">
        <v>1</v>
      </c>
      <c r="L3" s="4" t="s">
        <v>80</v>
      </c>
      <c r="M3" s="8"/>
      <c r="N3" s="8"/>
      <c r="O3" s="4" t="s">
        <v>48</v>
      </c>
      <c r="P3" s="6"/>
      <c r="R3" s="4" t="s">
        <v>56</v>
      </c>
      <c r="S3" s="9" t="s">
        <v>171</v>
      </c>
      <c r="U3" s="4" t="s">
        <v>62</v>
      </c>
      <c r="V3" s="6"/>
      <c r="X3" s="4" t="s">
        <v>67</v>
      </c>
      <c r="Y3" s="7">
        <v>0.1</v>
      </c>
      <c r="AA3" s="4" t="s">
        <v>165</v>
      </c>
      <c r="AB3" s="6"/>
      <c r="AD3" s="4" t="s">
        <v>155</v>
      </c>
      <c r="AE3" s="7">
        <v>10000</v>
      </c>
    </row>
    <row r="4" spans="1:204">
      <c r="A4" s="4" t="s">
        <v>78</v>
      </c>
      <c r="B4" s="7" t="b">
        <v>0</v>
      </c>
      <c r="C4" s="7">
        <v>5</v>
      </c>
      <c r="D4" s="7">
        <v>2</v>
      </c>
      <c r="F4" s="4" t="s">
        <v>90</v>
      </c>
      <c r="G4" s="7" t="b">
        <v>0</v>
      </c>
      <c r="H4" s="7" t="s">
        <v>172</v>
      </c>
      <c r="L4" s="4" t="s">
        <v>73</v>
      </c>
      <c r="M4" s="8"/>
      <c r="O4" s="4" t="s">
        <v>49</v>
      </c>
      <c r="P4" s="6"/>
      <c r="R4" s="4" t="s">
        <v>57</v>
      </c>
      <c r="S4" s="9" t="s">
        <v>97</v>
      </c>
      <c r="X4" s="4" t="s">
        <v>68</v>
      </c>
      <c r="Y4" s="7">
        <v>0.5</v>
      </c>
      <c r="AA4" s="4" t="s">
        <v>166</v>
      </c>
      <c r="AB4" s="6"/>
      <c r="AD4" s="4" t="s">
        <v>156</v>
      </c>
      <c r="AE4" s="7" t="b">
        <v>0</v>
      </c>
    </row>
    <row r="5" spans="1:204">
      <c r="A5" s="4" t="s">
        <v>79</v>
      </c>
      <c r="B5" s="7" t="b">
        <v>0</v>
      </c>
      <c r="C5" s="7">
        <v>20000</v>
      </c>
      <c r="D5" s="7">
        <v>0.01</v>
      </c>
      <c r="E5" s="7" t="b">
        <v>1</v>
      </c>
      <c r="F5" s="4" t="s">
        <v>91</v>
      </c>
      <c r="G5" s="7" t="b">
        <v>1</v>
      </c>
      <c r="H5" s="7" t="s">
        <v>172</v>
      </c>
      <c r="L5" s="4" t="s">
        <v>74</v>
      </c>
      <c r="M5" s="8"/>
      <c r="O5" s="4" t="s">
        <v>50</v>
      </c>
      <c r="P5" s="6"/>
      <c r="R5" s="4" t="s">
        <v>58</v>
      </c>
      <c r="S5" s="9" t="s">
        <v>169</v>
      </c>
      <c r="X5" s="4" t="s">
        <v>69</v>
      </c>
      <c r="Y5" s="7" t="s">
        <v>95</v>
      </c>
      <c r="AA5" s="4" t="s">
        <v>167</v>
      </c>
      <c r="AB5" s="6"/>
      <c r="AD5" s="4" t="s">
        <v>157</v>
      </c>
      <c r="AE5" s="7">
        <v>15</v>
      </c>
    </row>
    <row r="6" spans="1:204">
      <c r="A6" s="4" t="s">
        <v>77</v>
      </c>
      <c r="B6" s="7" t="b">
        <v>0</v>
      </c>
      <c r="C6" s="7"/>
      <c r="F6" s="4" t="s">
        <v>92</v>
      </c>
      <c r="G6" s="7" t="b">
        <v>0</v>
      </c>
      <c r="H6" s="7"/>
      <c r="L6" s="4" t="s">
        <v>93</v>
      </c>
      <c r="M6" s="8"/>
      <c r="N6" s="8"/>
      <c r="R6" s="4" t="s">
        <v>59</v>
      </c>
      <c r="S6" s="6"/>
      <c r="X6" s="4" t="s">
        <v>70</v>
      </c>
      <c r="Y6" s="8"/>
      <c r="AA6" s="4" t="s">
        <v>168</v>
      </c>
      <c r="AB6" s="6"/>
      <c r="AD6" s="4" t="s">
        <v>158</v>
      </c>
      <c r="AE6" s="7">
        <v>2</v>
      </c>
    </row>
    <row r="7" spans="1:204">
      <c r="A7" s="4" t="s">
        <v>71</v>
      </c>
      <c r="B7" s="7">
        <v>50</v>
      </c>
      <c r="L7" s="4" t="s">
        <v>94</v>
      </c>
      <c r="M7" s="8"/>
      <c r="N7" s="8"/>
      <c r="R7" s="4" t="s">
        <v>60</v>
      </c>
      <c r="S7" s="6"/>
      <c r="AD7" s="4" t="s">
        <v>159</v>
      </c>
      <c r="AE7" s="7" t="b">
        <v>1</v>
      </c>
    </row>
    <row r="8" spans="1:204">
      <c r="A8" s="4" t="s">
        <v>12</v>
      </c>
      <c r="B8" s="4" t="s">
        <v>12</v>
      </c>
      <c r="F8" s="4" t="s">
        <v>72</v>
      </c>
      <c r="G8" s="7" t="b">
        <v>1</v>
      </c>
      <c r="H8" s="7">
        <v>1</v>
      </c>
      <c r="AD8" s="4" t="s">
        <v>160</v>
      </c>
      <c r="AE8" s="7">
        <v>10000</v>
      </c>
    </row>
    <row r="9" spans="1:204">
      <c r="A9" s="4" t="s">
        <v>86</v>
      </c>
      <c r="B9" s="7">
        <v>3</v>
      </c>
      <c r="F9" s="4" t="s">
        <v>83</v>
      </c>
      <c r="G9" s="7" t="b">
        <v>0</v>
      </c>
      <c r="AD9" s="4" t="s">
        <v>161</v>
      </c>
      <c r="AE9" s="7">
        <v>0.01</v>
      </c>
    </row>
    <row r="10" spans="1:204">
      <c r="A10" s="4" t="s">
        <v>75</v>
      </c>
      <c r="B10" s="7" t="b">
        <v>0</v>
      </c>
      <c r="AD10" s="4" t="s">
        <v>162</v>
      </c>
      <c r="AE10" s="7" t="b">
        <v>1</v>
      </c>
    </row>
    <row r="11" spans="1:204">
      <c r="A11" s="4" t="s">
        <v>82</v>
      </c>
      <c r="B11" s="7" t="b">
        <v>1</v>
      </c>
    </row>
    <row r="12" spans="1:204">
      <c r="A12" s="4" t="s">
        <v>85</v>
      </c>
      <c r="B12" s="7" t="b">
        <v>0</v>
      </c>
      <c r="F12" s="4" t="s">
        <v>84</v>
      </c>
      <c r="G12" s="7">
        <v>1</v>
      </c>
    </row>
    <row r="14" spans="1:204" ht="15.6" thickBot="1">
      <c r="A14" s="4" t="s">
        <v>52</v>
      </c>
      <c r="B14" s="6">
        <v>1</v>
      </c>
      <c r="AX14" s="4" t="s">
        <v>53</v>
      </c>
      <c r="AY14" s="6">
        <v>0</v>
      </c>
    </row>
    <row r="15" spans="1:204" s="5" customFormat="1" ht="15.6" thickTop="1">
      <c r="A15" s="5" t="s">
        <v>13</v>
      </c>
      <c r="B15" s="5" t="s">
        <v>14</v>
      </c>
      <c r="C15" s="5" t="s">
        <v>15</v>
      </c>
      <c r="D15" s="5" t="s">
        <v>16</v>
      </c>
      <c r="E15" s="5" t="s">
        <v>17</v>
      </c>
      <c r="F15" s="5" t="s">
        <v>18</v>
      </c>
      <c r="G15" s="5" t="s">
        <v>19</v>
      </c>
      <c r="H15" s="5" t="s">
        <v>20</v>
      </c>
      <c r="I15" s="5" t="s">
        <v>21</v>
      </c>
      <c r="J15" s="5" t="s">
        <v>22</v>
      </c>
      <c r="K15" s="5" t="s">
        <v>23</v>
      </c>
      <c r="AR15" s="5" t="s">
        <v>24</v>
      </c>
      <c r="AS15" s="5" t="s">
        <v>25</v>
      </c>
      <c r="AT15" s="5" t="s">
        <v>26</v>
      </c>
      <c r="AU15" s="5" t="s">
        <v>27</v>
      </c>
      <c r="AV15" s="5" t="s">
        <v>28</v>
      </c>
      <c r="AW15" s="5" t="s">
        <v>29</v>
      </c>
      <c r="AX15" s="5" t="s">
        <v>30</v>
      </c>
      <c r="AY15" s="5" t="s">
        <v>31</v>
      </c>
      <c r="AZ15" s="5" t="s">
        <v>32</v>
      </c>
      <c r="BA15" s="5" t="s">
        <v>16</v>
      </c>
      <c r="BB15" s="5" t="s">
        <v>33</v>
      </c>
      <c r="BC15" s="5" t="s">
        <v>34</v>
      </c>
      <c r="BD15" s="5" t="s">
        <v>35</v>
      </c>
      <c r="BE15" s="5" t="s">
        <v>36</v>
      </c>
      <c r="BF15" s="5" t="s">
        <v>37</v>
      </c>
      <c r="BG15" s="5" t="s">
        <v>38</v>
      </c>
      <c r="BH15" s="5" t="s">
        <v>39</v>
      </c>
      <c r="BI15" s="5" t="s">
        <v>40</v>
      </c>
      <c r="BJ15" s="5" t="s">
        <v>41</v>
      </c>
      <c r="BK15" s="5" t="s">
        <v>42</v>
      </c>
      <c r="BL15" s="5" t="s">
        <v>43</v>
      </c>
      <c r="BM15" s="5" t="s">
        <v>144</v>
      </c>
      <c r="BN15" s="5" t="s">
        <v>145</v>
      </c>
      <c r="BO15" s="5" t="s">
        <v>146</v>
      </c>
      <c r="BP15" s="5" t="s">
        <v>147</v>
      </c>
      <c r="BQ15" s="5" t="s">
        <v>148</v>
      </c>
      <c r="BR15" s="5" t="s">
        <v>149</v>
      </c>
      <c r="BS15" s="5" t="s">
        <v>150</v>
      </c>
      <c r="BT15" s="5" t="s">
        <v>151</v>
      </c>
      <c r="BU15" s="5" t="s">
        <v>152</v>
      </c>
    </row>
    <row r="16" spans="1:204">
      <c r="A16" s="4" t="s">
        <v>114</v>
      </c>
      <c r="B16" s="4">
        <v>0.1</v>
      </c>
      <c r="C16" s="4">
        <v>0.5</v>
      </c>
      <c r="D16" s="10" t="s">
        <v>125</v>
      </c>
      <c r="G16" s="4">
        <v>1</v>
      </c>
      <c r="H16" s="4">
        <f>Planning!$G$2:$G$101</f>
        <v>0</v>
      </c>
      <c r="I16" s="4">
        <v>0</v>
      </c>
      <c r="J16" s="4">
        <v>1</v>
      </c>
      <c r="K16" s="4" t="s">
        <v>170</v>
      </c>
      <c r="L16" s="4">
        <v>0</v>
      </c>
      <c r="M16" s="4" t="b">
        <v>0</v>
      </c>
      <c r="BZ16" s="10"/>
      <c r="GV16" s="10"/>
    </row>
    <row r="17" spans="1:204">
      <c r="A17" s="4" t="s">
        <v>98</v>
      </c>
      <c r="BZ17" s="10"/>
      <c r="GV17" s="10"/>
    </row>
    <row r="18" spans="1:204">
      <c r="A18" s="4" t="s">
        <v>99</v>
      </c>
      <c r="BZ18" s="10"/>
      <c r="GV18" s="10"/>
    </row>
    <row r="19" spans="1:204">
      <c r="A19" s="4" t="s">
        <v>100</v>
      </c>
      <c r="BZ19" s="10"/>
      <c r="GV19" s="10"/>
    </row>
    <row r="20" spans="1:204">
      <c r="A20" s="4" t="s">
        <v>101</v>
      </c>
      <c r="BZ20" s="10"/>
      <c r="GV20" s="10"/>
    </row>
    <row r="21" spans="1:204">
      <c r="A21" s="4" t="s">
        <v>102</v>
      </c>
      <c r="BZ21" s="10"/>
      <c r="GV21" s="10"/>
    </row>
    <row r="22" spans="1:204">
      <c r="A22" s="4" t="s">
        <v>103</v>
      </c>
      <c r="BZ22" s="10"/>
      <c r="GV22" s="10"/>
    </row>
    <row r="23" spans="1:204">
      <c r="A23" s="4" t="s">
        <v>104</v>
      </c>
      <c r="BZ23" s="10"/>
      <c r="GV23" s="10"/>
    </row>
    <row r="24" spans="1:204">
      <c r="A24" s="4" t="s">
        <v>105</v>
      </c>
      <c r="BZ24" s="10"/>
      <c r="GV24" s="10"/>
    </row>
    <row r="25" spans="1:204">
      <c r="A25" s="4" t="s">
        <v>106</v>
      </c>
      <c r="BZ25" s="10"/>
      <c r="GV25" s="10"/>
    </row>
    <row r="26" spans="1:204">
      <c r="A26" s="4" t="s">
        <v>107</v>
      </c>
      <c r="BZ26" s="10"/>
      <c r="GV26" s="10"/>
    </row>
    <row r="27" spans="1:204">
      <c r="A27" s="4" t="s">
        <v>108</v>
      </c>
      <c r="BZ27" s="10"/>
      <c r="GV27" s="10"/>
    </row>
    <row r="28" spans="1:204">
      <c r="BZ28" s="10"/>
      <c r="GV28" s="10"/>
    </row>
    <row r="29" spans="1:204">
      <c r="BZ29" s="10"/>
      <c r="GV29" s="10"/>
    </row>
    <row r="30" spans="1:204">
      <c r="BZ30" s="10"/>
      <c r="GV30" s="10"/>
    </row>
    <row r="31" spans="1:204">
      <c r="BZ31" s="10"/>
      <c r="GV31" s="10"/>
    </row>
    <row r="32" spans="1:204">
      <c r="BZ32" s="10"/>
      <c r="GV32" s="10"/>
    </row>
    <row r="33" spans="78:204">
      <c r="BZ33" s="10"/>
      <c r="GV33" s="10"/>
    </row>
    <row r="34" spans="78:204">
      <c r="BZ34" s="10"/>
      <c r="GV34" s="10"/>
    </row>
    <row r="35" spans="78:204">
      <c r="BZ35" s="10"/>
      <c r="GV35" s="10"/>
    </row>
    <row r="36" spans="78:204">
      <c r="BZ36" s="10"/>
      <c r="GV36" s="10"/>
    </row>
    <row r="37" spans="78:204">
      <c r="BZ37" s="10"/>
      <c r="GV37" s="10"/>
    </row>
    <row r="38" spans="78:204">
      <c r="BZ38" s="10"/>
      <c r="GV38" s="10"/>
    </row>
    <row r="39" spans="78:204">
      <c r="GV39" s="10"/>
    </row>
    <row r="40" spans="78:204">
      <c r="GV40" s="10"/>
    </row>
    <row r="41" spans="78:204">
      <c r="GV41" s="10"/>
    </row>
    <row r="42" spans="78:204">
      <c r="GV42" s="10"/>
    </row>
    <row r="43" spans="78:204">
      <c r="GV43" s="10"/>
    </row>
    <row r="44" spans="78:204">
      <c r="GV44" s="10"/>
    </row>
    <row r="45" spans="78:204">
      <c r="GV45" s="10"/>
    </row>
    <row r="46" spans="78:204">
      <c r="GV46" s="10"/>
    </row>
    <row r="47" spans="78:204">
      <c r="GV47" s="10"/>
    </row>
    <row r="48" spans="78:204">
      <c r="GV48" s="10"/>
    </row>
    <row r="49" spans="204:204">
      <c r="GV49" s="10"/>
    </row>
    <row r="50" spans="204:204">
      <c r="GV50" s="10"/>
    </row>
  </sheetData>
  <pageMargins left="0.7" right="0.7" top="0.75" bottom="0.75" header="0.3" footer="0.3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3"/>
  <sheetViews>
    <sheetView workbookViewId="0"/>
  </sheetViews>
  <sheetFormatPr baseColWidth="10" defaultRowHeight="15"/>
  <sheetData>
    <row r="3" spans="3:3">
      <c r="C3">
        <v>0</v>
      </c>
    </row>
  </sheetData>
  <pageMargins left="0.7" right="0.7" top="0.75" bottom="0.75" header="0.3" footer="0.3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101"/>
  <sheetViews>
    <sheetView workbookViewId="0"/>
  </sheetViews>
  <sheetFormatPr baseColWidth="10" defaultRowHeight="15"/>
  <cols>
    <col min="1" max="1" width="10.6328125" style="33" customWidth="1"/>
    <col min="2" max="2" width="16" style="61" customWidth="1"/>
    <col min="3" max="4" width="10.6328125" style="33" customWidth="1"/>
  </cols>
  <sheetData>
    <row r="1" spans="1:4">
      <c r="A1" s="33" t="s">
        <v>121</v>
      </c>
      <c r="B1" s="61" t="s">
        <v>130</v>
      </c>
      <c r="C1" s="33" t="s">
        <v>131</v>
      </c>
      <c r="D1" s="33" t="s">
        <v>127</v>
      </c>
    </row>
    <row r="2" spans="1:4">
      <c r="A2" s="33">
        <v>1</v>
      </c>
      <c r="B2" s="62">
        <v>42065</v>
      </c>
      <c r="C2" s="33">
        <v>57</v>
      </c>
      <c r="D2" s="33">
        <v>1</v>
      </c>
    </row>
    <row r="3" spans="1:4">
      <c r="A3" s="33">
        <v>2</v>
      </c>
      <c r="B3" s="62">
        <v>42065</v>
      </c>
      <c r="C3" s="33">
        <v>64</v>
      </c>
      <c r="D3" s="33">
        <v>2</v>
      </c>
    </row>
    <row r="4" spans="1:4">
      <c r="A4" s="33">
        <v>3</v>
      </c>
      <c r="B4" s="62">
        <v>42065</v>
      </c>
      <c r="C4" s="33">
        <v>100</v>
      </c>
      <c r="D4" s="33">
        <v>1</v>
      </c>
    </row>
    <row r="5" spans="1:4">
      <c r="A5" s="33">
        <v>4</v>
      </c>
      <c r="B5" s="62">
        <v>42065</v>
      </c>
      <c r="C5" s="33">
        <v>63</v>
      </c>
      <c r="D5" s="33">
        <v>3</v>
      </c>
    </row>
    <row r="6" spans="1:4">
      <c r="A6" s="33">
        <v>5</v>
      </c>
      <c r="B6" s="62">
        <v>42065</v>
      </c>
      <c r="C6" s="33">
        <v>89</v>
      </c>
      <c r="D6" s="33">
        <v>3</v>
      </c>
    </row>
    <row r="7" spans="1:4">
      <c r="A7" s="33">
        <v>6</v>
      </c>
      <c r="B7" s="62">
        <v>42065</v>
      </c>
      <c r="C7" s="33">
        <v>78</v>
      </c>
      <c r="D7" s="33">
        <v>1</v>
      </c>
    </row>
    <row r="8" spans="1:4">
      <c r="A8" s="33">
        <v>7</v>
      </c>
      <c r="B8" s="62">
        <v>42066</v>
      </c>
      <c r="C8" s="33">
        <v>171</v>
      </c>
      <c r="D8" s="33">
        <v>2</v>
      </c>
    </row>
    <row r="9" spans="1:4">
      <c r="A9" s="33">
        <v>8</v>
      </c>
      <c r="B9" s="62">
        <v>42066</v>
      </c>
      <c r="C9" s="33">
        <v>70</v>
      </c>
      <c r="D9" s="33">
        <v>3</v>
      </c>
    </row>
    <row r="10" spans="1:4">
      <c r="A10" s="33">
        <v>9</v>
      </c>
      <c r="B10" s="62">
        <v>42066</v>
      </c>
      <c r="C10" s="33">
        <v>72</v>
      </c>
      <c r="D10" s="33">
        <v>3</v>
      </c>
    </row>
    <row r="11" spans="1:4">
      <c r="A11" s="33">
        <v>10</v>
      </c>
      <c r="B11" s="62">
        <v>42066</v>
      </c>
      <c r="C11" s="33">
        <v>179</v>
      </c>
      <c r="D11" s="33">
        <v>1</v>
      </c>
    </row>
    <row r="12" spans="1:4">
      <c r="A12" s="33">
        <v>11</v>
      </c>
      <c r="B12" s="62">
        <v>42066</v>
      </c>
      <c r="C12" s="33">
        <v>152</v>
      </c>
      <c r="D12" s="33">
        <v>1</v>
      </c>
    </row>
    <row r="13" spans="1:4">
      <c r="A13" s="33">
        <v>12</v>
      </c>
      <c r="B13" s="62">
        <v>42066</v>
      </c>
      <c r="C13" s="33">
        <v>83</v>
      </c>
      <c r="D13" s="33">
        <v>2</v>
      </c>
    </row>
    <row r="14" spans="1:4">
      <c r="A14" s="33">
        <v>13</v>
      </c>
      <c r="B14" s="62">
        <v>42066</v>
      </c>
      <c r="C14" s="33">
        <v>89</v>
      </c>
      <c r="D14" s="33">
        <v>2</v>
      </c>
    </row>
    <row r="15" spans="1:4">
      <c r="A15" s="33">
        <v>14</v>
      </c>
      <c r="B15" s="62">
        <v>42066</v>
      </c>
      <c r="C15" s="33">
        <v>39</v>
      </c>
      <c r="D15" s="33">
        <v>3</v>
      </c>
    </row>
    <row r="16" spans="1:4">
      <c r="A16" s="33">
        <v>15</v>
      </c>
      <c r="B16" s="62">
        <v>42066</v>
      </c>
      <c r="C16" s="33">
        <v>181</v>
      </c>
      <c r="D16" s="33">
        <v>2</v>
      </c>
    </row>
    <row r="17" spans="1:4">
      <c r="A17" s="33">
        <v>16</v>
      </c>
      <c r="B17" s="62">
        <v>42067</v>
      </c>
      <c r="C17" s="33">
        <v>106</v>
      </c>
      <c r="D17" s="33">
        <v>2</v>
      </c>
    </row>
    <row r="18" spans="1:4">
      <c r="A18" s="33">
        <v>17</v>
      </c>
      <c r="B18" s="62">
        <v>42067</v>
      </c>
      <c r="C18" s="33">
        <v>135</v>
      </c>
      <c r="D18" s="33">
        <v>2</v>
      </c>
    </row>
    <row r="19" spans="1:4">
      <c r="A19" s="33">
        <v>18</v>
      </c>
      <c r="B19" s="62">
        <v>42067</v>
      </c>
      <c r="C19" s="33">
        <v>40</v>
      </c>
      <c r="D19" s="33">
        <v>1</v>
      </c>
    </row>
    <row r="20" spans="1:4">
      <c r="A20" s="33">
        <v>19</v>
      </c>
      <c r="B20" s="62">
        <v>42067</v>
      </c>
      <c r="C20" s="33">
        <v>59</v>
      </c>
      <c r="D20" s="33">
        <v>2</v>
      </c>
    </row>
    <row r="21" spans="1:4">
      <c r="A21" s="33">
        <v>20</v>
      </c>
      <c r="B21" s="62">
        <v>42067</v>
      </c>
      <c r="C21" s="33">
        <v>229</v>
      </c>
      <c r="D21" s="33">
        <v>3</v>
      </c>
    </row>
    <row r="22" spans="1:4">
      <c r="A22" s="33">
        <v>21</v>
      </c>
      <c r="B22" s="62">
        <v>42067</v>
      </c>
      <c r="C22" s="33">
        <v>170</v>
      </c>
      <c r="D22" s="33">
        <v>2</v>
      </c>
    </row>
    <row r="23" spans="1:4">
      <c r="A23" s="33">
        <v>22</v>
      </c>
      <c r="B23" s="62">
        <v>42068</v>
      </c>
      <c r="C23" s="33">
        <v>115</v>
      </c>
      <c r="D23" s="33">
        <v>1</v>
      </c>
    </row>
    <row r="24" spans="1:4">
      <c r="A24" s="33">
        <v>23</v>
      </c>
      <c r="B24" s="62">
        <v>42068</v>
      </c>
      <c r="C24" s="33">
        <v>120</v>
      </c>
      <c r="D24" s="33">
        <v>2</v>
      </c>
    </row>
    <row r="25" spans="1:4">
      <c r="A25" s="33">
        <v>24</v>
      </c>
      <c r="B25" s="62">
        <v>42068</v>
      </c>
      <c r="C25" s="33">
        <v>179</v>
      </c>
      <c r="D25" s="33">
        <v>3</v>
      </c>
    </row>
    <row r="26" spans="1:4">
      <c r="A26" s="33">
        <v>25</v>
      </c>
      <c r="B26" s="62">
        <v>42068</v>
      </c>
      <c r="C26" s="33">
        <v>150</v>
      </c>
      <c r="D26" s="33">
        <v>1</v>
      </c>
    </row>
    <row r="27" spans="1:4">
      <c r="A27" s="33">
        <v>26</v>
      </c>
      <c r="B27" s="62">
        <v>42068</v>
      </c>
      <c r="C27" s="33">
        <v>73</v>
      </c>
      <c r="D27" s="33">
        <v>1</v>
      </c>
    </row>
    <row r="28" spans="1:4">
      <c r="A28" s="33">
        <v>27</v>
      </c>
      <c r="B28" s="62">
        <v>42068</v>
      </c>
      <c r="C28" s="33">
        <v>44</v>
      </c>
      <c r="D28" s="33">
        <v>2</v>
      </c>
    </row>
    <row r="29" spans="1:4">
      <c r="A29" s="33">
        <v>28</v>
      </c>
      <c r="B29" s="62">
        <v>42068</v>
      </c>
      <c r="C29" s="33">
        <v>156</v>
      </c>
      <c r="D29" s="33">
        <v>2</v>
      </c>
    </row>
    <row r="30" spans="1:4">
      <c r="A30" s="33">
        <v>29</v>
      </c>
      <c r="B30" s="62">
        <v>42069</v>
      </c>
      <c r="C30" s="33">
        <v>74</v>
      </c>
      <c r="D30" s="33">
        <v>2</v>
      </c>
    </row>
    <row r="31" spans="1:4">
      <c r="A31" s="33">
        <v>30</v>
      </c>
      <c r="B31" s="62">
        <v>42069</v>
      </c>
      <c r="C31" s="33">
        <v>37</v>
      </c>
      <c r="D31" s="33">
        <v>1</v>
      </c>
    </row>
    <row r="32" spans="1:4">
      <c r="A32" s="33">
        <v>31</v>
      </c>
      <c r="B32" s="62">
        <v>42069</v>
      </c>
      <c r="C32" s="33">
        <v>218</v>
      </c>
      <c r="D32" s="33">
        <v>1</v>
      </c>
    </row>
    <row r="33" spans="1:4">
      <c r="A33" s="33">
        <v>32</v>
      </c>
      <c r="B33" s="62">
        <v>42069</v>
      </c>
      <c r="C33" s="33">
        <v>224</v>
      </c>
      <c r="D33" s="33">
        <v>2</v>
      </c>
    </row>
    <row r="34" spans="1:4">
      <c r="A34" s="33">
        <v>33</v>
      </c>
      <c r="B34" s="62">
        <v>42069</v>
      </c>
      <c r="C34" s="33">
        <v>124</v>
      </c>
      <c r="D34" s="33">
        <v>1</v>
      </c>
    </row>
    <row r="35" spans="1:4">
      <c r="A35" s="33">
        <v>34</v>
      </c>
      <c r="B35" s="62">
        <v>42072</v>
      </c>
      <c r="C35" s="33">
        <v>185</v>
      </c>
      <c r="D35" s="33">
        <v>2</v>
      </c>
    </row>
    <row r="36" spans="1:4">
      <c r="A36" s="33">
        <v>35</v>
      </c>
      <c r="B36" s="62">
        <v>42072</v>
      </c>
      <c r="C36" s="33">
        <v>157</v>
      </c>
      <c r="D36" s="33">
        <v>1</v>
      </c>
    </row>
    <row r="37" spans="1:4">
      <c r="A37" s="33">
        <v>36</v>
      </c>
      <c r="B37" s="62">
        <v>42072</v>
      </c>
      <c r="C37" s="33">
        <v>215</v>
      </c>
      <c r="D37" s="33">
        <v>1</v>
      </c>
    </row>
    <row r="38" spans="1:4">
      <c r="A38" s="33">
        <v>37</v>
      </c>
      <c r="B38" s="62">
        <v>42072</v>
      </c>
      <c r="C38" s="33">
        <v>70</v>
      </c>
      <c r="D38" s="33">
        <v>1</v>
      </c>
    </row>
    <row r="39" spans="1:4">
      <c r="A39" s="33">
        <v>38</v>
      </c>
      <c r="B39" s="62">
        <v>42072</v>
      </c>
      <c r="C39" s="33">
        <v>136</v>
      </c>
      <c r="D39" s="33">
        <v>1</v>
      </c>
    </row>
    <row r="40" spans="1:4">
      <c r="A40" s="33">
        <v>39</v>
      </c>
      <c r="B40" s="62">
        <v>42072</v>
      </c>
      <c r="C40" s="33">
        <v>125</v>
      </c>
      <c r="D40" s="33">
        <v>3</v>
      </c>
    </row>
    <row r="41" spans="1:4">
      <c r="A41" s="33">
        <v>40</v>
      </c>
      <c r="B41" s="62">
        <v>42072</v>
      </c>
      <c r="C41" s="33">
        <v>162</v>
      </c>
      <c r="D41" s="33">
        <v>2</v>
      </c>
    </row>
    <row r="42" spans="1:4">
      <c r="A42" s="33">
        <v>41</v>
      </c>
      <c r="B42" s="62">
        <v>42073</v>
      </c>
      <c r="C42" s="33">
        <v>70</v>
      </c>
      <c r="D42" s="33">
        <v>3</v>
      </c>
    </row>
    <row r="43" spans="1:4">
      <c r="A43" s="33">
        <v>42</v>
      </c>
      <c r="B43" s="62">
        <v>42073</v>
      </c>
      <c r="C43" s="33">
        <v>62</v>
      </c>
      <c r="D43" s="33">
        <v>1</v>
      </c>
    </row>
    <row r="44" spans="1:4">
      <c r="A44" s="33">
        <v>43</v>
      </c>
      <c r="B44" s="62">
        <v>42073</v>
      </c>
      <c r="C44" s="33">
        <v>174</v>
      </c>
      <c r="D44" s="33">
        <v>3</v>
      </c>
    </row>
    <row r="45" spans="1:4">
      <c r="A45" s="33">
        <v>44</v>
      </c>
      <c r="B45" s="62">
        <v>42073</v>
      </c>
      <c r="C45" s="33">
        <v>95</v>
      </c>
      <c r="D45" s="33">
        <v>3</v>
      </c>
    </row>
    <row r="46" spans="1:4">
      <c r="A46" s="33">
        <v>45</v>
      </c>
      <c r="B46" s="62">
        <v>42073</v>
      </c>
      <c r="C46" s="33">
        <v>171</v>
      </c>
      <c r="D46" s="33">
        <v>3</v>
      </c>
    </row>
    <row r="47" spans="1:4">
      <c r="A47" s="33">
        <v>46</v>
      </c>
      <c r="B47" s="62">
        <v>42073</v>
      </c>
      <c r="C47" s="33">
        <v>95</v>
      </c>
      <c r="D47" s="33">
        <v>3</v>
      </c>
    </row>
    <row r="48" spans="1:4">
      <c r="A48" s="33">
        <v>47</v>
      </c>
      <c r="B48" s="62">
        <v>42074</v>
      </c>
      <c r="C48" s="33">
        <v>193</v>
      </c>
      <c r="D48" s="33">
        <v>2</v>
      </c>
    </row>
    <row r="49" spans="1:4">
      <c r="A49" s="33">
        <v>48</v>
      </c>
      <c r="B49" s="62">
        <v>42074</v>
      </c>
      <c r="C49" s="33">
        <v>34</v>
      </c>
      <c r="D49" s="33">
        <v>1</v>
      </c>
    </row>
    <row r="50" spans="1:4">
      <c r="A50" s="33">
        <v>49</v>
      </c>
      <c r="B50" s="62">
        <v>42074</v>
      </c>
      <c r="C50" s="33">
        <v>56</v>
      </c>
      <c r="D50" s="33">
        <v>2</v>
      </c>
    </row>
    <row r="51" spans="1:4">
      <c r="A51" s="33">
        <v>50</v>
      </c>
      <c r="B51" s="62">
        <v>42074</v>
      </c>
      <c r="C51" s="33">
        <v>235</v>
      </c>
      <c r="D51" s="33">
        <v>3</v>
      </c>
    </row>
    <row r="52" spans="1:4">
      <c r="A52" s="33">
        <v>51</v>
      </c>
      <c r="B52" s="62">
        <v>42074</v>
      </c>
      <c r="C52" s="33">
        <v>158</v>
      </c>
      <c r="D52" s="33">
        <v>2</v>
      </c>
    </row>
    <row r="53" spans="1:4">
      <c r="A53" s="33">
        <v>52</v>
      </c>
      <c r="B53" s="62">
        <v>42074</v>
      </c>
      <c r="C53" s="33">
        <v>191</v>
      </c>
      <c r="D53" s="33">
        <v>1</v>
      </c>
    </row>
    <row r="54" spans="1:4">
      <c r="A54" s="33">
        <v>53</v>
      </c>
      <c r="B54" s="62">
        <v>42074</v>
      </c>
      <c r="C54" s="33">
        <v>73</v>
      </c>
      <c r="D54" s="33">
        <v>1</v>
      </c>
    </row>
    <row r="55" spans="1:4">
      <c r="A55" s="33">
        <v>54</v>
      </c>
      <c r="B55" s="62">
        <v>42075</v>
      </c>
      <c r="C55" s="33">
        <v>162</v>
      </c>
      <c r="D55" s="33">
        <v>3</v>
      </c>
    </row>
    <row r="56" spans="1:4">
      <c r="A56" s="33">
        <v>55</v>
      </c>
      <c r="B56" s="62">
        <v>42075</v>
      </c>
      <c r="C56" s="33">
        <v>162</v>
      </c>
      <c r="D56" s="33">
        <v>1</v>
      </c>
    </row>
    <row r="57" spans="1:4">
      <c r="A57" s="33">
        <v>56</v>
      </c>
      <c r="B57" s="62">
        <v>42075</v>
      </c>
      <c r="C57" s="33">
        <v>40</v>
      </c>
      <c r="D57" s="33">
        <v>3</v>
      </c>
    </row>
    <row r="58" spans="1:4">
      <c r="A58" s="33">
        <v>57</v>
      </c>
      <c r="B58" s="62">
        <v>42075</v>
      </c>
      <c r="C58" s="33">
        <v>174</v>
      </c>
      <c r="D58" s="33">
        <v>1</v>
      </c>
    </row>
    <row r="59" spans="1:4">
      <c r="A59" s="33">
        <v>58</v>
      </c>
      <c r="B59" s="62">
        <v>42075</v>
      </c>
      <c r="C59" s="33">
        <v>218</v>
      </c>
      <c r="D59" s="33">
        <v>1</v>
      </c>
    </row>
    <row r="60" spans="1:4">
      <c r="A60" s="33">
        <v>59</v>
      </c>
      <c r="B60" s="62">
        <v>42075</v>
      </c>
      <c r="C60" s="33">
        <v>44</v>
      </c>
      <c r="D60" s="33">
        <v>3</v>
      </c>
    </row>
    <row r="61" spans="1:4">
      <c r="A61" s="33">
        <v>60</v>
      </c>
      <c r="B61" s="62">
        <v>42075</v>
      </c>
      <c r="C61" s="33">
        <v>93</v>
      </c>
      <c r="D61" s="33">
        <v>2</v>
      </c>
    </row>
    <row r="62" spans="1:4">
      <c r="A62" s="33">
        <v>61</v>
      </c>
      <c r="B62" s="62">
        <v>42075</v>
      </c>
      <c r="C62" s="33">
        <v>40</v>
      </c>
      <c r="D62" s="33">
        <v>1</v>
      </c>
    </row>
    <row r="63" spans="1:4">
      <c r="A63" s="33">
        <v>62</v>
      </c>
      <c r="B63" s="62">
        <v>42075</v>
      </c>
      <c r="C63" s="33">
        <v>32</v>
      </c>
      <c r="D63" s="33">
        <v>1</v>
      </c>
    </row>
    <row r="64" spans="1:4">
      <c r="A64" s="33">
        <v>63</v>
      </c>
      <c r="B64" s="62">
        <v>42075</v>
      </c>
      <c r="C64" s="33">
        <v>121</v>
      </c>
      <c r="D64" s="33">
        <v>2</v>
      </c>
    </row>
    <row r="65" spans="1:4">
      <c r="A65" s="33">
        <v>64</v>
      </c>
      <c r="B65" s="62">
        <v>42076</v>
      </c>
      <c r="C65" s="33">
        <v>139</v>
      </c>
      <c r="D65" s="33">
        <v>2</v>
      </c>
    </row>
    <row r="66" spans="1:4">
      <c r="A66" s="33">
        <v>65</v>
      </c>
      <c r="B66" s="62">
        <v>42076</v>
      </c>
      <c r="C66" s="33">
        <v>58</v>
      </c>
      <c r="D66" s="33">
        <v>3</v>
      </c>
    </row>
    <row r="67" spans="1:4">
      <c r="A67" s="33">
        <v>66</v>
      </c>
      <c r="B67" s="62">
        <v>42076</v>
      </c>
      <c r="C67" s="33">
        <v>92</v>
      </c>
      <c r="D67" s="33">
        <v>3</v>
      </c>
    </row>
    <row r="68" spans="1:4">
      <c r="A68" s="33">
        <v>67</v>
      </c>
      <c r="B68" s="62">
        <v>42076</v>
      </c>
      <c r="C68" s="33">
        <v>197</v>
      </c>
      <c r="D68" s="33">
        <v>1</v>
      </c>
    </row>
    <row r="69" spans="1:4">
      <c r="A69" s="33">
        <v>68</v>
      </c>
      <c r="B69" s="62">
        <v>42076</v>
      </c>
      <c r="C69" s="33">
        <v>169</v>
      </c>
      <c r="D69" s="33">
        <v>3</v>
      </c>
    </row>
    <row r="70" spans="1:4">
      <c r="A70" s="33">
        <v>69</v>
      </c>
      <c r="B70" s="62">
        <v>42076</v>
      </c>
      <c r="C70" s="33">
        <v>155</v>
      </c>
      <c r="D70" s="33">
        <v>1</v>
      </c>
    </row>
    <row r="71" spans="1:4">
      <c r="A71" s="33">
        <v>70</v>
      </c>
      <c r="B71" s="62">
        <v>42079</v>
      </c>
      <c r="C71" s="33">
        <v>146</v>
      </c>
      <c r="D71" s="33">
        <v>3</v>
      </c>
    </row>
    <row r="72" spans="1:4">
      <c r="A72" s="33">
        <v>71</v>
      </c>
      <c r="B72" s="62">
        <v>42079</v>
      </c>
      <c r="C72" s="33">
        <v>94</v>
      </c>
      <c r="D72" s="33">
        <v>3</v>
      </c>
    </row>
    <row r="73" spans="1:4">
      <c r="A73" s="33">
        <v>72</v>
      </c>
      <c r="B73" s="62">
        <v>42079</v>
      </c>
      <c r="C73" s="33">
        <v>169</v>
      </c>
      <c r="D73" s="33">
        <v>3</v>
      </c>
    </row>
    <row r="74" spans="1:4">
      <c r="A74" s="33">
        <v>73</v>
      </c>
      <c r="B74" s="62">
        <v>42079</v>
      </c>
      <c r="C74" s="33">
        <v>171</v>
      </c>
      <c r="D74" s="33">
        <v>2</v>
      </c>
    </row>
    <row r="75" spans="1:4">
      <c r="A75" s="33">
        <v>74</v>
      </c>
      <c r="B75" s="62">
        <v>42079</v>
      </c>
      <c r="C75" s="33">
        <v>146</v>
      </c>
      <c r="D75" s="33">
        <v>1</v>
      </c>
    </row>
    <row r="76" spans="1:4">
      <c r="A76" s="33">
        <v>75</v>
      </c>
      <c r="B76" s="62">
        <v>42079</v>
      </c>
      <c r="C76" s="33">
        <v>63</v>
      </c>
      <c r="D76" s="33">
        <v>3</v>
      </c>
    </row>
    <row r="77" spans="1:4">
      <c r="A77" s="33">
        <v>76</v>
      </c>
      <c r="B77" s="62">
        <v>42080</v>
      </c>
      <c r="C77" s="33">
        <v>51</v>
      </c>
      <c r="D77" s="33">
        <v>3</v>
      </c>
    </row>
    <row r="78" spans="1:4">
      <c r="A78" s="33">
        <v>77</v>
      </c>
      <c r="B78" s="62">
        <v>42080</v>
      </c>
      <c r="C78" s="33">
        <v>86</v>
      </c>
      <c r="D78" s="33">
        <v>1</v>
      </c>
    </row>
    <row r="79" spans="1:4">
      <c r="A79" s="33">
        <v>78</v>
      </c>
      <c r="B79" s="62">
        <v>42080</v>
      </c>
      <c r="C79" s="33">
        <v>72</v>
      </c>
      <c r="D79" s="33">
        <v>2</v>
      </c>
    </row>
    <row r="80" spans="1:4">
      <c r="A80" s="33">
        <v>79</v>
      </c>
      <c r="B80" s="62">
        <v>42080</v>
      </c>
      <c r="C80" s="33">
        <v>104</v>
      </c>
      <c r="D80" s="33">
        <v>1</v>
      </c>
    </row>
    <row r="81" spans="1:4">
      <c r="A81" s="33">
        <v>80</v>
      </c>
      <c r="B81" s="62">
        <v>42080</v>
      </c>
      <c r="C81" s="33">
        <v>217</v>
      </c>
      <c r="D81" s="33">
        <v>2</v>
      </c>
    </row>
    <row r="82" spans="1:4">
      <c r="A82" s="33">
        <v>81</v>
      </c>
      <c r="B82" s="62">
        <v>42080</v>
      </c>
      <c r="C82" s="33">
        <v>202</v>
      </c>
      <c r="D82" s="33">
        <v>1</v>
      </c>
    </row>
    <row r="83" spans="1:4">
      <c r="A83" s="33">
        <v>82</v>
      </c>
      <c r="B83" s="62">
        <v>42080</v>
      </c>
      <c r="C83" s="33">
        <v>172</v>
      </c>
      <c r="D83" s="33">
        <v>3</v>
      </c>
    </row>
    <row r="84" spans="1:4">
      <c r="A84" s="33">
        <v>83</v>
      </c>
      <c r="B84" s="62">
        <v>42081</v>
      </c>
      <c r="C84" s="33">
        <v>194</v>
      </c>
      <c r="D84" s="33">
        <v>2</v>
      </c>
    </row>
    <row r="85" spans="1:4">
      <c r="A85" s="33">
        <v>84</v>
      </c>
      <c r="B85" s="62">
        <v>42081</v>
      </c>
      <c r="C85" s="33">
        <v>85</v>
      </c>
      <c r="D85" s="33">
        <v>1</v>
      </c>
    </row>
    <row r="86" spans="1:4">
      <c r="A86" s="33">
        <v>85</v>
      </c>
      <c r="B86" s="62">
        <v>42081</v>
      </c>
      <c r="C86" s="33">
        <v>107</v>
      </c>
      <c r="D86" s="33">
        <v>1</v>
      </c>
    </row>
    <row r="87" spans="1:4">
      <c r="A87" s="33">
        <v>86</v>
      </c>
      <c r="B87" s="62">
        <v>42081</v>
      </c>
      <c r="C87" s="33">
        <v>234</v>
      </c>
      <c r="D87" s="33">
        <v>3</v>
      </c>
    </row>
    <row r="88" spans="1:4">
      <c r="A88" s="33">
        <v>87</v>
      </c>
      <c r="B88" s="62">
        <v>42081</v>
      </c>
      <c r="C88" s="33">
        <v>121</v>
      </c>
      <c r="D88" s="33">
        <v>2</v>
      </c>
    </row>
    <row r="89" spans="1:4">
      <c r="A89" s="33">
        <v>88</v>
      </c>
      <c r="B89" s="62">
        <v>42082</v>
      </c>
      <c r="C89" s="33">
        <v>200</v>
      </c>
      <c r="D89" s="33">
        <v>3</v>
      </c>
    </row>
    <row r="90" spans="1:4">
      <c r="A90" s="33">
        <v>89</v>
      </c>
      <c r="B90" s="62">
        <v>42082</v>
      </c>
      <c r="C90" s="33">
        <v>63</v>
      </c>
      <c r="D90" s="33">
        <v>3</v>
      </c>
    </row>
    <row r="91" spans="1:4">
      <c r="A91" s="33">
        <v>90</v>
      </c>
      <c r="B91" s="62">
        <v>42082</v>
      </c>
      <c r="C91" s="33">
        <v>188</v>
      </c>
      <c r="D91" s="33">
        <v>1</v>
      </c>
    </row>
    <row r="92" spans="1:4">
      <c r="A92" s="33">
        <v>91</v>
      </c>
      <c r="B92" s="62">
        <v>42082</v>
      </c>
      <c r="C92" s="33">
        <v>223</v>
      </c>
      <c r="D92" s="33">
        <v>3</v>
      </c>
    </row>
    <row r="93" spans="1:4">
      <c r="A93" s="33">
        <v>92</v>
      </c>
      <c r="B93" s="62">
        <v>42082</v>
      </c>
      <c r="C93" s="33">
        <v>46</v>
      </c>
      <c r="D93" s="33">
        <v>1</v>
      </c>
    </row>
    <row r="94" spans="1:4">
      <c r="A94" s="33">
        <v>93</v>
      </c>
      <c r="B94" s="62">
        <v>42082</v>
      </c>
      <c r="C94" s="33">
        <v>146</v>
      </c>
      <c r="D94" s="33">
        <v>2</v>
      </c>
    </row>
    <row r="95" spans="1:4">
      <c r="A95" s="33">
        <v>94</v>
      </c>
      <c r="B95" s="62">
        <v>42082</v>
      </c>
      <c r="C95" s="33">
        <v>86</v>
      </c>
      <c r="D95" s="33">
        <v>3</v>
      </c>
    </row>
    <row r="96" spans="1:4">
      <c r="A96" s="33">
        <v>95</v>
      </c>
      <c r="B96" s="62">
        <v>42082</v>
      </c>
      <c r="C96" s="33">
        <v>180</v>
      </c>
      <c r="D96" s="33">
        <v>1</v>
      </c>
    </row>
    <row r="97" spans="1:4">
      <c r="A97" s="33">
        <v>96</v>
      </c>
      <c r="B97" s="62">
        <v>42083</v>
      </c>
      <c r="C97" s="33">
        <v>137</v>
      </c>
      <c r="D97" s="33">
        <v>3</v>
      </c>
    </row>
    <row r="98" spans="1:4">
      <c r="A98" s="33">
        <v>97</v>
      </c>
      <c r="B98" s="62">
        <v>42083</v>
      </c>
      <c r="C98" s="33">
        <v>190</v>
      </c>
      <c r="D98" s="33">
        <v>1</v>
      </c>
    </row>
    <row r="99" spans="1:4">
      <c r="A99" s="33">
        <v>98</v>
      </c>
      <c r="B99" s="62">
        <v>42083</v>
      </c>
      <c r="C99" s="33">
        <v>60</v>
      </c>
      <c r="D99" s="33">
        <v>3</v>
      </c>
    </row>
    <row r="100" spans="1:4">
      <c r="A100" s="33">
        <v>99</v>
      </c>
      <c r="B100" s="62">
        <v>42083</v>
      </c>
      <c r="C100" s="33">
        <v>146</v>
      </c>
      <c r="D100" s="33">
        <v>1</v>
      </c>
    </row>
    <row r="101" spans="1:4">
      <c r="A101" s="33">
        <v>100</v>
      </c>
      <c r="B101" s="62">
        <v>42083</v>
      </c>
      <c r="C101" s="33">
        <v>32</v>
      </c>
      <c r="D101" s="33">
        <v>3</v>
      </c>
    </row>
  </sheetData>
  <pageMargins left="0.7" right="0.7" top="0.75" bottom="0.75" header="0.3" footer="0.3"/>
  <pageSetup paperSize="9" orientation="portrait" horizontalDpi="4294967292" verticalDpi="429496729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Planning</vt:lpstr>
      <vt:lpstr>ev_HiddenInfo</vt:lpstr>
      <vt:lpstr>_PalUtilTempWorksheet</vt:lpstr>
      <vt:lpstr>Init</vt:lpstr>
    </vt:vector>
  </TitlesOfParts>
  <Company>Ecole des Mines d'Albi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Fontanili</dc:creator>
  <cp:lastModifiedBy>Monfouga</cp:lastModifiedBy>
  <dcterms:created xsi:type="dcterms:W3CDTF">2014-10-07T17:35:10Z</dcterms:created>
  <dcterms:modified xsi:type="dcterms:W3CDTF">2017-01-27T13:30:15Z</dcterms:modified>
</cp:coreProperties>
</file>