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625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rnould\Desktop\"/>
    </mc:Choice>
  </mc:AlternateContent>
  <bookViews>
    <workbookView xWindow="120" yWindow="1125" windowWidth="15240" windowHeight="4605" tabRatio="462"/>
  </bookViews>
  <sheets>
    <sheet name="LIVE DEAL" sheetId="17" r:id="rId1"/>
    <sheet name="COMPLETED" sheetId="22" r:id="rId2"/>
    <sheet name="LOST" sheetId="23" r:id="rId3"/>
    <sheet name="OLD" sheetId="24" r:id="rId4"/>
    <sheet name="SUMMARY" sheetId="21" r:id="rId5"/>
    <sheet name="DATAS" sheetId="19" state="hidden" r:id="rId6"/>
  </sheets>
  <definedNames>
    <definedName name="Allocation">DATAS!$D$1:$D$4</definedName>
    <definedName name="Allocation1">DATAS!$D$1:$D$6</definedName>
    <definedName name="Choixunique" localSheetId="1">DATAS!#REF!</definedName>
    <definedName name="Choixunique" localSheetId="2">DATAS!#REF!</definedName>
    <definedName name="Choixunique" localSheetId="3">DATAS!#REF!</definedName>
    <definedName name="Choixunique">DATAS!#REF!</definedName>
    <definedName name="Etienne">DATAS!$E$1:$E$6</definedName>
    <definedName name="Etude">DATAS!$C$1:$C$3</definedName>
    <definedName name="Leader">DATAS!$E$1:$E$6</definedName>
    <definedName name="LOIstatut" localSheetId="1">DATAS!#REF!</definedName>
    <definedName name="LOIstatut" localSheetId="2">DATAS!#REF!</definedName>
    <definedName name="LOIstatut" localSheetId="3">DATAS!#REF!</definedName>
    <definedName name="LOIstatut">DATAS!#REF!</definedName>
    <definedName name="NDA" localSheetId="1">DATAS!#REF!</definedName>
    <definedName name="NDA" localSheetId="2">DATAS!#REF!</definedName>
    <definedName name="NDA" localSheetId="3">DATAS!#REF!</definedName>
    <definedName name="NDA">DATAS!#REF!</definedName>
    <definedName name="PGGM">DATAS!$D$1:$D$6</definedName>
    <definedName name="REGION">DATAS!$F$1:$F$3</definedName>
    <definedName name="Responsabilite">DATAS!$E$1:$E$5</definedName>
    <definedName name="Responsabilité">DATAS!$E$1:$E$5</definedName>
    <definedName name="Responsabilité1">DATAS!$E$1:$E$6</definedName>
    <definedName name="SCPI" localSheetId="1">DATAS!#REF!</definedName>
    <definedName name="SCPI" localSheetId="2">DATAS!#REF!</definedName>
    <definedName name="SCPI" localSheetId="3">DATAS!#REF!</definedName>
    <definedName name="SCPI">DATAS!#REF!</definedName>
    <definedName name="SECTOR" localSheetId="1">DATAS!#REF!</definedName>
    <definedName name="SECTOR" localSheetId="2">DATAS!#REF!</definedName>
    <definedName name="SECTOR" localSheetId="3">DATAS!#REF!</definedName>
    <definedName name="SECTOR">DATAS!#REF!</definedName>
    <definedName name="SECTOR1">DATAS!$B$1:$B$6</definedName>
    <definedName name="STAP" localSheetId="1">DATAS!#REF!</definedName>
    <definedName name="STAP" localSheetId="2">DATAS!#REF!</definedName>
    <definedName name="STAP" localSheetId="3">DATAS!#REF!</definedName>
    <definedName name="STAP">DATAS!#REF!</definedName>
    <definedName name="Statut" localSheetId="1">DATAS!#REF!</definedName>
    <definedName name="Statut" localSheetId="2">DATAS!#REF!</definedName>
    <definedName name="Statut" localSheetId="3">DATAS!#REF!</definedName>
    <definedName name="Statut">DATAS!#REF!</definedName>
    <definedName name="Statut1">DATAS!$C$1:$C$4</definedName>
    <definedName name="StatutActe" localSheetId="1">DATAS!#REF!</definedName>
    <definedName name="StatutActe" localSheetId="2">DATAS!#REF!</definedName>
    <definedName name="StatutActe" localSheetId="3">DATAS!#REF!</definedName>
    <definedName name="StatutActe">DATAS!#REF!</definedName>
    <definedName name="StatutPromesse" localSheetId="1">DATAS!#REF!</definedName>
    <definedName name="StatutPromesse" localSheetId="2">DATAS!#REF!</definedName>
    <definedName name="StatutPromesse" localSheetId="3">DATAS!#REF!</definedName>
    <definedName name="StatutPromesse">DATAS!#REF!</definedName>
    <definedName name="STEP" localSheetId="1">DATAS!#REF!</definedName>
    <definedName name="STEP" localSheetId="2">DATAS!#REF!</definedName>
    <definedName name="STEP" localSheetId="3">DATAS!#REF!</definedName>
    <definedName name="STEP">DATAS!#REF!</definedName>
    <definedName name="STEP1">DATAS!$G$1:$G$4</definedName>
    <definedName name="Typologie" localSheetId="1">DATAS!#REF!</definedName>
    <definedName name="Typologie" localSheetId="2">DATAS!#REF!</definedName>
    <definedName name="Typologie" localSheetId="3">DATAS!#REF!</definedName>
    <definedName name="Typologie">DATAS!#REF!</definedName>
  </definedNames>
  <calcPr calcId="162913"/>
  <fileRecoveryPr autoRecover="0"/>
</workbook>
</file>

<file path=xl/calcChain.xml><?xml version="1.0" encoding="utf-8"?>
<calcChain xmlns="http://schemas.openxmlformats.org/spreadsheetml/2006/main">
  <c r="O20" i="17" l="1"/>
  <c r="N20" i="17"/>
  <c r="P20" i="17" s="1"/>
  <c r="M20" i="17"/>
  <c r="Q20" i="17"/>
  <c r="F20" i="17"/>
  <c r="AT18" i="24"/>
  <c r="S18" i="24" s="1"/>
  <c r="R18" i="24"/>
  <c r="AT17" i="24"/>
  <c r="S17" i="24" s="1"/>
  <c r="R17" i="24"/>
  <c r="AT16" i="24"/>
  <c r="S16" i="24" s="1"/>
  <c r="R16" i="24"/>
  <c r="AT15" i="24"/>
  <c r="S15" i="24"/>
  <c r="R15" i="24"/>
  <c r="AT14" i="24"/>
  <c r="S14" i="24" s="1"/>
  <c r="R14" i="24"/>
  <c r="AT13" i="24"/>
  <c r="S13" i="24" s="1"/>
  <c r="R13" i="24"/>
  <c r="AT12" i="24"/>
  <c r="S12" i="24" s="1"/>
  <c r="R12" i="24"/>
  <c r="AT11" i="24"/>
  <c r="S11" i="24"/>
  <c r="R11" i="24"/>
  <c r="AT10" i="24"/>
  <c r="S10" i="24" s="1"/>
  <c r="R10" i="24"/>
  <c r="AT9" i="24"/>
  <c r="S9" i="24" s="1"/>
  <c r="R9" i="24"/>
  <c r="AT8" i="24"/>
  <c r="S8" i="24" s="1"/>
  <c r="R8" i="24"/>
  <c r="AT7" i="24"/>
  <c r="S7" i="24"/>
  <c r="R7" i="24"/>
  <c r="AT6" i="24"/>
  <c r="S6" i="24" s="1"/>
  <c r="R6" i="24"/>
  <c r="AT5" i="24"/>
  <c r="S5" i="24" s="1"/>
  <c r="R5" i="24"/>
  <c r="AT18" i="23"/>
  <c r="S18" i="23" s="1"/>
  <c r="R18" i="23"/>
  <c r="AT17" i="23"/>
  <c r="S17" i="23" s="1"/>
  <c r="R17" i="23"/>
  <c r="AT16" i="23"/>
  <c r="S16" i="23"/>
  <c r="R16" i="23"/>
  <c r="AT15" i="23"/>
  <c r="S15" i="23"/>
  <c r="R15" i="23"/>
  <c r="AT14" i="23"/>
  <c r="S14" i="23" s="1"/>
  <c r="R14" i="23"/>
  <c r="AT13" i="23"/>
  <c r="S13" i="23" s="1"/>
  <c r="R13" i="23"/>
  <c r="AT12" i="23"/>
  <c r="S12" i="23" s="1"/>
  <c r="R12" i="23"/>
  <c r="AT11" i="23"/>
  <c r="S11" i="23"/>
  <c r="R11" i="23"/>
  <c r="AT10" i="23"/>
  <c r="S10" i="23" s="1"/>
  <c r="R10" i="23"/>
  <c r="AT9" i="23"/>
  <c r="S9" i="23" s="1"/>
  <c r="R9" i="23"/>
  <c r="AT8" i="23"/>
  <c r="S8" i="23"/>
  <c r="R8" i="23"/>
  <c r="AT7" i="23"/>
  <c r="S7" i="23"/>
  <c r="R7" i="23"/>
  <c r="AT6" i="23"/>
  <c r="S6" i="23" s="1"/>
  <c r="R6" i="23"/>
  <c r="AT5" i="23"/>
  <c r="S5" i="23" s="1"/>
  <c r="R5" i="23"/>
  <c r="AT18" i="22"/>
  <c r="S18" i="22" s="1"/>
  <c r="R18" i="22"/>
  <c r="AT17" i="22"/>
  <c r="S17" i="22" s="1"/>
  <c r="R17" i="22"/>
  <c r="AT16" i="22"/>
  <c r="S16" i="22"/>
  <c r="R16" i="22"/>
  <c r="AT15" i="22"/>
  <c r="S15" i="22" s="1"/>
  <c r="R15" i="22"/>
  <c r="AT14" i="22"/>
  <c r="S14" i="22" s="1"/>
  <c r="R14" i="22"/>
  <c r="AT13" i="22"/>
  <c r="S13" i="22" s="1"/>
  <c r="R13" i="22"/>
  <c r="AT12" i="22"/>
  <c r="S12" i="22"/>
  <c r="R12" i="22"/>
  <c r="AT11" i="22"/>
  <c r="S11" i="22" s="1"/>
  <c r="R11" i="22"/>
  <c r="AT10" i="22"/>
  <c r="S10" i="22" s="1"/>
  <c r="R10" i="22"/>
  <c r="AT9" i="22"/>
  <c r="S9" i="22" s="1"/>
  <c r="R9" i="22"/>
  <c r="AT8" i="22"/>
  <c r="S8" i="22"/>
  <c r="R8" i="22"/>
  <c r="AT7" i="22"/>
  <c r="S7" i="22" s="1"/>
  <c r="R7" i="22"/>
  <c r="AT6" i="22"/>
  <c r="S6" i="22" s="1"/>
  <c r="R6" i="22"/>
  <c r="AT5" i="22"/>
  <c r="S5" i="22"/>
  <c r="R5" i="22"/>
  <c r="AT18" i="17" l="1"/>
  <c r="AT17" i="17"/>
  <c r="AT16" i="17"/>
  <c r="AT15" i="17"/>
  <c r="AT14" i="17"/>
  <c r="AT13" i="17"/>
  <c r="AT12" i="17"/>
  <c r="AT11" i="17"/>
  <c r="AT10" i="17"/>
  <c r="AT9" i="17"/>
  <c r="AT8" i="17"/>
  <c r="AT7" i="17"/>
  <c r="AT6" i="17"/>
  <c r="AT5" i="17"/>
  <c r="S18" i="17" l="1"/>
  <c r="R18" i="17"/>
  <c r="S17" i="17"/>
  <c r="R17" i="17"/>
  <c r="S16" i="17"/>
  <c r="R16" i="17"/>
  <c r="S15" i="17"/>
  <c r="R15" i="17"/>
  <c r="S14" i="17"/>
  <c r="R14" i="17"/>
  <c r="S13" i="17"/>
  <c r="R13" i="17"/>
  <c r="S12" i="17"/>
  <c r="R12" i="17"/>
  <c r="S11" i="17"/>
  <c r="R11" i="17"/>
  <c r="S10" i="17" l="1"/>
  <c r="R10" i="17"/>
  <c r="S9" i="17"/>
  <c r="R9" i="17"/>
  <c r="S8" i="17"/>
  <c r="R8" i="17"/>
  <c r="S6" i="17" l="1"/>
  <c r="S7" i="17"/>
  <c r="R7" i="17"/>
  <c r="R6" i="17"/>
  <c r="R5" i="17" l="1"/>
  <c r="R20" i="17" s="1"/>
  <c r="S5" i="17" l="1"/>
  <c r="S20" i="17" s="1"/>
</calcChain>
</file>

<file path=xl/sharedStrings.xml><?xml version="1.0" encoding="utf-8"?>
<sst xmlns="http://schemas.openxmlformats.org/spreadsheetml/2006/main" count="456" uniqueCount="111">
  <si>
    <t>N°</t>
  </si>
  <si>
    <t>TOTAL</t>
  </si>
  <si>
    <t>Immoplacement</t>
  </si>
  <si>
    <t>Epargne Pierre</t>
  </si>
  <si>
    <t>Foncière Rémusat</t>
  </si>
  <si>
    <t>PGGM</t>
  </si>
  <si>
    <t>France</t>
  </si>
  <si>
    <t>DUE DILIGENCE</t>
  </si>
  <si>
    <t>IDF</t>
  </si>
  <si>
    <t>WALB</t>
  </si>
  <si>
    <t>NIY</t>
  </si>
  <si>
    <t>Droits</t>
  </si>
  <si>
    <t>LOI</t>
  </si>
  <si>
    <t>Total</t>
  </si>
  <si>
    <t>IIP</t>
  </si>
  <si>
    <t>IM</t>
  </si>
  <si>
    <t>FIP</t>
  </si>
  <si>
    <t>DIA</t>
  </si>
  <si>
    <t>IR</t>
  </si>
  <si>
    <t>DR</t>
  </si>
  <si>
    <t>REGION</t>
  </si>
  <si>
    <t>PHASE 1</t>
  </si>
  <si>
    <t>Fonciere Atland</t>
  </si>
  <si>
    <t>OPCI Transimmo</t>
  </si>
  <si>
    <t>Foulques</t>
  </si>
  <si>
    <t>Etienne</t>
  </si>
  <si>
    <t>Lawrence</t>
  </si>
  <si>
    <t>Sebastien</t>
  </si>
  <si>
    <t>Xavier</t>
  </si>
  <si>
    <t>STATUT</t>
  </si>
  <si>
    <t>Jean-Baptiste</t>
  </si>
  <si>
    <t>ALLOCATION</t>
  </si>
  <si>
    <t>DPT</t>
  </si>
  <si>
    <t>NDA</t>
  </si>
  <si>
    <t>INTRODUCED</t>
  </si>
  <si>
    <t>BROKERS</t>
  </si>
  <si>
    <t>DEAL NAME</t>
  </si>
  <si>
    <t>ADDRESS</t>
  </si>
  <si>
    <t>CITY</t>
  </si>
  <si>
    <t>SECTOR</t>
  </si>
  <si>
    <t>AREA</t>
  </si>
  <si>
    <t>HEADLINE RENT</t>
  </si>
  <si>
    <t>OCCUPANCY %</t>
  </si>
  <si>
    <t>ACQUISITION PRICE</t>
  </si>
  <si>
    <t>€/SQM</t>
  </si>
  <si>
    <t>SELLER</t>
  </si>
  <si>
    <t>COMMENTS</t>
  </si>
  <si>
    <t>LEADER</t>
  </si>
  <si>
    <t>Office</t>
  </si>
  <si>
    <t>Retail</t>
  </si>
  <si>
    <t>Light Industrial</t>
  </si>
  <si>
    <t>Others</t>
  </si>
  <si>
    <t>N/a</t>
  </si>
  <si>
    <t>NOTARY</t>
  </si>
  <si>
    <t>TECHNICAL</t>
  </si>
  <si>
    <t>LEASE</t>
  </si>
  <si>
    <t>DEBT</t>
  </si>
  <si>
    <t>IN LEGALS</t>
  </si>
  <si>
    <t>DEED ACT</t>
  </si>
  <si>
    <t>Analysing</t>
  </si>
  <si>
    <t>Old</t>
  </si>
  <si>
    <t>Y</t>
  </si>
  <si>
    <t>N</t>
  </si>
  <si>
    <t>TEASER</t>
  </si>
  <si>
    <t>Pending</t>
  </si>
  <si>
    <t>Logistics</t>
  </si>
  <si>
    <t>Services</t>
  </si>
  <si>
    <t>SECTOR1</t>
  </si>
  <si>
    <t>Allocation1</t>
  </si>
  <si>
    <t>Leader</t>
  </si>
  <si>
    <t>STEP1</t>
  </si>
  <si>
    <t>DEADLINE</t>
  </si>
  <si>
    <t>Lost</t>
  </si>
  <si>
    <t>Completed</t>
  </si>
  <si>
    <t>Statut1</t>
  </si>
  <si>
    <t>DEAL FLOW (Numbers)</t>
  </si>
  <si>
    <t>DEAL FLOW</t>
  </si>
  <si>
    <t>OFFICE</t>
  </si>
  <si>
    <t>RETAIL</t>
  </si>
  <si>
    <t>LOGISTICS</t>
  </si>
  <si>
    <t>LIGHT INDUSTRIAL</t>
  </si>
  <si>
    <t>SERVICES</t>
  </si>
  <si>
    <t>OTHERS</t>
  </si>
  <si>
    <t>DEAL FLOW (Volume)</t>
  </si>
  <si>
    <t>SENT</t>
  </si>
  <si>
    <t>ACCEPTED</t>
  </si>
  <si>
    <t>PENDING</t>
  </si>
  <si>
    <t>LOI (Numbers)</t>
  </si>
  <si>
    <t>DEAL FLOW ( % Numbers)</t>
  </si>
  <si>
    <t>LOI (Volume)</t>
  </si>
  <si>
    <t>DEAL FLOW (% Volume)</t>
  </si>
  <si>
    <t>REJECTED</t>
  </si>
  <si>
    <t>DEAL COMPLETED</t>
  </si>
  <si>
    <t>CBRE</t>
  </si>
  <si>
    <t>JLL</t>
  </si>
  <si>
    <t>C&amp;W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</si>
  <si>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</si>
  <si>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</si>
  <si>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</si>
  <si>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</si>
  <si>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</si>
  <si>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</si>
  <si>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</si>
  <si>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</si>
  <si>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</si>
  <si>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</si>
  <si>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</si>
  <si>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</si>
  <si>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BINDING</t>
  </si>
  <si>
    <t>IIC</t>
  </si>
  <si>
    <t>FIC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</si>
</sst>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u val="singleAccounting"/>
      <sz val="10"/>
      <color theme="0"/>
      <name val="Calibri"/>
      <family val="2"/>
      <scheme val="minor"/>
    </font>
    <font>
      <sz val="10"/>
      <color theme="4" tint="0.79998168889431442"/>
      <name val="Calibri"/>
      <family val="2"/>
      <scheme val="minor"/>
    </font>
    <font>
      <b/>
      <u val="singleAccounting"/>
      <sz val="10"/>
      <color theme="4" tint="0.79998168889431442"/>
      <name val="Calibri"/>
      <family val="2"/>
      <scheme val="minor"/>
    </font>
    <font>
      <b/>
      <sz val="11"/>
      <color theme="4" tint="0.79998168889431442"/>
      <name val="Calibri"/>
      <family val="2"/>
      <scheme val="minor"/>
    </font>
    <font>
      <b/>
      <sz val="10"/>
      <color theme="4" tint="0.79998168889431442"/>
      <name val="Calibri"/>
      <family val="2"/>
      <scheme val="minor"/>
    </font>
    <font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double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thin">
        <color auto="1"/>
      </bottom>
      <diagonal/>
    </border>
    <border>
      <left style="medium">
        <color theme="0"/>
      </left>
      <right style="medium">
        <color theme="0"/>
      </right>
      <top/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3">
    <xf numFmtId="0" fontId="0" fillId="0" borderId="0" xfId="0"/>
    <xf numFmtId="0" fontId="0" fillId="3" borderId="0" xfId="0" applyFill="1"/>
    <xf numFmtId="0" fontId="2" fillId="4" borderId="2" xfId="0" applyFont="1" applyFill="1" applyBorder="1" applyAlignment="1">
      <alignment horizontal="centerContinuous" vertical="center"/>
    </xf>
    <xf numFmtId="0" fontId="6" fillId="2" borderId="4" xfId="0" applyFont="1" applyFill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3" fontId="6" fillId="2" borderId="4" xfId="0" applyNumberFormat="1" applyFont="1" applyFill="1" applyBorder="1" applyAlignment="1">
      <alignment horizontal="center" vertical="center"/>
    </xf>
    <xf numFmtId="9" fontId="6" fillId="2" borderId="4" xfId="0" applyNumberFormat="1" applyFont="1" applyFill="1" applyBorder="1" applyAlignment="1">
      <alignment horizontal="center" vertical="center"/>
    </xf>
    <xf numFmtId="10" fontId="6" fillId="2" borderId="4" xfId="1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10" fontId="4" fillId="3" borderId="0" xfId="1" applyNumberFormat="1" applyFont="1" applyFill="1" applyAlignment="1">
      <alignment horizontal="center" vertical="center"/>
    </xf>
    <xf numFmtId="0" fontId="3" fillId="3" borderId="0" xfId="0" applyFont="1" applyFill="1"/>
    <xf numFmtId="14" fontId="3" fillId="3" borderId="0" xfId="0" applyNumberFormat="1" applyFont="1" applyFill="1"/>
    <xf numFmtId="3" fontId="3" fillId="3" borderId="0" xfId="0" applyNumberFormat="1" applyFont="1" applyFill="1"/>
    <xf numFmtId="9" fontId="3" fillId="3" borderId="0" xfId="0" applyNumberFormat="1" applyFont="1" applyFill="1"/>
    <xf numFmtId="10" fontId="3" fillId="3" borderId="0" xfId="1" applyNumberFormat="1" applyFont="1" applyFill="1"/>
    <xf numFmtId="0" fontId="3" fillId="3" borderId="0" xfId="0" applyFont="1" applyFill="1" applyAlignment="1">
      <alignment horizontal="left" wrapText="1"/>
    </xf>
    <xf numFmtId="0" fontId="3" fillId="3" borderId="0" xfId="0" applyFont="1" applyFill="1" applyAlignment="1">
      <alignment horizontal="center" vertical="center"/>
    </xf>
    <xf numFmtId="14" fontId="3" fillId="3" borderId="0" xfId="0" applyNumberFormat="1" applyFont="1" applyFill="1" applyAlignment="1">
      <alignment horizontal="center" vertical="center"/>
    </xf>
    <xf numFmtId="3" fontId="3" fillId="3" borderId="0" xfId="0" applyNumberFormat="1" applyFont="1" applyFill="1" applyAlignment="1">
      <alignment horizontal="center" vertical="center"/>
    </xf>
    <xf numFmtId="9" fontId="3" fillId="3" borderId="0" xfId="0" applyNumberFormat="1" applyFont="1" applyFill="1" applyAlignment="1">
      <alignment horizontal="center" vertical="center"/>
    </xf>
    <xf numFmtId="10" fontId="3" fillId="3" borderId="0" xfId="1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 vertical="center" wrapText="1"/>
    </xf>
    <xf numFmtId="164" fontId="3" fillId="3" borderId="0" xfId="0" applyNumberFormat="1" applyFont="1" applyFill="1" applyAlignment="1">
      <alignment horizontal="center" vertical="center"/>
    </xf>
    <xf numFmtId="0" fontId="7" fillId="3" borderId="0" xfId="0" applyFont="1" applyFill="1"/>
    <xf numFmtId="0" fontId="8" fillId="3" borderId="0" xfId="0" applyFont="1" applyFill="1" applyAlignment="1">
      <alignment horizontal="centerContinuous" vertical="center"/>
    </xf>
    <xf numFmtId="0" fontId="9" fillId="4" borderId="2" xfId="0" applyFont="1" applyFill="1" applyBorder="1" applyAlignment="1">
      <alignment horizontal="centerContinuous" vertical="center"/>
    </xf>
    <xf numFmtId="0" fontId="5" fillId="3" borderId="0" xfId="0" applyFont="1" applyFill="1" applyAlignment="1">
      <alignment horizontal="center" vertical="center"/>
    </xf>
    <xf numFmtId="10" fontId="5" fillId="3" borderId="0" xfId="1" applyNumberFormat="1" applyFont="1" applyFill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14" fontId="4" fillId="3" borderId="6" xfId="0" applyNumberFormat="1" applyFont="1" applyFill="1" applyBorder="1" applyAlignment="1">
      <alignment horizontal="center" vertical="center"/>
    </xf>
    <xf numFmtId="3" fontId="4" fillId="3" borderId="6" xfId="0" applyNumberFormat="1" applyFont="1" applyFill="1" applyBorder="1" applyAlignment="1">
      <alignment horizontal="center" vertical="center"/>
    </xf>
    <xf numFmtId="9" fontId="4" fillId="3" borderId="6" xfId="0" applyNumberFormat="1" applyFont="1" applyFill="1" applyBorder="1" applyAlignment="1">
      <alignment horizontal="center" vertical="center"/>
    </xf>
    <xf numFmtId="10" fontId="4" fillId="3" borderId="6" xfId="1" applyNumberFormat="1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center" vertical="center"/>
    </xf>
    <xf numFmtId="14" fontId="3" fillId="3" borderId="5" xfId="0" applyNumberFormat="1" applyFont="1" applyFill="1" applyBorder="1" applyAlignment="1">
      <alignment horizontal="center" vertical="center"/>
    </xf>
    <xf numFmtId="3" fontId="3" fillId="3" borderId="5" xfId="0" applyNumberFormat="1" applyFont="1" applyFill="1" applyBorder="1" applyAlignment="1">
      <alignment horizontal="center" vertical="center"/>
    </xf>
    <xf numFmtId="9" fontId="3" fillId="3" borderId="5" xfId="0" applyNumberFormat="1" applyFont="1" applyFill="1" applyBorder="1" applyAlignment="1">
      <alignment horizontal="center" vertical="center"/>
    </xf>
    <xf numFmtId="10" fontId="3" fillId="3" borderId="5" xfId="1" applyNumberFormat="1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left" vertical="center" wrapText="1"/>
    </xf>
    <xf numFmtId="0" fontId="0" fillId="3" borderId="0" xfId="0" applyFill="1" applyAlignment="1">
      <alignment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left" vertical="center"/>
    </xf>
    <xf numFmtId="0" fontId="2" fillId="3" borderId="2" xfId="0" applyFont="1" applyFill="1" applyBorder="1" applyAlignment="1">
      <alignment horizontal="centerContinuous" vertical="center"/>
    </xf>
    <xf numFmtId="10" fontId="6" fillId="3" borderId="4" xfId="1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/>
    </xf>
    <xf numFmtId="3" fontId="4" fillId="3" borderId="6" xfId="1" applyNumberFormat="1" applyFont="1" applyFill="1" applyBorder="1" applyAlignment="1">
      <alignment horizontal="center" vertical="center"/>
    </xf>
    <xf numFmtId="3" fontId="10" fillId="3" borderId="6" xfId="0" applyNumberFormat="1" applyFont="1" applyFill="1" applyBorder="1" applyAlignment="1">
      <alignment horizontal="center" vertical="center"/>
    </xf>
    <xf numFmtId="3" fontId="4" fillId="3" borderId="6" xfId="0" applyNumberFormat="1" applyFont="1" applyFill="1" applyBorder="1" applyAlignment="1">
      <alignment horizontal="left" vertical="center" wrapText="1"/>
    </xf>
    <xf numFmtId="3" fontId="4" fillId="3" borderId="0" xfId="0" applyNumberFormat="1" applyFont="1" applyFill="1" applyAlignment="1">
      <alignment horizontal="center" vertical="center"/>
    </xf>
    <xf numFmtId="3" fontId="4" fillId="3" borderId="0" xfId="1" applyNumberFormat="1" applyFont="1" applyFill="1" applyAlignment="1">
      <alignment horizontal="center" vertical="center"/>
    </xf>
    <xf numFmtId="9" fontId="4" fillId="3" borderId="6" xfId="1" applyFont="1" applyFill="1" applyBorder="1" applyAlignment="1">
      <alignment horizontal="center" vertical="center"/>
    </xf>
    <xf numFmtId="164" fontId="4" fillId="3" borderId="6" xfId="0" applyNumberFormat="1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54">
    <dxf>
      <font>
        <color rgb="FF92D050"/>
      </font>
      <fill>
        <patternFill>
          <bgColor rgb="FF92D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FFC000"/>
      </font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FFC000"/>
      </font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FFC000"/>
      </font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FFC000"/>
      </font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2:AU21"/>
  <sheetViews>
    <sheetView tabSelected="1" zoomScaleNormal="100" workbookViewId="0">
      <selection activeCell="Y1" sqref="Y1:Y1048576"/>
    </sheetView>
  </sheetViews>
  <sheetFormatPr baseColWidth="10" defaultRowHeight="12.75" outlineLevelCol="1" x14ac:dyDescent="0.2"/>
  <cols>
    <col min="1" max="1" width="5.7109375" style="11" customWidth="1"/>
    <col min="2" max="2" width="7.5703125" style="11" customWidth="1"/>
    <col min="3" max="5" width="11.140625" style="11" customWidth="1" outlineLevel="1"/>
    <col min="6" max="6" width="13.7109375" style="12" customWidth="1"/>
    <col min="7" max="8" width="13.7109375" style="12" customWidth="1" outlineLevel="1"/>
    <col min="9" max="12" width="7.85546875" style="12" customWidth="1" outlineLevel="1"/>
    <col min="13" max="13" width="7.85546875" style="13" customWidth="1" outlineLevel="1"/>
    <col min="14" max="14" width="13.140625" style="13" customWidth="1" outlineLevel="1"/>
    <col min="15" max="15" width="16.140625" style="14" customWidth="1" outlineLevel="1"/>
    <col min="16" max="16" width="7.85546875" style="13" customWidth="1" outlineLevel="1"/>
    <col min="17" max="17" width="15.85546875" style="13" bestFit="1" customWidth="1"/>
    <col min="18" max="18" width="9" style="13" customWidth="1"/>
    <col min="19" max="19" width="8.140625" style="15" bestFit="1" customWidth="1"/>
    <col min="20" max="20" width="14.85546875" style="15" bestFit="1" customWidth="1"/>
    <col min="21" max="21" width="11.42578125" style="15" customWidth="1" outlineLevel="1"/>
    <col min="22" max="22" width="6.7109375" style="15" customWidth="1"/>
    <col min="23" max="24" width="6.7109375" style="11" customWidth="1"/>
    <col min="25" max="25" width="9.42578125" style="11" customWidth="1" outlineLevel="1"/>
    <col min="26" max="30" width="6.7109375" style="11" customWidth="1"/>
    <col min="31" max="31" width="10" style="11" customWidth="1" outlineLevel="1"/>
    <col min="32" max="32" width="13.28515625" style="11" customWidth="1" outlineLevel="1"/>
    <col min="33" max="37" width="6.7109375" style="24" customWidth="1"/>
    <col min="38" max="43" width="6.7109375" style="11" customWidth="1"/>
    <col min="44" max="44" width="70.7109375" style="16" customWidth="1"/>
    <col min="45" max="45" width="5.7109375" style="11" customWidth="1"/>
    <col min="46" max="46" width="11.42578125" style="15" customWidth="1" outlineLevel="1"/>
    <col min="47" max="16384" width="11.42578125" style="11"/>
  </cols>
  <sheetData>
    <row r="2" spans="2:46" ht="15.75" thickBot="1" x14ac:dyDescent="0.25">
      <c r="AI2" s="25"/>
      <c r="AJ2" s="25"/>
      <c r="AK2" s="25"/>
    </row>
    <row r="3" spans="2:46" ht="15.75" thickBot="1" x14ac:dyDescent="0.25">
      <c r="AD3" s="2" t="s">
        <v>7</v>
      </c>
      <c r="AE3" s="2"/>
      <c r="AF3" s="2"/>
      <c r="AG3" s="2"/>
      <c r="AH3" s="26"/>
      <c r="AI3" s="26"/>
      <c r="AJ3" s="26"/>
      <c r="AK3" s="26"/>
      <c r="AL3" s="2"/>
    </row>
    <row r="4" spans="2:46" s="27" customFormat="1" ht="15" x14ac:dyDescent="0.25">
      <c r="B4" s="3" t="s">
        <v>0</v>
      </c>
      <c r="C4" s="3" t="s">
        <v>34</v>
      </c>
      <c r="D4" s="3" t="s">
        <v>35</v>
      </c>
      <c r="E4" s="3" t="s">
        <v>71</v>
      </c>
      <c r="F4" s="4" t="s">
        <v>36</v>
      </c>
      <c r="G4" s="4" t="s">
        <v>45</v>
      </c>
      <c r="H4" s="4" t="s">
        <v>37</v>
      </c>
      <c r="I4" s="4" t="s">
        <v>32</v>
      </c>
      <c r="J4" s="4" t="s">
        <v>38</v>
      </c>
      <c r="K4" s="4" t="s">
        <v>20</v>
      </c>
      <c r="L4" s="4" t="s">
        <v>39</v>
      </c>
      <c r="M4" s="5" t="s">
        <v>40</v>
      </c>
      <c r="N4" s="5" t="s">
        <v>41</v>
      </c>
      <c r="O4" s="6" t="s">
        <v>42</v>
      </c>
      <c r="P4" s="5" t="s">
        <v>9</v>
      </c>
      <c r="Q4" s="5" t="s">
        <v>43</v>
      </c>
      <c r="R4" s="5" t="s">
        <v>44</v>
      </c>
      <c r="S4" s="7" t="s">
        <v>10</v>
      </c>
      <c r="T4" s="7" t="s">
        <v>31</v>
      </c>
      <c r="U4" s="7" t="s">
        <v>47</v>
      </c>
      <c r="V4" s="7" t="s">
        <v>63</v>
      </c>
      <c r="W4" s="3" t="s">
        <v>33</v>
      </c>
      <c r="X4" s="3" t="s">
        <v>15</v>
      </c>
      <c r="Y4" s="3" t="s">
        <v>29</v>
      </c>
      <c r="Z4" s="3" t="s">
        <v>18</v>
      </c>
      <c r="AA4" s="3" t="s">
        <v>14</v>
      </c>
      <c r="AB4" s="3" t="s">
        <v>109</v>
      </c>
      <c r="AC4" s="3" t="s">
        <v>12</v>
      </c>
      <c r="AD4" s="3" t="s">
        <v>19</v>
      </c>
      <c r="AE4" s="3"/>
      <c r="AF4" s="3"/>
      <c r="AG4" s="3" t="s">
        <v>53</v>
      </c>
      <c r="AH4" s="3" t="s">
        <v>21</v>
      </c>
      <c r="AI4" s="3" t="s">
        <v>54</v>
      </c>
      <c r="AJ4" s="3" t="s">
        <v>55</v>
      </c>
      <c r="AK4" s="3" t="s">
        <v>56</v>
      </c>
      <c r="AL4" s="3" t="s">
        <v>16</v>
      </c>
      <c r="AM4" s="3" t="s">
        <v>110</v>
      </c>
      <c r="AN4" s="3" t="s">
        <v>108</v>
      </c>
      <c r="AO4" s="3" t="s">
        <v>57</v>
      </c>
      <c r="AP4" s="3" t="s">
        <v>17</v>
      </c>
      <c r="AQ4" s="3" t="s">
        <v>58</v>
      </c>
      <c r="AR4" s="8" t="s">
        <v>46</v>
      </c>
      <c r="AT4" s="28" t="s">
        <v>11</v>
      </c>
    </row>
    <row r="5" spans="2:46" s="17" customFormat="1" ht="24.95" customHeight="1" thickBot="1" x14ac:dyDescent="0.3">
      <c r="B5" s="17">
        <v>1</v>
      </c>
      <c r="C5" s="18">
        <v>42736</v>
      </c>
      <c r="D5" s="17" t="s">
        <v>93</v>
      </c>
      <c r="F5" s="18" t="s">
        <v>96</v>
      </c>
      <c r="G5" s="18"/>
      <c r="H5" s="18"/>
      <c r="I5" s="18"/>
      <c r="J5" s="18"/>
      <c r="K5" s="18"/>
      <c r="L5" s="18"/>
      <c r="M5" s="19">
        <v>1000</v>
      </c>
      <c r="N5" s="19">
        <v>100000</v>
      </c>
      <c r="O5" s="20">
        <v>1</v>
      </c>
      <c r="P5" s="23">
        <v>1</v>
      </c>
      <c r="Q5" s="19">
        <v>1000000</v>
      </c>
      <c r="R5" s="19">
        <f>Q5/M5</f>
        <v>1000</v>
      </c>
      <c r="S5" s="21">
        <f>N5/Q5/(1+AT5)</f>
        <v>9.3545369504209552E-2</v>
      </c>
      <c r="T5" s="21"/>
      <c r="U5" s="21"/>
      <c r="V5" s="29" t="s">
        <v>61</v>
      </c>
      <c r="W5" s="29" t="s">
        <v>52</v>
      </c>
      <c r="X5" s="29" t="s">
        <v>52</v>
      </c>
      <c r="Y5" s="60" t="s">
        <v>73</v>
      </c>
      <c r="Z5" s="29" t="s">
        <v>61</v>
      </c>
      <c r="AA5" s="29" t="s">
        <v>61</v>
      </c>
      <c r="AB5" s="29" t="s">
        <v>61</v>
      </c>
      <c r="AC5" s="29" t="s">
        <v>61</v>
      </c>
      <c r="AD5" s="29" t="s">
        <v>61</v>
      </c>
      <c r="AE5" s="29"/>
      <c r="AF5" s="29"/>
      <c r="AG5" s="29" t="s">
        <v>61</v>
      </c>
      <c r="AH5" s="29" t="s">
        <v>61</v>
      </c>
      <c r="AI5" s="29" t="s">
        <v>61</v>
      </c>
      <c r="AJ5" s="29" t="s">
        <v>61</v>
      </c>
      <c r="AK5" s="29" t="s">
        <v>61</v>
      </c>
      <c r="AL5" s="29" t="s">
        <v>61</v>
      </c>
      <c r="AM5" s="29" t="s">
        <v>61</v>
      </c>
      <c r="AN5" s="29" t="s">
        <v>61</v>
      </c>
      <c r="AO5" s="29" t="s">
        <v>61</v>
      </c>
      <c r="AP5" s="29" t="s">
        <v>61</v>
      </c>
      <c r="AQ5" s="29" t="s">
        <v>61</v>
      </c>
      <c r="AR5" s="22"/>
      <c r="AT5" s="21">
        <f>IF(K5="IDF",7.5%,6.9%)</f>
        <v>6.9000000000000006E-2</v>
      </c>
    </row>
    <row r="6" spans="2:46" s="17" customFormat="1" ht="24.95" customHeight="1" thickBot="1" x14ac:dyDescent="0.3">
      <c r="B6" s="17">
        <v>2</v>
      </c>
      <c r="C6" s="18">
        <v>42767</v>
      </c>
      <c r="D6" s="17" t="s">
        <v>94</v>
      </c>
      <c r="F6" s="18" t="s">
        <v>97</v>
      </c>
      <c r="G6" s="18"/>
      <c r="H6" s="18"/>
      <c r="I6" s="18"/>
      <c r="J6" s="18"/>
      <c r="K6" s="18"/>
      <c r="L6" s="18"/>
      <c r="M6" s="19">
        <v>2000</v>
      </c>
      <c r="N6" s="19">
        <v>200000</v>
      </c>
      <c r="O6" s="20">
        <v>1</v>
      </c>
      <c r="P6" s="23">
        <v>2</v>
      </c>
      <c r="Q6" s="19">
        <v>2000000</v>
      </c>
      <c r="R6" s="19">
        <f>Q6/M6</f>
        <v>1000</v>
      </c>
      <c r="S6" s="21">
        <f>N6/Q6/(1+AT6)</f>
        <v>9.3545369504209552E-2</v>
      </c>
      <c r="T6" s="21"/>
      <c r="U6" s="21"/>
      <c r="V6" s="30" t="s">
        <v>61</v>
      </c>
      <c r="W6" s="30" t="s">
        <v>61</v>
      </c>
      <c r="X6" s="30" t="s">
        <v>61</v>
      </c>
      <c r="Y6" s="61" t="s">
        <v>73</v>
      </c>
      <c r="Z6" s="30" t="s">
        <v>61</v>
      </c>
      <c r="AA6" s="30" t="s">
        <v>61</v>
      </c>
      <c r="AB6" s="30" t="s">
        <v>61</v>
      </c>
      <c r="AC6" s="30" t="s">
        <v>61</v>
      </c>
      <c r="AD6" s="30" t="s">
        <v>61</v>
      </c>
      <c r="AE6" s="30"/>
      <c r="AF6" s="30"/>
      <c r="AG6" s="29" t="s">
        <v>61</v>
      </c>
      <c r="AH6" s="29" t="s">
        <v>61</v>
      </c>
      <c r="AI6" s="29" t="s">
        <v>61</v>
      </c>
      <c r="AJ6" s="29" t="s">
        <v>61</v>
      </c>
      <c r="AK6" s="29" t="s">
        <v>61</v>
      </c>
      <c r="AL6" s="30" t="s">
        <v>61</v>
      </c>
      <c r="AM6" s="30" t="s">
        <v>61</v>
      </c>
      <c r="AN6" s="30" t="s">
        <v>61</v>
      </c>
      <c r="AO6" s="30" t="s">
        <v>61</v>
      </c>
      <c r="AP6" s="30" t="s">
        <v>61</v>
      </c>
      <c r="AQ6" s="30" t="s">
        <v>64</v>
      </c>
      <c r="AR6" s="22"/>
      <c r="AT6" s="21">
        <f>IF(K6="IDF",7.5%,6.9%)</f>
        <v>6.9000000000000006E-2</v>
      </c>
    </row>
    <row r="7" spans="2:46" s="17" customFormat="1" ht="24.95" customHeight="1" thickBot="1" x14ac:dyDescent="0.3">
      <c r="B7" s="17">
        <v>3</v>
      </c>
      <c r="C7" s="18">
        <v>42795</v>
      </c>
      <c r="D7" s="17" t="s">
        <v>95</v>
      </c>
      <c r="F7" s="18" t="s">
        <v>98</v>
      </c>
      <c r="G7" s="18"/>
      <c r="H7" s="18"/>
      <c r="I7" s="18"/>
      <c r="J7" s="18"/>
      <c r="K7" s="18"/>
      <c r="L7" s="18"/>
      <c r="M7" s="19">
        <v>3000</v>
      </c>
      <c r="N7" s="19">
        <v>300000</v>
      </c>
      <c r="O7" s="20">
        <v>1</v>
      </c>
      <c r="P7" s="23">
        <v>3</v>
      </c>
      <c r="Q7" s="19">
        <v>3000000</v>
      </c>
      <c r="R7" s="19">
        <f>Q7/M7</f>
        <v>1000</v>
      </c>
      <c r="S7" s="21">
        <f>N7/Q7/(1+AT7)</f>
        <v>9.3545369504209552E-2</v>
      </c>
      <c r="T7" s="21"/>
      <c r="U7" s="21"/>
      <c r="V7" s="30" t="s">
        <v>61</v>
      </c>
      <c r="W7" s="30" t="s">
        <v>61</v>
      </c>
      <c r="X7" s="30" t="s">
        <v>61</v>
      </c>
      <c r="Y7" s="61" t="s">
        <v>59</v>
      </c>
      <c r="Z7" s="30" t="s">
        <v>61</v>
      </c>
      <c r="AA7" s="30" t="s">
        <v>61</v>
      </c>
      <c r="AB7" s="30" t="s">
        <v>61</v>
      </c>
      <c r="AC7" s="30" t="s">
        <v>61</v>
      </c>
      <c r="AD7" s="30" t="s">
        <v>61</v>
      </c>
      <c r="AE7" s="30"/>
      <c r="AF7" s="30"/>
      <c r="AG7" s="29" t="s">
        <v>61</v>
      </c>
      <c r="AH7" s="29" t="s">
        <v>61</v>
      </c>
      <c r="AI7" s="29" t="s">
        <v>61</v>
      </c>
      <c r="AJ7" s="29" t="s">
        <v>61</v>
      </c>
      <c r="AK7" s="29" t="s">
        <v>52</v>
      </c>
      <c r="AL7" s="30" t="s">
        <v>61</v>
      </c>
      <c r="AM7" s="30" t="s">
        <v>61</v>
      </c>
      <c r="AN7" s="30" t="s">
        <v>61</v>
      </c>
      <c r="AO7" s="30" t="s">
        <v>61</v>
      </c>
      <c r="AP7" s="30" t="s">
        <v>64</v>
      </c>
      <c r="AQ7" s="30"/>
      <c r="AR7" s="22"/>
      <c r="AT7" s="21">
        <f>IF(K7="IDF",7.5%,6.9%)</f>
        <v>6.9000000000000006E-2</v>
      </c>
    </row>
    <row r="8" spans="2:46" s="17" customFormat="1" ht="24.95" customHeight="1" thickBot="1" x14ac:dyDescent="0.3">
      <c r="B8" s="17">
        <v>4</v>
      </c>
      <c r="C8" s="18">
        <v>42826</v>
      </c>
      <c r="D8" s="17" t="s">
        <v>93</v>
      </c>
      <c r="F8" s="18" t="s">
        <v>99</v>
      </c>
      <c r="G8" s="18"/>
      <c r="H8" s="18"/>
      <c r="I8" s="18"/>
      <c r="J8" s="18"/>
      <c r="K8" s="18"/>
      <c r="L8" s="18"/>
      <c r="M8" s="19">
        <v>4000</v>
      </c>
      <c r="N8" s="19">
        <v>400000</v>
      </c>
      <c r="O8" s="20">
        <v>1</v>
      </c>
      <c r="P8" s="23">
        <v>4</v>
      </c>
      <c r="Q8" s="19">
        <v>4000000</v>
      </c>
      <c r="R8" s="19">
        <f t="shared" ref="R8:R9" si="0">Q8/M8</f>
        <v>1000</v>
      </c>
      <c r="S8" s="21">
        <f>N8/Q8/(1+AT8)</f>
        <v>9.3545369504209552E-2</v>
      </c>
      <c r="T8" s="21"/>
      <c r="U8" s="21"/>
      <c r="V8" s="31" t="s">
        <v>61</v>
      </c>
      <c r="W8" s="31" t="s">
        <v>61</v>
      </c>
      <c r="X8" s="31" t="s">
        <v>61</v>
      </c>
      <c r="Y8" s="62" t="s">
        <v>59</v>
      </c>
      <c r="Z8" s="31" t="s">
        <v>61</v>
      </c>
      <c r="AA8" s="31" t="s">
        <v>61</v>
      </c>
      <c r="AB8" s="31" t="s">
        <v>61</v>
      </c>
      <c r="AC8" s="31" t="s">
        <v>61</v>
      </c>
      <c r="AD8" s="31" t="s">
        <v>61</v>
      </c>
      <c r="AE8" s="31"/>
      <c r="AF8" s="31"/>
      <c r="AG8" s="29" t="s">
        <v>61</v>
      </c>
      <c r="AH8" s="29" t="s">
        <v>61</v>
      </c>
      <c r="AI8" s="29" t="s">
        <v>61</v>
      </c>
      <c r="AJ8" s="29" t="s">
        <v>61</v>
      </c>
      <c r="AK8" s="29" t="s">
        <v>61</v>
      </c>
      <c r="AL8" s="31" t="s">
        <v>61</v>
      </c>
      <c r="AM8" s="31" t="s">
        <v>61</v>
      </c>
      <c r="AN8" s="31" t="s">
        <v>61</v>
      </c>
      <c r="AO8" s="31" t="s">
        <v>64</v>
      </c>
      <c r="AP8" s="31"/>
      <c r="AQ8" s="31"/>
      <c r="AR8" s="22"/>
      <c r="AT8" s="21">
        <f>IF(K8="IDF",7.5%,6.9%)</f>
        <v>6.9000000000000006E-2</v>
      </c>
    </row>
    <row r="9" spans="2:46" s="17" customFormat="1" ht="24.95" customHeight="1" thickBot="1" x14ac:dyDescent="0.3">
      <c r="B9" s="17">
        <v>5</v>
      </c>
      <c r="C9" s="18">
        <v>42856</v>
      </c>
      <c r="D9" s="17" t="s">
        <v>94</v>
      </c>
      <c r="F9" s="18" t="s">
        <v>100</v>
      </c>
      <c r="G9" s="18"/>
      <c r="H9" s="18"/>
      <c r="I9" s="18"/>
      <c r="J9" s="18"/>
      <c r="K9" s="18"/>
      <c r="L9" s="18"/>
      <c r="M9" s="19">
        <v>5000</v>
      </c>
      <c r="N9" s="19">
        <v>500000</v>
      </c>
      <c r="O9" s="20">
        <v>1</v>
      </c>
      <c r="P9" s="23">
        <v>5</v>
      </c>
      <c r="Q9" s="19">
        <v>5000000</v>
      </c>
      <c r="R9" s="19">
        <f t="shared" si="0"/>
        <v>1000</v>
      </c>
      <c r="S9" s="21">
        <f>N9/Q9/(1+AT9)</f>
        <v>9.3545369504209552E-2</v>
      </c>
      <c r="T9" s="21"/>
      <c r="U9" s="21"/>
      <c r="V9" s="31" t="s">
        <v>61</v>
      </c>
      <c r="W9" s="31" t="s">
        <v>61</v>
      </c>
      <c r="X9" s="31" t="s">
        <v>61</v>
      </c>
      <c r="Y9" s="62" t="s">
        <v>59</v>
      </c>
      <c r="Z9" s="31" t="s">
        <v>61</v>
      </c>
      <c r="AA9" s="31" t="s">
        <v>61</v>
      </c>
      <c r="AB9" s="31" t="s">
        <v>61</v>
      </c>
      <c r="AC9" s="31" t="s">
        <v>61</v>
      </c>
      <c r="AD9" s="31" t="s">
        <v>61</v>
      </c>
      <c r="AE9" s="31"/>
      <c r="AF9" s="31"/>
      <c r="AG9" s="29" t="s">
        <v>61</v>
      </c>
      <c r="AH9" s="29" t="s">
        <v>61</v>
      </c>
      <c r="AI9" s="29" t="s">
        <v>61</v>
      </c>
      <c r="AJ9" s="29" t="s">
        <v>61</v>
      </c>
      <c r="AK9" s="29" t="s">
        <v>61</v>
      </c>
      <c r="AL9" s="31" t="s">
        <v>61</v>
      </c>
      <c r="AM9" s="31" t="s">
        <v>61</v>
      </c>
      <c r="AN9" s="31" t="s">
        <v>64</v>
      </c>
      <c r="AO9" s="31"/>
      <c r="AP9" s="31"/>
      <c r="AQ9" s="31"/>
      <c r="AR9" s="22"/>
      <c r="AT9" s="21">
        <f>IF(K9="IDF",7.5%,6.9%)</f>
        <v>6.9000000000000006E-2</v>
      </c>
    </row>
    <row r="10" spans="2:46" s="17" customFormat="1" ht="24.95" customHeight="1" thickBot="1" x14ac:dyDescent="0.3">
      <c r="B10" s="17">
        <v>6</v>
      </c>
      <c r="C10" s="18">
        <v>42887</v>
      </c>
      <c r="D10" s="17" t="s">
        <v>95</v>
      </c>
      <c r="F10" s="18" t="s">
        <v>101</v>
      </c>
      <c r="G10" s="18"/>
      <c r="H10" s="18"/>
      <c r="I10" s="18"/>
      <c r="J10" s="18"/>
      <c r="K10" s="18"/>
      <c r="L10" s="18"/>
      <c r="M10" s="19">
        <v>6000</v>
      </c>
      <c r="N10" s="19">
        <v>600000</v>
      </c>
      <c r="O10" s="20">
        <v>1</v>
      </c>
      <c r="P10" s="23">
        <v>6</v>
      </c>
      <c r="Q10" s="19">
        <v>6000000</v>
      </c>
      <c r="R10" s="19">
        <f t="shared" ref="R10" si="1">Q10/M10</f>
        <v>1000</v>
      </c>
      <c r="S10" s="21">
        <f>N10/Q10/(1+AT10)</f>
        <v>9.3545369504209552E-2</v>
      </c>
      <c r="T10" s="21"/>
      <c r="U10" s="21"/>
      <c r="V10" s="31" t="s">
        <v>61</v>
      </c>
      <c r="W10" s="31" t="s">
        <v>61</v>
      </c>
      <c r="X10" s="31" t="s">
        <v>61</v>
      </c>
      <c r="Y10" s="62" t="s">
        <v>59</v>
      </c>
      <c r="Z10" s="31" t="s">
        <v>61</v>
      </c>
      <c r="AA10" s="31" t="s">
        <v>61</v>
      </c>
      <c r="AB10" s="31" t="s">
        <v>61</v>
      </c>
      <c r="AC10" s="31" t="s">
        <v>61</v>
      </c>
      <c r="AD10" s="31" t="s">
        <v>61</v>
      </c>
      <c r="AE10" s="31"/>
      <c r="AF10" s="31"/>
      <c r="AG10" s="29" t="s">
        <v>61</v>
      </c>
      <c r="AH10" s="29" t="s">
        <v>61</v>
      </c>
      <c r="AI10" s="29" t="s">
        <v>61</v>
      </c>
      <c r="AJ10" s="29" t="s">
        <v>61</v>
      </c>
      <c r="AK10" s="29" t="s">
        <v>61</v>
      </c>
      <c r="AL10" s="31" t="s">
        <v>61</v>
      </c>
      <c r="AM10" s="31" t="s">
        <v>64</v>
      </c>
      <c r="AN10" s="31" t="s">
        <v>62</v>
      </c>
      <c r="AO10" s="31"/>
      <c r="AP10" s="31"/>
      <c r="AQ10" s="31"/>
      <c r="AR10" s="22"/>
      <c r="AT10" s="21">
        <f>IF(K10="IDF",7.5%,6.9%)</f>
        <v>6.9000000000000006E-2</v>
      </c>
    </row>
    <row r="11" spans="2:46" s="17" customFormat="1" ht="24.95" customHeight="1" thickBot="1" x14ac:dyDescent="0.3">
      <c r="B11" s="17">
        <v>7</v>
      </c>
      <c r="C11" s="18">
        <v>42917</v>
      </c>
      <c r="D11" s="17" t="s">
        <v>93</v>
      </c>
      <c r="F11" s="18" t="s">
        <v>102</v>
      </c>
      <c r="G11" s="18"/>
      <c r="H11" s="18"/>
      <c r="I11" s="18"/>
      <c r="J11" s="18"/>
      <c r="K11" s="18"/>
      <c r="L11" s="18"/>
      <c r="M11" s="19">
        <v>7000</v>
      </c>
      <c r="N11" s="19">
        <v>700000</v>
      </c>
      <c r="O11" s="20">
        <v>1</v>
      </c>
      <c r="P11" s="23">
        <v>7</v>
      </c>
      <c r="Q11" s="19">
        <v>7000000</v>
      </c>
      <c r="R11" s="19">
        <f t="shared" ref="R11:R17" si="2">Q11/M11</f>
        <v>1000</v>
      </c>
      <c r="S11" s="21">
        <f>N11/Q11/(1+AT11)</f>
        <v>9.3545369504209552E-2</v>
      </c>
      <c r="T11" s="21"/>
      <c r="U11" s="21"/>
      <c r="V11" s="31" t="s">
        <v>61</v>
      </c>
      <c r="W11" s="31" t="s">
        <v>61</v>
      </c>
      <c r="X11" s="31" t="s">
        <v>61</v>
      </c>
      <c r="Y11" s="62" t="s">
        <v>72</v>
      </c>
      <c r="Z11" s="31" t="s">
        <v>61</v>
      </c>
      <c r="AA11" s="31" t="s">
        <v>61</v>
      </c>
      <c r="AB11" s="31" t="s">
        <v>61</v>
      </c>
      <c r="AC11" s="31" t="s">
        <v>61</v>
      </c>
      <c r="AD11" s="31" t="s">
        <v>61</v>
      </c>
      <c r="AE11" s="31"/>
      <c r="AF11" s="31"/>
      <c r="AG11" s="29" t="s">
        <v>61</v>
      </c>
      <c r="AH11" s="29" t="s">
        <v>61</v>
      </c>
      <c r="AI11" s="29" t="s">
        <v>61</v>
      </c>
      <c r="AJ11" s="29" t="s">
        <v>61</v>
      </c>
      <c r="AK11" s="29" t="s">
        <v>61</v>
      </c>
      <c r="AL11" s="31" t="s">
        <v>61</v>
      </c>
      <c r="AM11" s="31" t="s">
        <v>62</v>
      </c>
      <c r="AN11" s="31"/>
      <c r="AO11" s="31"/>
      <c r="AP11" s="31"/>
      <c r="AQ11" s="31"/>
      <c r="AR11" s="22"/>
      <c r="AT11" s="21">
        <f>IF(K11="IDF",7.5%,6.9%)</f>
        <v>6.9000000000000006E-2</v>
      </c>
    </row>
    <row r="12" spans="2:46" s="17" customFormat="1" ht="24.95" customHeight="1" thickBot="1" x14ac:dyDescent="0.3">
      <c r="B12" s="17">
        <v>8</v>
      </c>
      <c r="C12" s="18">
        <v>42948</v>
      </c>
      <c r="D12" s="17" t="s">
        <v>94</v>
      </c>
      <c r="F12" s="18" t="s">
        <v>103</v>
      </c>
      <c r="G12" s="18"/>
      <c r="H12" s="18"/>
      <c r="I12" s="18"/>
      <c r="J12" s="18"/>
      <c r="K12" s="18"/>
      <c r="L12" s="18"/>
      <c r="M12" s="19">
        <v>8000</v>
      </c>
      <c r="N12" s="19">
        <v>800000</v>
      </c>
      <c r="O12" s="20">
        <v>1</v>
      </c>
      <c r="P12" s="23">
        <v>8</v>
      </c>
      <c r="Q12" s="19">
        <v>8000000</v>
      </c>
      <c r="R12" s="19">
        <f t="shared" si="2"/>
        <v>1000</v>
      </c>
      <c r="S12" s="21">
        <f>N12/Q12/(1+AT12)</f>
        <v>9.3545369504209552E-2</v>
      </c>
      <c r="T12" s="21"/>
      <c r="U12" s="21"/>
      <c r="V12" s="31" t="s">
        <v>61</v>
      </c>
      <c r="W12" s="31" t="s">
        <v>61</v>
      </c>
      <c r="X12" s="31" t="s">
        <v>61</v>
      </c>
      <c r="Y12" s="62" t="s">
        <v>59</v>
      </c>
      <c r="Z12" s="31" t="s">
        <v>61</v>
      </c>
      <c r="AA12" s="31" t="s">
        <v>61</v>
      </c>
      <c r="AB12" s="31" t="s">
        <v>61</v>
      </c>
      <c r="AC12" s="31" t="s">
        <v>61</v>
      </c>
      <c r="AD12" s="31" t="s">
        <v>61</v>
      </c>
      <c r="AE12" s="31"/>
      <c r="AF12" s="31"/>
      <c r="AG12" s="29" t="s">
        <v>64</v>
      </c>
      <c r="AH12" s="29" t="s">
        <v>64</v>
      </c>
      <c r="AI12" s="29" t="s">
        <v>64</v>
      </c>
      <c r="AJ12" s="29" t="s">
        <v>64</v>
      </c>
      <c r="AK12" s="29" t="s">
        <v>64</v>
      </c>
      <c r="AL12" s="31" t="s">
        <v>64</v>
      </c>
      <c r="AM12" s="31"/>
      <c r="AN12" s="31"/>
      <c r="AO12" s="31"/>
      <c r="AP12" s="31"/>
      <c r="AQ12" s="31"/>
      <c r="AR12" s="22"/>
      <c r="AT12" s="21">
        <f>IF(K12="IDF",7.5%,6.9%)</f>
        <v>6.9000000000000006E-2</v>
      </c>
    </row>
    <row r="13" spans="2:46" s="17" customFormat="1" ht="24.95" customHeight="1" thickBot="1" x14ac:dyDescent="0.3">
      <c r="B13" s="17">
        <v>9</v>
      </c>
      <c r="C13" s="18">
        <v>42979</v>
      </c>
      <c r="D13" s="17" t="s">
        <v>95</v>
      </c>
      <c r="F13" s="18" t="s">
        <v>104</v>
      </c>
      <c r="G13" s="18"/>
      <c r="H13" s="18"/>
      <c r="I13" s="18"/>
      <c r="J13" s="18"/>
      <c r="K13" s="18"/>
      <c r="L13" s="18"/>
      <c r="M13" s="19">
        <v>9000</v>
      </c>
      <c r="N13" s="19">
        <v>900000</v>
      </c>
      <c r="O13" s="20">
        <v>1</v>
      </c>
      <c r="P13" s="23">
        <v>9</v>
      </c>
      <c r="Q13" s="19">
        <v>9000000</v>
      </c>
      <c r="R13" s="19">
        <f t="shared" si="2"/>
        <v>1000</v>
      </c>
      <c r="S13" s="21">
        <f>N13/Q13/(1+AT13)</f>
        <v>9.3545369504209552E-2</v>
      </c>
      <c r="T13" s="21"/>
      <c r="U13" s="21"/>
      <c r="V13" s="31" t="s">
        <v>61</v>
      </c>
      <c r="W13" s="31" t="s">
        <v>61</v>
      </c>
      <c r="X13" s="31" t="s">
        <v>61</v>
      </c>
      <c r="Y13" s="62" t="s">
        <v>59</v>
      </c>
      <c r="Z13" s="31" t="s">
        <v>61</v>
      </c>
      <c r="AA13" s="31" t="s">
        <v>61</v>
      </c>
      <c r="AB13" s="31" t="s">
        <v>61</v>
      </c>
      <c r="AC13" s="31" t="s">
        <v>61</v>
      </c>
      <c r="AD13" s="31" t="s">
        <v>64</v>
      </c>
      <c r="AE13" s="31"/>
      <c r="AF13" s="31"/>
      <c r="AG13" s="29"/>
      <c r="AH13" s="29"/>
      <c r="AI13" s="29"/>
      <c r="AJ13" s="29"/>
      <c r="AK13" s="29"/>
      <c r="AL13" s="31"/>
      <c r="AM13" s="31"/>
      <c r="AN13" s="31"/>
      <c r="AO13" s="31"/>
      <c r="AP13" s="31"/>
      <c r="AQ13" s="31"/>
      <c r="AR13" s="22"/>
      <c r="AT13" s="21">
        <f>IF(K13="IDF",7.5%,6.9%)</f>
        <v>6.9000000000000006E-2</v>
      </c>
    </row>
    <row r="14" spans="2:46" s="17" customFormat="1" ht="24.95" customHeight="1" thickBot="1" x14ac:dyDescent="0.3">
      <c r="B14" s="17">
        <v>10</v>
      </c>
      <c r="C14" s="18">
        <v>43009</v>
      </c>
      <c r="D14" s="17" t="s">
        <v>93</v>
      </c>
      <c r="F14" s="18" t="s">
        <v>105</v>
      </c>
      <c r="G14" s="18"/>
      <c r="H14" s="18"/>
      <c r="I14" s="18"/>
      <c r="J14" s="18"/>
      <c r="K14" s="18"/>
      <c r="L14" s="18"/>
      <c r="M14" s="19">
        <v>10000</v>
      </c>
      <c r="N14" s="19">
        <v>1000000</v>
      </c>
      <c r="O14" s="20">
        <v>1</v>
      </c>
      <c r="P14" s="23">
        <v>10</v>
      </c>
      <c r="Q14" s="19">
        <v>10000000</v>
      </c>
      <c r="R14" s="19">
        <f t="shared" si="2"/>
        <v>1000</v>
      </c>
      <c r="S14" s="21">
        <f>N14/Q14/(1+AT14)</f>
        <v>9.3545369504209552E-2</v>
      </c>
      <c r="T14" s="21"/>
      <c r="U14" s="21"/>
      <c r="V14" s="31" t="s">
        <v>61</v>
      </c>
      <c r="W14" s="31" t="s">
        <v>61</v>
      </c>
      <c r="X14" s="31" t="s">
        <v>61</v>
      </c>
      <c r="Y14" s="62" t="s">
        <v>72</v>
      </c>
      <c r="Z14" s="31" t="s">
        <v>61</v>
      </c>
      <c r="AA14" s="31" t="s">
        <v>61</v>
      </c>
      <c r="AB14" s="31" t="s">
        <v>61</v>
      </c>
      <c r="AC14" s="31" t="s">
        <v>62</v>
      </c>
      <c r="AD14" s="31"/>
      <c r="AE14" s="31"/>
      <c r="AF14" s="31"/>
      <c r="AG14" s="29"/>
      <c r="AH14" s="29"/>
      <c r="AI14" s="29"/>
      <c r="AJ14" s="29"/>
      <c r="AK14" s="29"/>
      <c r="AL14" s="31"/>
      <c r="AM14" s="31"/>
      <c r="AN14" s="31"/>
      <c r="AO14" s="31"/>
      <c r="AP14" s="31"/>
      <c r="AQ14" s="31"/>
      <c r="AR14" s="22"/>
      <c r="AT14" s="21">
        <f>IF(K14="IDF",7.5%,6.9%)</f>
        <v>6.9000000000000006E-2</v>
      </c>
    </row>
    <row r="15" spans="2:46" s="17" customFormat="1" ht="24.95" customHeight="1" thickBot="1" x14ac:dyDescent="0.3">
      <c r="B15" s="17">
        <v>11</v>
      </c>
      <c r="C15" s="18">
        <v>43040</v>
      </c>
      <c r="D15" s="17" t="s">
        <v>94</v>
      </c>
      <c r="F15" s="18" t="s">
        <v>106</v>
      </c>
      <c r="G15" s="18"/>
      <c r="H15" s="18"/>
      <c r="I15" s="18"/>
      <c r="J15" s="18"/>
      <c r="K15" s="18"/>
      <c r="L15" s="18"/>
      <c r="M15" s="19">
        <v>11000</v>
      </c>
      <c r="N15" s="19">
        <v>1100000</v>
      </c>
      <c r="O15" s="20">
        <v>1</v>
      </c>
      <c r="P15" s="23">
        <v>11</v>
      </c>
      <c r="Q15" s="19">
        <v>11000000</v>
      </c>
      <c r="R15" s="19">
        <f t="shared" si="2"/>
        <v>1000</v>
      </c>
      <c r="S15" s="21">
        <f>N15/Q15/(1+AT15)</f>
        <v>9.3545369504209552E-2</v>
      </c>
      <c r="T15" s="21"/>
      <c r="U15" s="21"/>
      <c r="V15" s="31" t="s">
        <v>61</v>
      </c>
      <c r="W15" s="31" t="s">
        <v>61</v>
      </c>
      <c r="X15" s="31" t="s">
        <v>61</v>
      </c>
      <c r="Y15" s="62" t="s">
        <v>59</v>
      </c>
      <c r="Z15" s="31" t="s">
        <v>61</v>
      </c>
      <c r="AA15" s="31" t="s">
        <v>61</v>
      </c>
      <c r="AB15" s="31" t="s">
        <v>61</v>
      </c>
      <c r="AC15" s="31" t="s">
        <v>64</v>
      </c>
      <c r="AD15" s="31"/>
      <c r="AE15" s="31"/>
      <c r="AF15" s="31"/>
      <c r="AG15" s="29"/>
      <c r="AH15" s="29"/>
      <c r="AI15" s="29"/>
      <c r="AJ15" s="29"/>
      <c r="AK15" s="29"/>
      <c r="AL15" s="31"/>
      <c r="AM15" s="31"/>
      <c r="AN15" s="31"/>
      <c r="AO15" s="31"/>
      <c r="AP15" s="31"/>
      <c r="AQ15" s="31"/>
      <c r="AR15" s="22"/>
      <c r="AT15" s="21">
        <f>IF(K15="IDF",7.5%,6.9%)</f>
        <v>6.9000000000000006E-2</v>
      </c>
    </row>
    <row r="16" spans="2:46" s="17" customFormat="1" ht="24.95" customHeight="1" thickBot="1" x14ac:dyDescent="0.3">
      <c r="B16" s="17">
        <v>12</v>
      </c>
      <c r="C16" s="18">
        <v>43070</v>
      </c>
      <c r="D16" s="17" t="s">
        <v>95</v>
      </c>
      <c r="F16" s="18" t="s">
        <v>107</v>
      </c>
      <c r="G16" s="18"/>
      <c r="H16" s="18"/>
      <c r="I16" s="18"/>
      <c r="J16" s="18"/>
      <c r="K16" s="18"/>
      <c r="L16" s="18"/>
      <c r="M16" s="19">
        <v>12000</v>
      </c>
      <c r="N16" s="19">
        <v>1200000</v>
      </c>
      <c r="O16" s="20">
        <v>1</v>
      </c>
      <c r="P16" s="23">
        <v>12</v>
      </c>
      <c r="Q16" s="19">
        <v>12000000</v>
      </c>
      <c r="R16" s="19">
        <f t="shared" si="2"/>
        <v>1000</v>
      </c>
      <c r="S16" s="21">
        <f>N16/Q16/(1+AT16)</f>
        <v>9.3545369504209552E-2</v>
      </c>
      <c r="T16" s="21"/>
      <c r="U16" s="21"/>
      <c r="V16" s="31" t="s">
        <v>61</v>
      </c>
      <c r="W16" s="31" t="s">
        <v>61</v>
      </c>
      <c r="X16" s="31" t="s">
        <v>61</v>
      </c>
      <c r="Y16" s="62" t="s">
        <v>60</v>
      </c>
      <c r="Z16" s="31" t="s">
        <v>62</v>
      </c>
      <c r="AA16" s="31"/>
      <c r="AB16" s="31"/>
      <c r="AC16" s="31"/>
      <c r="AD16" s="31"/>
      <c r="AE16" s="31"/>
      <c r="AF16" s="31"/>
      <c r="AG16" s="29"/>
      <c r="AH16" s="29"/>
      <c r="AI16" s="29"/>
      <c r="AJ16" s="29"/>
      <c r="AK16" s="29"/>
      <c r="AL16" s="31"/>
      <c r="AM16" s="31"/>
      <c r="AN16" s="31"/>
      <c r="AO16" s="31"/>
      <c r="AP16" s="31"/>
      <c r="AQ16" s="31"/>
      <c r="AR16" s="22"/>
      <c r="AT16" s="21">
        <f>IF(K16="IDF",7.5%,6.9%)</f>
        <v>6.9000000000000006E-2</v>
      </c>
    </row>
    <row r="17" spans="2:46" s="17" customFormat="1" ht="24.95" customHeight="1" thickBot="1" x14ac:dyDescent="0.3">
      <c r="F17" s="18"/>
      <c r="G17" s="18"/>
      <c r="H17" s="18"/>
      <c r="I17" s="18"/>
      <c r="J17" s="18"/>
      <c r="K17" s="18"/>
      <c r="L17" s="18"/>
      <c r="M17" s="19"/>
      <c r="N17" s="19"/>
      <c r="O17" s="20"/>
      <c r="P17" s="23"/>
      <c r="Q17" s="19"/>
      <c r="R17" s="19" t="e">
        <f t="shared" si="2"/>
        <v>#DIV/0!</v>
      </c>
      <c r="S17" s="21" t="e">
        <f>N17/Q17/(1+AT17)</f>
        <v>#DIV/0!</v>
      </c>
      <c r="T17" s="21"/>
      <c r="U17" s="2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29"/>
      <c r="AH17" s="29"/>
      <c r="AI17" s="29"/>
      <c r="AJ17" s="29"/>
      <c r="AK17" s="29"/>
      <c r="AL17" s="31"/>
      <c r="AM17" s="31"/>
      <c r="AN17" s="31"/>
      <c r="AO17" s="31"/>
      <c r="AP17" s="31"/>
      <c r="AQ17" s="31"/>
      <c r="AR17" s="22"/>
      <c r="AT17" s="21">
        <f>IF(K17="IDF",7.5%,6.9%)</f>
        <v>6.9000000000000006E-2</v>
      </c>
    </row>
    <row r="18" spans="2:46" s="17" customFormat="1" ht="24.95" customHeight="1" thickBot="1" x14ac:dyDescent="0.3">
      <c r="F18" s="18"/>
      <c r="G18" s="18"/>
      <c r="H18" s="18"/>
      <c r="I18" s="18"/>
      <c r="J18" s="18"/>
      <c r="K18" s="18"/>
      <c r="L18" s="18"/>
      <c r="M18" s="19"/>
      <c r="N18" s="19"/>
      <c r="O18" s="20"/>
      <c r="P18" s="23"/>
      <c r="Q18" s="19"/>
      <c r="R18" s="19" t="e">
        <f t="shared" ref="R18" si="3">Q18/M18</f>
        <v>#DIV/0!</v>
      </c>
      <c r="S18" s="21" t="e">
        <f>N18/Q18/(1+AT18)</f>
        <v>#DIV/0!</v>
      </c>
      <c r="T18" s="21"/>
      <c r="U18" s="2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29"/>
      <c r="AH18" s="29"/>
      <c r="AI18" s="29"/>
      <c r="AJ18" s="29"/>
      <c r="AK18" s="29"/>
      <c r="AL18" s="31"/>
      <c r="AM18" s="31"/>
      <c r="AN18" s="31"/>
      <c r="AO18" s="31"/>
      <c r="AP18" s="31"/>
      <c r="AQ18" s="31"/>
      <c r="AR18" s="22"/>
      <c r="AT18" s="21">
        <f>IF(K18="IDF",7.5%,6.9%)</f>
        <v>6.9000000000000006E-2</v>
      </c>
    </row>
    <row r="19" spans="2:46" s="39" customFormat="1" ht="5.0999999999999996" customHeight="1" x14ac:dyDescent="0.25">
      <c r="F19" s="40"/>
      <c r="G19" s="40"/>
      <c r="H19" s="40"/>
      <c r="I19" s="40"/>
      <c r="J19" s="40"/>
      <c r="K19" s="40"/>
      <c r="L19" s="40"/>
      <c r="M19" s="41"/>
      <c r="N19" s="41"/>
      <c r="O19" s="42"/>
      <c r="P19" s="41"/>
      <c r="Q19" s="41"/>
      <c r="R19" s="41"/>
      <c r="S19" s="43"/>
      <c r="T19" s="43"/>
      <c r="U19" s="43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5"/>
      <c r="AH19" s="45"/>
      <c r="AI19" s="45"/>
      <c r="AJ19" s="45"/>
      <c r="AK19" s="45"/>
      <c r="AL19" s="44"/>
      <c r="AM19" s="44"/>
      <c r="AN19" s="44"/>
      <c r="AO19" s="44"/>
      <c r="AP19" s="44"/>
      <c r="AQ19" s="44"/>
      <c r="AR19" s="46"/>
      <c r="AT19" s="43"/>
    </row>
    <row r="20" spans="2:46" s="56" customFormat="1" ht="24.95" customHeight="1" thickBot="1" x14ac:dyDescent="0.3">
      <c r="B20" s="34" t="s">
        <v>13</v>
      </c>
      <c r="C20" s="34"/>
      <c r="D20" s="34"/>
      <c r="E20" s="34"/>
      <c r="F20" s="34">
        <f>COUNTA(F5:F16)</f>
        <v>12</v>
      </c>
      <c r="G20" s="34"/>
      <c r="H20" s="34"/>
      <c r="I20" s="34"/>
      <c r="J20" s="34"/>
      <c r="K20" s="34"/>
      <c r="L20" s="34"/>
      <c r="M20" s="34">
        <f>SUM(M5:M19)</f>
        <v>78000</v>
      </c>
      <c r="N20" s="34">
        <f>SUM(N5:N19)</f>
        <v>7800000</v>
      </c>
      <c r="O20" s="58">
        <f>SUMPRODUCT(O5:O19,M5:M19)/M20</f>
        <v>1</v>
      </c>
      <c r="P20" s="59">
        <f>SUMPRODUCT(P5:P19,N5:N19)/N20</f>
        <v>8.3333333333333339</v>
      </c>
      <c r="Q20" s="34">
        <f>SUM(Q5:Q19)</f>
        <v>78000000</v>
      </c>
      <c r="R20" s="34" t="e">
        <f>SUMPRODUCT(M5:M19,R5:R19)/M20</f>
        <v>#DIV/0!</v>
      </c>
      <c r="S20" s="53" t="e">
        <f>SUMPRODUCT(S5:S19,Q5:Q19)/Q20</f>
        <v>#DIV/0!</v>
      </c>
      <c r="T20" s="53"/>
      <c r="U20" s="53"/>
      <c r="V20" s="53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54"/>
      <c r="AH20" s="54"/>
      <c r="AI20" s="54"/>
      <c r="AJ20" s="54"/>
      <c r="AK20" s="54"/>
      <c r="AL20" s="34"/>
      <c r="AM20" s="34"/>
      <c r="AN20" s="34"/>
      <c r="AO20" s="34"/>
      <c r="AP20" s="34"/>
      <c r="AQ20" s="34"/>
      <c r="AR20" s="55"/>
      <c r="AT20" s="57"/>
    </row>
    <row r="21" spans="2:46" ht="13.5" thickTop="1" x14ac:dyDescent="0.2"/>
  </sheetData>
  <conditionalFormatting sqref="V5:V19 Z5:AD19">
    <cfRule type="cellIs" dxfId="53" priority="13" operator="equal">
      <formula>"Pending"</formula>
    </cfRule>
    <cfRule type="cellIs" dxfId="52" priority="22" operator="equal">
      <formula>"N"</formula>
    </cfRule>
    <cfRule type="cellIs" dxfId="51" priority="23" operator="between">
      <formula>"Y"</formula>
      <formula>"N/a"</formula>
    </cfRule>
  </conditionalFormatting>
  <conditionalFormatting sqref="W5:X19">
    <cfRule type="cellIs" dxfId="50" priority="10" operator="equal">
      <formula>"Pending"</formula>
    </cfRule>
    <cfRule type="cellIs" dxfId="49" priority="11" operator="equal">
      <formula>"N"</formula>
    </cfRule>
    <cfRule type="cellIs" dxfId="48" priority="12" operator="between">
      <formula>"Y"</formula>
      <formula>"N/a"</formula>
    </cfRule>
  </conditionalFormatting>
  <conditionalFormatting sqref="AL5:AQ19">
    <cfRule type="cellIs" dxfId="47" priority="4" operator="equal">
      <formula>"Pending"</formula>
    </cfRule>
    <cfRule type="cellIs" dxfId="46" priority="5" operator="equal">
      <formula>"N"</formula>
    </cfRule>
    <cfRule type="cellIs" dxfId="45" priority="6" operator="between">
      <formula>"Y"</formula>
      <formula>"N/a"</formula>
    </cfRule>
  </conditionalFormatting>
  <conditionalFormatting sqref="AG5:AK19">
    <cfRule type="cellIs" dxfId="44" priority="1" operator="equal">
      <formula>"Pending"</formula>
    </cfRule>
    <cfRule type="cellIs" dxfId="43" priority="2" operator="equal">
      <formula>"N"</formula>
    </cfRule>
    <cfRule type="cellIs" dxfId="42" priority="3" operator="between">
      <formula>"Y"</formula>
      <formula>"N/a"</formula>
    </cfRule>
  </conditionalFormatting>
  <dataValidations count="7">
    <dataValidation type="list" allowBlank="1" showInputMessage="1" showErrorMessage="1" sqref="AE19:AF19">
      <formula1>STEP</formula1>
    </dataValidation>
    <dataValidation type="list" allowBlank="1" showInputMessage="1" showErrorMessage="1" sqref="K5:K19">
      <formula1>REGION</formula1>
    </dataValidation>
    <dataValidation type="list" allowBlank="1" showInputMessage="1" showErrorMessage="1" sqref="L5:L19">
      <formula1>SECTOR1</formula1>
    </dataValidation>
    <dataValidation type="list" allowBlank="1" showInputMessage="1" showErrorMessage="1" sqref="T5:T19">
      <formula1>Allocation1</formula1>
    </dataValidation>
    <dataValidation type="list" allowBlank="1" showInputMessage="1" showErrorMessage="1" sqref="U5:U19">
      <formula1>Leader</formula1>
    </dataValidation>
    <dataValidation type="list" allowBlank="1" showInputMessage="1" showErrorMessage="1" sqref="V5:X19 AG5:AQ19 Z5:AD19">
      <formula1>STEP1</formula1>
    </dataValidation>
    <dataValidation type="list" allowBlank="1" showInputMessage="1" showErrorMessage="1" sqref="Y5:Y19">
      <formula1>Statut1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2:AT21"/>
  <sheetViews>
    <sheetView topLeftCell="L1" zoomScaleNormal="100" workbookViewId="0">
      <selection activeCell="AE4" sqref="AE4:AF4"/>
    </sheetView>
  </sheetViews>
  <sheetFormatPr baseColWidth="10" defaultRowHeight="12.75" outlineLevelCol="1" x14ac:dyDescent="0.2"/>
  <cols>
    <col min="1" max="1" width="5.7109375" style="11" customWidth="1"/>
    <col min="2" max="2" width="7.5703125" style="11" customWidth="1"/>
    <col min="3" max="5" width="11.140625" style="11" customWidth="1" outlineLevel="1"/>
    <col min="6" max="6" width="13.7109375" style="12" customWidth="1"/>
    <col min="7" max="8" width="13.7109375" style="12" customWidth="1" outlineLevel="1"/>
    <col min="9" max="12" width="7.85546875" style="12" customWidth="1" outlineLevel="1"/>
    <col min="13" max="13" width="7.85546875" style="13" customWidth="1" outlineLevel="1"/>
    <col min="14" max="14" width="13.140625" style="13" customWidth="1" outlineLevel="1"/>
    <col min="15" max="15" width="16.140625" style="14" customWidth="1" outlineLevel="1"/>
    <col min="16" max="16" width="5.7109375" style="13" customWidth="1" outlineLevel="1"/>
    <col min="17" max="17" width="15.85546875" style="13" bestFit="1" customWidth="1"/>
    <col min="18" max="18" width="9" style="13" customWidth="1"/>
    <col min="19" max="19" width="8.140625" style="15" bestFit="1" customWidth="1"/>
    <col min="20" max="20" width="11.140625" style="15" customWidth="1"/>
    <col min="21" max="21" width="9.5703125" style="15" customWidth="1" outlineLevel="1"/>
    <col min="22" max="22" width="8.140625" style="15" customWidth="1"/>
    <col min="23" max="24" width="5.7109375" style="11" customWidth="1"/>
    <col min="25" max="25" width="9.42578125" style="11" customWidth="1" outlineLevel="1"/>
    <col min="26" max="29" width="5.7109375" style="11" customWidth="1"/>
    <col min="30" max="30" width="7.5703125" style="11" customWidth="1"/>
    <col min="31" max="31" width="10" style="11" customWidth="1" outlineLevel="1"/>
    <col min="32" max="32" width="13.28515625" style="11" customWidth="1" outlineLevel="1"/>
    <col min="33" max="33" width="10.85546875" style="24" bestFit="1" customWidth="1"/>
    <col min="34" max="34" width="8.140625" style="24" bestFit="1" customWidth="1"/>
    <col min="35" max="35" width="15" style="24" bestFit="1" customWidth="1"/>
    <col min="36" max="36" width="8.140625" style="24" customWidth="1"/>
    <col min="37" max="37" width="12.5703125" style="24" bestFit="1" customWidth="1"/>
    <col min="38" max="39" width="5.7109375" style="11" customWidth="1"/>
    <col min="40" max="40" width="13" style="11" bestFit="1" customWidth="1"/>
    <col min="41" max="43" width="10.7109375" style="11" bestFit="1" customWidth="1"/>
    <col min="44" max="44" width="70.7109375" style="16" customWidth="1"/>
    <col min="45" max="45" width="5.7109375" style="11" customWidth="1"/>
    <col min="46" max="46" width="11.42578125" style="15" customWidth="1" outlineLevel="1"/>
    <col min="47" max="16384" width="11.42578125" style="11"/>
  </cols>
  <sheetData>
    <row r="2" spans="2:46" ht="15.75" thickBot="1" x14ac:dyDescent="0.25">
      <c r="AI2" s="25"/>
      <c r="AJ2" s="25"/>
      <c r="AK2" s="25"/>
    </row>
    <row r="3" spans="2:46" ht="15.75" thickBot="1" x14ac:dyDescent="0.25">
      <c r="AD3" s="2" t="s">
        <v>7</v>
      </c>
      <c r="AE3" s="2"/>
      <c r="AF3" s="2"/>
      <c r="AG3" s="2"/>
      <c r="AH3" s="26"/>
      <c r="AI3" s="26"/>
      <c r="AJ3" s="26"/>
      <c r="AK3" s="26"/>
      <c r="AL3" s="2"/>
    </row>
    <row r="4" spans="2:46" s="27" customFormat="1" ht="15" x14ac:dyDescent="0.25">
      <c r="B4" s="3" t="s">
        <v>0</v>
      </c>
      <c r="C4" s="3" t="s">
        <v>34</v>
      </c>
      <c r="D4" s="3" t="s">
        <v>35</v>
      </c>
      <c r="E4" s="3" t="s">
        <v>71</v>
      </c>
      <c r="F4" s="4" t="s">
        <v>36</v>
      </c>
      <c r="G4" s="4" t="s">
        <v>45</v>
      </c>
      <c r="H4" s="4" t="s">
        <v>37</v>
      </c>
      <c r="I4" s="4" t="s">
        <v>32</v>
      </c>
      <c r="J4" s="4" t="s">
        <v>38</v>
      </c>
      <c r="K4" s="4" t="s">
        <v>20</v>
      </c>
      <c r="L4" s="4" t="s">
        <v>39</v>
      </c>
      <c r="M4" s="5" t="s">
        <v>40</v>
      </c>
      <c r="N4" s="5" t="s">
        <v>41</v>
      </c>
      <c r="O4" s="6" t="s">
        <v>42</v>
      </c>
      <c r="P4" s="5" t="s">
        <v>9</v>
      </c>
      <c r="Q4" s="5" t="s">
        <v>43</v>
      </c>
      <c r="R4" s="5" t="s">
        <v>44</v>
      </c>
      <c r="S4" s="7" t="s">
        <v>10</v>
      </c>
      <c r="T4" s="7" t="s">
        <v>31</v>
      </c>
      <c r="U4" s="7" t="s">
        <v>47</v>
      </c>
      <c r="V4" s="7" t="s">
        <v>63</v>
      </c>
      <c r="W4" s="3" t="s">
        <v>33</v>
      </c>
      <c r="X4" s="3" t="s">
        <v>15</v>
      </c>
      <c r="Y4" s="3" t="s">
        <v>29</v>
      </c>
      <c r="Z4" s="3" t="s">
        <v>18</v>
      </c>
      <c r="AA4" s="3" t="s">
        <v>14</v>
      </c>
      <c r="AB4" s="3" t="s">
        <v>109</v>
      </c>
      <c r="AC4" s="3" t="s">
        <v>12</v>
      </c>
      <c r="AD4" s="3" t="s">
        <v>19</v>
      </c>
      <c r="AE4" s="3"/>
      <c r="AF4" s="3"/>
      <c r="AG4" s="3" t="s">
        <v>53</v>
      </c>
      <c r="AH4" s="3" t="s">
        <v>21</v>
      </c>
      <c r="AI4" s="3" t="s">
        <v>54</v>
      </c>
      <c r="AJ4" s="3" t="s">
        <v>55</v>
      </c>
      <c r="AK4" s="3" t="s">
        <v>56</v>
      </c>
      <c r="AL4" s="3" t="s">
        <v>16</v>
      </c>
      <c r="AM4" s="3" t="s">
        <v>110</v>
      </c>
      <c r="AN4" s="3" t="s">
        <v>108</v>
      </c>
      <c r="AO4" s="3" t="s">
        <v>57</v>
      </c>
      <c r="AP4" s="3" t="s">
        <v>17</v>
      </c>
      <c r="AQ4" s="3" t="s">
        <v>58</v>
      </c>
      <c r="AR4" s="8" t="s">
        <v>46</v>
      </c>
      <c r="AT4" s="28" t="s">
        <v>11</v>
      </c>
    </row>
    <row r="5" spans="2:46" s="17" customFormat="1" ht="24.95" customHeight="1" thickBot="1" x14ac:dyDescent="0.3">
      <c r="B5" s="17">
        <v>1</v>
      </c>
      <c r="F5" s="18"/>
      <c r="G5" s="18"/>
      <c r="H5" s="18"/>
      <c r="I5" s="18"/>
      <c r="J5" s="18"/>
      <c r="K5" s="18"/>
      <c r="L5" s="18"/>
      <c r="M5" s="19"/>
      <c r="N5" s="19"/>
      <c r="O5" s="20"/>
      <c r="P5" s="19"/>
      <c r="Q5" s="19"/>
      <c r="R5" s="19" t="e">
        <f>Q5/M5</f>
        <v>#DIV/0!</v>
      </c>
      <c r="S5" s="21" t="e">
        <f>N5/Q5/(1+AT5)</f>
        <v>#DIV/0!</v>
      </c>
      <c r="T5" s="21"/>
      <c r="U5" s="21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2"/>
      <c r="AT5" s="21">
        <f>IF(K5="IDF",7.5%,6.9%)</f>
        <v>6.9000000000000006E-2</v>
      </c>
    </row>
    <row r="6" spans="2:46" s="17" customFormat="1" ht="24.95" customHeight="1" thickBot="1" x14ac:dyDescent="0.3">
      <c r="B6" s="17">
        <v>2</v>
      </c>
      <c r="F6" s="18"/>
      <c r="G6" s="18"/>
      <c r="H6" s="18"/>
      <c r="I6" s="18"/>
      <c r="J6" s="18"/>
      <c r="K6" s="18"/>
      <c r="L6" s="18"/>
      <c r="M6" s="19"/>
      <c r="N6" s="19"/>
      <c r="O6" s="20"/>
      <c r="P6" s="23"/>
      <c r="Q6" s="19"/>
      <c r="R6" s="19" t="e">
        <f>Q6/M6</f>
        <v>#DIV/0!</v>
      </c>
      <c r="S6" s="21" t="e">
        <f>N6/Q6/(1+AT6)</f>
        <v>#DIV/0!</v>
      </c>
      <c r="T6" s="21"/>
      <c r="U6" s="21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29"/>
      <c r="AH6" s="29"/>
      <c r="AI6" s="29"/>
      <c r="AJ6" s="29"/>
      <c r="AK6" s="29"/>
      <c r="AL6" s="30"/>
      <c r="AM6" s="30"/>
      <c r="AN6" s="30"/>
      <c r="AO6" s="30"/>
      <c r="AP6" s="30"/>
      <c r="AQ6" s="30"/>
      <c r="AR6" s="22"/>
      <c r="AT6" s="21">
        <f>IF(K6="IDF",7.5%,6.9%)</f>
        <v>6.9000000000000006E-2</v>
      </c>
    </row>
    <row r="7" spans="2:46" s="17" customFormat="1" ht="24.95" customHeight="1" thickBot="1" x14ac:dyDescent="0.3">
      <c r="B7" s="17">
        <v>3</v>
      </c>
      <c r="F7" s="18"/>
      <c r="G7" s="18"/>
      <c r="H7" s="18"/>
      <c r="I7" s="18"/>
      <c r="J7" s="18"/>
      <c r="K7" s="18"/>
      <c r="L7" s="18"/>
      <c r="M7" s="19"/>
      <c r="N7" s="19"/>
      <c r="O7" s="20"/>
      <c r="P7" s="23"/>
      <c r="Q7" s="19"/>
      <c r="R7" s="19" t="e">
        <f>Q7/M7</f>
        <v>#DIV/0!</v>
      </c>
      <c r="S7" s="21" t="e">
        <f>N7/Q7/(1+AT7)</f>
        <v>#DIV/0!</v>
      </c>
      <c r="T7" s="21"/>
      <c r="U7" s="21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29"/>
      <c r="AH7" s="29"/>
      <c r="AI7" s="29"/>
      <c r="AJ7" s="29"/>
      <c r="AK7" s="29"/>
      <c r="AL7" s="30"/>
      <c r="AM7" s="30"/>
      <c r="AN7" s="30"/>
      <c r="AO7" s="30"/>
      <c r="AP7" s="30"/>
      <c r="AQ7" s="30"/>
      <c r="AR7" s="22"/>
      <c r="AT7" s="21">
        <f>IF(K7="IDF",7.5%,6.9%)</f>
        <v>6.9000000000000006E-2</v>
      </c>
    </row>
    <row r="8" spans="2:46" s="17" customFormat="1" ht="24.95" customHeight="1" thickBot="1" x14ac:dyDescent="0.3">
      <c r="B8" s="17">
        <v>4</v>
      </c>
      <c r="F8" s="18"/>
      <c r="G8" s="18"/>
      <c r="H8" s="18"/>
      <c r="I8" s="18"/>
      <c r="J8" s="18"/>
      <c r="K8" s="18"/>
      <c r="L8" s="18"/>
      <c r="M8" s="19"/>
      <c r="N8" s="19"/>
      <c r="O8" s="20"/>
      <c r="P8" s="23"/>
      <c r="Q8" s="19"/>
      <c r="R8" s="19" t="e">
        <f t="shared" ref="R8:R18" si="0">Q8/M8</f>
        <v>#DIV/0!</v>
      </c>
      <c r="S8" s="21" t="e">
        <f>N8/Q8/(1+AT8)</f>
        <v>#DIV/0!</v>
      </c>
      <c r="T8" s="21"/>
      <c r="U8" s="2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29"/>
      <c r="AH8" s="29"/>
      <c r="AI8" s="29"/>
      <c r="AJ8" s="29"/>
      <c r="AK8" s="29"/>
      <c r="AL8" s="31"/>
      <c r="AM8" s="31"/>
      <c r="AN8" s="31"/>
      <c r="AO8" s="31"/>
      <c r="AP8" s="31"/>
      <c r="AQ8" s="31"/>
      <c r="AR8" s="22"/>
      <c r="AT8" s="21">
        <f>IF(K8="IDF",7.5%,6.9%)</f>
        <v>6.9000000000000006E-2</v>
      </c>
    </row>
    <row r="9" spans="2:46" s="17" customFormat="1" ht="24.95" customHeight="1" thickBot="1" x14ac:dyDescent="0.3">
      <c r="B9" s="17">
        <v>5</v>
      </c>
      <c r="F9" s="18"/>
      <c r="G9" s="18"/>
      <c r="H9" s="18"/>
      <c r="I9" s="18"/>
      <c r="J9" s="18"/>
      <c r="K9" s="18"/>
      <c r="L9" s="18"/>
      <c r="M9" s="19"/>
      <c r="N9" s="19"/>
      <c r="O9" s="20"/>
      <c r="P9" s="23"/>
      <c r="Q9" s="19"/>
      <c r="R9" s="19" t="e">
        <f t="shared" si="0"/>
        <v>#DIV/0!</v>
      </c>
      <c r="S9" s="21" t="e">
        <f>N9/Q9/(1+AT9)</f>
        <v>#DIV/0!</v>
      </c>
      <c r="T9" s="21"/>
      <c r="U9" s="2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29"/>
      <c r="AH9" s="29"/>
      <c r="AI9" s="29"/>
      <c r="AJ9" s="29"/>
      <c r="AK9" s="29"/>
      <c r="AL9" s="31"/>
      <c r="AM9" s="31"/>
      <c r="AN9" s="31"/>
      <c r="AO9" s="31"/>
      <c r="AP9" s="31"/>
      <c r="AQ9" s="31"/>
      <c r="AR9" s="22"/>
      <c r="AT9" s="21">
        <f>IF(K9="IDF",7.5%,6.9%)</f>
        <v>6.9000000000000006E-2</v>
      </c>
    </row>
    <row r="10" spans="2:46" s="17" customFormat="1" ht="24.95" customHeight="1" thickBot="1" x14ac:dyDescent="0.3">
      <c r="B10" s="17">
        <v>6</v>
      </c>
      <c r="F10" s="18"/>
      <c r="G10" s="18"/>
      <c r="H10" s="18"/>
      <c r="I10" s="18"/>
      <c r="J10" s="18"/>
      <c r="K10" s="18"/>
      <c r="L10" s="18"/>
      <c r="M10" s="19"/>
      <c r="N10" s="19"/>
      <c r="O10" s="20"/>
      <c r="P10" s="23"/>
      <c r="Q10" s="19"/>
      <c r="R10" s="19" t="e">
        <f t="shared" si="0"/>
        <v>#DIV/0!</v>
      </c>
      <c r="S10" s="21" t="e">
        <f>N10/Q10/(1+AT10)</f>
        <v>#DIV/0!</v>
      </c>
      <c r="T10" s="21"/>
      <c r="U10" s="2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29"/>
      <c r="AH10" s="29"/>
      <c r="AI10" s="29"/>
      <c r="AJ10" s="29"/>
      <c r="AK10" s="29"/>
      <c r="AL10" s="31"/>
      <c r="AM10" s="31"/>
      <c r="AN10" s="31"/>
      <c r="AO10" s="31"/>
      <c r="AP10" s="31"/>
      <c r="AQ10" s="31"/>
      <c r="AR10" s="22"/>
      <c r="AT10" s="21">
        <f>IF(K10="IDF",7.5%,6.9%)</f>
        <v>6.9000000000000006E-2</v>
      </c>
    </row>
    <row r="11" spans="2:46" s="17" customFormat="1" ht="24.95" customHeight="1" thickBot="1" x14ac:dyDescent="0.3">
      <c r="B11" s="17">
        <v>7</v>
      </c>
      <c r="F11" s="18"/>
      <c r="G11" s="18"/>
      <c r="H11" s="18"/>
      <c r="I11" s="18"/>
      <c r="J11" s="18"/>
      <c r="K11" s="18"/>
      <c r="L11" s="18"/>
      <c r="M11" s="19"/>
      <c r="N11" s="19"/>
      <c r="O11" s="20"/>
      <c r="P11" s="23"/>
      <c r="Q11" s="19"/>
      <c r="R11" s="19" t="e">
        <f t="shared" si="0"/>
        <v>#DIV/0!</v>
      </c>
      <c r="S11" s="21" t="e">
        <f>N11/Q11/(1+AT11)</f>
        <v>#DIV/0!</v>
      </c>
      <c r="T11" s="21"/>
      <c r="U11" s="2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29"/>
      <c r="AH11" s="29"/>
      <c r="AI11" s="29"/>
      <c r="AJ11" s="29"/>
      <c r="AK11" s="29"/>
      <c r="AL11" s="31"/>
      <c r="AM11" s="31"/>
      <c r="AN11" s="31"/>
      <c r="AO11" s="31"/>
      <c r="AP11" s="31"/>
      <c r="AQ11" s="31"/>
      <c r="AR11" s="22"/>
      <c r="AT11" s="21">
        <f>IF(K11="IDF",7.5%,6.9%)</f>
        <v>6.9000000000000006E-2</v>
      </c>
    </row>
    <row r="12" spans="2:46" s="17" customFormat="1" ht="24.95" customHeight="1" thickBot="1" x14ac:dyDescent="0.3">
      <c r="B12" s="17">
        <v>8</v>
      </c>
      <c r="F12" s="18"/>
      <c r="G12" s="18"/>
      <c r="H12" s="18"/>
      <c r="I12" s="18"/>
      <c r="J12" s="18"/>
      <c r="K12" s="18"/>
      <c r="L12" s="18"/>
      <c r="M12" s="19"/>
      <c r="N12" s="19"/>
      <c r="O12" s="20"/>
      <c r="P12" s="23"/>
      <c r="Q12" s="19"/>
      <c r="R12" s="19" t="e">
        <f t="shared" si="0"/>
        <v>#DIV/0!</v>
      </c>
      <c r="S12" s="21" t="e">
        <f>N12/Q12/(1+AT12)</f>
        <v>#DIV/0!</v>
      </c>
      <c r="T12" s="21"/>
      <c r="U12" s="2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29"/>
      <c r="AH12" s="29"/>
      <c r="AI12" s="29"/>
      <c r="AJ12" s="29"/>
      <c r="AK12" s="29"/>
      <c r="AL12" s="31"/>
      <c r="AM12" s="31"/>
      <c r="AN12" s="31"/>
      <c r="AO12" s="31"/>
      <c r="AP12" s="31"/>
      <c r="AQ12" s="31"/>
      <c r="AR12" s="22"/>
      <c r="AT12" s="21">
        <f>IF(K12="IDF",7.5%,6.9%)</f>
        <v>6.9000000000000006E-2</v>
      </c>
    </row>
    <row r="13" spans="2:46" s="17" customFormat="1" ht="24.95" customHeight="1" thickBot="1" x14ac:dyDescent="0.3">
      <c r="B13" s="17">
        <v>9</v>
      </c>
      <c r="F13" s="18"/>
      <c r="G13" s="18"/>
      <c r="H13" s="18"/>
      <c r="I13" s="18"/>
      <c r="J13" s="18"/>
      <c r="K13" s="18"/>
      <c r="L13" s="18"/>
      <c r="M13" s="19"/>
      <c r="N13" s="19"/>
      <c r="O13" s="20"/>
      <c r="P13" s="23"/>
      <c r="Q13" s="19"/>
      <c r="R13" s="19" t="e">
        <f t="shared" si="0"/>
        <v>#DIV/0!</v>
      </c>
      <c r="S13" s="21" t="e">
        <f>N13/Q13/(1+AT13)</f>
        <v>#DIV/0!</v>
      </c>
      <c r="T13" s="21"/>
      <c r="U13" s="2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29"/>
      <c r="AH13" s="29"/>
      <c r="AI13" s="29"/>
      <c r="AJ13" s="29"/>
      <c r="AK13" s="29"/>
      <c r="AL13" s="31"/>
      <c r="AM13" s="31"/>
      <c r="AN13" s="31"/>
      <c r="AO13" s="31"/>
      <c r="AP13" s="31"/>
      <c r="AQ13" s="31"/>
      <c r="AR13" s="22"/>
      <c r="AT13" s="21">
        <f>IF(K13="IDF",7.5%,6.9%)</f>
        <v>6.9000000000000006E-2</v>
      </c>
    </row>
    <row r="14" spans="2:46" s="17" customFormat="1" ht="24.95" customHeight="1" thickBot="1" x14ac:dyDescent="0.3">
      <c r="B14" s="17">
        <v>10</v>
      </c>
      <c r="F14" s="18"/>
      <c r="G14" s="18"/>
      <c r="H14" s="18"/>
      <c r="I14" s="18"/>
      <c r="J14" s="18"/>
      <c r="K14" s="18"/>
      <c r="L14" s="18"/>
      <c r="M14" s="19"/>
      <c r="N14" s="19"/>
      <c r="O14" s="20"/>
      <c r="P14" s="23"/>
      <c r="Q14" s="19"/>
      <c r="R14" s="19" t="e">
        <f t="shared" si="0"/>
        <v>#DIV/0!</v>
      </c>
      <c r="S14" s="21" t="e">
        <f>N14/Q14/(1+AT14)</f>
        <v>#DIV/0!</v>
      </c>
      <c r="T14" s="21"/>
      <c r="U14" s="2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29"/>
      <c r="AH14" s="29"/>
      <c r="AI14" s="29"/>
      <c r="AJ14" s="29"/>
      <c r="AK14" s="29"/>
      <c r="AL14" s="31"/>
      <c r="AM14" s="31"/>
      <c r="AN14" s="31"/>
      <c r="AO14" s="31"/>
      <c r="AP14" s="31"/>
      <c r="AQ14" s="31"/>
      <c r="AR14" s="22"/>
      <c r="AT14" s="21">
        <f>IF(K14="IDF",7.5%,6.9%)</f>
        <v>6.9000000000000006E-2</v>
      </c>
    </row>
    <row r="15" spans="2:46" s="17" customFormat="1" ht="24.95" customHeight="1" thickBot="1" x14ac:dyDescent="0.3">
      <c r="F15" s="18"/>
      <c r="G15" s="18"/>
      <c r="H15" s="18"/>
      <c r="I15" s="18"/>
      <c r="J15" s="18"/>
      <c r="K15" s="18"/>
      <c r="L15" s="18"/>
      <c r="M15" s="19"/>
      <c r="N15" s="19"/>
      <c r="O15" s="20"/>
      <c r="P15" s="23"/>
      <c r="Q15" s="19"/>
      <c r="R15" s="19" t="e">
        <f t="shared" si="0"/>
        <v>#DIV/0!</v>
      </c>
      <c r="S15" s="21" t="e">
        <f>N15/Q15/(1+AT15)</f>
        <v>#DIV/0!</v>
      </c>
      <c r="T15" s="21"/>
      <c r="U15" s="2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29"/>
      <c r="AH15" s="29"/>
      <c r="AI15" s="29"/>
      <c r="AJ15" s="29"/>
      <c r="AK15" s="29"/>
      <c r="AL15" s="31"/>
      <c r="AM15" s="31"/>
      <c r="AN15" s="31"/>
      <c r="AO15" s="31"/>
      <c r="AP15" s="31"/>
      <c r="AQ15" s="31"/>
      <c r="AR15" s="22"/>
      <c r="AT15" s="21">
        <f>IF(K15="IDF",7.5%,6.9%)</f>
        <v>6.9000000000000006E-2</v>
      </c>
    </row>
    <row r="16" spans="2:46" s="17" customFormat="1" ht="24.95" customHeight="1" thickBot="1" x14ac:dyDescent="0.3">
      <c r="F16" s="18"/>
      <c r="G16" s="18"/>
      <c r="H16" s="18"/>
      <c r="I16" s="18"/>
      <c r="J16" s="18"/>
      <c r="K16" s="18"/>
      <c r="L16" s="18"/>
      <c r="M16" s="19"/>
      <c r="N16" s="19"/>
      <c r="O16" s="20"/>
      <c r="P16" s="23"/>
      <c r="Q16" s="19"/>
      <c r="R16" s="19" t="e">
        <f t="shared" si="0"/>
        <v>#DIV/0!</v>
      </c>
      <c r="S16" s="21" t="e">
        <f>N16/Q16/(1+AT16)</f>
        <v>#DIV/0!</v>
      </c>
      <c r="T16" s="21"/>
      <c r="U16" s="2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29"/>
      <c r="AH16" s="29"/>
      <c r="AI16" s="29"/>
      <c r="AJ16" s="29"/>
      <c r="AK16" s="29"/>
      <c r="AL16" s="31"/>
      <c r="AM16" s="31"/>
      <c r="AN16" s="31"/>
      <c r="AO16" s="31"/>
      <c r="AP16" s="31"/>
      <c r="AQ16" s="31"/>
      <c r="AR16" s="22"/>
      <c r="AT16" s="21">
        <f>IF(K16="IDF",7.5%,6.9%)</f>
        <v>6.9000000000000006E-2</v>
      </c>
    </row>
    <row r="17" spans="2:46" s="17" customFormat="1" ht="24.95" customHeight="1" thickBot="1" x14ac:dyDescent="0.3">
      <c r="F17" s="18"/>
      <c r="G17" s="18"/>
      <c r="H17" s="18"/>
      <c r="I17" s="18"/>
      <c r="J17" s="18"/>
      <c r="K17" s="18"/>
      <c r="L17" s="18"/>
      <c r="M17" s="19"/>
      <c r="N17" s="19"/>
      <c r="O17" s="20"/>
      <c r="P17" s="23"/>
      <c r="Q17" s="19"/>
      <c r="R17" s="19" t="e">
        <f t="shared" si="0"/>
        <v>#DIV/0!</v>
      </c>
      <c r="S17" s="21" t="e">
        <f>N17/Q17/(1+AT17)</f>
        <v>#DIV/0!</v>
      </c>
      <c r="T17" s="21"/>
      <c r="U17" s="2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29"/>
      <c r="AH17" s="29"/>
      <c r="AI17" s="29"/>
      <c r="AJ17" s="29"/>
      <c r="AK17" s="29"/>
      <c r="AL17" s="31"/>
      <c r="AM17" s="31"/>
      <c r="AN17" s="31"/>
      <c r="AO17" s="31"/>
      <c r="AP17" s="31"/>
      <c r="AQ17" s="31"/>
      <c r="AR17" s="22"/>
      <c r="AT17" s="21">
        <f>IF(K17="IDF",7.5%,6.9%)</f>
        <v>6.9000000000000006E-2</v>
      </c>
    </row>
    <row r="18" spans="2:46" s="17" customFormat="1" ht="24.95" customHeight="1" thickBot="1" x14ac:dyDescent="0.3">
      <c r="F18" s="18"/>
      <c r="G18" s="18"/>
      <c r="H18" s="18"/>
      <c r="I18" s="18"/>
      <c r="J18" s="18"/>
      <c r="K18" s="18"/>
      <c r="L18" s="18"/>
      <c r="M18" s="19"/>
      <c r="N18" s="19"/>
      <c r="O18" s="20"/>
      <c r="P18" s="23"/>
      <c r="Q18" s="19"/>
      <c r="R18" s="19" t="e">
        <f t="shared" si="0"/>
        <v>#DIV/0!</v>
      </c>
      <c r="S18" s="21" t="e">
        <f>N18/Q18/(1+AT18)</f>
        <v>#DIV/0!</v>
      </c>
      <c r="T18" s="21"/>
      <c r="U18" s="2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29"/>
      <c r="AH18" s="29"/>
      <c r="AI18" s="29"/>
      <c r="AJ18" s="29"/>
      <c r="AK18" s="29"/>
      <c r="AL18" s="31"/>
      <c r="AM18" s="31"/>
      <c r="AN18" s="31"/>
      <c r="AO18" s="31"/>
      <c r="AP18" s="31"/>
      <c r="AQ18" s="31"/>
      <c r="AR18" s="22"/>
      <c r="AT18" s="21">
        <f>IF(K18="IDF",7.5%,6.9%)</f>
        <v>6.9000000000000006E-2</v>
      </c>
    </row>
    <row r="19" spans="2:46" s="39" customFormat="1" ht="5.0999999999999996" customHeight="1" x14ac:dyDescent="0.25">
      <c r="F19" s="40"/>
      <c r="G19" s="40"/>
      <c r="H19" s="40"/>
      <c r="I19" s="40"/>
      <c r="J19" s="40"/>
      <c r="K19" s="40"/>
      <c r="L19" s="40"/>
      <c r="M19" s="41"/>
      <c r="N19" s="41"/>
      <c r="O19" s="42"/>
      <c r="P19" s="41"/>
      <c r="Q19" s="41"/>
      <c r="R19" s="41"/>
      <c r="S19" s="43"/>
      <c r="T19" s="43"/>
      <c r="U19" s="43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5"/>
      <c r="AH19" s="45"/>
      <c r="AI19" s="45"/>
      <c r="AJ19" s="45"/>
      <c r="AK19" s="45"/>
      <c r="AL19" s="44"/>
      <c r="AM19" s="44"/>
      <c r="AN19" s="44"/>
      <c r="AO19" s="44"/>
      <c r="AP19" s="44"/>
      <c r="AQ19" s="44"/>
      <c r="AR19" s="46"/>
      <c r="AT19" s="43"/>
    </row>
    <row r="20" spans="2:46" s="9" customFormat="1" ht="24.95" customHeight="1" thickBot="1" x14ac:dyDescent="0.3">
      <c r="B20" s="32" t="s">
        <v>13</v>
      </c>
      <c r="C20" s="32"/>
      <c r="D20" s="32"/>
      <c r="E20" s="32"/>
      <c r="F20" s="33"/>
      <c r="G20" s="33"/>
      <c r="H20" s="33"/>
      <c r="I20" s="33"/>
      <c r="J20" s="33"/>
      <c r="K20" s="33"/>
      <c r="L20" s="33"/>
      <c r="M20" s="34"/>
      <c r="N20" s="34"/>
      <c r="O20" s="35"/>
      <c r="P20" s="34"/>
      <c r="Q20" s="34"/>
      <c r="R20" s="34"/>
      <c r="S20" s="36"/>
      <c r="T20" s="36"/>
      <c r="U20" s="36"/>
      <c r="V20" s="36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7"/>
      <c r="AH20" s="37"/>
      <c r="AI20" s="37"/>
      <c r="AJ20" s="37"/>
      <c r="AK20" s="37"/>
      <c r="AL20" s="32"/>
      <c r="AM20" s="32"/>
      <c r="AN20" s="32"/>
      <c r="AO20" s="32"/>
      <c r="AP20" s="32"/>
      <c r="AQ20" s="32"/>
      <c r="AR20" s="38"/>
      <c r="AT20" s="10"/>
    </row>
    <row r="21" spans="2:46" ht="13.5" thickTop="1" x14ac:dyDescent="0.2"/>
  </sheetData>
  <conditionalFormatting sqref="AE5:AF19">
    <cfRule type="cellIs" dxfId="41" priority="16" operator="equal">
      <formula>"N"</formula>
    </cfRule>
    <cfRule type="cellIs" dxfId="40" priority="17" operator="between">
      <formula>"Y"</formula>
      <formula>"N/a"</formula>
    </cfRule>
  </conditionalFormatting>
  <conditionalFormatting sqref="V5:V19 Z5:AD19">
    <cfRule type="cellIs" dxfId="39" priority="13" operator="equal">
      <formula>"Pending"</formula>
    </cfRule>
    <cfRule type="cellIs" dxfId="38" priority="14" operator="equal">
      <formula>"N"</formula>
    </cfRule>
    <cfRule type="cellIs" dxfId="37" priority="15" operator="between">
      <formula>"Y"</formula>
      <formula>"N/a"</formula>
    </cfRule>
  </conditionalFormatting>
  <conditionalFormatting sqref="W5:X19">
    <cfRule type="cellIs" dxfId="36" priority="10" operator="equal">
      <formula>"Pending"</formula>
    </cfRule>
    <cfRule type="cellIs" dxfId="35" priority="11" operator="equal">
      <formula>"N"</formula>
    </cfRule>
    <cfRule type="cellIs" dxfId="34" priority="12" operator="between">
      <formula>"Y"</formula>
      <formula>"N/a"</formula>
    </cfRule>
  </conditionalFormatting>
  <conditionalFormatting sqref="AL5:AQ19">
    <cfRule type="cellIs" dxfId="33" priority="4" operator="equal">
      <formula>"Pending"</formula>
    </cfRule>
    <cfRule type="cellIs" dxfId="32" priority="5" operator="equal">
      <formula>"N"</formula>
    </cfRule>
    <cfRule type="cellIs" dxfId="31" priority="6" operator="between">
      <formula>"Y"</formula>
      <formula>"N/a"</formula>
    </cfRule>
  </conditionalFormatting>
  <conditionalFormatting sqref="AG5:AK19">
    <cfRule type="cellIs" dxfId="30" priority="1" operator="equal">
      <formula>"Pending"</formula>
    </cfRule>
    <cfRule type="cellIs" dxfId="29" priority="2" operator="equal">
      <formula>"N"</formula>
    </cfRule>
    <cfRule type="cellIs" dxfId="28" priority="3" operator="between">
      <formula>"Y"</formula>
      <formula>"N/a"</formula>
    </cfRule>
  </conditionalFormatting>
  <dataValidations count="7">
    <dataValidation type="list" allowBlank="1" showInputMessage="1" showErrorMessage="1" sqref="Y5:Y19">
      <formula1>Statut1</formula1>
    </dataValidation>
    <dataValidation type="list" allowBlank="1" showInputMessage="1" showErrorMessage="1" sqref="V5:X19 AG5:AQ19 Z5:AD19">
      <formula1>STEP1</formula1>
    </dataValidation>
    <dataValidation type="list" allowBlank="1" showInputMessage="1" showErrorMessage="1" sqref="U5:U19">
      <formula1>Leader</formula1>
    </dataValidation>
    <dataValidation type="list" allowBlank="1" showInputMessage="1" showErrorMessage="1" sqref="T5:T19">
      <formula1>Allocation1</formula1>
    </dataValidation>
    <dataValidation type="list" allowBlank="1" showInputMessage="1" showErrorMessage="1" sqref="L5:L19">
      <formula1>SECTOR1</formula1>
    </dataValidation>
    <dataValidation type="list" allowBlank="1" showInputMessage="1" showErrorMessage="1" sqref="K5:K19">
      <formula1>REGION</formula1>
    </dataValidation>
    <dataValidation type="list" allowBlank="1" showInputMessage="1" showErrorMessage="1" sqref="AE19:AF19">
      <formula1>STEP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2:AT21"/>
  <sheetViews>
    <sheetView topLeftCell="I1" zoomScaleNormal="100" workbookViewId="0">
      <selection activeCell="AE4" sqref="AE4:AF4"/>
    </sheetView>
  </sheetViews>
  <sheetFormatPr baseColWidth="10" defaultRowHeight="12.75" outlineLevelCol="1" x14ac:dyDescent="0.2"/>
  <cols>
    <col min="1" max="1" width="5.7109375" style="11" customWidth="1"/>
    <col min="2" max="2" width="7.5703125" style="11" customWidth="1"/>
    <col min="3" max="5" width="11.140625" style="11" customWidth="1" outlineLevel="1"/>
    <col min="6" max="6" width="13.7109375" style="12" customWidth="1"/>
    <col min="7" max="8" width="13.7109375" style="12" customWidth="1" outlineLevel="1"/>
    <col min="9" max="12" width="7.85546875" style="12" customWidth="1" outlineLevel="1"/>
    <col min="13" max="13" width="7.85546875" style="13" customWidth="1" outlineLevel="1"/>
    <col min="14" max="14" width="13.140625" style="13" customWidth="1" outlineLevel="1"/>
    <col min="15" max="15" width="16.140625" style="14" customWidth="1" outlineLevel="1"/>
    <col min="16" max="16" width="5.7109375" style="13" customWidth="1" outlineLevel="1"/>
    <col min="17" max="17" width="15.85546875" style="13" bestFit="1" customWidth="1"/>
    <col min="18" max="18" width="9" style="13" customWidth="1"/>
    <col min="19" max="19" width="8.140625" style="15" bestFit="1" customWidth="1"/>
    <col min="20" max="20" width="11.140625" style="15" customWidth="1"/>
    <col min="21" max="21" width="9.5703125" style="15" customWidth="1" outlineLevel="1"/>
    <col min="22" max="22" width="8.140625" style="15" customWidth="1"/>
    <col min="23" max="24" width="5.7109375" style="11" customWidth="1"/>
    <col min="25" max="25" width="9.42578125" style="11" customWidth="1" outlineLevel="1"/>
    <col min="26" max="29" width="5.7109375" style="11" customWidth="1"/>
    <col min="30" max="30" width="7.5703125" style="11" customWidth="1"/>
    <col min="31" max="31" width="10" style="11" customWidth="1" outlineLevel="1"/>
    <col min="32" max="32" width="13.28515625" style="11" customWidth="1" outlineLevel="1"/>
    <col min="33" max="33" width="10.85546875" style="24" bestFit="1" customWidth="1"/>
    <col min="34" max="34" width="8.140625" style="24" bestFit="1" customWidth="1"/>
    <col min="35" max="35" width="15" style="24" bestFit="1" customWidth="1"/>
    <col min="36" max="36" width="8.140625" style="24" customWidth="1"/>
    <col min="37" max="37" width="12.5703125" style="24" bestFit="1" customWidth="1"/>
    <col min="38" max="39" width="5.7109375" style="11" customWidth="1"/>
    <col min="40" max="40" width="13" style="11" bestFit="1" customWidth="1"/>
    <col min="41" max="43" width="10.7109375" style="11" bestFit="1" customWidth="1"/>
    <col min="44" max="44" width="70.7109375" style="16" customWidth="1"/>
    <col min="45" max="45" width="5.7109375" style="11" customWidth="1"/>
    <col min="46" max="46" width="11.42578125" style="15" customWidth="1" outlineLevel="1"/>
    <col min="47" max="16384" width="11.42578125" style="11"/>
  </cols>
  <sheetData>
    <row r="2" spans="2:46" ht="15.75" thickBot="1" x14ac:dyDescent="0.25">
      <c r="AI2" s="25"/>
      <c r="AJ2" s="25"/>
      <c r="AK2" s="25"/>
    </row>
    <row r="3" spans="2:46" ht="15.75" thickBot="1" x14ac:dyDescent="0.25">
      <c r="AD3" s="2" t="s">
        <v>7</v>
      </c>
      <c r="AE3" s="2"/>
      <c r="AF3" s="2"/>
      <c r="AG3" s="2"/>
      <c r="AH3" s="26"/>
      <c r="AI3" s="26"/>
      <c r="AJ3" s="26"/>
      <c r="AK3" s="26"/>
      <c r="AL3" s="2"/>
    </row>
    <row r="4" spans="2:46" s="27" customFormat="1" ht="15" x14ac:dyDescent="0.25">
      <c r="B4" s="3" t="s">
        <v>0</v>
      </c>
      <c r="C4" s="3" t="s">
        <v>34</v>
      </c>
      <c r="D4" s="3" t="s">
        <v>35</v>
      </c>
      <c r="E4" s="3" t="s">
        <v>71</v>
      </c>
      <c r="F4" s="4" t="s">
        <v>36</v>
      </c>
      <c r="G4" s="4" t="s">
        <v>45</v>
      </c>
      <c r="H4" s="4" t="s">
        <v>37</v>
      </c>
      <c r="I4" s="4" t="s">
        <v>32</v>
      </c>
      <c r="J4" s="4" t="s">
        <v>38</v>
      </c>
      <c r="K4" s="4" t="s">
        <v>20</v>
      </c>
      <c r="L4" s="4" t="s">
        <v>39</v>
      </c>
      <c r="M4" s="5" t="s">
        <v>40</v>
      </c>
      <c r="N4" s="5" t="s">
        <v>41</v>
      </c>
      <c r="O4" s="6" t="s">
        <v>42</v>
      </c>
      <c r="P4" s="5" t="s">
        <v>9</v>
      </c>
      <c r="Q4" s="5" t="s">
        <v>43</v>
      </c>
      <c r="R4" s="5" t="s">
        <v>44</v>
      </c>
      <c r="S4" s="7" t="s">
        <v>10</v>
      </c>
      <c r="T4" s="7" t="s">
        <v>31</v>
      </c>
      <c r="U4" s="7" t="s">
        <v>47</v>
      </c>
      <c r="V4" s="7" t="s">
        <v>63</v>
      </c>
      <c r="W4" s="3" t="s">
        <v>33</v>
      </c>
      <c r="X4" s="3" t="s">
        <v>15</v>
      </c>
      <c r="Y4" s="3" t="s">
        <v>29</v>
      </c>
      <c r="Z4" s="3" t="s">
        <v>18</v>
      </c>
      <c r="AA4" s="3" t="s">
        <v>14</v>
      </c>
      <c r="AB4" s="3" t="s">
        <v>109</v>
      </c>
      <c r="AC4" s="3" t="s">
        <v>12</v>
      </c>
      <c r="AD4" s="3" t="s">
        <v>19</v>
      </c>
      <c r="AE4" s="3"/>
      <c r="AF4" s="3"/>
      <c r="AG4" s="3" t="s">
        <v>53</v>
      </c>
      <c r="AH4" s="3" t="s">
        <v>21</v>
      </c>
      <c r="AI4" s="3" t="s">
        <v>54</v>
      </c>
      <c r="AJ4" s="3" t="s">
        <v>55</v>
      </c>
      <c r="AK4" s="3" t="s">
        <v>56</v>
      </c>
      <c r="AL4" s="3" t="s">
        <v>16</v>
      </c>
      <c r="AM4" s="3" t="s">
        <v>110</v>
      </c>
      <c r="AN4" s="3" t="s">
        <v>108</v>
      </c>
      <c r="AO4" s="3" t="s">
        <v>57</v>
      </c>
      <c r="AP4" s="3" t="s">
        <v>17</v>
      </c>
      <c r="AQ4" s="3" t="s">
        <v>58</v>
      </c>
      <c r="AR4" s="8" t="s">
        <v>46</v>
      </c>
      <c r="AT4" s="28" t="s">
        <v>11</v>
      </c>
    </row>
    <row r="5" spans="2:46" s="17" customFormat="1" ht="24.95" customHeight="1" thickBot="1" x14ac:dyDescent="0.3">
      <c r="B5" s="17">
        <v>1</v>
      </c>
      <c r="F5" s="18"/>
      <c r="G5" s="18"/>
      <c r="H5" s="18"/>
      <c r="I5" s="18"/>
      <c r="J5" s="18"/>
      <c r="K5" s="18"/>
      <c r="L5" s="18"/>
      <c r="M5" s="19"/>
      <c r="N5" s="19"/>
      <c r="O5" s="20"/>
      <c r="P5" s="19"/>
      <c r="Q5" s="19"/>
      <c r="R5" s="19" t="e">
        <f>Q5/M5</f>
        <v>#DIV/0!</v>
      </c>
      <c r="S5" s="21" t="e">
        <f>N5/Q5/(1+AT5)</f>
        <v>#DIV/0!</v>
      </c>
      <c r="T5" s="21"/>
      <c r="U5" s="21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2"/>
      <c r="AT5" s="21">
        <f>IF(K5="IDF",7.5%,6.9%)</f>
        <v>6.9000000000000006E-2</v>
      </c>
    </row>
    <row r="6" spans="2:46" s="17" customFormat="1" ht="24.95" customHeight="1" thickBot="1" x14ac:dyDescent="0.3">
      <c r="B6" s="17">
        <v>2</v>
      </c>
      <c r="F6" s="18"/>
      <c r="G6" s="18"/>
      <c r="H6" s="18"/>
      <c r="I6" s="18"/>
      <c r="J6" s="18"/>
      <c r="K6" s="18"/>
      <c r="L6" s="18"/>
      <c r="M6" s="19"/>
      <c r="N6" s="19"/>
      <c r="O6" s="20"/>
      <c r="P6" s="23"/>
      <c r="Q6" s="19"/>
      <c r="R6" s="19" t="e">
        <f>Q6/M6</f>
        <v>#DIV/0!</v>
      </c>
      <c r="S6" s="21" t="e">
        <f>N6/Q6/(1+AT6)</f>
        <v>#DIV/0!</v>
      </c>
      <c r="T6" s="21"/>
      <c r="U6" s="21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29"/>
      <c r="AH6" s="29"/>
      <c r="AI6" s="29"/>
      <c r="AJ6" s="29"/>
      <c r="AK6" s="29"/>
      <c r="AL6" s="30"/>
      <c r="AM6" s="30"/>
      <c r="AN6" s="30"/>
      <c r="AO6" s="30"/>
      <c r="AP6" s="30"/>
      <c r="AQ6" s="30"/>
      <c r="AR6" s="22"/>
      <c r="AT6" s="21">
        <f>IF(K6="IDF",7.5%,6.9%)</f>
        <v>6.9000000000000006E-2</v>
      </c>
    </row>
    <row r="7" spans="2:46" s="17" customFormat="1" ht="24.95" customHeight="1" thickBot="1" x14ac:dyDescent="0.3">
      <c r="B7" s="17">
        <v>3</v>
      </c>
      <c r="F7" s="18"/>
      <c r="G7" s="18"/>
      <c r="H7" s="18"/>
      <c r="I7" s="18"/>
      <c r="J7" s="18"/>
      <c r="K7" s="18"/>
      <c r="L7" s="18"/>
      <c r="M7" s="19"/>
      <c r="N7" s="19"/>
      <c r="O7" s="20"/>
      <c r="P7" s="23"/>
      <c r="Q7" s="19"/>
      <c r="R7" s="19" t="e">
        <f>Q7/M7</f>
        <v>#DIV/0!</v>
      </c>
      <c r="S7" s="21" t="e">
        <f>N7/Q7/(1+AT7)</f>
        <v>#DIV/0!</v>
      </c>
      <c r="T7" s="21"/>
      <c r="U7" s="21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29"/>
      <c r="AH7" s="29"/>
      <c r="AI7" s="29"/>
      <c r="AJ7" s="29"/>
      <c r="AK7" s="29"/>
      <c r="AL7" s="30"/>
      <c r="AM7" s="30"/>
      <c r="AN7" s="30"/>
      <c r="AO7" s="30"/>
      <c r="AP7" s="30"/>
      <c r="AQ7" s="30"/>
      <c r="AR7" s="22"/>
      <c r="AT7" s="21">
        <f>IF(K7="IDF",7.5%,6.9%)</f>
        <v>6.9000000000000006E-2</v>
      </c>
    </row>
    <row r="8" spans="2:46" s="17" customFormat="1" ht="24.95" customHeight="1" thickBot="1" x14ac:dyDescent="0.3">
      <c r="B8" s="17">
        <v>4</v>
      </c>
      <c r="F8" s="18"/>
      <c r="G8" s="18"/>
      <c r="H8" s="18"/>
      <c r="I8" s="18"/>
      <c r="J8" s="18"/>
      <c r="K8" s="18"/>
      <c r="L8" s="18"/>
      <c r="M8" s="19"/>
      <c r="N8" s="19"/>
      <c r="O8" s="20"/>
      <c r="P8" s="23"/>
      <c r="Q8" s="19"/>
      <c r="R8" s="19" t="e">
        <f t="shared" ref="R8:R18" si="0">Q8/M8</f>
        <v>#DIV/0!</v>
      </c>
      <c r="S8" s="21" t="e">
        <f>N8/Q8/(1+AT8)</f>
        <v>#DIV/0!</v>
      </c>
      <c r="T8" s="21"/>
      <c r="U8" s="2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29"/>
      <c r="AH8" s="29"/>
      <c r="AI8" s="29"/>
      <c r="AJ8" s="29"/>
      <c r="AK8" s="29"/>
      <c r="AL8" s="31"/>
      <c r="AM8" s="31"/>
      <c r="AN8" s="31"/>
      <c r="AO8" s="31"/>
      <c r="AP8" s="31"/>
      <c r="AQ8" s="31"/>
      <c r="AR8" s="22"/>
      <c r="AT8" s="21">
        <f>IF(K8="IDF",7.5%,6.9%)</f>
        <v>6.9000000000000006E-2</v>
      </c>
    </row>
    <row r="9" spans="2:46" s="17" customFormat="1" ht="24.95" customHeight="1" thickBot="1" x14ac:dyDescent="0.3">
      <c r="B9" s="17">
        <v>5</v>
      </c>
      <c r="F9" s="18"/>
      <c r="G9" s="18"/>
      <c r="H9" s="18"/>
      <c r="I9" s="18"/>
      <c r="J9" s="18"/>
      <c r="K9" s="18"/>
      <c r="L9" s="18"/>
      <c r="M9" s="19"/>
      <c r="N9" s="19"/>
      <c r="O9" s="20"/>
      <c r="P9" s="23"/>
      <c r="Q9" s="19"/>
      <c r="R9" s="19" t="e">
        <f t="shared" si="0"/>
        <v>#DIV/0!</v>
      </c>
      <c r="S9" s="21" t="e">
        <f>N9/Q9/(1+AT9)</f>
        <v>#DIV/0!</v>
      </c>
      <c r="T9" s="21"/>
      <c r="U9" s="2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29"/>
      <c r="AH9" s="29"/>
      <c r="AI9" s="29"/>
      <c r="AJ9" s="29"/>
      <c r="AK9" s="29"/>
      <c r="AL9" s="31"/>
      <c r="AM9" s="31"/>
      <c r="AN9" s="31"/>
      <c r="AO9" s="31"/>
      <c r="AP9" s="31"/>
      <c r="AQ9" s="31"/>
      <c r="AR9" s="22"/>
      <c r="AT9" s="21">
        <f>IF(K9="IDF",7.5%,6.9%)</f>
        <v>6.9000000000000006E-2</v>
      </c>
    </row>
    <row r="10" spans="2:46" s="17" customFormat="1" ht="24.95" customHeight="1" thickBot="1" x14ac:dyDescent="0.3">
      <c r="B10" s="17">
        <v>6</v>
      </c>
      <c r="F10" s="18"/>
      <c r="G10" s="18"/>
      <c r="H10" s="18"/>
      <c r="I10" s="18"/>
      <c r="J10" s="18"/>
      <c r="K10" s="18"/>
      <c r="L10" s="18"/>
      <c r="M10" s="19"/>
      <c r="N10" s="19"/>
      <c r="O10" s="20"/>
      <c r="P10" s="23"/>
      <c r="Q10" s="19"/>
      <c r="R10" s="19" t="e">
        <f t="shared" si="0"/>
        <v>#DIV/0!</v>
      </c>
      <c r="S10" s="21" t="e">
        <f>N10/Q10/(1+AT10)</f>
        <v>#DIV/0!</v>
      </c>
      <c r="T10" s="21"/>
      <c r="U10" s="2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29"/>
      <c r="AH10" s="29"/>
      <c r="AI10" s="29"/>
      <c r="AJ10" s="29"/>
      <c r="AK10" s="29"/>
      <c r="AL10" s="31"/>
      <c r="AM10" s="31"/>
      <c r="AN10" s="31"/>
      <c r="AO10" s="31"/>
      <c r="AP10" s="31"/>
      <c r="AQ10" s="31"/>
      <c r="AR10" s="22"/>
      <c r="AT10" s="21">
        <f>IF(K10="IDF",7.5%,6.9%)</f>
        <v>6.9000000000000006E-2</v>
      </c>
    </row>
    <row r="11" spans="2:46" s="17" customFormat="1" ht="24.95" customHeight="1" thickBot="1" x14ac:dyDescent="0.3">
      <c r="B11" s="17">
        <v>7</v>
      </c>
      <c r="F11" s="18"/>
      <c r="G11" s="18"/>
      <c r="H11" s="18"/>
      <c r="I11" s="18"/>
      <c r="J11" s="18"/>
      <c r="K11" s="18"/>
      <c r="L11" s="18"/>
      <c r="M11" s="19"/>
      <c r="N11" s="19"/>
      <c r="O11" s="20"/>
      <c r="P11" s="23"/>
      <c r="Q11" s="19"/>
      <c r="R11" s="19" t="e">
        <f t="shared" si="0"/>
        <v>#DIV/0!</v>
      </c>
      <c r="S11" s="21" t="e">
        <f>N11/Q11/(1+AT11)</f>
        <v>#DIV/0!</v>
      </c>
      <c r="T11" s="21"/>
      <c r="U11" s="2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29"/>
      <c r="AH11" s="29"/>
      <c r="AI11" s="29"/>
      <c r="AJ11" s="29"/>
      <c r="AK11" s="29"/>
      <c r="AL11" s="31"/>
      <c r="AM11" s="31"/>
      <c r="AN11" s="31"/>
      <c r="AO11" s="31"/>
      <c r="AP11" s="31"/>
      <c r="AQ11" s="31"/>
      <c r="AR11" s="22"/>
      <c r="AT11" s="21">
        <f>IF(K11="IDF",7.5%,6.9%)</f>
        <v>6.9000000000000006E-2</v>
      </c>
    </row>
    <row r="12" spans="2:46" s="17" customFormat="1" ht="24.95" customHeight="1" thickBot="1" x14ac:dyDescent="0.3">
      <c r="B12" s="17">
        <v>8</v>
      </c>
      <c r="F12" s="18"/>
      <c r="G12" s="18"/>
      <c r="H12" s="18"/>
      <c r="I12" s="18"/>
      <c r="J12" s="18"/>
      <c r="K12" s="18"/>
      <c r="L12" s="18"/>
      <c r="M12" s="19"/>
      <c r="N12" s="19"/>
      <c r="O12" s="20"/>
      <c r="P12" s="23"/>
      <c r="Q12" s="19"/>
      <c r="R12" s="19" t="e">
        <f t="shared" si="0"/>
        <v>#DIV/0!</v>
      </c>
      <c r="S12" s="21" t="e">
        <f>N12/Q12/(1+AT12)</f>
        <v>#DIV/0!</v>
      </c>
      <c r="T12" s="21"/>
      <c r="U12" s="2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29"/>
      <c r="AH12" s="29"/>
      <c r="AI12" s="29"/>
      <c r="AJ12" s="29"/>
      <c r="AK12" s="29"/>
      <c r="AL12" s="31"/>
      <c r="AM12" s="31"/>
      <c r="AN12" s="31"/>
      <c r="AO12" s="31"/>
      <c r="AP12" s="31"/>
      <c r="AQ12" s="31"/>
      <c r="AR12" s="22"/>
      <c r="AT12" s="21">
        <f>IF(K12="IDF",7.5%,6.9%)</f>
        <v>6.9000000000000006E-2</v>
      </c>
    </row>
    <row r="13" spans="2:46" s="17" customFormat="1" ht="24.95" customHeight="1" thickBot="1" x14ac:dyDescent="0.3">
      <c r="B13" s="17">
        <v>9</v>
      </c>
      <c r="F13" s="18"/>
      <c r="G13" s="18"/>
      <c r="H13" s="18"/>
      <c r="I13" s="18"/>
      <c r="J13" s="18"/>
      <c r="K13" s="18"/>
      <c r="L13" s="18"/>
      <c r="M13" s="19"/>
      <c r="N13" s="19"/>
      <c r="O13" s="20"/>
      <c r="P13" s="23"/>
      <c r="Q13" s="19"/>
      <c r="R13" s="19" t="e">
        <f t="shared" si="0"/>
        <v>#DIV/0!</v>
      </c>
      <c r="S13" s="21" t="e">
        <f>N13/Q13/(1+AT13)</f>
        <v>#DIV/0!</v>
      </c>
      <c r="T13" s="21"/>
      <c r="U13" s="2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29"/>
      <c r="AH13" s="29"/>
      <c r="AI13" s="29"/>
      <c r="AJ13" s="29"/>
      <c r="AK13" s="29"/>
      <c r="AL13" s="31"/>
      <c r="AM13" s="31"/>
      <c r="AN13" s="31"/>
      <c r="AO13" s="31"/>
      <c r="AP13" s="31"/>
      <c r="AQ13" s="31"/>
      <c r="AR13" s="22"/>
      <c r="AT13" s="21">
        <f>IF(K13="IDF",7.5%,6.9%)</f>
        <v>6.9000000000000006E-2</v>
      </c>
    </row>
    <row r="14" spans="2:46" s="17" customFormat="1" ht="24.95" customHeight="1" thickBot="1" x14ac:dyDescent="0.3">
      <c r="B14" s="17">
        <v>10</v>
      </c>
      <c r="F14" s="18"/>
      <c r="G14" s="18"/>
      <c r="H14" s="18"/>
      <c r="I14" s="18"/>
      <c r="J14" s="18"/>
      <c r="K14" s="18"/>
      <c r="L14" s="18"/>
      <c r="M14" s="19"/>
      <c r="N14" s="19"/>
      <c r="O14" s="20"/>
      <c r="P14" s="23"/>
      <c r="Q14" s="19"/>
      <c r="R14" s="19" t="e">
        <f t="shared" si="0"/>
        <v>#DIV/0!</v>
      </c>
      <c r="S14" s="21" t="e">
        <f>N14/Q14/(1+AT14)</f>
        <v>#DIV/0!</v>
      </c>
      <c r="T14" s="21"/>
      <c r="U14" s="2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29"/>
      <c r="AH14" s="29"/>
      <c r="AI14" s="29"/>
      <c r="AJ14" s="29"/>
      <c r="AK14" s="29"/>
      <c r="AL14" s="31"/>
      <c r="AM14" s="31"/>
      <c r="AN14" s="31"/>
      <c r="AO14" s="31"/>
      <c r="AP14" s="31"/>
      <c r="AQ14" s="31"/>
      <c r="AR14" s="22"/>
      <c r="AT14" s="21">
        <f>IF(K14="IDF",7.5%,6.9%)</f>
        <v>6.9000000000000006E-2</v>
      </c>
    </row>
    <row r="15" spans="2:46" s="17" customFormat="1" ht="24.95" customHeight="1" thickBot="1" x14ac:dyDescent="0.3">
      <c r="F15" s="18"/>
      <c r="G15" s="18"/>
      <c r="H15" s="18"/>
      <c r="I15" s="18"/>
      <c r="J15" s="18"/>
      <c r="K15" s="18"/>
      <c r="L15" s="18"/>
      <c r="M15" s="19"/>
      <c r="N15" s="19"/>
      <c r="O15" s="20"/>
      <c r="P15" s="23"/>
      <c r="Q15" s="19"/>
      <c r="R15" s="19" t="e">
        <f t="shared" si="0"/>
        <v>#DIV/0!</v>
      </c>
      <c r="S15" s="21" t="e">
        <f>N15/Q15/(1+AT15)</f>
        <v>#DIV/0!</v>
      </c>
      <c r="T15" s="21"/>
      <c r="U15" s="2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29"/>
      <c r="AH15" s="29"/>
      <c r="AI15" s="29"/>
      <c r="AJ15" s="29"/>
      <c r="AK15" s="29"/>
      <c r="AL15" s="31"/>
      <c r="AM15" s="31"/>
      <c r="AN15" s="31"/>
      <c r="AO15" s="31"/>
      <c r="AP15" s="31"/>
      <c r="AQ15" s="31"/>
      <c r="AR15" s="22"/>
      <c r="AT15" s="21">
        <f>IF(K15="IDF",7.5%,6.9%)</f>
        <v>6.9000000000000006E-2</v>
      </c>
    </row>
    <row r="16" spans="2:46" s="17" customFormat="1" ht="24.95" customHeight="1" thickBot="1" x14ac:dyDescent="0.3">
      <c r="F16" s="18"/>
      <c r="G16" s="18"/>
      <c r="H16" s="18"/>
      <c r="I16" s="18"/>
      <c r="J16" s="18"/>
      <c r="K16" s="18"/>
      <c r="L16" s="18"/>
      <c r="M16" s="19"/>
      <c r="N16" s="19"/>
      <c r="O16" s="20"/>
      <c r="P16" s="23"/>
      <c r="Q16" s="19"/>
      <c r="R16" s="19" t="e">
        <f t="shared" si="0"/>
        <v>#DIV/0!</v>
      </c>
      <c r="S16" s="21" t="e">
        <f>N16/Q16/(1+AT16)</f>
        <v>#DIV/0!</v>
      </c>
      <c r="T16" s="21"/>
      <c r="U16" s="2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29"/>
      <c r="AH16" s="29"/>
      <c r="AI16" s="29"/>
      <c r="AJ16" s="29"/>
      <c r="AK16" s="29"/>
      <c r="AL16" s="31"/>
      <c r="AM16" s="31"/>
      <c r="AN16" s="31"/>
      <c r="AO16" s="31"/>
      <c r="AP16" s="31"/>
      <c r="AQ16" s="31"/>
      <c r="AR16" s="22"/>
      <c r="AT16" s="21">
        <f>IF(K16="IDF",7.5%,6.9%)</f>
        <v>6.9000000000000006E-2</v>
      </c>
    </row>
    <row r="17" spans="2:46" s="17" customFormat="1" ht="24.95" customHeight="1" thickBot="1" x14ac:dyDescent="0.3">
      <c r="F17" s="18"/>
      <c r="G17" s="18"/>
      <c r="H17" s="18"/>
      <c r="I17" s="18"/>
      <c r="J17" s="18"/>
      <c r="K17" s="18"/>
      <c r="L17" s="18"/>
      <c r="M17" s="19"/>
      <c r="N17" s="19"/>
      <c r="O17" s="20"/>
      <c r="P17" s="23"/>
      <c r="Q17" s="19"/>
      <c r="R17" s="19" t="e">
        <f t="shared" si="0"/>
        <v>#DIV/0!</v>
      </c>
      <c r="S17" s="21" t="e">
        <f>N17/Q17/(1+AT17)</f>
        <v>#DIV/0!</v>
      </c>
      <c r="T17" s="21"/>
      <c r="U17" s="2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29"/>
      <c r="AH17" s="29"/>
      <c r="AI17" s="29"/>
      <c r="AJ17" s="29"/>
      <c r="AK17" s="29"/>
      <c r="AL17" s="31"/>
      <c r="AM17" s="31"/>
      <c r="AN17" s="31"/>
      <c r="AO17" s="31"/>
      <c r="AP17" s="31"/>
      <c r="AQ17" s="31"/>
      <c r="AR17" s="22"/>
      <c r="AT17" s="21">
        <f>IF(K17="IDF",7.5%,6.9%)</f>
        <v>6.9000000000000006E-2</v>
      </c>
    </row>
    <row r="18" spans="2:46" s="17" customFormat="1" ht="24.95" customHeight="1" thickBot="1" x14ac:dyDescent="0.3">
      <c r="F18" s="18"/>
      <c r="G18" s="18"/>
      <c r="H18" s="18"/>
      <c r="I18" s="18"/>
      <c r="J18" s="18"/>
      <c r="K18" s="18"/>
      <c r="L18" s="18"/>
      <c r="M18" s="19"/>
      <c r="N18" s="19"/>
      <c r="O18" s="20"/>
      <c r="P18" s="23"/>
      <c r="Q18" s="19"/>
      <c r="R18" s="19" t="e">
        <f t="shared" si="0"/>
        <v>#DIV/0!</v>
      </c>
      <c r="S18" s="21" t="e">
        <f>N18/Q18/(1+AT18)</f>
        <v>#DIV/0!</v>
      </c>
      <c r="T18" s="21"/>
      <c r="U18" s="2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29"/>
      <c r="AH18" s="29"/>
      <c r="AI18" s="29"/>
      <c r="AJ18" s="29"/>
      <c r="AK18" s="29"/>
      <c r="AL18" s="31"/>
      <c r="AM18" s="31"/>
      <c r="AN18" s="31"/>
      <c r="AO18" s="31"/>
      <c r="AP18" s="31"/>
      <c r="AQ18" s="31"/>
      <c r="AR18" s="22"/>
      <c r="AT18" s="21">
        <f>IF(K18="IDF",7.5%,6.9%)</f>
        <v>6.9000000000000006E-2</v>
      </c>
    </row>
    <row r="19" spans="2:46" s="39" customFormat="1" ht="5.0999999999999996" customHeight="1" x14ac:dyDescent="0.25">
      <c r="F19" s="40"/>
      <c r="G19" s="40"/>
      <c r="H19" s="40"/>
      <c r="I19" s="40"/>
      <c r="J19" s="40"/>
      <c r="K19" s="40"/>
      <c r="L19" s="40"/>
      <c r="M19" s="41"/>
      <c r="N19" s="41"/>
      <c r="O19" s="42"/>
      <c r="P19" s="41"/>
      <c r="Q19" s="41"/>
      <c r="R19" s="41"/>
      <c r="S19" s="43"/>
      <c r="T19" s="43"/>
      <c r="U19" s="43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5"/>
      <c r="AH19" s="45"/>
      <c r="AI19" s="45"/>
      <c r="AJ19" s="45"/>
      <c r="AK19" s="45"/>
      <c r="AL19" s="44"/>
      <c r="AM19" s="44"/>
      <c r="AN19" s="44"/>
      <c r="AO19" s="44"/>
      <c r="AP19" s="44"/>
      <c r="AQ19" s="44"/>
      <c r="AR19" s="46"/>
      <c r="AT19" s="43"/>
    </row>
    <row r="20" spans="2:46" s="9" customFormat="1" ht="24.95" customHeight="1" thickBot="1" x14ac:dyDescent="0.3">
      <c r="B20" s="32" t="s">
        <v>13</v>
      </c>
      <c r="C20" s="32"/>
      <c r="D20" s="32"/>
      <c r="E20" s="32"/>
      <c r="F20" s="33"/>
      <c r="G20" s="33"/>
      <c r="H20" s="33"/>
      <c r="I20" s="33"/>
      <c r="J20" s="33"/>
      <c r="K20" s="33"/>
      <c r="L20" s="33"/>
      <c r="M20" s="34"/>
      <c r="N20" s="34"/>
      <c r="O20" s="35"/>
      <c r="P20" s="34"/>
      <c r="Q20" s="34"/>
      <c r="R20" s="34"/>
      <c r="S20" s="36"/>
      <c r="T20" s="36"/>
      <c r="U20" s="36"/>
      <c r="V20" s="36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7"/>
      <c r="AH20" s="37"/>
      <c r="AI20" s="37"/>
      <c r="AJ20" s="37"/>
      <c r="AK20" s="37"/>
      <c r="AL20" s="32"/>
      <c r="AM20" s="32"/>
      <c r="AN20" s="32"/>
      <c r="AO20" s="32"/>
      <c r="AP20" s="32"/>
      <c r="AQ20" s="32"/>
      <c r="AR20" s="38"/>
      <c r="AT20" s="10"/>
    </row>
    <row r="21" spans="2:46" ht="13.5" thickTop="1" x14ac:dyDescent="0.2"/>
  </sheetData>
  <conditionalFormatting sqref="AE5:AF19">
    <cfRule type="cellIs" dxfId="27" priority="16" operator="equal">
      <formula>"N"</formula>
    </cfRule>
    <cfRule type="cellIs" dxfId="26" priority="17" operator="between">
      <formula>"Y"</formula>
      <formula>"N/a"</formula>
    </cfRule>
  </conditionalFormatting>
  <conditionalFormatting sqref="V5:V19 Z5:AD19">
    <cfRule type="cellIs" dxfId="25" priority="13" operator="equal">
      <formula>"Pending"</formula>
    </cfRule>
    <cfRule type="cellIs" dxfId="24" priority="14" operator="equal">
      <formula>"N"</formula>
    </cfRule>
    <cfRule type="cellIs" dxfId="23" priority="15" operator="between">
      <formula>"Y"</formula>
      <formula>"N/a"</formula>
    </cfRule>
  </conditionalFormatting>
  <conditionalFormatting sqref="W5:X19">
    <cfRule type="cellIs" dxfId="22" priority="10" operator="equal">
      <formula>"Pending"</formula>
    </cfRule>
    <cfRule type="cellIs" dxfId="21" priority="11" operator="equal">
      <formula>"N"</formula>
    </cfRule>
    <cfRule type="cellIs" dxfId="20" priority="12" operator="between">
      <formula>"Y"</formula>
      <formula>"N/a"</formula>
    </cfRule>
  </conditionalFormatting>
  <conditionalFormatting sqref="AL5:AQ19">
    <cfRule type="cellIs" dxfId="19" priority="4" operator="equal">
      <formula>"Pending"</formula>
    </cfRule>
    <cfRule type="cellIs" dxfId="18" priority="5" operator="equal">
      <formula>"N"</formula>
    </cfRule>
    <cfRule type="cellIs" dxfId="17" priority="6" operator="between">
      <formula>"Y"</formula>
      <formula>"N/a"</formula>
    </cfRule>
  </conditionalFormatting>
  <conditionalFormatting sqref="AG5:AK19">
    <cfRule type="cellIs" dxfId="16" priority="1" operator="equal">
      <formula>"Pending"</formula>
    </cfRule>
    <cfRule type="cellIs" dxfId="15" priority="2" operator="equal">
      <formula>"N"</formula>
    </cfRule>
    <cfRule type="cellIs" dxfId="14" priority="3" operator="between">
      <formula>"Y"</formula>
      <formula>"N/a"</formula>
    </cfRule>
  </conditionalFormatting>
  <dataValidations count="7">
    <dataValidation type="list" allowBlank="1" showInputMessage="1" showErrorMessage="1" sqref="Y5:Y19">
      <formula1>Statut1</formula1>
    </dataValidation>
    <dataValidation type="list" allowBlank="1" showInputMessage="1" showErrorMessage="1" sqref="V5:X19 AG5:AQ19 Z5:AD19">
      <formula1>STEP1</formula1>
    </dataValidation>
    <dataValidation type="list" allowBlank="1" showInputMessage="1" showErrorMessage="1" sqref="U5:U19">
      <formula1>Leader</formula1>
    </dataValidation>
    <dataValidation type="list" allowBlank="1" showInputMessage="1" showErrorMessage="1" sqref="T5:T19">
      <formula1>Allocation1</formula1>
    </dataValidation>
    <dataValidation type="list" allowBlank="1" showInputMessage="1" showErrorMessage="1" sqref="L5:L19">
      <formula1>SECTOR1</formula1>
    </dataValidation>
    <dataValidation type="list" allowBlank="1" showInputMessage="1" showErrorMessage="1" sqref="K5:K19">
      <formula1>REGION</formula1>
    </dataValidation>
    <dataValidation type="list" allowBlank="1" showInputMessage="1" showErrorMessage="1" sqref="AE19:AF19">
      <formula1>STEP</formula1>
    </dataValidation>
  </dataValidation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2:AT21"/>
  <sheetViews>
    <sheetView topLeftCell="G1" zoomScaleNormal="100" workbookViewId="0">
      <selection activeCell="AE4" sqref="AE4:AF4"/>
    </sheetView>
  </sheetViews>
  <sheetFormatPr baseColWidth="10" defaultRowHeight="12.75" outlineLevelCol="1" x14ac:dyDescent="0.2"/>
  <cols>
    <col min="1" max="1" width="5.7109375" style="11" customWidth="1"/>
    <col min="2" max="2" width="7.5703125" style="11" customWidth="1"/>
    <col min="3" max="5" width="11.140625" style="11" customWidth="1" outlineLevel="1"/>
    <col min="6" max="6" width="13.7109375" style="12" customWidth="1"/>
    <col min="7" max="8" width="13.7109375" style="12" customWidth="1" outlineLevel="1"/>
    <col min="9" max="12" width="7.85546875" style="12" customWidth="1" outlineLevel="1"/>
    <col min="13" max="13" width="7.85546875" style="13" customWidth="1" outlineLevel="1"/>
    <col min="14" max="14" width="13.140625" style="13" customWidth="1" outlineLevel="1"/>
    <col min="15" max="15" width="16.140625" style="14" customWidth="1" outlineLevel="1"/>
    <col min="16" max="16" width="5.7109375" style="13" customWidth="1" outlineLevel="1"/>
    <col min="17" max="17" width="15.85546875" style="13" bestFit="1" customWidth="1"/>
    <col min="18" max="18" width="9" style="13" customWidth="1"/>
    <col min="19" max="19" width="8.140625" style="15" bestFit="1" customWidth="1"/>
    <col min="20" max="20" width="11.140625" style="15" customWidth="1"/>
    <col min="21" max="21" width="9.5703125" style="15" customWidth="1" outlineLevel="1"/>
    <col min="22" max="22" width="8.140625" style="15" customWidth="1"/>
    <col min="23" max="24" width="5.7109375" style="11" customWidth="1"/>
    <col min="25" max="25" width="9.42578125" style="11" customWidth="1" outlineLevel="1"/>
    <col min="26" max="29" width="5.7109375" style="11" customWidth="1"/>
    <col min="30" max="30" width="7.5703125" style="11" customWidth="1"/>
    <col min="31" max="31" width="10" style="11" customWidth="1" outlineLevel="1"/>
    <col min="32" max="32" width="13.28515625" style="11" customWidth="1" outlineLevel="1"/>
    <col min="33" max="33" width="10.85546875" style="24" bestFit="1" customWidth="1"/>
    <col min="34" max="34" width="8.140625" style="24" bestFit="1" customWidth="1"/>
    <col min="35" max="35" width="15" style="24" bestFit="1" customWidth="1"/>
    <col min="36" max="36" width="8.140625" style="24" customWidth="1"/>
    <col min="37" max="37" width="12.5703125" style="24" bestFit="1" customWidth="1"/>
    <col min="38" max="39" width="5.7109375" style="11" customWidth="1"/>
    <col min="40" max="40" width="13" style="11" bestFit="1" customWidth="1"/>
    <col min="41" max="43" width="10.7109375" style="11" bestFit="1" customWidth="1"/>
    <col min="44" max="44" width="70.7109375" style="16" customWidth="1"/>
    <col min="45" max="45" width="5.7109375" style="11" customWidth="1"/>
    <col min="46" max="46" width="11.42578125" style="15" customWidth="1" outlineLevel="1"/>
    <col min="47" max="16384" width="11.42578125" style="11"/>
  </cols>
  <sheetData>
    <row r="2" spans="2:46" ht="15.75" thickBot="1" x14ac:dyDescent="0.25">
      <c r="AI2" s="25"/>
      <c r="AJ2" s="25"/>
      <c r="AK2" s="25"/>
    </row>
    <row r="3" spans="2:46" ht="15.75" thickBot="1" x14ac:dyDescent="0.25">
      <c r="AD3" s="2" t="s">
        <v>7</v>
      </c>
      <c r="AE3" s="2"/>
      <c r="AF3" s="2"/>
      <c r="AG3" s="2"/>
      <c r="AH3" s="26"/>
      <c r="AI3" s="26"/>
      <c r="AJ3" s="26"/>
      <c r="AK3" s="26"/>
      <c r="AL3" s="2"/>
    </row>
    <row r="4" spans="2:46" s="27" customFormat="1" ht="15" x14ac:dyDescent="0.25">
      <c r="B4" s="3" t="s">
        <v>0</v>
      </c>
      <c r="C4" s="3" t="s">
        <v>34</v>
      </c>
      <c r="D4" s="3" t="s">
        <v>35</v>
      </c>
      <c r="E4" s="3" t="s">
        <v>71</v>
      </c>
      <c r="F4" s="4" t="s">
        <v>36</v>
      </c>
      <c r="G4" s="4" t="s">
        <v>45</v>
      </c>
      <c r="H4" s="4" t="s">
        <v>37</v>
      </c>
      <c r="I4" s="4" t="s">
        <v>32</v>
      </c>
      <c r="J4" s="4" t="s">
        <v>38</v>
      </c>
      <c r="K4" s="4" t="s">
        <v>20</v>
      </c>
      <c r="L4" s="4" t="s">
        <v>39</v>
      </c>
      <c r="M4" s="5" t="s">
        <v>40</v>
      </c>
      <c r="N4" s="5" t="s">
        <v>41</v>
      </c>
      <c r="O4" s="6" t="s">
        <v>42</v>
      </c>
      <c r="P4" s="5" t="s">
        <v>9</v>
      </c>
      <c r="Q4" s="5" t="s">
        <v>43</v>
      </c>
      <c r="R4" s="5" t="s">
        <v>44</v>
      </c>
      <c r="S4" s="7" t="s">
        <v>10</v>
      </c>
      <c r="T4" s="7" t="s">
        <v>31</v>
      </c>
      <c r="U4" s="7" t="s">
        <v>47</v>
      </c>
      <c r="V4" s="7" t="s">
        <v>63</v>
      </c>
      <c r="W4" s="3" t="s">
        <v>33</v>
      </c>
      <c r="X4" s="3" t="s">
        <v>15</v>
      </c>
      <c r="Y4" s="3" t="s">
        <v>29</v>
      </c>
      <c r="Z4" s="3" t="s">
        <v>18</v>
      </c>
      <c r="AA4" s="3" t="s">
        <v>14</v>
      </c>
      <c r="AB4" s="3" t="s">
        <v>109</v>
      </c>
      <c r="AC4" s="3" t="s">
        <v>12</v>
      </c>
      <c r="AD4" s="3" t="s">
        <v>19</v>
      </c>
      <c r="AE4" s="3"/>
      <c r="AF4" s="3"/>
      <c r="AG4" s="3" t="s">
        <v>53</v>
      </c>
      <c r="AH4" s="3" t="s">
        <v>21</v>
      </c>
      <c r="AI4" s="3" t="s">
        <v>54</v>
      </c>
      <c r="AJ4" s="3" t="s">
        <v>55</v>
      </c>
      <c r="AK4" s="3" t="s">
        <v>56</v>
      </c>
      <c r="AL4" s="3" t="s">
        <v>16</v>
      </c>
      <c r="AM4" s="3" t="s">
        <v>110</v>
      </c>
      <c r="AN4" s="3" t="s">
        <v>108</v>
      </c>
      <c r="AO4" s="3" t="s">
        <v>57</v>
      </c>
      <c r="AP4" s="3" t="s">
        <v>17</v>
      </c>
      <c r="AQ4" s="3" t="s">
        <v>58</v>
      </c>
      <c r="AR4" s="8" t="s">
        <v>46</v>
      </c>
      <c r="AT4" s="28" t="s">
        <v>11</v>
      </c>
    </row>
    <row r="5" spans="2:46" s="17" customFormat="1" ht="24.95" customHeight="1" thickBot="1" x14ac:dyDescent="0.3">
      <c r="B5" s="17">
        <v>1</v>
      </c>
      <c r="F5" s="18"/>
      <c r="G5" s="18"/>
      <c r="H5" s="18"/>
      <c r="I5" s="18"/>
      <c r="J5" s="18"/>
      <c r="K5" s="18"/>
      <c r="L5" s="18"/>
      <c r="M5" s="19"/>
      <c r="N5" s="19"/>
      <c r="O5" s="20"/>
      <c r="P5" s="19"/>
      <c r="Q5" s="19"/>
      <c r="R5" s="19" t="e">
        <f>Q5/M5</f>
        <v>#DIV/0!</v>
      </c>
      <c r="S5" s="21" t="e">
        <f>N5/Q5/(1+AT5)</f>
        <v>#DIV/0!</v>
      </c>
      <c r="T5" s="21"/>
      <c r="U5" s="21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2"/>
      <c r="AT5" s="21">
        <f>IF(K5="IDF",7.5%,6.9%)</f>
        <v>6.9000000000000006E-2</v>
      </c>
    </row>
    <row r="6" spans="2:46" s="17" customFormat="1" ht="24.95" customHeight="1" thickBot="1" x14ac:dyDescent="0.3">
      <c r="B6" s="17">
        <v>2</v>
      </c>
      <c r="F6" s="18"/>
      <c r="G6" s="18"/>
      <c r="H6" s="18"/>
      <c r="I6" s="18"/>
      <c r="J6" s="18"/>
      <c r="K6" s="18"/>
      <c r="L6" s="18"/>
      <c r="M6" s="19"/>
      <c r="N6" s="19"/>
      <c r="O6" s="20"/>
      <c r="P6" s="23"/>
      <c r="Q6" s="19"/>
      <c r="R6" s="19" t="e">
        <f>Q6/M6</f>
        <v>#DIV/0!</v>
      </c>
      <c r="S6" s="21" t="e">
        <f>N6/Q6/(1+AT6)</f>
        <v>#DIV/0!</v>
      </c>
      <c r="T6" s="21"/>
      <c r="U6" s="21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29"/>
      <c r="AH6" s="29"/>
      <c r="AI6" s="29"/>
      <c r="AJ6" s="29"/>
      <c r="AK6" s="29"/>
      <c r="AL6" s="30"/>
      <c r="AM6" s="30"/>
      <c r="AN6" s="30"/>
      <c r="AO6" s="30"/>
      <c r="AP6" s="30"/>
      <c r="AQ6" s="30"/>
      <c r="AR6" s="22"/>
      <c r="AT6" s="21">
        <f>IF(K6="IDF",7.5%,6.9%)</f>
        <v>6.9000000000000006E-2</v>
      </c>
    </row>
    <row r="7" spans="2:46" s="17" customFormat="1" ht="24.95" customHeight="1" thickBot="1" x14ac:dyDescent="0.3">
      <c r="B7" s="17">
        <v>3</v>
      </c>
      <c r="F7" s="18"/>
      <c r="G7" s="18"/>
      <c r="H7" s="18"/>
      <c r="I7" s="18"/>
      <c r="J7" s="18"/>
      <c r="K7" s="18"/>
      <c r="L7" s="18"/>
      <c r="M7" s="19"/>
      <c r="N7" s="19"/>
      <c r="O7" s="20"/>
      <c r="P7" s="23"/>
      <c r="Q7" s="19"/>
      <c r="R7" s="19" t="e">
        <f>Q7/M7</f>
        <v>#DIV/0!</v>
      </c>
      <c r="S7" s="21" t="e">
        <f>N7/Q7/(1+AT7)</f>
        <v>#DIV/0!</v>
      </c>
      <c r="T7" s="21"/>
      <c r="U7" s="21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29"/>
      <c r="AH7" s="29"/>
      <c r="AI7" s="29"/>
      <c r="AJ7" s="29"/>
      <c r="AK7" s="29"/>
      <c r="AL7" s="30"/>
      <c r="AM7" s="30"/>
      <c r="AN7" s="30"/>
      <c r="AO7" s="30"/>
      <c r="AP7" s="30"/>
      <c r="AQ7" s="30"/>
      <c r="AR7" s="22"/>
      <c r="AT7" s="21">
        <f>IF(K7="IDF",7.5%,6.9%)</f>
        <v>6.9000000000000006E-2</v>
      </c>
    </row>
    <row r="8" spans="2:46" s="17" customFormat="1" ht="24.95" customHeight="1" thickBot="1" x14ac:dyDescent="0.3">
      <c r="B8" s="17">
        <v>4</v>
      </c>
      <c r="F8" s="18"/>
      <c r="G8" s="18"/>
      <c r="H8" s="18"/>
      <c r="I8" s="18"/>
      <c r="J8" s="18"/>
      <c r="K8" s="18"/>
      <c r="L8" s="18"/>
      <c r="M8" s="19"/>
      <c r="N8" s="19"/>
      <c r="O8" s="20"/>
      <c r="P8" s="23"/>
      <c r="Q8" s="19"/>
      <c r="R8" s="19" t="e">
        <f t="shared" ref="R8:R18" si="0">Q8/M8</f>
        <v>#DIV/0!</v>
      </c>
      <c r="S8" s="21" t="e">
        <f>N8/Q8/(1+AT8)</f>
        <v>#DIV/0!</v>
      </c>
      <c r="T8" s="21"/>
      <c r="U8" s="2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29"/>
      <c r="AH8" s="29"/>
      <c r="AI8" s="29"/>
      <c r="AJ8" s="29"/>
      <c r="AK8" s="29"/>
      <c r="AL8" s="31"/>
      <c r="AM8" s="31"/>
      <c r="AN8" s="31"/>
      <c r="AO8" s="31"/>
      <c r="AP8" s="31"/>
      <c r="AQ8" s="31"/>
      <c r="AR8" s="22"/>
      <c r="AT8" s="21">
        <f>IF(K8="IDF",7.5%,6.9%)</f>
        <v>6.9000000000000006E-2</v>
      </c>
    </row>
    <row r="9" spans="2:46" s="17" customFormat="1" ht="24.95" customHeight="1" thickBot="1" x14ac:dyDescent="0.3">
      <c r="B9" s="17">
        <v>5</v>
      </c>
      <c r="F9" s="18"/>
      <c r="G9" s="18"/>
      <c r="H9" s="18"/>
      <c r="I9" s="18"/>
      <c r="J9" s="18"/>
      <c r="K9" s="18"/>
      <c r="L9" s="18"/>
      <c r="M9" s="19"/>
      <c r="N9" s="19"/>
      <c r="O9" s="20"/>
      <c r="P9" s="23"/>
      <c r="Q9" s="19"/>
      <c r="R9" s="19" t="e">
        <f t="shared" si="0"/>
        <v>#DIV/0!</v>
      </c>
      <c r="S9" s="21" t="e">
        <f>N9/Q9/(1+AT9)</f>
        <v>#DIV/0!</v>
      </c>
      <c r="T9" s="21"/>
      <c r="U9" s="2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29"/>
      <c r="AH9" s="29"/>
      <c r="AI9" s="29"/>
      <c r="AJ9" s="29"/>
      <c r="AK9" s="29"/>
      <c r="AL9" s="31"/>
      <c r="AM9" s="31"/>
      <c r="AN9" s="31"/>
      <c r="AO9" s="31"/>
      <c r="AP9" s="31"/>
      <c r="AQ9" s="31"/>
      <c r="AR9" s="22"/>
      <c r="AT9" s="21">
        <f>IF(K9="IDF",7.5%,6.9%)</f>
        <v>6.9000000000000006E-2</v>
      </c>
    </row>
    <row r="10" spans="2:46" s="17" customFormat="1" ht="24.95" customHeight="1" thickBot="1" x14ac:dyDescent="0.3">
      <c r="B10" s="17">
        <v>6</v>
      </c>
      <c r="F10" s="18"/>
      <c r="G10" s="18"/>
      <c r="H10" s="18"/>
      <c r="I10" s="18"/>
      <c r="J10" s="18"/>
      <c r="K10" s="18"/>
      <c r="L10" s="18"/>
      <c r="M10" s="19"/>
      <c r="N10" s="19"/>
      <c r="O10" s="20"/>
      <c r="P10" s="23"/>
      <c r="Q10" s="19"/>
      <c r="R10" s="19" t="e">
        <f t="shared" si="0"/>
        <v>#DIV/0!</v>
      </c>
      <c r="S10" s="21" t="e">
        <f>N10/Q10/(1+AT10)</f>
        <v>#DIV/0!</v>
      </c>
      <c r="T10" s="21"/>
      <c r="U10" s="2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29"/>
      <c r="AH10" s="29"/>
      <c r="AI10" s="29"/>
      <c r="AJ10" s="29"/>
      <c r="AK10" s="29"/>
      <c r="AL10" s="31"/>
      <c r="AM10" s="31"/>
      <c r="AN10" s="31"/>
      <c r="AO10" s="31"/>
      <c r="AP10" s="31"/>
      <c r="AQ10" s="31"/>
      <c r="AR10" s="22"/>
      <c r="AT10" s="21">
        <f>IF(K10="IDF",7.5%,6.9%)</f>
        <v>6.9000000000000006E-2</v>
      </c>
    </row>
    <row r="11" spans="2:46" s="17" customFormat="1" ht="24.95" customHeight="1" thickBot="1" x14ac:dyDescent="0.3">
      <c r="B11" s="17">
        <v>7</v>
      </c>
      <c r="F11" s="18"/>
      <c r="G11" s="18"/>
      <c r="H11" s="18"/>
      <c r="I11" s="18"/>
      <c r="J11" s="18"/>
      <c r="K11" s="18"/>
      <c r="L11" s="18"/>
      <c r="M11" s="19"/>
      <c r="N11" s="19"/>
      <c r="O11" s="20"/>
      <c r="P11" s="23"/>
      <c r="Q11" s="19"/>
      <c r="R11" s="19" t="e">
        <f t="shared" si="0"/>
        <v>#DIV/0!</v>
      </c>
      <c r="S11" s="21" t="e">
        <f>N11/Q11/(1+AT11)</f>
        <v>#DIV/0!</v>
      </c>
      <c r="T11" s="21"/>
      <c r="U11" s="2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29"/>
      <c r="AH11" s="29"/>
      <c r="AI11" s="29"/>
      <c r="AJ11" s="29"/>
      <c r="AK11" s="29"/>
      <c r="AL11" s="31"/>
      <c r="AM11" s="31"/>
      <c r="AN11" s="31"/>
      <c r="AO11" s="31"/>
      <c r="AP11" s="31"/>
      <c r="AQ11" s="31"/>
      <c r="AR11" s="22"/>
      <c r="AT11" s="21">
        <f>IF(K11="IDF",7.5%,6.9%)</f>
        <v>6.9000000000000006E-2</v>
      </c>
    </row>
    <row r="12" spans="2:46" s="17" customFormat="1" ht="24.95" customHeight="1" thickBot="1" x14ac:dyDescent="0.3">
      <c r="B12" s="17">
        <v>8</v>
      </c>
      <c r="F12" s="18"/>
      <c r="G12" s="18"/>
      <c r="H12" s="18"/>
      <c r="I12" s="18"/>
      <c r="J12" s="18"/>
      <c r="K12" s="18"/>
      <c r="L12" s="18"/>
      <c r="M12" s="19"/>
      <c r="N12" s="19"/>
      <c r="O12" s="20"/>
      <c r="P12" s="23"/>
      <c r="Q12" s="19"/>
      <c r="R12" s="19" t="e">
        <f t="shared" si="0"/>
        <v>#DIV/0!</v>
      </c>
      <c r="S12" s="21" t="e">
        <f>N12/Q12/(1+AT12)</f>
        <v>#DIV/0!</v>
      </c>
      <c r="T12" s="21"/>
      <c r="U12" s="2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29"/>
      <c r="AH12" s="29"/>
      <c r="AI12" s="29"/>
      <c r="AJ12" s="29"/>
      <c r="AK12" s="29"/>
      <c r="AL12" s="31"/>
      <c r="AM12" s="31"/>
      <c r="AN12" s="31"/>
      <c r="AO12" s="31"/>
      <c r="AP12" s="31"/>
      <c r="AQ12" s="31"/>
      <c r="AR12" s="22"/>
      <c r="AT12" s="21">
        <f>IF(K12="IDF",7.5%,6.9%)</f>
        <v>6.9000000000000006E-2</v>
      </c>
    </row>
    <row r="13" spans="2:46" s="17" customFormat="1" ht="24.95" customHeight="1" thickBot="1" x14ac:dyDescent="0.3">
      <c r="B13" s="17">
        <v>9</v>
      </c>
      <c r="F13" s="18"/>
      <c r="G13" s="18"/>
      <c r="H13" s="18"/>
      <c r="I13" s="18"/>
      <c r="J13" s="18"/>
      <c r="K13" s="18"/>
      <c r="L13" s="18"/>
      <c r="M13" s="19"/>
      <c r="N13" s="19"/>
      <c r="O13" s="20"/>
      <c r="P13" s="23"/>
      <c r="Q13" s="19"/>
      <c r="R13" s="19" t="e">
        <f t="shared" si="0"/>
        <v>#DIV/0!</v>
      </c>
      <c r="S13" s="21" t="e">
        <f>N13/Q13/(1+AT13)</f>
        <v>#DIV/0!</v>
      </c>
      <c r="T13" s="21"/>
      <c r="U13" s="2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29"/>
      <c r="AH13" s="29"/>
      <c r="AI13" s="29"/>
      <c r="AJ13" s="29"/>
      <c r="AK13" s="29"/>
      <c r="AL13" s="31"/>
      <c r="AM13" s="31"/>
      <c r="AN13" s="31"/>
      <c r="AO13" s="31"/>
      <c r="AP13" s="31"/>
      <c r="AQ13" s="31"/>
      <c r="AR13" s="22"/>
      <c r="AT13" s="21">
        <f>IF(K13="IDF",7.5%,6.9%)</f>
        <v>6.9000000000000006E-2</v>
      </c>
    </row>
    <row r="14" spans="2:46" s="17" customFormat="1" ht="24.95" customHeight="1" thickBot="1" x14ac:dyDescent="0.3">
      <c r="B14" s="17">
        <v>10</v>
      </c>
      <c r="F14" s="18"/>
      <c r="G14" s="18"/>
      <c r="H14" s="18"/>
      <c r="I14" s="18"/>
      <c r="J14" s="18"/>
      <c r="K14" s="18"/>
      <c r="L14" s="18"/>
      <c r="M14" s="19"/>
      <c r="N14" s="19"/>
      <c r="O14" s="20"/>
      <c r="P14" s="23"/>
      <c r="Q14" s="19"/>
      <c r="R14" s="19" t="e">
        <f t="shared" si="0"/>
        <v>#DIV/0!</v>
      </c>
      <c r="S14" s="21" t="e">
        <f>N14/Q14/(1+AT14)</f>
        <v>#DIV/0!</v>
      </c>
      <c r="T14" s="21"/>
      <c r="U14" s="2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29"/>
      <c r="AH14" s="29"/>
      <c r="AI14" s="29"/>
      <c r="AJ14" s="29"/>
      <c r="AK14" s="29"/>
      <c r="AL14" s="31"/>
      <c r="AM14" s="31"/>
      <c r="AN14" s="31"/>
      <c r="AO14" s="31"/>
      <c r="AP14" s="31"/>
      <c r="AQ14" s="31"/>
      <c r="AR14" s="22"/>
      <c r="AT14" s="21">
        <f>IF(K14="IDF",7.5%,6.9%)</f>
        <v>6.9000000000000006E-2</v>
      </c>
    </row>
    <row r="15" spans="2:46" s="17" customFormat="1" ht="24.95" customHeight="1" thickBot="1" x14ac:dyDescent="0.3">
      <c r="F15" s="18"/>
      <c r="G15" s="18"/>
      <c r="H15" s="18"/>
      <c r="I15" s="18"/>
      <c r="J15" s="18"/>
      <c r="K15" s="18"/>
      <c r="L15" s="18"/>
      <c r="M15" s="19"/>
      <c r="N15" s="19"/>
      <c r="O15" s="20"/>
      <c r="P15" s="23"/>
      <c r="Q15" s="19"/>
      <c r="R15" s="19" t="e">
        <f t="shared" si="0"/>
        <v>#DIV/0!</v>
      </c>
      <c r="S15" s="21" t="e">
        <f>N15/Q15/(1+AT15)</f>
        <v>#DIV/0!</v>
      </c>
      <c r="T15" s="21"/>
      <c r="U15" s="2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29"/>
      <c r="AH15" s="29"/>
      <c r="AI15" s="29"/>
      <c r="AJ15" s="29"/>
      <c r="AK15" s="29"/>
      <c r="AL15" s="31"/>
      <c r="AM15" s="31"/>
      <c r="AN15" s="31"/>
      <c r="AO15" s="31"/>
      <c r="AP15" s="31"/>
      <c r="AQ15" s="31"/>
      <c r="AR15" s="22"/>
      <c r="AT15" s="21">
        <f>IF(K15="IDF",7.5%,6.9%)</f>
        <v>6.9000000000000006E-2</v>
      </c>
    </row>
    <row r="16" spans="2:46" s="17" customFormat="1" ht="24.95" customHeight="1" thickBot="1" x14ac:dyDescent="0.3">
      <c r="F16" s="18"/>
      <c r="G16" s="18"/>
      <c r="H16" s="18"/>
      <c r="I16" s="18"/>
      <c r="J16" s="18"/>
      <c r="K16" s="18"/>
      <c r="L16" s="18"/>
      <c r="M16" s="19"/>
      <c r="N16" s="19"/>
      <c r="O16" s="20"/>
      <c r="P16" s="23"/>
      <c r="Q16" s="19"/>
      <c r="R16" s="19" t="e">
        <f t="shared" si="0"/>
        <v>#DIV/0!</v>
      </c>
      <c r="S16" s="21" t="e">
        <f>N16/Q16/(1+AT16)</f>
        <v>#DIV/0!</v>
      </c>
      <c r="T16" s="21"/>
      <c r="U16" s="2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29"/>
      <c r="AH16" s="29"/>
      <c r="AI16" s="29"/>
      <c r="AJ16" s="29"/>
      <c r="AK16" s="29"/>
      <c r="AL16" s="31"/>
      <c r="AM16" s="31"/>
      <c r="AN16" s="31"/>
      <c r="AO16" s="31"/>
      <c r="AP16" s="31"/>
      <c r="AQ16" s="31"/>
      <c r="AR16" s="22"/>
      <c r="AT16" s="21">
        <f>IF(K16="IDF",7.5%,6.9%)</f>
        <v>6.9000000000000006E-2</v>
      </c>
    </row>
    <row r="17" spans="2:46" s="17" customFormat="1" ht="24.95" customHeight="1" thickBot="1" x14ac:dyDescent="0.3">
      <c r="F17" s="18"/>
      <c r="G17" s="18"/>
      <c r="H17" s="18"/>
      <c r="I17" s="18"/>
      <c r="J17" s="18"/>
      <c r="K17" s="18"/>
      <c r="L17" s="18"/>
      <c r="M17" s="19"/>
      <c r="N17" s="19"/>
      <c r="O17" s="20"/>
      <c r="P17" s="23"/>
      <c r="Q17" s="19"/>
      <c r="R17" s="19" t="e">
        <f t="shared" si="0"/>
        <v>#DIV/0!</v>
      </c>
      <c r="S17" s="21" t="e">
        <f>N17/Q17/(1+AT17)</f>
        <v>#DIV/0!</v>
      </c>
      <c r="T17" s="21"/>
      <c r="U17" s="2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29"/>
      <c r="AH17" s="29"/>
      <c r="AI17" s="29"/>
      <c r="AJ17" s="29"/>
      <c r="AK17" s="29"/>
      <c r="AL17" s="31"/>
      <c r="AM17" s="31"/>
      <c r="AN17" s="31"/>
      <c r="AO17" s="31"/>
      <c r="AP17" s="31"/>
      <c r="AQ17" s="31"/>
      <c r="AR17" s="22"/>
      <c r="AT17" s="21">
        <f>IF(K17="IDF",7.5%,6.9%)</f>
        <v>6.9000000000000006E-2</v>
      </c>
    </row>
    <row r="18" spans="2:46" s="17" customFormat="1" ht="24.95" customHeight="1" thickBot="1" x14ac:dyDescent="0.3">
      <c r="F18" s="18"/>
      <c r="G18" s="18"/>
      <c r="H18" s="18"/>
      <c r="I18" s="18"/>
      <c r="J18" s="18"/>
      <c r="K18" s="18"/>
      <c r="L18" s="18"/>
      <c r="M18" s="19"/>
      <c r="N18" s="19"/>
      <c r="O18" s="20"/>
      <c r="P18" s="23"/>
      <c r="Q18" s="19"/>
      <c r="R18" s="19" t="e">
        <f t="shared" si="0"/>
        <v>#DIV/0!</v>
      </c>
      <c r="S18" s="21" t="e">
        <f>N18/Q18/(1+AT18)</f>
        <v>#DIV/0!</v>
      </c>
      <c r="T18" s="21"/>
      <c r="U18" s="2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29"/>
      <c r="AH18" s="29"/>
      <c r="AI18" s="29"/>
      <c r="AJ18" s="29"/>
      <c r="AK18" s="29"/>
      <c r="AL18" s="31"/>
      <c r="AM18" s="31"/>
      <c r="AN18" s="31"/>
      <c r="AO18" s="31"/>
      <c r="AP18" s="31"/>
      <c r="AQ18" s="31"/>
      <c r="AR18" s="22"/>
      <c r="AT18" s="21">
        <f>IF(K18="IDF",7.5%,6.9%)</f>
        <v>6.9000000000000006E-2</v>
      </c>
    </row>
    <row r="19" spans="2:46" s="39" customFormat="1" ht="5.0999999999999996" customHeight="1" x14ac:dyDescent="0.25">
      <c r="F19" s="40"/>
      <c r="G19" s="40"/>
      <c r="H19" s="40"/>
      <c r="I19" s="40"/>
      <c r="J19" s="40"/>
      <c r="K19" s="40"/>
      <c r="L19" s="40"/>
      <c r="M19" s="41"/>
      <c r="N19" s="41"/>
      <c r="O19" s="42"/>
      <c r="P19" s="41"/>
      <c r="Q19" s="41"/>
      <c r="R19" s="41"/>
      <c r="S19" s="43"/>
      <c r="T19" s="43"/>
      <c r="U19" s="43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5"/>
      <c r="AH19" s="45"/>
      <c r="AI19" s="45"/>
      <c r="AJ19" s="45"/>
      <c r="AK19" s="45"/>
      <c r="AL19" s="44"/>
      <c r="AM19" s="44"/>
      <c r="AN19" s="44"/>
      <c r="AO19" s="44"/>
      <c r="AP19" s="44"/>
      <c r="AQ19" s="44"/>
      <c r="AR19" s="46"/>
      <c r="AT19" s="43"/>
    </row>
    <row r="20" spans="2:46" s="9" customFormat="1" ht="24.95" customHeight="1" thickBot="1" x14ac:dyDescent="0.3">
      <c r="B20" s="32" t="s">
        <v>13</v>
      </c>
      <c r="C20" s="32"/>
      <c r="D20" s="32"/>
      <c r="E20" s="32"/>
      <c r="F20" s="33"/>
      <c r="G20" s="33"/>
      <c r="H20" s="33"/>
      <c r="I20" s="33"/>
      <c r="J20" s="33"/>
      <c r="K20" s="33"/>
      <c r="L20" s="33"/>
      <c r="M20" s="34"/>
      <c r="N20" s="34"/>
      <c r="O20" s="35"/>
      <c r="P20" s="34"/>
      <c r="Q20" s="34"/>
      <c r="R20" s="34"/>
      <c r="S20" s="36"/>
      <c r="T20" s="36"/>
      <c r="U20" s="36"/>
      <c r="V20" s="36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7"/>
      <c r="AH20" s="37"/>
      <c r="AI20" s="37"/>
      <c r="AJ20" s="37"/>
      <c r="AK20" s="37"/>
      <c r="AL20" s="32"/>
      <c r="AM20" s="32"/>
      <c r="AN20" s="32"/>
      <c r="AO20" s="32"/>
      <c r="AP20" s="32"/>
      <c r="AQ20" s="32"/>
      <c r="AR20" s="38"/>
      <c r="AT20" s="10"/>
    </row>
    <row r="21" spans="2:46" ht="13.5" thickTop="1" x14ac:dyDescent="0.2"/>
  </sheetData>
  <conditionalFormatting sqref="AE5:AF19">
    <cfRule type="cellIs" dxfId="13" priority="16" operator="equal">
      <formula>"N"</formula>
    </cfRule>
    <cfRule type="cellIs" dxfId="12" priority="17" operator="between">
      <formula>"Y"</formula>
      <formula>"N/a"</formula>
    </cfRule>
  </conditionalFormatting>
  <conditionalFormatting sqref="V5:V19 Z5:AD19">
    <cfRule type="cellIs" dxfId="11" priority="13" operator="equal">
      <formula>"Pending"</formula>
    </cfRule>
    <cfRule type="cellIs" dxfId="10" priority="14" operator="equal">
      <formula>"N"</formula>
    </cfRule>
    <cfRule type="cellIs" dxfId="9" priority="15" operator="between">
      <formula>"Y"</formula>
      <formula>"N/a"</formula>
    </cfRule>
  </conditionalFormatting>
  <conditionalFormatting sqref="W5:X19">
    <cfRule type="cellIs" dxfId="8" priority="10" operator="equal">
      <formula>"Pending"</formula>
    </cfRule>
    <cfRule type="cellIs" dxfId="7" priority="11" operator="equal">
      <formula>"N"</formula>
    </cfRule>
    <cfRule type="cellIs" dxfId="6" priority="12" operator="between">
      <formula>"Y"</formula>
      <formula>"N/a"</formula>
    </cfRule>
  </conditionalFormatting>
  <conditionalFormatting sqref="AL5:AQ19">
    <cfRule type="cellIs" dxfId="5" priority="4" operator="equal">
      <formula>"Pending"</formula>
    </cfRule>
    <cfRule type="cellIs" dxfId="4" priority="5" operator="equal">
      <formula>"N"</formula>
    </cfRule>
    <cfRule type="cellIs" dxfId="3" priority="6" operator="between">
      <formula>"Y"</formula>
      <formula>"N/a"</formula>
    </cfRule>
  </conditionalFormatting>
  <conditionalFormatting sqref="AG5:AK19">
    <cfRule type="cellIs" dxfId="2" priority="1" operator="equal">
      <formula>"Pending"</formula>
    </cfRule>
    <cfRule type="cellIs" dxfId="1" priority="2" operator="equal">
      <formula>"N"</formula>
    </cfRule>
    <cfRule type="cellIs" dxfId="0" priority="3" operator="between">
      <formula>"Y"</formula>
      <formula>"N/a"</formula>
    </cfRule>
  </conditionalFormatting>
  <dataValidations count="7">
    <dataValidation type="list" allowBlank="1" showInputMessage="1" showErrorMessage="1" sqref="Y5:Y19">
      <formula1>Statut1</formula1>
    </dataValidation>
    <dataValidation type="list" allowBlank="1" showInputMessage="1" showErrorMessage="1" sqref="V5:X19 AG5:AQ19 Z5:AD19">
      <formula1>STEP1</formula1>
    </dataValidation>
    <dataValidation type="list" allowBlank="1" showInputMessage="1" showErrorMessage="1" sqref="U5:U19">
      <formula1>Leader</formula1>
    </dataValidation>
    <dataValidation type="list" allowBlank="1" showInputMessage="1" showErrorMessage="1" sqref="T5:T19">
      <formula1>Allocation1</formula1>
    </dataValidation>
    <dataValidation type="list" allowBlank="1" showInputMessage="1" showErrorMessage="1" sqref="L5:L19">
      <formula1>SECTOR1</formula1>
    </dataValidation>
    <dataValidation type="list" allowBlank="1" showInputMessage="1" showErrorMessage="1" sqref="K5:K19">
      <formula1>REGION</formula1>
    </dataValidation>
    <dataValidation type="list" allowBlank="1" showInputMessage="1" showErrorMessage="1" sqref="AE19:AF19">
      <formula1>STEP</formula1>
    </dataValidation>
  </dataValidation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40"/>
  <sheetViews>
    <sheetView workbookViewId="0">
      <selection activeCell="F38" sqref="F38"/>
    </sheetView>
  </sheetViews>
  <sheetFormatPr baseColWidth="10" defaultRowHeight="15" x14ac:dyDescent="0.25"/>
  <cols>
    <col min="1" max="1" width="5.7109375" style="47" customWidth="1"/>
    <col min="2" max="2" width="13.5703125" style="47" bestFit="1" customWidth="1"/>
    <col min="3" max="9" width="15.7109375" style="47" customWidth="1"/>
    <col min="10" max="10" width="1.7109375" style="47" customWidth="1"/>
    <col min="11" max="16384" width="11.42578125" style="47"/>
  </cols>
  <sheetData>
    <row r="1" spans="2:18" ht="15.75" thickBot="1" x14ac:dyDescent="0.3"/>
    <row r="2" spans="2:18" ht="15.75" thickBot="1" x14ac:dyDescent="0.3">
      <c r="C2" s="2" t="s">
        <v>75</v>
      </c>
      <c r="D2" s="2"/>
      <c r="E2" s="2"/>
      <c r="F2" s="2"/>
      <c r="G2" s="2"/>
      <c r="H2" s="2"/>
      <c r="I2" s="2"/>
      <c r="L2" s="2" t="s">
        <v>88</v>
      </c>
      <c r="M2" s="2"/>
      <c r="N2" s="2"/>
      <c r="O2" s="2"/>
      <c r="P2" s="2"/>
      <c r="Q2" s="2"/>
      <c r="R2" s="2"/>
    </row>
    <row r="3" spans="2:18" s="48" customFormat="1" x14ac:dyDescent="0.25">
      <c r="B3" s="7" t="s">
        <v>76</v>
      </c>
      <c r="C3" s="7" t="s">
        <v>1</v>
      </c>
      <c r="D3" s="7" t="s">
        <v>77</v>
      </c>
      <c r="E3" s="7" t="s">
        <v>78</v>
      </c>
      <c r="F3" s="7" t="s">
        <v>79</v>
      </c>
      <c r="G3" s="7" t="s">
        <v>80</v>
      </c>
      <c r="H3" s="7" t="s">
        <v>81</v>
      </c>
      <c r="I3" s="7" t="s">
        <v>82</v>
      </c>
      <c r="K3" s="7" t="s">
        <v>76</v>
      </c>
      <c r="L3" s="7" t="s">
        <v>1</v>
      </c>
      <c r="M3" s="7" t="s">
        <v>77</v>
      </c>
      <c r="N3" s="7" t="s">
        <v>78</v>
      </c>
      <c r="O3" s="7" t="s">
        <v>79</v>
      </c>
      <c r="P3" s="7" t="s">
        <v>80</v>
      </c>
      <c r="Q3" s="7" t="s">
        <v>81</v>
      </c>
      <c r="R3" s="7" t="s">
        <v>82</v>
      </c>
    </row>
    <row r="4" spans="2:18" x14ac:dyDescent="0.25">
      <c r="B4" s="49">
        <v>2017</v>
      </c>
      <c r="K4" s="49">
        <v>2017</v>
      </c>
    </row>
    <row r="5" spans="2:18" x14ac:dyDescent="0.25">
      <c r="B5" s="49">
        <v>2018</v>
      </c>
      <c r="K5" s="49">
        <v>2018</v>
      </c>
    </row>
    <row r="6" spans="2:18" x14ac:dyDescent="0.25">
      <c r="B6" s="49">
        <v>2019</v>
      </c>
      <c r="K6" s="49">
        <v>2019</v>
      </c>
    </row>
    <row r="7" spans="2:18" x14ac:dyDescent="0.25">
      <c r="B7" s="49">
        <v>2020</v>
      </c>
      <c r="K7" s="49">
        <v>2020</v>
      </c>
    </row>
    <row r="8" spans="2:18" x14ac:dyDescent="0.25">
      <c r="B8" s="49">
        <v>2021</v>
      </c>
      <c r="K8" s="49">
        <v>2021</v>
      </c>
    </row>
    <row r="9" spans="2:18" ht="15.75" thickBot="1" x14ac:dyDescent="0.3"/>
    <row r="10" spans="2:18" ht="15.75" thickBot="1" x14ac:dyDescent="0.3">
      <c r="C10" s="2" t="s">
        <v>83</v>
      </c>
      <c r="D10" s="2"/>
      <c r="E10" s="2"/>
      <c r="F10" s="2"/>
      <c r="G10" s="2"/>
      <c r="H10" s="2"/>
      <c r="I10" s="2"/>
      <c r="L10" s="2" t="s">
        <v>90</v>
      </c>
      <c r="M10" s="2"/>
      <c r="N10" s="2"/>
      <c r="O10" s="2"/>
      <c r="P10" s="2"/>
      <c r="Q10" s="2"/>
      <c r="R10" s="2"/>
    </row>
    <row r="11" spans="2:18" x14ac:dyDescent="0.25">
      <c r="B11" s="7" t="s">
        <v>76</v>
      </c>
      <c r="C11" s="7" t="s">
        <v>1</v>
      </c>
      <c r="D11" s="7" t="s">
        <v>77</v>
      </c>
      <c r="E11" s="7" t="s">
        <v>78</v>
      </c>
      <c r="F11" s="7" t="s">
        <v>79</v>
      </c>
      <c r="G11" s="7" t="s">
        <v>80</v>
      </c>
      <c r="H11" s="7" t="s">
        <v>81</v>
      </c>
      <c r="I11" s="7" t="s">
        <v>82</v>
      </c>
      <c r="K11" s="7" t="s">
        <v>76</v>
      </c>
      <c r="L11" s="7" t="s">
        <v>1</v>
      </c>
      <c r="M11" s="7" t="s">
        <v>77</v>
      </c>
      <c r="N11" s="7" t="s">
        <v>78</v>
      </c>
      <c r="O11" s="7" t="s">
        <v>79</v>
      </c>
      <c r="P11" s="7" t="s">
        <v>80</v>
      </c>
      <c r="Q11" s="7" t="s">
        <v>81</v>
      </c>
      <c r="R11" s="7" t="s">
        <v>82</v>
      </c>
    </row>
    <row r="12" spans="2:18" x14ac:dyDescent="0.25">
      <c r="B12" s="49">
        <v>2017</v>
      </c>
      <c r="K12" s="49">
        <v>2017</v>
      </c>
    </row>
    <row r="13" spans="2:18" x14ac:dyDescent="0.25">
      <c r="B13" s="49">
        <v>2018</v>
      </c>
      <c r="K13" s="49">
        <v>2018</v>
      </c>
    </row>
    <row r="14" spans="2:18" x14ac:dyDescent="0.25">
      <c r="B14" s="49">
        <v>2019</v>
      </c>
      <c r="K14" s="49">
        <v>2019</v>
      </c>
    </row>
    <row r="15" spans="2:18" x14ac:dyDescent="0.25">
      <c r="B15" s="49">
        <v>2020</v>
      </c>
      <c r="K15" s="49">
        <v>2020</v>
      </c>
    </row>
    <row r="16" spans="2:18" x14ac:dyDescent="0.25">
      <c r="B16" s="49">
        <v>2021</v>
      </c>
      <c r="K16" s="49">
        <v>2021</v>
      </c>
    </row>
    <row r="17" spans="2:9" ht="15.75" thickBot="1" x14ac:dyDescent="0.3"/>
    <row r="18" spans="2:9" ht="15.75" thickBot="1" x14ac:dyDescent="0.3">
      <c r="C18" s="2" t="s">
        <v>92</v>
      </c>
      <c r="D18" s="2"/>
      <c r="E18" s="2"/>
      <c r="F18" s="2"/>
      <c r="G18" s="52"/>
      <c r="H18" s="50"/>
      <c r="I18" s="50"/>
    </row>
    <row r="19" spans="2:9" x14ac:dyDescent="0.25">
      <c r="B19" s="7"/>
      <c r="C19" s="7"/>
      <c r="D19" s="7"/>
      <c r="E19" s="7"/>
      <c r="F19" s="7"/>
      <c r="G19" s="51"/>
      <c r="H19" s="51"/>
      <c r="I19" s="51"/>
    </row>
    <row r="20" spans="2:9" x14ac:dyDescent="0.25">
      <c r="B20" s="49">
        <v>2017</v>
      </c>
    </row>
    <row r="21" spans="2:9" x14ac:dyDescent="0.25">
      <c r="B21" s="49">
        <v>2018</v>
      </c>
    </row>
    <row r="22" spans="2:9" x14ac:dyDescent="0.25">
      <c r="B22" s="49">
        <v>2019</v>
      </c>
    </row>
    <row r="23" spans="2:9" x14ac:dyDescent="0.25">
      <c r="B23" s="49">
        <v>2020</v>
      </c>
    </row>
    <row r="24" spans="2:9" x14ac:dyDescent="0.25">
      <c r="B24" s="49">
        <v>2021</v>
      </c>
    </row>
    <row r="25" spans="2:9" ht="15.75" thickBot="1" x14ac:dyDescent="0.3">
      <c r="B25" s="49"/>
    </row>
    <row r="26" spans="2:9" ht="15.75" thickBot="1" x14ac:dyDescent="0.3">
      <c r="C26" s="2" t="s">
        <v>87</v>
      </c>
      <c r="D26" s="2"/>
      <c r="E26" s="2"/>
      <c r="F26" s="2"/>
      <c r="G26" s="52"/>
      <c r="H26" s="50"/>
      <c r="I26" s="50"/>
    </row>
    <row r="27" spans="2:9" x14ac:dyDescent="0.25">
      <c r="B27" s="7" t="s">
        <v>12</v>
      </c>
      <c r="C27" s="7" t="s">
        <v>84</v>
      </c>
      <c r="D27" s="7" t="s">
        <v>85</v>
      </c>
      <c r="E27" s="7" t="s">
        <v>86</v>
      </c>
      <c r="F27" s="7" t="s">
        <v>91</v>
      </c>
      <c r="G27" s="51"/>
      <c r="H27" s="51"/>
      <c r="I27" s="51"/>
    </row>
    <row r="28" spans="2:9" x14ac:dyDescent="0.25">
      <c r="B28" s="49">
        <v>2017</v>
      </c>
    </row>
    <row r="29" spans="2:9" x14ac:dyDescent="0.25">
      <c r="B29" s="49">
        <v>2018</v>
      </c>
    </row>
    <row r="30" spans="2:9" x14ac:dyDescent="0.25">
      <c r="B30" s="49">
        <v>2019</v>
      </c>
    </row>
    <row r="31" spans="2:9" x14ac:dyDescent="0.25">
      <c r="B31" s="49">
        <v>2020</v>
      </c>
    </row>
    <row r="32" spans="2:9" x14ac:dyDescent="0.25">
      <c r="B32" s="49">
        <v>2021</v>
      </c>
    </row>
    <row r="33" spans="2:6" ht="15.75" thickBot="1" x14ac:dyDescent="0.3"/>
    <row r="34" spans="2:6" ht="15.75" thickBot="1" x14ac:dyDescent="0.3">
      <c r="C34" s="2" t="s">
        <v>89</v>
      </c>
      <c r="D34" s="2"/>
      <c r="E34" s="2"/>
      <c r="F34" s="2"/>
    </row>
    <row r="35" spans="2:6" x14ac:dyDescent="0.25">
      <c r="B35" s="7" t="s">
        <v>12</v>
      </c>
      <c r="C35" s="7" t="s">
        <v>84</v>
      </c>
      <c r="D35" s="7" t="s">
        <v>85</v>
      </c>
      <c r="E35" s="7" t="s">
        <v>86</v>
      </c>
      <c r="F35" s="7" t="s">
        <v>91</v>
      </c>
    </row>
    <row r="36" spans="2:6" x14ac:dyDescent="0.25">
      <c r="B36" s="49">
        <v>2017</v>
      </c>
    </row>
    <row r="37" spans="2:6" x14ac:dyDescent="0.25">
      <c r="B37" s="49">
        <v>2018</v>
      </c>
    </row>
    <row r="38" spans="2:6" x14ac:dyDescent="0.25">
      <c r="B38" s="49">
        <v>2019</v>
      </c>
    </row>
    <row r="39" spans="2:6" x14ac:dyDescent="0.25">
      <c r="B39" s="49">
        <v>2020</v>
      </c>
    </row>
    <row r="40" spans="2:6" x14ac:dyDescent="0.25">
      <c r="B40" s="49">
        <v>2021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workbookViewId="0">
      <selection activeCell="F35" sqref="F35"/>
    </sheetView>
  </sheetViews>
  <sheetFormatPr baseColWidth="10" defaultRowHeight="15" x14ac:dyDescent="0.25"/>
  <cols>
    <col min="1" max="2" width="11.42578125" style="1"/>
    <col min="3" max="3" width="15.5703125" style="1" bestFit="1" customWidth="1"/>
    <col min="4" max="4" width="17" style="1" bestFit="1" customWidth="1"/>
    <col min="5" max="5" width="13" style="1" bestFit="1" customWidth="1"/>
    <col min="6" max="16384" width="11.42578125" style="1"/>
  </cols>
  <sheetData>
    <row r="1" spans="2:7" x14ac:dyDescent="0.25">
      <c r="B1" s="1" t="s">
        <v>48</v>
      </c>
      <c r="C1" s="1" t="s">
        <v>59</v>
      </c>
      <c r="D1" s="1" t="s">
        <v>5</v>
      </c>
      <c r="E1" s="1" t="s">
        <v>25</v>
      </c>
      <c r="F1" s="1" t="s">
        <v>8</v>
      </c>
      <c r="G1" s="1" t="s">
        <v>52</v>
      </c>
    </row>
    <row r="2" spans="2:7" x14ac:dyDescent="0.25">
      <c r="B2" s="1" t="s">
        <v>49</v>
      </c>
      <c r="C2" s="1" t="s">
        <v>60</v>
      </c>
      <c r="D2" s="1" t="s">
        <v>3</v>
      </c>
      <c r="E2" s="1" t="s">
        <v>24</v>
      </c>
      <c r="F2" s="1" t="s">
        <v>20</v>
      </c>
      <c r="G2" s="1" t="s">
        <v>61</v>
      </c>
    </row>
    <row r="3" spans="2:7" x14ac:dyDescent="0.25">
      <c r="B3" s="1" t="s">
        <v>65</v>
      </c>
      <c r="C3" s="1" t="s">
        <v>72</v>
      </c>
      <c r="D3" s="1" t="s">
        <v>22</v>
      </c>
      <c r="E3" s="1" t="s">
        <v>28</v>
      </c>
      <c r="F3" s="1" t="s">
        <v>6</v>
      </c>
      <c r="G3" s="1" t="s">
        <v>64</v>
      </c>
    </row>
    <row r="4" spans="2:7" x14ac:dyDescent="0.25">
      <c r="B4" s="1" t="s">
        <v>50</v>
      </c>
      <c r="C4" s="1" t="s">
        <v>73</v>
      </c>
      <c r="D4" s="1" t="s">
        <v>23</v>
      </c>
      <c r="E4" s="1" t="s">
        <v>30</v>
      </c>
      <c r="G4" s="1" t="s">
        <v>62</v>
      </c>
    </row>
    <row r="5" spans="2:7" x14ac:dyDescent="0.25">
      <c r="B5" s="1" t="s">
        <v>66</v>
      </c>
      <c r="D5" s="1" t="s">
        <v>2</v>
      </c>
      <c r="E5" s="1" t="s">
        <v>26</v>
      </c>
    </row>
    <row r="6" spans="2:7" x14ac:dyDescent="0.25">
      <c r="B6" s="1" t="s">
        <v>51</v>
      </c>
      <c r="D6" s="1" t="s">
        <v>4</v>
      </c>
      <c r="E6" s="1" t="s">
        <v>27</v>
      </c>
    </row>
    <row r="15" spans="2:7" x14ac:dyDescent="0.25">
      <c r="B15" s="1" t="s">
        <v>67</v>
      </c>
      <c r="C15" s="1" t="s">
        <v>74</v>
      </c>
      <c r="D15" s="1" t="s">
        <v>68</v>
      </c>
      <c r="E15" s="1" t="s">
        <v>69</v>
      </c>
      <c r="F15" s="1" t="s">
        <v>20</v>
      </c>
      <c r="G15" s="1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13</vt:i4>
      </vt:variant>
    </vt:vector>
  </HeadingPairs>
  <TitlesOfParts>
    <vt:vector size="19" baseType="lpstr">
      <vt:lpstr>LIVE DEAL</vt:lpstr>
      <vt:lpstr>COMPLETED</vt:lpstr>
      <vt:lpstr>LOST</vt:lpstr>
      <vt:lpstr>OLD</vt:lpstr>
      <vt:lpstr>SUMMARY</vt:lpstr>
      <vt:lpstr>DATAS</vt:lpstr>
      <vt:lpstr>Allocation</vt:lpstr>
      <vt:lpstr>Allocation1</vt:lpstr>
      <vt:lpstr>Etienne</vt:lpstr>
      <vt:lpstr>Etude</vt:lpstr>
      <vt:lpstr>Leader</vt:lpstr>
      <vt:lpstr>PGGM</vt:lpstr>
      <vt:lpstr>REGION</vt:lpstr>
      <vt:lpstr>Responsabilite</vt:lpstr>
      <vt:lpstr>Responsabilité</vt:lpstr>
      <vt:lpstr>Responsabilité1</vt:lpstr>
      <vt:lpstr>SECTOR1</vt:lpstr>
      <vt:lpstr>Statut1</vt:lpstr>
      <vt:lpstr>STEP1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Foulques DE SAINTE MARIE</dc:creator>
  <cp:lastModifiedBy>Sébastien ARNOULD</cp:lastModifiedBy>
  <cp:lastPrinted>2017-11-23T08:55:20Z</cp:lastPrinted>
  <dcterms:created xsi:type="dcterms:W3CDTF">2014-07-03T08:38:28Z</dcterms:created>
  <dcterms:modified xsi:type="dcterms:W3CDTF">2017-11-28T15:43:16Z</dcterms:modified>
</cp:coreProperties>
</file>