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4115" windowHeight="9660" activeTab="3"/>
  </bookViews>
  <sheets>
    <sheet name="Remises" sheetId="2" r:id="rId1"/>
    <sheet name="Tableau de Bord" sheetId="3" r:id="rId2"/>
    <sheet name="test" sheetId="17" r:id="rId3"/>
    <sheet name="test (2)" sheetId="29" r:id="rId4"/>
  </sheets>
  <calcPr calcId="145621"/>
</workbook>
</file>

<file path=xl/calcChain.xml><?xml version="1.0" encoding="utf-8"?>
<calcChain xmlns="http://schemas.openxmlformats.org/spreadsheetml/2006/main">
  <c r="P71" i="29" l="1"/>
  <c r="P70" i="29"/>
  <c r="P69" i="29"/>
  <c r="M69" i="29"/>
  <c r="N69" i="29" s="1"/>
  <c r="D69" i="29"/>
  <c r="H69" i="29" s="1"/>
  <c r="P68" i="29"/>
  <c r="P67" i="29"/>
  <c r="M67" i="29"/>
  <c r="N67" i="29" s="1"/>
  <c r="D67" i="29"/>
  <c r="H67" i="29" s="1"/>
  <c r="P66" i="29"/>
  <c r="P65" i="29"/>
  <c r="M65" i="29"/>
  <c r="N65" i="29" s="1"/>
  <c r="D65" i="29"/>
  <c r="H65" i="29" s="1"/>
  <c r="P64" i="29"/>
  <c r="P63" i="29"/>
  <c r="M63" i="29"/>
  <c r="N63" i="29" s="1"/>
  <c r="D63" i="29"/>
  <c r="H63" i="29" s="1"/>
  <c r="P62" i="29"/>
  <c r="P61" i="29"/>
  <c r="M61" i="29"/>
  <c r="N61" i="29" s="1"/>
  <c r="D61" i="29"/>
  <c r="H61" i="29" s="1"/>
  <c r="P60" i="29"/>
  <c r="P59" i="29"/>
  <c r="M59" i="29"/>
  <c r="N59" i="29" s="1"/>
  <c r="D59" i="29"/>
  <c r="H59" i="29" s="1"/>
  <c r="P58" i="29"/>
  <c r="P57" i="29"/>
  <c r="M57" i="29"/>
  <c r="N57" i="29" s="1"/>
  <c r="D57" i="29"/>
  <c r="H57" i="29" s="1"/>
  <c r="P56" i="29"/>
  <c r="P55" i="29"/>
  <c r="M55" i="29"/>
  <c r="N55" i="29" s="1"/>
  <c r="D55" i="29"/>
  <c r="H55" i="29" s="1"/>
  <c r="P54" i="29"/>
  <c r="P53" i="29"/>
  <c r="M53" i="29"/>
  <c r="N53" i="29" s="1"/>
  <c r="D53" i="29"/>
  <c r="H53" i="29" s="1"/>
  <c r="P52" i="29"/>
  <c r="P51" i="29"/>
  <c r="M51" i="29"/>
  <c r="N51" i="29" s="1"/>
  <c r="D51" i="29"/>
  <c r="H51" i="29" s="1"/>
  <c r="P50" i="29"/>
  <c r="P49" i="29"/>
  <c r="M49" i="29"/>
  <c r="N49" i="29" s="1"/>
  <c r="D49" i="29"/>
  <c r="H49" i="29" s="1"/>
  <c r="P48" i="29"/>
  <c r="P47" i="29"/>
  <c r="M47" i="29"/>
  <c r="N47" i="29" s="1"/>
  <c r="D47" i="29"/>
  <c r="H47" i="29" s="1"/>
  <c r="P46" i="29"/>
  <c r="P45" i="29"/>
  <c r="M45" i="29"/>
  <c r="N45" i="29" s="1"/>
  <c r="D45" i="29"/>
  <c r="H45" i="29" s="1"/>
  <c r="P44" i="29"/>
  <c r="M43" i="29"/>
  <c r="N43" i="29" s="1"/>
  <c r="P42" i="29"/>
  <c r="M41" i="29"/>
  <c r="N41" i="29" s="1"/>
  <c r="P40" i="29"/>
  <c r="M39" i="29"/>
  <c r="N39" i="29" s="1"/>
  <c r="P38" i="29"/>
  <c r="M37" i="29"/>
  <c r="N37" i="29" s="1"/>
  <c r="P36" i="29"/>
  <c r="M35" i="29"/>
  <c r="N35" i="29" s="1"/>
  <c r="P34" i="29"/>
  <c r="M33" i="29"/>
  <c r="N33" i="29" s="1"/>
  <c r="P32" i="29"/>
  <c r="M31" i="29"/>
  <c r="N31" i="29" s="1"/>
  <c r="P30" i="29"/>
  <c r="M29" i="29"/>
  <c r="N29" i="29" s="1"/>
  <c r="P28" i="29"/>
  <c r="M27" i="29"/>
  <c r="N27" i="29" s="1"/>
  <c r="P26" i="29"/>
  <c r="M25" i="29"/>
  <c r="N25" i="29" s="1"/>
  <c r="P24" i="29"/>
  <c r="M23" i="29"/>
  <c r="N23" i="29" s="1"/>
  <c r="P22" i="29"/>
  <c r="M21" i="29"/>
  <c r="N21" i="29" s="1"/>
  <c r="P20" i="29"/>
  <c r="M19" i="29"/>
  <c r="N19" i="29" s="1"/>
  <c r="P18" i="29"/>
  <c r="M17" i="29"/>
  <c r="N17" i="29" s="1"/>
  <c r="P16" i="29"/>
  <c r="M15" i="29"/>
  <c r="N15" i="29" s="1"/>
  <c r="P14" i="29"/>
  <c r="N14" i="29"/>
  <c r="N13" i="29"/>
  <c r="M13" i="29"/>
  <c r="P12" i="29"/>
  <c r="N12" i="29"/>
  <c r="P11" i="29"/>
  <c r="P13" i="29" s="1"/>
  <c r="P15" i="29" s="1"/>
  <c r="M11" i="29"/>
  <c r="N11" i="29" s="1"/>
  <c r="N7" i="29" s="1"/>
  <c r="D11" i="29"/>
  <c r="H11" i="29" s="1"/>
  <c r="D13" i="29" s="1"/>
  <c r="H13" i="29" s="1"/>
  <c r="D15" i="29" s="1"/>
  <c r="H15" i="29" s="1"/>
  <c r="N3" i="29"/>
  <c r="P17" i="29" l="1"/>
  <c r="D17" i="29"/>
  <c r="H17" i="29" s="1"/>
  <c r="P71" i="17"/>
  <c r="P70" i="17"/>
  <c r="P69" i="17"/>
  <c r="M69" i="17"/>
  <c r="N69" i="17" s="1"/>
  <c r="H69" i="17"/>
  <c r="D69" i="17"/>
  <c r="P68" i="17"/>
  <c r="P67" i="17"/>
  <c r="N67" i="17"/>
  <c r="M67" i="17"/>
  <c r="D67" i="17"/>
  <c r="H67" i="17" s="1"/>
  <c r="P66" i="17"/>
  <c r="P65" i="17"/>
  <c r="M65" i="17"/>
  <c r="N65" i="17" s="1"/>
  <c r="H65" i="17"/>
  <c r="D65" i="17"/>
  <c r="P64" i="17"/>
  <c r="P63" i="17"/>
  <c r="N63" i="17"/>
  <c r="M63" i="17"/>
  <c r="D63" i="17"/>
  <c r="H63" i="17" s="1"/>
  <c r="P62" i="17"/>
  <c r="P61" i="17"/>
  <c r="M61" i="17"/>
  <c r="N61" i="17" s="1"/>
  <c r="H61" i="17"/>
  <c r="D61" i="17"/>
  <c r="P60" i="17"/>
  <c r="P59" i="17"/>
  <c r="N59" i="17"/>
  <c r="M59" i="17"/>
  <c r="D59" i="17"/>
  <c r="H59" i="17" s="1"/>
  <c r="P58" i="17"/>
  <c r="P57" i="17"/>
  <c r="M57" i="17"/>
  <c r="N57" i="17" s="1"/>
  <c r="H57" i="17"/>
  <c r="D57" i="17"/>
  <c r="P56" i="17"/>
  <c r="P55" i="17"/>
  <c r="N55" i="17"/>
  <c r="M55" i="17"/>
  <c r="D55" i="17"/>
  <c r="H55" i="17" s="1"/>
  <c r="P54" i="17"/>
  <c r="P53" i="17"/>
  <c r="M53" i="17"/>
  <c r="N53" i="17" s="1"/>
  <c r="H53" i="17"/>
  <c r="D53" i="17"/>
  <c r="P52" i="17"/>
  <c r="P51" i="17"/>
  <c r="N51" i="17"/>
  <c r="M51" i="17"/>
  <c r="D51" i="17"/>
  <c r="H51" i="17" s="1"/>
  <c r="P50" i="17"/>
  <c r="P49" i="17"/>
  <c r="M49" i="17"/>
  <c r="N49" i="17" s="1"/>
  <c r="H49" i="17"/>
  <c r="D49" i="17"/>
  <c r="P48" i="17"/>
  <c r="P47" i="17"/>
  <c r="N47" i="17"/>
  <c r="M47" i="17"/>
  <c r="D47" i="17"/>
  <c r="H47" i="17" s="1"/>
  <c r="P46" i="17"/>
  <c r="P45" i="17"/>
  <c r="M45" i="17"/>
  <c r="N45" i="17" s="1"/>
  <c r="H45" i="17"/>
  <c r="D45" i="17"/>
  <c r="P44" i="17"/>
  <c r="N43" i="17"/>
  <c r="M43" i="17"/>
  <c r="P42" i="17"/>
  <c r="M41" i="17"/>
  <c r="N41" i="17" s="1"/>
  <c r="P40" i="17"/>
  <c r="N39" i="17"/>
  <c r="M39" i="17"/>
  <c r="P38" i="17"/>
  <c r="M37" i="17"/>
  <c r="N37" i="17" s="1"/>
  <c r="P36" i="17"/>
  <c r="N35" i="17"/>
  <c r="M35" i="17"/>
  <c r="P34" i="17"/>
  <c r="M33" i="17"/>
  <c r="N33" i="17" s="1"/>
  <c r="P32" i="17"/>
  <c r="N31" i="17"/>
  <c r="M31" i="17"/>
  <c r="P30" i="17"/>
  <c r="M29" i="17"/>
  <c r="N29" i="17" s="1"/>
  <c r="P28" i="17"/>
  <c r="N27" i="17"/>
  <c r="M27" i="17"/>
  <c r="P26" i="17"/>
  <c r="M25" i="17"/>
  <c r="N25" i="17" s="1"/>
  <c r="P24" i="17"/>
  <c r="N23" i="17"/>
  <c r="M23" i="17"/>
  <c r="P22" i="17"/>
  <c r="M21" i="17"/>
  <c r="N21" i="17" s="1"/>
  <c r="P20" i="17"/>
  <c r="N19" i="17"/>
  <c r="M19" i="17"/>
  <c r="P18" i="17"/>
  <c r="M17" i="17"/>
  <c r="N17" i="17" s="1"/>
  <c r="P16" i="17"/>
  <c r="P15" i="17"/>
  <c r="P17" i="17" s="1"/>
  <c r="N15" i="17"/>
  <c r="M15" i="17"/>
  <c r="P14" i="17"/>
  <c r="N14" i="17"/>
  <c r="P13" i="17"/>
  <c r="M13" i="17"/>
  <c r="N13" i="17" s="1"/>
  <c r="P12" i="17"/>
  <c r="N12" i="17"/>
  <c r="P11" i="17"/>
  <c r="M11" i="17"/>
  <c r="N11" i="17" s="1"/>
  <c r="N7" i="17" s="1"/>
  <c r="H11" i="17"/>
  <c r="D13" i="17" s="1"/>
  <c r="H13" i="17" s="1"/>
  <c r="D15" i="17" s="1"/>
  <c r="H15" i="17" s="1"/>
  <c r="D11" i="17"/>
  <c r="N3" i="17"/>
  <c r="P19" i="29" l="1"/>
  <c r="D19" i="29"/>
  <c r="H19" i="29" s="1"/>
  <c r="P19" i="17"/>
  <c r="D19" i="17"/>
  <c r="H19" i="17" s="1"/>
  <c r="D17" i="17"/>
  <c r="H17" i="17" s="1"/>
  <c r="D21" i="29" l="1"/>
  <c r="H21" i="29" s="1"/>
  <c r="P21" i="29"/>
  <c r="P21" i="17"/>
  <c r="D21" i="17"/>
  <c r="H21" i="17" s="1"/>
  <c r="P23" i="29" l="1"/>
  <c r="D23" i="29"/>
  <c r="H23" i="29" s="1"/>
  <c r="P23" i="17"/>
  <c r="D23" i="17"/>
  <c r="H23" i="17" s="1"/>
  <c r="P25" i="29" l="1"/>
  <c r="D25" i="29"/>
  <c r="H25" i="29" s="1"/>
  <c r="P25" i="17"/>
  <c r="D25" i="17"/>
  <c r="H25" i="17" s="1"/>
  <c r="P27" i="29" l="1"/>
  <c r="D27" i="29"/>
  <c r="H27" i="29" s="1"/>
  <c r="P27" i="17"/>
  <c r="D27" i="17"/>
  <c r="H27" i="17" s="1"/>
  <c r="D29" i="29" l="1"/>
  <c r="H29" i="29" s="1"/>
  <c r="D31" i="29" s="1"/>
  <c r="H31" i="29" s="1"/>
  <c r="D33" i="29" s="1"/>
  <c r="H33" i="29" s="1"/>
  <c r="P29" i="29"/>
  <c r="P31" i="29" s="1"/>
  <c r="P33" i="29" s="1"/>
  <c r="P29" i="17"/>
  <c r="P31" i="17" s="1"/>
  <c r="P33" i="17" s="1"/>
  <c r="D29" i="17"/>
  <c r="H29" i="17" s="1"/>
  <c r="D31" i="17" s="1"/>
  <c r="H31" i="17" s="1"/>
  <c r="D33" i="17" s="1"/>
  <c r="H33" i="17" s="1"/>
  <c r="P35" i="29" l="1"/>
  <c r="P37" i="29" s="1"/>
  <c r="D35" i="29"/>
  <c r="H35" i="29" s="1"/>
  <c r="D37" i="29" s="1"/>
  <c r="H37" i="29" s="1"/>
  <c r="P35" i="17"/>
  <c r="P37" i="17" s="1"/>
  <c r="D35" i="17"/>
  <c r="H35" i="17" s="1"/>
  <c r="D37" i="17" s="1"/>
  <c r="H37" i="17" s="1"/>
  <c r="P39" i="29" l="1"/>
  <c r="D39" i="29"/>
  <c r="H39" i="29" s="1"/>
  <c r="P39" i="17"/>
  <c r="D39" i="17"/>
  <c r="H39" i="17" s="1"/>
  <c r="P41" i="29" l="1"/>
  <c r="D41" i="29"/>
  <c r="H41" i="29" s="1"/>
  <c r="P41" i="17"/>
  <c r="D41" i="17"/>
  <c r="H41" i="17" s="1"/>
  <c r="P43" i="29" l="1"/>
  <c r="D43" i="29"/>
  <c r="H43" i="29" s="1"/>
  <c r="P43" i="17"/>
  <c r="D43" i="17"/>
  <c r="H43" i="17" s="1"/>
</calcChain>
</file>

<file path=xl/sharedStrings.xml><?xml version="1.0" encoding="utf-8"?>
<sst xmlns="http://schemas.openxmlformats.org/spreadsheetml/2006/main" count="133" uniqueCount="68">
  <si>
    <t>Arrivée</t>
  </si>
  <si>
    <t>départ</t>
  </si>
  <si>
    <t>Durée</t>
  </si>
  <si>
    <t xml:space="preserve">Type </t>
  </si>
  <si>
    <t>S/Réseau</t>
  </si>
  <si>
    <t>DR</t>
  </si>
  <si>
    <t>Collectes</t>
  </si>
  <si>
    <t>Remises</t>
  </si>
  <si>
    <t>Relevages</t>
  </si>
  <si>
    <t>hh</t>
  </si>
  <si>
    <t>Nom et couleur de la course</t>
  </si>
  <si>
    <t>Nom du titulaire</t>
  </si>
  <si>
    <t>Données</t>
  </si>
  <si>
    <t>Pick-Up</t>
  </si>
  <si>
    <t>Non Course</t>
  </si>
  <si>
    <t>Numéro de PT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</si>
  <si>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</si>
  <si>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</si>
  <si>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</si>
  <si>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</si>
  <si>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</si>
  <si>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</si>
  <si>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</si>
  <si>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</si>
  <si>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</si>
  <si>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</si>
  <si>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>PT 11</t>
  </si>
  <si>
    <t>PT 12</t>
  </si>
  <si>
    <t>PT 13</t>
  </si>
  <si>
    <t>PT 14</t>
  </si>
  <si>
    <t>PT 15</t>
  </si>
  <si>
    <t>PT 16</t>
  </si>
  <si>
    <t>PT 17</t>
  </si>
  <si>
    <t>PT 18</t>
  </si>
  <si>
    <t>PT 19</t>
  </si>
  <si>
    <t>PT 20</t>
  </si>
  <si>
    <t>PT 21</t>
  </si>
  <si>
    <t>PT 22</t>
  </si>
  <si>
    <t>PT 23</t>
  </si>
  <si>
    <t>PT 24</t>
  </si>
  <si>
    <t>PT 25</t>
  </si>
  <si>
    <t>PT 26</t>
  </si>
  <si>
    <t>PT 27</t>
  </si>
  <si>
    <t>PT 28</t>
  </si>
  <si>
    <t>PT 29</t>
  </si>
  <si>
    <t>PT 30</t>
  </si>
  <si>
    <t xml:space="preserve">   </t>
  </si>
  <si>
    <t>PPDC</t>
  </si>
  <si>
    <t>Lieu</t>
  </si>
  <si>
    <t>INEXIA BLAVOZY</t>
  </si>
  <si>
    <t>MICHELIN BLAVOZY</t>
  </si>
  <si>
    <t>ARMSTRONG ST GERMAIN</t>
  </si>
  <si>
    <t>CELNAT ST GERMAIN</t>
  </si>
  <si>
    <t>ST HOSTIEN BAL</t>
  </si>
  <si>
    <t>BAL</t>
  </si>
  <si>
    <t>CABINET FAURE ST GERMAIN</t>
  </si>
  <si>
    <t>ST ETIENNE LARDEYROL BAL</t>
  </si>
  <si>
    <t>ESEPAC</t>
  </si>
  <si>
    <t>BLAVOZY BAL</t>
  </si>
  <si>
    <t>LA POSTE BLAVOZY</t>
  </si>
  <si>
    <t xml:space="preserve">LA POSTE ST HOSTIEN </t>
  </si>
  <si>
    <t>ST GERMAIN BAL</t>
  </si>
  <si>
    <t>LA POSTE ST GERMAIN</t>
  </si>
  <si>
    <t>BIOFLORAL</t>
  </si>
  <si>
    <t>PROMECA</t>
  </si>
  <si>
    <t>Retour</t>
  </si>
  <si>
    <t>test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</si>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</sst>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5" tint="0.79998168889431442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5" tint="0.79998168889431442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8"/>
      <name val="Cambria"/>
      <family val="1"/>
      <scheme val="major"/>
    </font>
    <font>
      <i/>
      <sz val="10"/>
      <color rgb="FFFF0000"/>
      <name val="Calibri"/>
      <family val="2"/>
    </font>
    <font>
      <sz val="8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1499679555650502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7" borderId="2" xfId="0" applyFont="1" applyFill="1" applyBorder="1" applyAlignment="1">
      <alignment vertical="center"/>
    </xf>
    <xf numFmtId="0" fontId="1" fillId="3" borderId="0" xfId="0" applyFont="1" applyFill="1" applyBorder="1"/>
    <xf numFmtId="0" fontId="1" fillId="7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20" fontId="1" fillId="5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2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center" vertical="center"/>
    </xf>
    <xf numFmtId="20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/>
    </xf>
    <xf numFmtId="20" fontId="6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/>
    <xf numFmtId="0" fontId="4" fillId="3" borderId="0" xfId="0" applyFont="1" applyFill="1"/>
    <xf numFmtId="0" fontId="7" fillId="3" borderId="0" xfId="0" applyFont="1" applyFill="1" applyAlignment="1">
      <alignment horizontal="center" vertical="center"/>
    </xf>
    <xf numFmtId="0" fontId="5" fillId="0" borderId="0" xfId="0" applyFont="1"/>
    <xf numFmtId="20" fontId="4" fillId="8" borderId="1" xfId="0" applyNumberFormat="1" applyFont="1" applyFill="1" applyBorder="1" applyAlignment="1">
      <alignment horizontal="center" vertical="center"/>
    </xf>
    <xf numFmtId="20" fontId="8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0" fillId="10" borderId="0" xfId="0" applyFill="1"/>
    <xf numFmtId="0" fontId="0" fillId="6" borderId="0" xfId="0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3" fillId="0" borderId="0" xfId="0" applyFont="1"/>
    <xf numFmtId="3" fontId="14" fillId="9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3" fontId="14" fillId="2" borderId="4" xfId="0" applyNumberFormat="1" applyFont="1" applyFill="1" applyBorder="1" applyAlignment="1">
      <alignment horizontal="center" vertical="center"/>
    </xf>
    <xf numFmtId="3" fontId="14" fillId="2" borderId="5" xfId="0" applyNumberFormat="1" applyFont="1" applyFill="1" applyBorder="1" applyAlignment="1">
      <alignment horizontal="center" vertical="center"/>
    </xf>
    <xf numFmtId="3" fontId="14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6"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Radio" checked="Checked" firstButton="1" fmlaLink="$M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Radio" checked="Checked" firstButton="1" fmlaLink="$M$3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133350</xdr:rowOff>
        </xdr:from>
        <xdr:to>
          <xdr:col>3</xdr:col>
          <xdr:colOff>495300</xdr:colOff>
          <xdr:row>5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d'une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171450</xdr:rowOff>
        </xdr:from>
        <xdr:to>
          <xdr:col>5</xdr:col>
          <xdr:colOff>495300</xdr:colOff>
          <xdr:row>1</xdr:row>
          <xdr:rowOff>257175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3</xdr:col>
          <xdr:colOff>161925</xdr:colOff>
          <xdr:row>1</xdr:row>
          <xdr:rowOff>257175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0</xdr:row>
          <xdr:rowOff>85725</xdr:rowOff>
        </xdr:from>
        <xdr:to>
          <xdr:col>5</xdr:col>
          <xdr:colOff>2143125</xdr:colOff>
          <xdr:row>1</xdr:row>
          <xdr:rowOff>57150</xdr:rowOff>
        </xdr:to>
        <xdr:sp macro="" textlink="">
          <xdr:nvSpPr>
            <xdr:cNvPr id="20483" name="Option 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0</xdr:rowOff>
        </xdr:from>
        <xdr:to>
          <xdr:col>5</xdr:col>
          <xdr:colOff>2143125</xdr:colOff>
          <xdr:row>1</xdr:row>
          <xdr:rowOff>333375</xdr:rowOff>
        </xdr:to>
        <xdr:sp macro="" textlink="">
          <xdr:nvSpPr>
            <xdr:cNvPr id="20484" name="Option 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1685925</xdr:colOff>
          <xdr:row>0</xdr:row>
          <xdr:rowOff>180975</xdr:rowOff>
        </xdr:from>
        <xdr:to>
          <xdr:col>6</xdr:col>
          <xdr:colOff>171450</xdr:colOff>
          <xdr:row>1</xdr:row>
          <xdr:rowOff>266700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Nommer l'onglet comme la Course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171450</xdr:rowOff>
        </xdr:from>
        <xdr:to>
          <xdr:col>5</xdr:col>
          <xdr:colOff>495300</xdr:colOff>
          <xdr:row>1</xdr:row>
          <xdr:rowOff>257175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3</xdr:col>
          <xdr:colOff>161925</xdr:colOff>
          <xdr:row>1</xdr:row>
          <xdr:rowOff>257175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0</xdr:row>
          <xdr:rowOff>85725</xdr:rowOff>
        </xdr:from>
        <xdr:to>
          <xdr:col>5</xdr:col>
          <xdr:colOff>2143125</xdr:colOff>
          <xdr:row>1</xdr:row>
          <xdr:rowOff>57150</xdr:rowOff>
        </xdr:to>
        <xdr:sp macro="" textlink="">
          <xdr:nvSpPr>
            <xdr:cNvPr id="34819" name="Option 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0</xdr:rowOff>
        </xdr:from>
        <xdr:to>
          <xdr:col>5</xdr:col>
          <xdr:colOff>2143125</xdr:colOff>
          <xdr:row>1</xdr:row>
          <xdr:rowOff>333375</xdr:rowOff>
        </xdr:to>
        <xdr:sp macro="" textlink="">
          <xdr:nvSpPr>
            <xdr:cNvPr id="34820" name="Option 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1685925</xdr:colOff>
          <xdr:row>0</xdr:row>
          <xdr:rowOff>180975</xdr:rowOff>
        </xdr:from>
        <xdr:to>
          <xdr:col>6</xdr:col>
          <xdr:colOff>171450</xdr:colOff>
          <xdr:row>1</xdr:row>
          <xdr:rowOff>266700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Nommer l'onglet comme la Course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FF"/>
  </sheetPr>
  <dimension ref="A1:D30"/>
  <sheetViews>
    <sheetView workbookViewId="0">
      <selection sqref="A1:A9"/>
    </sheetView>
  </sheetViews>
  <sheetFormatPr baseColWidth="10" defaultRowHeight="15" x14ac:dyDescent="0.25"/>
  <sheetData>
    <row r="1" spans="1:4" ht="14.45" x14ac:dyDescent="0.3">
      <c r="A1" t="s">
        <v>7</v>
      </c>
      <c r="B1" t="s">
        <v>16</v>
      </c>
    </row>
    <row r="2" spans="1:4" x14ac:dyDescent="0.25">
      <c r="B2" t="s">
        <v>17</v>
      </c>
    </row>
    <row r="3" spans="1:4" x14ac:dyDescent="0.25">
      <c r="A3" t="s">
        <v>6</v>
      </c>
      <c r="B3" t="s">
        <v>18</v>
      </c>
      <c r="D3" s="45" t="s">
        <v>12</v>
      </c>
    </row>
    <row r="4" spans="1:4" x14ac:dyDescent="0.25">
      <c r="A4" t="s">
        <v>4</v>
      </c>
      <c r="B4" t="s">
        <v>19</v>
      </c>
    </row>
    <row r="5" spans="1:4" ht="14.45" x14ac:dyDescent="0.3">
      <c r="A5" t="s">
        <v>8</v>
      </c>
      <c r="B5" t="s">
        <v>20</v>
      </c>
    </row>
    <row r="6" spans="1:4" ht="14.45" x14ac:dyDescent="0.3">
      <c r="A6" t="s">
        <v>5</v>
      </c>
      <c r="B6" t="s">
        <v>21</v>
      </c>
    </row>
    <row r="7" spans="1:4" x14ac:dyDescent="0.25">
      <c r="A7" t="s">
        <v>13</v>
      </c>
      <c r="B7" t="s">
        <v>22</v>
      </c>
    </row>
    <row r="8" spans="1:4" x14ac:dyDescent="0.25">
      <c r="A8" t="s">
        <v>14</v>
      </c>
      <c r="B8" t="s">
        <v>23</v>
      </c>
    </row>
    <row r="9" spans="1:4" x14ac:dyDescent="0.25">
      <c r="A9" t="s">
        <v>65</v>
      </c>
      <c r="B9" t="s">
        <v>24</v>
      </c>
    </row>
    <row r="10" spans="1:4" x14ac:dyDescent="0.25">
      <c r="B10" t="s">
        <v>25</v>
      </c>
    </row>
    <row r="11" spans="1:4" x14ac:dyDescent="0.25">
      <c r="B11" t="s">
        <v>26</v>
      </c>
    </row>
    <row r="12" spans="1:4" x14ac:dyDescent="0.25">
      <c r="B12" t="s">
        <v>27</v>
      </c>
    </row>
    <row r="13" spans="1:4" x14ac:dyDescent="0.25">
      <c r="B13" t="s">
        <v>28</v>
      </c>
    </row>
    <row r="14" spans="1:4" x14ac:dyDescent="0.25">
      <c r="B14" t="s">
        <v>29</v>
      </c>
    </row>
    <row r="15" spans="1:4" x14ac:dyDescent="0.25">
      <c r="B15" t="s">
        <v>30</v>
      </c>
    </row>
    <row r="16" spans="1:4" x14ac:dyDescent="0.25">
      <c r="B16" t="s">
        <v>31</v>
      </c>
    </row>
    <row r="17" spans="2:2" x14ac:dyDescent="0.25">
      <c r="B17" t="s">
        <v>32</v>
      </c>
    </row>
    <row r="18" spans="2:2" x14ac:dyDescent="0.25">
      <c r="B18" t="s">
        <v>33</v>
      </c>
    </row>
    <row r="19" spans="2:2" x14ac:dyDescent="0.25">
      <c r="B19" t="s">
        <v>34</v>
      </c>
    </row>
    <row r="20" spans="2:2" x14ac:dyDescent="0.25">
      <c r="B20" t="s">
        <v>35</v>
      </c>
    </row>
    <row r="21" spans="2:2" x14ac:dyDescent="0.25">
      <c r="B21" t="s">
        <v>36</v>
      </c>
    </row>
    <row r="22" spans="2:2" x14ac:dyDescent="0.25">
      <c r="B22" t="s">
        <v>37</v>
      </c>
    </row>
    <row r="23" spans="2:2" x14ac:dyDescent="0.25">
      <c r="B23" t="s">
        <v>38</v>
      </c>
    </row>
    <row r="24" spans="2:2" x14ac:dyDescent="0.25">
      <c r="B24" t="s">
        <v>39</v>
      </c>
    </row>
    <row r="25" spans="2:2" x14ac:dyDescent="0.25">
      <c r="B25" t="s">
        <v>40</v>
      </c>
    </row>
    <row r="26" spans="2:2" x14ac:dyDescent="0.25">
      <c r="B26" t="s">
        <v>41</v>
      </c>
    </row>
    <row r="27" spans="2:2" x14ac:dyDescent="0.25">
      <c r="B27" t="s">
        <v>42</v>
      </c>
    </row>
    <row r="28" spans="2:2" x14ac:dyDescent="0.25">
      <c r="B28" t="s">
        <v>43</v>
      </c>
    </row>
    <row r="29" spans="2:2" x14ac:dyDescent="0.25">
      <c r="B29" t="s">
        <v>44</v>
      </c>
    </row>
    <row r="30" spans="2:2" x14ac:dyDescent="0.25">
      <c r="B30" t="s">
        <v>45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G29"/>
  <sheetViews>
    <sheetView zoomScaleNormal="100" workbookViewId="0"/>
  </sheetViews>
  <sheetFormatPr baseColWidth="10" defaultRowHeight="15" x14ac:dyDescent="0.25"/>
  <sheetData>
    <row r="1" spans="1:7" x14ac:dyDescent="0.25">
      <c r="A1" s="44"/>
      <c r="B1" s="44"/>
      <c r="C1" s="44"/>
      <c r="D1" s="44"/>
      <c r="E1" s="44"/>
      <c r="F1" s="44"/>
      <c r="G1" s="44"/>
    </row>
    <row r="2" spans="1:7" x14ac:dyDescent="0.25">
      <c r="A2" s="44"/>
      <c r="B2" s="44"/>
      <c r="C2" s="44"/>
      <c r="D2" s="44"/>
      <c r="E2" s="44"/>
      <c r="F2" s="44"/>
      <c r="G2" s="44"/>
    </row>
    <row r="3" spans="1:7" x14ac:dyDescent="0.25">
      <c r="A3" s="44"/>
      <c r="B3" s="44"/>
      <c r="C3" s="44"/>
      <c r="D3" s="44"/>
      <c r="E3" s="44"/>
      <c r="F3" s="44"/>
      <c r="G3" s="44"/>
    </row>
    <row r="4" spans="1:7" x14ac:dyDescent="0.25">
      <c r="A4" s="44"/>
      <c r="B4" s="44"/>
      <c r="C4" s="44"/>
      <c r="D4" s="44"/>
      <c r="E4" s="44"/>
      <c r="F4" s="44"/>
      <c r="G4" s="44"/>
    </row>
    <row r="5" spans="1:7" x14ac:dyDescent="0.25">
      <c r="A5" s="44"/>
      <c r="B5" s="44"/>
      <c r="C5" s="44"/>
      <c r="D5" s="44"/>
      <c r="E5" s="44"/>
      <c r="F5" s="44"/>
      <c r="G5" s="44"/>
    </row>
    <row r="6" spans="1:7" x14ac:dyDescent="0.25">
      <c r="A6" s="44"/>
      <c r="B6" s="44"/>
      <c r="C6" s="44"/>
      <c r="D6" s="44"/>
      <c r="E6" s="44"/>
      <c r="F6" s="44"/>
      <c r="G6" s="44"/>
    </row>
    <row r="7" spans="1:7" x14ac:dyDescent="0.25">
      <c r="A7" s="44"/>
      <c r="B7" s="44"/>
      <c r="C7" s="44"/>
      <c r="D7" s="44"/>
      <c r="E7" s="44"/>
      <c r="F7" s="44"/>
      <c r="G7" s="44"/>
    </row>
    <row r="8" spans="1:7" x14ac:dyDescent="0.25">
      <c r="A8" s="44"/>
      <c r="B8" s="44"/>
      <c r="C8" s="44"/>
      <c r="D8" s="44"/>
      <c r="E8" s="44"/>
      <c r="F8" s="44"/>
      <c r="G8" s="44"/>
    </row>
    <row r="9" spans="1:7" x14ac:dyDescent="0.25">
      <c r="A9" s="44"/>
      <c r="B9" s="44"/>
      <c r="C9" s="44"/>
      <c r="D9" s="44"/>
      <c r="E9" s="44"/>
      <c r="F9" s="44"/>
      <c r="G9" s="44"/>
    </row>
    <row r="10" spans="1:7" x14ac:dyDescent="0.25">
      <c r="A10" s="44"/>
      <c r="B10" s="44"/>
      <c r="C10" s="44"/>
      <c r="D10" s="44"/>
      <c r="E10" s="44"/>
      <c r="F10" s="44"/>
      <c r="G10" s="44"/>
    </row>
    <row r="11" spans="1:7" x14ac:dyDescent="0.25">
      <c r="A11" s="44"/>
      <c r="B11" s="44"/>
      <c r="C11" s="44"/>
      <c r="D11" s="44"/>
      <c r="E11" s="44"/>
      <c r="F11" s="44"/>
      <c r="G11" s="44"/>
    </row>
    <row r="12" spans="1:7" x14ac:dyDescent="0.25">
      <c r="A12" s="44"/>
      <c r="B12" s="44"/>
      <c r="C12" s="44"/>
      <c r="D12" s="44"/>
      <c r="E12" s="44"/>
      <c r="F12" s="44"/>
      <c r="G12" s="44"/>
    </row>
    <row r="13" spans="1:7" x14ac:dyDescent="0.25">
      <c r="A13" s="44"/>
      <c r="B13" s="44"/>
      <c r="C13" s="44"/>
      <c r="D13" s="44"/>
      <c r="E13" s="44"/>
      <c r="F13" s="44"/>
      <c r="G13" s="44"/>
    </row>
    <row r="14" spans="1:7" x14ac:dyDescent="0.25">
      <c r="A14" s="44"/>
      <c r="B14" s="44"/>
      <c r="C14" s="44"/>
      <c r="D14" s="44"/>
      <c r="E14" s="44"/>
      <c r="F14" s="44"/>
      <c r="G14" s="44"/>
    </row>
    <row r="15" spans="1:7" x14ac:dyDescent="0.25">
      <c r="A15" s="44"/>
      <c r="B15" s="44"/>
      <c r="C15" s="44"/>
      <c r="D15" s="44"/>
      <c r="E15" s="44"/>
      <c r="F15" s="44"/>
      <c r="G15" s="44"/>
    </row>
    <row r="16" spans="1:7" x14ac:dyDescent="0.25">
      <c r="A16" s="44"/>
      <c r="B16" s="44"/>
      <c r="C16" s="44"/>
      <c r="D16" s="44"/>
      <c r="E16" s="44"/>
      <c r="F16" s="44"/>
      <c r="G16" s="44"/>
    </row>
    <row r="17" spans="1:7" x14ac:dyDescent="0.25">
      <c r="A17" s="44"/>
      <c r="B17" s="44"/>
      <c r="C17" s="44"/>
      <c r="D17" s="44"/>
      <c r="E17" s="44"/>
      <c r="F17" s="44"/>
      <c r="G17" s="44"/>
    </row>
    <row r="18" spans="1:7" x14ac:dyDescent="0.25">
      <c r="A18" s="44"/>
      <c r="B18" s="44"/>
      <c r="C18" s="44"/>
      <c r="D18" s="44"/>
      <c r="E18" s="44"/>
      <c r="F18" s="44"/>
      <c r="G18" s="44"/>
    </row>
    <row r="19" spans="1:7" x14ac:dyDescent="0.25">
      <c r="A19" s="44"/>
      <c r="B19" s="44"/>
      <c r="C19" s="44"/>
      <c r="D19" s="44"/>
      <c r="E19" s="44"/>
      <c r="F19" s="44"/>
      <c r="G19" s="44"/>
    </row>
    <row r="20" spans="1:7" x14ac:dyDescent="0.25">
      <c r="A20" s="44"/>
      <c r="B20" s="44"/>
      <c r="C20" s="44"/>
      <c r="D20" s="44"/>
      <c r="E20" s="44"/>
      <c r="F20" s="44"/>
      <c r="G20" s="44"/>
    </row>
    <row r="21" spans="1:7" x14ac:dyDescent="0.25">
      <c r="A21" s="44"/>
      <c r="B21" s="44"/>
      <c r="C21" s="44"/>
      <c r="D21" s="44"/>
      <c r="E21" s="44"/>
      <c r="F21" s="44"/>
      <c r="G21" s="44"/>
    </row>
    <row r="22" spans="1:7" x14ac:dyDescent="0.25">
      <c r="A22" s="44"/>
      <c r="B22" s="44"/>
      <c r="C22" s="44"/>
      <c r="D22" s="44"/>
      <c r="E22" s="44"/>
      <c r="F22" s="44"/>
      <c r="G22" s="44"/>
    </row>
    <row r="23" spans="1:7" x14ac:dyDescent="0.25">
      <c r="A23" s="44"/>
      <c r="B23" s="44"/>
      <c r="C23" s="44"/>
      <c r="D23" s="44"/>
      <c r="E23" s="44"/>
      <c r="F23" s="44"/>
      <c r="G23" s="44"/>
    </row>
    <row r="24" spans="1:7" x14ac:dyDescent="0.25">
      <c r="A24" s="44"/>
      <c r="B24" s="44"/>
      <c r="C24" s="44"/>
      <c r="D24" s="44"/>
      <c r="E24" s="44"/>
      <c r="F24" s="44"/>
      <c r="G24" s="44"/>
    </row>
    <row r="25" spans="1:7" x14ac:dyDescent="0.25">
      <c r="A25" s="44"/>
      <c r="B25" s="44"/>
      <c r="C25" s="44"/>
      <c r="D25" s="44"/>
      <c r="E25" s="44"/>
      <c r="F25" s="44"/>
      <c r="G25" s="44"/>
    </row>
    <row r="26" spans="1:7" x14ac:dyDescent="0.25">
      <c r="A26" s="44"/>
      <c r="B26" s="44"/>
      <c r="C26" s="44"/>
      <c r="D26" s="44"/>
      <c r="E26" s="44"/>
      <c r="F26" s="44"/>
      <c r="G26" s="44"/>
    </row>
    <row r="27" spans="1:7" x14ac:dyDescent="0.25">
      <c r="A27" s="44"/>
      <c r="B27" s="44"/>
      <c r="C27" s="44"/>
      <c r="D27" s="44"/>
      <c r="E27" s="44"/>
      <c r="F27" s="44"/>
      <c r="G27" s="44"/>
    </row>
    <row r="28" spans="1:7" x14ac:dyDescent="0.25">
      <c r="A28" s="44"/>
      <c r="B28" s="44"/>
      <c r="C28" s="44"/>
      <c r="D28" s="44"/>
      <c r="E28" s="44"/>
      <c r="F28" s="44"/>
      <c r="G28" s="44"/>
    </row>
    <row r="29" spans="1:7" x14ac:dyDescent="0.25">
      <c r="A29" s="44"/>
      <c r="B29" s="44"/>
      <c r="C29" s="44"/>
      <c r="D29" s="44"/>
      <c r="E29" s="44"/>
      <c r="F29" s="44"/>
      <c r="G29" s="44"/>
    </row>
  </sheetData>
  <pageMargins left="0.7" right="0.7" top="0.75" bottom="0.75" header="0.3" footer="0.3"/>
  <pageSetup paperSize="9" orientation="portrait" horizontalDpi="4294967294" verticalDpi="4294967294" r:id="rId1"/>
  <headerFooter>
    <oddHeader>&amp;C&amp;G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reationcourse">
                <anchor moveWithCells="1" sizeWithCells="1">
                  <from>
                    <xdr:col>1</xdr:col>
                    <xdr:colOff>171450</xdr:colOff>
                    <xdr:row>3</xdr:row>
                    <xdr:rowOff>133350</xdr:rowOff>
                  </from>
                  <to>
                    <xdr:col>3</xdr:col>
                    <xdr:colOff>495300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B7DEE8"/>
  </sheetPr>
  <dimension ref="A1:P71"/>
  <sheetViews>
    <sheetView zoomScaleNormal="100" workbookViewId="0">
      <selection activeCell="H3" sqref="H3:J4"/>
    </sheetView>
  </sheetViews>
  <sheetFormatPr baseColWidth="10" defaultRowHeight="15" x14ac:dyDescent="0.25"/>
  <cols>
    <col min="1" max="1" width="3.28515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4.42578125" customWidth="1"/>
    <col min="12" max="12" width="4.28515625" customWidth="1"/>
    <col min="13" max="13" width="11.5703125" customWidth="1"/>
    <col min="15" max="15" width="4.7109375" customWidth="1"/>
  </cols>
  <sheetData>
    <row r="1" spans="1:16" ht="28.5" customHeight="1" x14ac:dyDescent="0.25">
      <c r="A1" s="36" t="s">
        <v>46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16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16" ht="22.5" customHeight="1" x14ac:dyDescent="0.25">
      <c r="A3" s="41"/>
      <c r="B3" s="52" t="s">
        <v>15</v>
      </c>
      <c r="C3" s="52"/>
      <c r="D3" s="52"/>
      <c r="E3" s="46"/>
      <c r="F3" s="54" t="s">
        <v>10</v>
      </c>
      <c r="G3" s="9"/>
      <c r="H3" s="52" t="s">
        <v>11</v>
      </c>
      <c r="I3" s="52"/>
      <c r="J3" s="52"/>
      <c r="K3" s="6"/>
      <c r="M3" s="50">
        <v>1</v>
      </c>
      <c r="N3" s="49" t="str">
        <f>IF(M3=2,"Samedi","Semaine")</f>
        <v>Semaine</v>
      </c>
    </row>
    <row r="4" spans="1:16" ht="22.5" customHeight="1" thickBot="1" x14ac:dyDescent="0.4">
      <c r="A4" s="41" t="s">
        <v>9</v>
      </c>
      <c r="B4" s="53"/>
      <c r="C4" s="53"/>
      <c r="D4" s="53"/>
      <c r="E4" s="46"/>
      <c r="F4" s="55"/>
      <c r="G4" s="43"/>
      <c r="H4" s="53"/>
      <c r="I4" s="53"/>
      <c r="J4" s="53"/>
      <c r="K4" s="6"/>
    </row>
    <row r="5" spans="1:16" ht="30" customHeight="1" thickTop="1" x14ac:dyDescent="0.25">
      <c r="A5" s="34"/>
      <c r="B5" s="56" t="s">
        <v>32</v>
      </c>
      <c r="C5" s="57"/>
      <c r="D5" s="58"/>
      <c r="E5" s="6"/>
      <c r="F5" s="48" t="s">
        <v>66</v>
      </c>
      <c r="G5" s="9"/>
      <c r="H5" s="56"/>
      <c r="I5" s="57"/>
      <c r="J5" s="58"/>
      <c r="K5" s="6"/>
    </row>
    <row r="6" spans="1:16" ht="22.5" customHeight="1" thickBot="1" x14ac:dyDescent="0.3">
      <c r="A6" s="41"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</row>
    <row r="7" spans="1:16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48</v>
      </c>
      <c r="G7" s="12"/>
      <c r="H7" s="13" t="s">
        <v>1</v>
      </c>
      <c r="I7" s="12"/>
      <c r="J7" s="11" t="s">
        <v>3</v>
      </c>
      <c r="K7" s="10"/>
      <c r="N7" s="40">
        <f>SUM(N11:N76)</f>
        <v>0.10069444444444445</v>
      </c>
      <c r="P7"/>
    </row>
    <row r="8" spans="1:16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</row>
    <row r="9" spans="1:16" s="23" customFormat="1" ht="19.5" customHeight="1" thickBot="1" x14ac:dyDescent="0.3">
      <c r="A9" s="37"/>
      <c r="B9" s="16"/>
      <c r="C9" s="17"/>
      <c r="D9" s="18"/>
      <c r="E9" s="19"/>
      <c r="F9" s="27" t="s">
        <v>47</v>
      </c>
      <c r="G9" s="20"/>
      <c r="H9" s="28">
        <v>0.59375</v>
      </c>
      <c r="I9" s="21"/>
      <c r="J9" s="18"/>
      <c r="K9" s="22"/>
    </row>
    <row r="10" spans="1:16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</row>
    <row r="11" spans="1:16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53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Course",""))))))))</f>
        <v>Relevages</v>
      </c>
      <c r="N11" s="31">
        <f t="shared" ref="N11:N15" si="0">IF(M11="","",B11)</f>
        <v>2.0833333333333332E-2</v>
      </c>
      <c r="P11" s="51">
        <f>IF(H9="","",H9+B11)</f>
        <v>0.61458333333333337</v>
      </c>
    </row>
    <row r="12" spans="1:16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0"/>
        <v/>
      </c>
      <c r="P12" s="51" t="str">
        <f t="shared" ref="P12" si="1">IF(H10="","",H10+B12)</f>
        <v/>
      </c>
    </row>
    <row r="13" spans="1:16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60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Course",""))))))))</f>
        <v>S/Réseau</v>
      </c>
      <c r="N13" s="31">
        <f t="shared" si="0"/>
        <v>0</v>
      </c>
      <c r="P13" s="51">
        <f>IF(B13="","",P11+B13)</f>
        <v>0.61458333333333337</v>
      </c>
    </row>
    <row r="14" spans="1:16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0"/>
        <v/>
      </c>
      <c r="P14" s="51" t="str">
        <f t="shared" ref="P14:P71" si="2">IF(B14="","",P12+B14)</f>
        <v/>
      </c>
    </row>
    <row r="15" spans="1:16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56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Course",""))))))))</f>
        <v>Relevages</v>
      </c>
      <c r="N15" s="31">
        <f t="shared" si="0"/>
        <v>3.472222222222222E-3</v>
      </c>
      <c r="P15" s="51">
        <f t="shared" si="2"/>
        <v>0.61805555555555558</v>
      </c>
    </row>
    <row r="16" spans="1:16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51" t="str">
        <f t="shared" si="2"/>
        <v/>
      </c>
    </row>
    <row r="17" spans="1:16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49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Course",""))))))))</f>
        <v>Collectes</v>
      </c>
      <c r="N17" s="31">
        <f t="shared" ref="N17" si="3">IF(M17="","",B17)</f>
        <v>6.9444444444444441E-3</v>
      </c>
      <c r="P17" s="51">
        <f t="shared" si="2"/>
        <v>0.625</v>
      </c>
    </row>
    <row r="18" spans="1:16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51" t="str">
        <f t="shared" si="2"/>
        <v/>
      </c>
    </row>
    <row r="19" spans="1:16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50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Course",""))))))))</f>
        <v>Collectes</v>
      </c>
      <c r="N19" s="31">
        <f t="shared" ref="N19" si="4">IF(M19="","",B19)</f>
        <v>5.5555555555555558E-3</v>
      </c>
      <c r="P19" s="51">
        <f t="shared" si="2"/>
        <v>0.63055555555555554</v>
      </c>
    </row>
    <row r="20" spans="1:16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7"/>
      <c r="P20" s="51" t="str">
        <f t="shared" si="2"/>
        <v/>
      </c>
    </row>
    <row r="21" spans="1:16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51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Course",""))))))))</f>
        <v>Collectes</v>
      </c>
      <c r="N21" s="31">
        <f t="shared" ref="N21" si="5">IF(M21="","",B21)</f>
        <v>8.3333333333333332E-3</v>
      </c>
      <c r="P21" s="51">
        <f t="shared" si="2"/>
        <v>0.63888888888888884</v>
      </c>
    </row>
    <row r="22" spans="1:16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51" t="str">
        <f t="shared" si="2"/>
        <v/>
      </c>
    </row>
    <row r="23" spans="1:16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52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Course",""))))))))</f>
        <v>Collectes</v>
      </c>
      <c r="N23" s="31">
        <f t="shared" ref="N23" si="6">IF(M23="","",B23)</f>
        <v>3.472222222222222E-3</v>
      </c>
      <c r="P23" s="51">
        <f t="shared" si="2"/>
        <v>0.64236111111111105</v>
      </c>
    </row>
    <row r="24" spans="1:16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51" t="str">
        <f t="shared" si="2"/>
        <v/>
      </c>
    </row>
    <row r="25" spans="1:16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54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Course",""))))))))</f>
        <v>Relevages</v>
      </c>
      <c r="N25" s="31">
        <f t="shared" ref="N25" si="7">IF(M25="","",B25)</f>
        <v>3.472222222222222E-3</v>
      </c>
      <c r="P25" s="51">
        <f t="shared" si="2"/>
        <v>0.64583333333333326</v>
      </c>
    </row>
    <row r="26" spans="1:16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51" t="str">
        <f t="shared" si="2"/>
        <v/>
      </c>
    </row>
    <row r="27" spans="1:16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55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Course",""))))))))</f>
        <v>Collectes</v>
      </c>
      <c r="N27" s="31">
        <f t="shared" ref="N27" si="8">IF(M27="","",B27)</f>
        <v>3.472222222222222E-3</v>
      </c>
      <c r="P27" s="51">
        <f t="shared" si="2"/>
        <v>0.64930555555555547</v>
      </c>
    </row>
    <row r="28" spans="1:16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51" t="str">
        <f t="shared" si="2"/>
        <v/>
      </c>
    </row>
    <row r="29" spans="1:16" ht="19.5" customHeight="1" thickBot="1" x14ac:dyDescent="0.3">
      <c r="A29" s="38">
        <v>10</v>
      </c>
      <c r="B29" s="28">
        <v>3.472222222222222E-3</v>
      </c>
      <c r="C29" s="17"/>
      <c r="D29" s="26">
        <f>IF(B29="","",IF(B29=0,H27,((P27+B29)-$A$6)))</f>
        <v>0.65208333333333324</v>
      </c>
      <c r="E29" s="19"/>
      <c r="F29" s="27" t="s">
        <v>57</v>
      </c>
      <c r="G29" s="19"/>
      <c r="H29" s="26">
        <f>IF(D29="","",IF(B29=0,D29,D29+($A$6*2)))</f>
        <v>0.65347222222222212</v>
      </c>
      <c r="I29" s="19"/>
      <c r="J29" s="29" t="s">
        <v>6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Course",""))))))))</f>
        <v>Collectes</v>
      </c>
      <c r="N29" s="31">
        <f t="shared" ref="N29" si="9">IF(M29="","",B29)</f>
        <v>3.472222222222222E-3</v>
      </c>
      <c r="P29" s="51">
        <f t="shared" si="2"/>
        <v>0.65277777777777768</v>
      </c>
    </row>
    <row r="30" spans="1:16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51" t="str">
        <f t="shared" si="2"/>
        <v/>
      </c>
    </row>
    <row r="31" spans="1:16" ht="19.5" customHeight="1" thickBot="1" x14ac:dyDescent="0.3">
      <c r="A31" s="38">
        <v>11</v>
      </c>
      <c r="B31" s="28">
        <v>0</v>
      </c>
      <c r="C31" s="17"/>
      <c r="D31" s="26">
        <f>IF(B31="","",IF(B31=0,H29,((P29+B31)-$A$6)))</f>
        <v>0.65347222222222212</v>
      </c>
      <c r="E31" s="19"/>
      <c r="F31" s="27" t="s">
        <v>58</v>
      </c>
      <c r="G31" s="19"/>
      <c r="H31" s="26">
        <f>IF(D31="","",IF(B31=0,D31,D31+($A$6*2)))</f>
        <v>0.65347222222222212</v>
      </c>
      <c r="I31" s="19"/>
      <c r="J31" s="29" t="s">
        <v>4</v>
      </c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Course",""))))))))</f>
        <v>S/Réseau</v>
      </c>
      <c r="N31" s="31">
        <f t="shared" ref="N31" si="10">IF(M31="","",B31)</f>
        <v>0</v>
      </c>
      <c r="P31" s="51">
        <f t="shared" si="2"/>
        <v>0.65277777777777768</v>
      </c>
    </row>
    <row r="32" spans="1:16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51" t="str">
        <f t="shared" si="2"/>
        <v/>
      </c>
    </row>
    <row r="33" spans="1:16" ht="19.5" customHeight="1" thickBot="1" x14ac:dyDescent="0.3">
      <c r="A33" s="38">
        <v>12</v>
      </c>
      <c r="B33" s="28">
        <v>0</v>
      </c>
      <c r="C33" s="17"/>
      <c r="D33" s="26">
        <f>IF(B33="","",IF(B33=0,H31,((P31+B33)-$A$6)))</f>
        <v>0.65347222222222212</v>
      </c>
      <c r="E33" s="19"/>
      <c r="F33" s="27" t="s">
        <v>59</v>
      </c>
      <c r="G33" s="19"/>
      <c r="H33" s="26">
        <f>IF(D33="","",IF(B33=0,D33,D33+($A$6*2)))</f>
        <v>0.65347222222222212</v>
      </c>
      <c r="I33" s="19"/>
      <c r="J33" s="29" t="s">
        <v>4</v>
      </c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Course",""))))))))</f>
        <v>S/Réseau</v>
      </c>
      <c r="N33" s="31">
        <f t="shared" ref="N33" si="11">IF(M33="","",B33)</f>
        <v>0</v>
      </c>
      <c r="P33" s="51">
        <f t="shared" si="2"/>
        <v>0.65277777777777768</v>
      </c>
    </row>
    <row r="34" spans="1:16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51" t="str">
        <f t="shared" si="2"/>
        <v/>
      </c>
    </row>
    <row r="35" spans="1:16" ht="19.5" customHeight="1" thickBot="1" x14ac:dyDescent="0.3">
      <c r="A35" s="38">
        <v>13</v>
      </c>
      <c r="B35" s="28">
        <v>3.472222222222222E-3</v>
      </c>
      <c r="C35" s="17"/>
      <c r="D35" s="26">
        <f>IF(B35="","",IF(B35=0,H33,((P33+B35)-$A$6)))</f>
        <v>0.65555555555555545</v>
      </c>
      <c r="E35" s="19"/>
      <c r="F35" s="27" t="s">
        <v>61</v>
      </c>
      <c r="G35" s="19"/>
      <c r="H35" s="26">
        <f>IF(D35="","",IF(B35=0,D35,D35+($A$6*2)))</f>
        <v>0.65694444444444433</v>
      </c>
      <c r="I35" s="19"/>
      <c r="J35" s="29" t="s">
        <v>4</v>
      </c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Course",""))))))))</f>
        <v>S/Réseau</v>
      </c>
      <c r="N35" s="31">
        <f t="shared" ref="N35" si="12">IF(M35="","",B35)</f>
        <v>3.472222222222222E-3</v>
      </c>
      <c r="P35" s="51">
        <f t="shared" si="2"/>
        <v>0.65624999999999989</v>
      </c>
    </row>
    <row r="36" spans="1:16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51" t="str">
        <f t="shared" si="2"/>
        <v/>
      </c>
    </row>
    <row r="37" spans="1:16" ht="19.5" customHeight="1" thickBot="1" x14ac:dyDescent="0.3">
      <c r="A37" s="38">
        <v>14</v>
      </c>
      <c r="B37" s="28">
        <v>0</v>
      </c>
      <c r="C37" s="17"/>
      <c r="D37" s="26">
        <f>IF(B37="","",IF(B37=0,H35,((P35+B37)-$A$6)))</f>
        <v>0.65694444444444433</v>
      </c>
      <c r="E37" s="19"/>
      <c r="F37" s="27" t="s">
        <v>62</v>
      </c>
      <c r="G37" s="19"/>
      <c r="H37" s="26">
        <f>IF(D37="","",IF(B37=0,D37,D37+($A$6*2)))</f>
        <v>0.65694444444444433</v>
      </c>
      <c r="I37" s="19"/>
      <c r="J37" s="29" t="s">
        <v>4</v>
      </c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Course",""))))))))</f>
        <v>S/Réseau</v>
      </c>
      <c r="N37" s="31">
        <f t="shared" ref="N37" si="13">IF(M37="","",B37)</f>
        <v>0</v>
      </c>
      <c r="P37" s="51">
        <f t="shared" si="2"/>
        <v>0.65624999999999989</v>
      </c>
    </row>
    <row r="38" spans="1:16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51" t="str">
        <f t="shared" si="2"/>
        <v/>
      </c>
    </row>
    <row r="39" spans="1:16" ht="19.5" customHeight="1" thickBot="1" x14ac:dyDescent="0.3">
      <c r="A39" s="38">
        <v>15</v>
      </c>
      <c r="B39" s="28">
        <v>6.9444444444444441E-3</v>
      </c>
      <c r="C39" s="17"/>
      <c r="D39" s="26">
        <f>IF(B39="","",IF(B39=0,H37,((P37+B39)-$A$6)))</f>
        <v>0.66249999999999987</v>
      </c>
      <c r="E39" s="19"/>
      <c r="F39" s="27" t="s">
        <v>63</v>
      </c>
      <c r="G39" s="19"/>
      <c r="H39" s="26">
        <f>IF(D39="","",IF(B39=0,D39,D39+($A$6*2)))</f>
        <v>0.66388888888888875</v>
      </c>
      <c r="I39" s="19"/>
      <c r="J39" s="29" t="s">
        <v>6</v>
      </c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Course",""))))))))</f>
        <v>Collectes</v>
      </c>
      <c r="N39" s="31">
        <f t="shared" ref="N39" si="14">IF(M39="","",B39)</f>
        <v>6.9444444444444441E-3</v>
      </c>
      <c r="P39" s="51">
        <f t="shared" si="2"/>
        <v>0.66319444444444431</v>
      </c>
    </row>
    <row r="40" spans="1:16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51" t="str">
        <f t="shared" si="2"/>
        <v/>
      </c>
    </row>
    <row r="41" spans="1:16" ht="19.5" customHeight="1" thickBot="1" x14ac:dyDescent="0.3">
      <c r="A41" s="38">
        <v>16</v>
      </c>
      <c r="B41" s="28">
        <v>1.7361111111111112E-2</v>
      </c>
      <c r="C41" s="17"/>
      <c r="D41" s="26">
        <f>IF(B41="","",IF(B41=0,H39,((P39+B41)-$A$6)))</f>
        <v>0.67986111111111103</v>
      </c>
      <c r="E41" s="19"/>
      <c r="F41" s="27" t="s">
        <v>64</v>
      </c>
      <c r="G41" s="19"/>
      <c r="H41" s="26">
        <f>IF(D41="","",IF(B41=0,D41,D41+($A$6*2)))</f>
        <v>0.68124999999999991</v>
      </c>
      <c r="I41" s="19"/>
      <c r="J41" s="29" t="s">
        <v>6</v>
      </c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Course",""))))))))</f>
        <v>Collectes</v>
      </c>
      <c r="N41" s="31">
        <f t="shared" ref="N41" si="15">IF(M41="","",B41)</f>
        <v>1.7361111111111112E-2</v>
      </c>
      <c r="P41" s="51">
        <f t="shared" si="2"/>
        <v>0.68055555555555547</v>
      </c>
    </row>
    <row r="42" spans="1:16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51" t="str">
        <f t="shared" si="2"/>
        <v/>
      </c>
    </row>
    <row r="43" spans="1:16" ht="19.5" customHeight="1" thickBot="1" x14ac:dyDescent="0.3">
      <c r="A43" s="38">
        <v>17</v>
      </c>
      <c r="B43" s="28">
        <v>1.3888888888888888E-2</v>
      </c>
      <c r="C43" s="17"/>
      <c r="D43" s="26">
        <f>IF(B43="","",IF(B43=0,H41,((P41+B43)-$A$6)))</f>
        <v>0.69374999999999987</v>
      </c>
      <c r="E43" s="19"/>
      <c r="F43" s="27" t="s">
        <v>47</v>
      </c>
      <c r="G43" s="19"/>
      <c r="H43" s="26">
        <f>IF(D43="","",IF(B43=0,D43,D43+($A$6*2)))</f>
        <v>0.69513888888888875</v>
      </c>
      <c r="I43" s="19"/>
      <c r="J43" s="29" t="s">
        <v>65</v>
      </c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Course",""))))))))</f>
        <v>Retour</v>
      </c>
      <c r="N43" s="31">
        <f t="shared" ref="N43" si="16">IF(M43="","",B43)</f>
        <v>1.3888888888888888E-2</v>
      </c>
      <c r="P43" s="51">
        <f t="shared" si="2"/>
        <v>0.69444444444444431</v>
      </c>
    </row>
    <row r="44" spans="1:16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51" t="str">
        <f t="shared" si="2"/>
        <v/>
      </c>
    </row>
    <row r="45" spans="1:16" ht="19.5" customHeight="1" thickBot="1" x14ac:dyDescent="0.3">
      <c r="A45" s="38">
        <v>18</v>
      </c>
      <c r="B45" s="28"/>
      <c r="C45" s="17"/>
      <c r="D45" s="26" t="str">
        <f>IF(B45="","",IF(B45=0,H43,((P43+B45)-$A$6)))</f>
        <v/>
      </c>
      <c r="E45" s="19"/>
      <c r="F45" s="27"/>
      <c r="G45" s="19"/>
      <c r="H45" s="26" t="str">
        <f>IF(D45="","",IF(B45=0,D45,D45+($A$6*2)))</f>
        <v/>
      </c>
      <c r="I45" s="19"/>
      <c r="J45" s="29"/>
      <c r="K45" s="15"/>
      <c r="M45" s="30" t="str">
        <f>IF(J45="Collectes","Collectes",IF(J45="remises","remises",IF(J45="S/Réseau","S/Réseau",IF(J45="Relevages","Relevages",IF(J45="DR","DR","")))))</f>
        <v/>
      </c>
      <c r="N45" s="31" t="str">
        <f t="shared" ref="N45" si="17">IF(M45="","",B45)</f>
        <v/>
      </c>
      <c r="P45" s="51" t="str">
        <f t="shared" si="2"/>
        <v/>
      </c>
    </row>
    <row r="46" spans="1:16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51" t="str">
        <f t="shared" si="2"/>
        <v/>
      </c>
    </row>
    <row r="47" spans="1:16" ht="19.5" customHeight="1" thickBot="1" x14ac:dyDescent="0.3">
      <c r="A47" s="38">
        <v>19</v>
      </c>
      <c r="B47" s="28"/>
      <c r="C47" s="17"/>
      <c r="D47" s="26" t="str">
        <f>IF(B47="","",IF(B47=0,H45,((P45+B47)-$A$6)))</f>
        <v/>
      </c>
      <c r="E47" s="19"/>
      <c r="F47" s="27"/>
      <c r="G47" s="19"/>
      <c r="H47" s="26" t="str">
        <f>IF(D47="","",IF(B47=0,D47,D47+($A$6*2)))</f>
        <v/>
      </c>
      <c r="I47" s="19"/>
      <c r="J47" s="29"/>
      <c r="K47" s="15"/>
      <c r="M47" s="30" t="str">
        <f>IF(J47="Collectes","Collectes",IF(J47="remises","remises",IF(J47="S/Réseau","S/Réseau",IF(J47="Relevages","Relevages",IF(J47="DR","DR","")))))</f>
        <v/>
      </c>
      <c r="N47" s="31" t="str">
        <f t="shared" ref="N47" si="18">IF(M47="","",B47)</f>
        <v/>
      </c>
      <c r="P47" s="51" t="str">
        <f t="shared" si="2"/>
        <v/>
      </c>
    </row>
    <row r="48" spans="1:16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51" t="str">
        <f t="shared" si="2"/>
        <v/>
      </c>
    </row>
    <row r="49" spans="1:16" ht="19.5" customHeight="1" thickBot="1" x14ac:dyDescent="0.3">
      <c r="A49" s="38">
        <v>20</v>
      </c>
      <c r="B49" s="28"/>
      <c r="C49" s="17"/>
      <c r="D49" s="26" t="str">
        <f>IF(B49="","",IF(B49=0,H47,((P47+B49)-$A$6)))</f>
        <v/>
      </c>
      <c r="E49" s="19"/>
      <c r="F49" s="27"/>
      <c r="G49" s="19"/>
      <c r="H49" s="26" t="str">
        <f>IF(D49="","",IF(B49=0,D49,D49+($A$6*2)))</f>
        <v/>
      </c>
      <c r="I49" s="19"/>
      <c r="J49" s="29"/>
      <c r="K49" s="15"/>
      <c r="M49" s="30" t="str">
        <f>IF(J49="Collectes","Collectes",IF(J49="remises","remises",IF(J49="S/Réseau","S/Réseau",IF(J49="Relevages","Relevages",IF(J49="DR","DR","")))))</f>
        <v/>
      </c>
      <c r="N49" s="31" t="str">
        <f t="shared" ref="N49" si="19">IF(M49="","",B49)</f>
        <v/>
      </c>
      <c r="P49" s="51" t="str">
        <f t="shared" si="2"/>
        <v/>
      </c>
    </row>
    <row r="50" spans="1:16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51" t="str">
        <f t="shared" si="2"/>
        <v/>
      </c>
    </row>
    <row r="51" spans="1:16" ht="19.5" customHeight="1" thickBot="1" x14ac:dyDescent="0.3">
      <c r="A51" s="38">
        <v>21</v>
      </c>
      <c r="B51" s="28"/>
      <c r="C51" s="17"/>
      <c r="D51" s="26" t="str">
        <f>IF(B51="","",IF(B51=0,H49,((P49+B51)-$A$6)))</f>
        <v/>
      </c>
      <c r="E51" s="19"/>
      <c r="F51" s="27"/>
      <c r="G51" s="19"/>
      <c r="H51" s="26" t="str">
        <f>IF(D51="","",IF(B51=0,D51,D51+($A$6*2)))</f>
        <v/>
      </c>
      <c r="I51" s="19"/>
      <c r="J51" s="29"/>
      <c r="K51" s="15"/>
      <c r="M51" s="30" t="str">
        <f>IF(J51="Collectes","Collectes",IF(J51="remises","remises",IF(J51="S/Réseau","S/Réseau",IF(J51="Relevages","Relevages",IF(J51="DR","DR","")))))</f>
        <v/>
      </c>
      <c r="N51" s="31" t="str">
        <f t="shared" ref="N51" si="20">IF(M51="","",B51)</f>
        <v/>
      </c>
      <c r="P51" s="51" t="str">
        <f t="shared" si="2"/>
        <v/>
      </c>
    </row>
    <row r="52" spans="1:16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51" t="str">
        <f t="shared" si="2"/>
        <v/>
      </c>
    </row>
    <row r="53" spans="1:16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IF(J53="Collectes","Collectes",IF(J53="remises","remises",IF(J53="S/Réseau","S/Réseau",IF(J53="Relevages","Relevages",IF(J53="DR","DR","")))))</f>
        <v/>
      </c>
      <c r="N53" s="31" t="str">
        <f t="shared" ref="N53" si="21">IF(M53="","",B53)</f>
        <v/>
      </c>
      <c r="P53" s="51" t="str">
        <f t="shared" si="2"/>
        <v/>
      </c>
    </row>
    <row r="54" spans="1:16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51" t="str">
        <f t="shared" si="2"/>
        <v/>
      </c>
    </row>
    <row r="55" spans="1:16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IF(J55="Collectes","Collectes",IF(J55="remises","remises",IF(J55="S/Réseau","S/Réseau",IF(J55="Relevages","Relevages",IF(J55="DR","DR","")))))</f>
        <v/>
      </c>
      <c r="N55" s="31" t="str">
        <f t="shared" ref="N55" si="22">IF(M55="","",B55)</f>
        <v/>
      </c>
      <c r="P55" s="51" t="str">
        <f t="shared" si="2"/>
        <v/>
      </c>
    </row>
    <row r="56" spans="1:16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51" t="str">
        <f t="shared" si="2"/>
        <v/>
      </c>
    </row>
    <row r="57" spans="1:16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IF(J57="Collectes","Collectes",IF(J57="remises","remises",IF(J57="S/Réseau","S/Réseau",IF(J57="Relevages","Relevages",IF(J57="DR","DR","")))))</f>
        <v/>
      </c>
      <c r="N57" s="31" t="str">
        <f t="shared" ref="N57" si="23">IF(M57="","",B57)</f>
        <v/>
      </c>
      <c r="P57" s="51" t="str">
        <f t="shared" si="2"/>
        <v/>
      </c>
    </row>
    <row r="58" spans="1:16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51" t="str">
        <f t="shared" si="2"/>
        <v/>
      </c>
    </row>
    <row r="59" spans="1:16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IF(J59="Collectes","Collectes",IF(J59="remises","remises",IF(J59="S/Réseau","S/Réseau",IF(J59="Relevages","Relevages",IF(J59="DR","DR","")))))</f>
        <v/>
      </c>
      <c r="N59" s="31" t="str">
        <f t="shared" ref="N59" si="24">IF(M59="","",B59)</f>
        <v/>
      </c>
      <c r="P59" s="51" t="str">
        <f t="shared" si="2"/>
        <v/>
      </c>
    </row>
    <row r="60" spans="1:16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51" t="str">
        <f t="shared" si="2"/>
        <v/>
      </c>
    </row>
    <row r="61" spans="1:16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IF(J61="Collectes","Collectes",IF(J61="remises","remises",IF(J61="S/Réseau","S/Réseau",IF(J61="Relevages","Relevages",IF(J61="DR","DR","")))))</f>
        <v/>
      </c>
      <c r="N61" s="31" t="str">
        <f t="shared" ref="N61" si="25">IF(M61="","",B61)</f>
        <v/>
      </c>
      <c r="P61" s="51" t="str">
        <f t="shared" si="2"/>
        <v/>
      </c>
    </row>
    <row r="62" spans="1:16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51" t="str">
        <f t="shared" si="2"/>
        <v/>
      </c>
    </row>
    <row r="63" spans="1:16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IF(J63="Collectes","Collectes",IF(J63="remises","remises",IF(J63="S/Réseau","S/Réseau",IF(J63="Relevages","Relevages",IF(J63="DR","DR","")))))</f>
        <v/>
      </c>
      <c r="N63" s="31" t="str">
        <f t="shared" ref="N63" si="26">IF(M63="","",B63)</f>
        <v/>
      </c>
      <c r="P63" s="51" t="str">
        <f t="shared" si="2"/>
        <v/>
      </c>
    </row>
    <row r="64" spans="1:16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51" t="str">
        <f t="shared" si="2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IF(J65="Collectes","Collectes",IF(J65="remises","remises",IF(J65="S/Réseau","S/Réseau",IF(J65="Relevages","Relevages",IF(J65="DR","DR","")))))</f>
        <v/>
      </c>
      <c r="N65" s="31" t="str">
        <f t="shared" ref="N65" si="27">IF(M65="","",B65)</f>
        <v/>
      </c>
      <c r="P65" s="51" t="str">
        <f t="shared" si="2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51" t="str">
        <f t="shared" si="2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IF(J67="Collectes","Collectes",IF(J67="remises","remises",IF(J67="S/Réseau","S/Réseau",IF(J67="Relevages","Relevages",IF(J67="DR","DR","")))))</f>
        <v/>
      </c>
      <c r="N67" s="31" t="str">
        <f t="shared" ref="N67" si="28">IF(M67="","",B67)</f>
        <v/>
      </c>
      <c r="P67" s="51" t="str">
        <f t="shared" si="2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51" t="str">
        <f t="shared" si="2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IF(J69="Collectes","Collectes",IF(J69="remises","remises",IF(J69="S/Réseau","S/Réseau",IF(J69="Relevages","Relevages",IF(J69="DR","DR","")))))</f>
        <v/>
      </c>
      <c r="N69" s="31" t="str">
        <f t="shared" ref="N69" si="29">IF(M69="","",B69)</f>
        <v/>
      </c>
      <c r="P69" s="51" t="str">
        <f t="shared" si="2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51" t="str">
        <f t="shared" si="2"/>
        <v/>
      </c>
    </row>
    <row r="71" spans="1:16" x14ac:dyDescent="0.25">
      <c r="P71" s="51" t="str">
        <f t="shared" si="2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55" priority="28" stopIfTrue="1">
      <formula>$B$13=""</formula>
    </cfRule>
  </conditionalFormatting>
  <conditionalFormatting sqref="A69:N70">
    <cfRule type="expression" dxfId="54" priority="27">
      <formula>$B$67=""</formula>
    </cfRule>
  </conditionalFormatting>
  <conditionalFormatting sqref="A67:N68">
    <cfRule type="expression" dxfId="53" priority="26">
      <formula>$B$65=""</formula>
    </cfRule>
  </conditionalFormatting>
  <conditionalFormatting sqref="A65:N66">
    <cfRule type="expression" dxfId="52" priority="25">
      <formula>$B$63=""</formula>
    </cfRule>
  </conditionalFormatting>
  <conditionalFormatting sqref="A63:N64">
    <cfRule type="expression" dxfId="51" priority="24">
      <formula>$B$61=""</formula>
    </cfRule>
  </conditionalFormatting>
  <conditionalFormatting sqref="A61:N62">
    <cfRule type="expression" dxfId="50" priority="23">
      <formula>$B$59=""</formula>
    </cfRule>
  </conditionalFormatting>
  <conditionalFormatting sqref="A59:N60">
    <cfRule type="expression" dxfId="49" priority="22">
      <formula>$B$57=""</formula>
    </cfRule>
  </conditionalFormatting>
  <conditionalFormatting sqref="A57:N58">
    <cfRule type="expression" dxfId="48" priority="21">
      <formula>$B$55=""</formula>
    </cfRule>
  </conditionalFormatting>
  <conditionalFormatting sqref="A55:N56">
    <cfRule type="expression" dxfId="47" priority="20">
      <formula>$B$53=""</formula>
    </cfRule>
  </conditionalFormatting>
  <conditionalFormatting sqref="A53:N54">
    <cfRule type="expression" dxfId="46" priority="19">
      <formula>$B$51=""</formula>
    </cfRule>
  </conditionalFormatting>
  <conditionalFormatting sqref="A51:N52">
    <cfRule type="expression" dxfId="45" priority="18">
      <formula>$B$49=""</formula>
    </cfRule>
  </conditionalFormatting>
  <conditionalFormatting sqref="A49:N50">
    <cfRule type="expression" dxfId="44" priority="17">
      <formula>$B$47=""</formula>
    </cfRule>
  </conditionalFormatting>
  <conditionalFormatting sqref="A47:N48">
    <cfRule type="expression" dxfId="43" priority="16">
      <formula>$B$45=""</formula>
    </cfRule>
  </conditionalFormatting>
  <conditionalFormatting sqref="A45:N46">
    <cfRule type="expression" dxfId="42" priority="15">
      <formula>$B$43=""</formula>
    </cfRule>
  </conditionalFormatting>
  <conditionalFormatting sqref="A44:N44 A43:L43 N43">
    <cfRule type="expression" dxfId="41" priority="14">
      <formula>$B$41=""</formula>
    </cfRule>
  </conditionalFormatting>
  <conditionalFormatting sqref="A42:N42 A41:L41 N41">
    <cfRule type="expression" dxfId="40" priority="13">
      <formula>$B$39=""</formula>
    </cfRule>
  </conditionalFormatting>
  <conditionalFormatting sqref="A40:N40 A39:L39 N39">
    <cfRule type="expression" dxfId="39" priority="12">
      <formula>$B$37=""</formula>
    </cfRule>
  </conditionalFormatting>
  <conditionalFormatting sqref="A38:N38 A37:L37 N37">
    <cfRule type="expression" dxfId="38" priority="11">
      <formula>$B$35=""</formula>
    </cfRule>
  </conditionalFormatting>
  <conditionalFormatting sqref="A36:N36 A35:L35 N35">
    <cfRule type="expression" dxfId="37" priority="10">
      <formula>$B$33=""</formula>
    </cfRule>
  </conditionalFormatting>
  <conditionalFormatting sqref="A34:N34 A33:L33 N33">
    <cfRule type="expression" dxfId="36" priority="9">
      <formula>$B$31=""</formula>
    </cfRule>
  </conditionalFormatting>
  <conditionalFormatting sqref="A32:N32 A31:L31 N31">
    <cfRule type="expression" dxfId="35" priority="8">
      <formula>$B$29=""</formula>
    </cfRule>
  </conditionalFormatting>
  <conditionalFormatting sqref="A30:N30 A29:L29 N29">
    <cfRule type="expression" dxfId="34" priority="7">
      <formula>$B$27=""</formula>
    </cfRule>
  </conditionalFormatting>
  <conditionalFormatting sqref="A28:N28 A27:L27 N27">
    <cfRule type="expression" dxfId="33" priority="6">
      <formula>$B$25=""</formula>
    </cfRule>
  </conditionalFormatting>
  <conditionalFormatting sqref="A26:N26 A25:L25 N25">
    <cfRule type="expression" dxfId="32" priority="5">
      <formula>$B$23=""</formula>
    </cfRule>
  </conditionalFormatting>
  <conditionalFormatting sqref="A24:N24 A23:L23 N23">
    <cfRule type="expression" dxfId="31" priority="4">
      <formula>$B$21=""</formula>
    </cfRule>
  </conditionalFormatting>
  <conditionalFormatting sqref="A22:N22 A21:L21 N21">
    <cfRule type="expression" dxfId="30" priority="3">
      <formula>$B$19=""</formula>
    </cfRule>
  </conditionalFormatting>
  <conditionalFormatting sqref="A20:N20 A19:L19 N19">
    <cfRule type="expression" dxfId="29" priority="2">
      <formula>$B$17=""</formula>
    </cfRule>
  </conditionalFormatting>
  <conditionalFormatting sqref="A18:N18 A17:L17 N17">
    <cfRule type="expression" dxfId="28" priority="1">
      <formula>$B$15=""</formula>
    </cfRule>
  </conditionalFormatting>
  <dataValidations count="5">
    <dataValidation allowBlank="1" showInputMessage="1" showErrorMessage="1" promptTitle="Aide :" prompt="Dans ce cadre, tapez le nom de la course &quot;9812&quot; par exemple et ensuite vous mettez la couleur en cliquant sur le bouton de remplissage des couleurs._x000a_" sqref="F5"/>
    <dataValidation allowBlank="1" showInputMessage="1" showErrorMessage="1" promptTitle="Aide :" prompt="Tapez le Nom du titulaire de la course._x000a_Si c'est une Course du Samedi Tapez le Nom du Type : LEROUX / DUPOND" sqref="H5:J5"/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type="time" allowBlank="1" showInputMessage="1" showErrorMessage="1" sqref="H9">
      <formula1>0.208333333333333</formula1>
      <formula2>0.791666666666667</formula2>
    </dataValidation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RetourTdB">
                <anchor moveWithCells="1" sizeWithCells="1">
                  <from>
                    <xdr:col>3</xdr:col>
                    <xdr:colOff>390525</xdr:colOff>
                    <xdr:row>0</xdr:row>
                    <xdr:rowOff>171450</xdr:rowOff>
                  </from>
                  <to>
                    <xdr:col>5</xdr:col>
                    <xdr:colOff>495300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Button 2">
              <controlPr defaultSize="0" print="0" autoFill="0" autoPict="0" macro="[0]!SupprmerCourse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3</xdr:col>
                    <xdr:colOff>161925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Option Button 3">
              <controlPr defaultSize="0" autoFill="0" autoLine="0" autoPict="0" altText="Semaine">
                <anchor moveWithCells="1">
                  <from>
                    <xdr:col>5</xdr:col>
                    <xdr:colOff>685800</xdr:colOff>
                    <xdr:row>0</xdr:row>
                    <xdr:rowOff>85725</xdr:rowOff>
                  </from>
                  <to>
                    <xdr:col>5</xdr:col>
                    <xdr:colOff>2143125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Option Button 4">
              <controlPr defaultSize="0" autoFill="0" autoLine="0" autoPict="0" altText="">
                <anchor moveWithCells="1">
                  <from>
                    <xdr:col>5</xdr:col>
                    <xdr:colOff>685800</xdr:colOff>
                    <xdr:row>1</xdr:row>
                    <xdr:rowOff>0</xdr:rowOff>
                  </from>
                  <to>
                    <xdr:col>5</xdr:col>
                    <xdr:colOff>2143125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Button 5">
              <controlPr defaultSize="0" print="0" autoFill="0" autoPict="0" macro="[0]!creationnomonglet">
                <anchor moveWithCells="1" sizeWithCells="1">
                  <from>
                    <xdr:col>5</xdr:col>
                    <xdr:colOff>1685925</xdr:colOff>
                    <xdr:row>0</xdr:row>
                    <xdr:rowOff>180975</xdr:rowOff>
                  </from>
                  <to>
                    <xdr:col>6</xdr:col>
                    <xdr:colOff>171450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>
          <x14:formula1>
            <xm:f>Remises!$A$1:$A$9</xm:f>
          </x14:formula1>
          <xm:sqref>J11 J13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B7DEE8"/>
  </sheetPr>
  <dimension ref="A1:P71"/>
  <sheetViews>
    <sheetView tabSelected="1" zoomScaleNormal="100" workbookViewId="0">
      <selection activeCell="F3" sqref="F3:F4"/>
    </sheetView>
  </sheetViews>
  <sheetFormatPr baseColWidth="10" defaultRowHeight="15" x14ac:dyDescent="0.25"/>
  <cols>
    <col min="1" max="1" width="3.28515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4.42578125" customWidth="1"/>
    <col min="12" max="12" width="4.28515625" customWidth="1"/>
    <col min="13" max="13" width="11.5703125" customWidth="1"/>
    <col min="15" max="15" width="4.7109375" customWidth="1"/>
  </cols>
  <sheetData>
    <row r="1" spans="1:16" ht="28.5" customHeight="1" x14ac:dyDescent="0.25">
      <c r="A1" s="36" t="s">
        <v>46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16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16" ht="22.5" customHeight="1" x14ac:dyDescent="0.25">
      <c r="A3" s="41"/>
      <c r="B3" s="52" t="s">
        <v>15</v>
      </c>
      <c r="C3" s="52"/>
      <c r="D3" s="52"/>
      <c r="E3" s="46"/>
      <c r="F3" s="54" t="s">
        <v>10</v>
      </c>
      <c r="G3" s="9"/>
      <c r="H3" s="52" t="s">
        <v>11</v>
      </c>
      <c r="I3" s="52"/>
      <c r="J3" s="52"/>
      <c r="K3" s="6"/>
      <c r="M3" s="50">
        <v>1</v>
      </c>
      <c r="N3" s="49" t="str">
        <f>IF(M3=2,"Samedi","Semaine")</f>
        <v>Semaine</v>
      </c>
    </row>
    <row r="4" spans="1:16" ht="22.5" customHeight="1" thickBot="1" x14ac:dyDescent="0.4">
      <c r="A4" s="41" t="s">
        <v>9</v>
      </c>
      <c r="B4" s="53"/>
      <c r="C4" s="53"/>
      <c r="D4" s="53"/>
      <c r="E4" s="46"/>
      <c r="F4" s="55"/>
      <c r="G4" s="43"/>
      <c r="H4" s="53"/>
      <c r="I4" s="53"/>
      <c r="J4" s="53"/>
      <c r="K4" s="6"/>
    </row>
    <row r="5" spans="1:16" ht="30" customHeight="1" thickTop="1" x14ac:dyDescent="0.25">
      <c r="A5" s="34"/>
      <c r="B5" s="56" t="s">
        <v>32</v>
      </c>
      <c r="C5" s="57"/>
      <c r="D5" s="58"/>
      <c r="E5" s="6"/>
      <c r="F5" s="48">
        <v>9875</v>
      </c>
      <c r="G5" s="9"/>
      <c r="H5" s="56" t="s">
        <v>67</v>
      </c>
      <c r="I5" s="57"/>
      <c r="J5" s="58"/>
      <c r="K5" s="6"/>
    </row>
    <row r="6" spans="1:16" ht="22.5" customHeight="1" thickBot="1" x14ac:dyDescent="0.3">
      <c r="A6" s="41"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</row>
    <row r="7" spans="1:16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48</v>
      </c>
      <c r="G7" s="12"/>
      <c r="H7" s="13" t="s">
        <v>1</v>
      </c>
      <c r="I7" s="12"/>
      <c r="J7" s="11" t="s">
        <v>3</v>
      </c>
      <c r="K7" s="10"/>
      <c r="N7" s="40">
        <f>SUM(N11:N76)</f>
        <v>0.10069444444444445</v>
      </c>
      <c r="P7"/>
    </row>
    <row r="8" spans="1:16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</row>
    <row r="9" spans="1:16" s="23" customFormat="1" ht="19.5" customHeight="1" thickBot="1" x14ac:dyDescent="0.3">
      <c r="A9" s="37"/>
      <c r="B9" s="16"/>
      <c r="C9" s="17"/>
      <c r="D9" s="18"/>
      <c r="E9" s="19"/>
      <c r="F9" s="27" t="s">
        <v>47</v>
      </c>
      <c r="G9" s="20"/>
      <c r="H9" s="28">
        <v>0.59375</v>
      </c>
      <c r="I9" s="21"/>
      <c r="J9" s="18"/>
      <c r="K9" s="22"/>
    </row>
    <row r="10" spans="1:16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</row>
    <row r="11" spans="1:16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53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Course",""))))))))</f>
        <v>Relevages</v>
      </c>
      <c r="N11" s="31">
        <f t="shared" ref="N11:N15" si="0">IF(M11="","",B11)</f>
        <v>2.0833333333333332E-2</v>
      </c>
      <c r="P11" s="51">
        <f>IF(H9="","",H9+B11)</f>
        <v>0.61458333333333337</v>
      </c>
    </row>
    <row r="12" spans="1:16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0"/>
        <v/>
      </c>
      <c r="P12" s="51" t="str">
        <f t="shared" ref="P12" si="1">IF(H10="","",H10+B12)</f>
        <v/>
      </c>
    </row>
    <row r="13" spans="1:16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60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Course",""))))))))</f>
        <v>S/Réseau</v>
      </c>
      <c r="N13" s="31">
        <f t="shared" si="0"/>
        <v>0</v>
      </c>
      <c r="P13" s="51">
        <f>IF(B13="","",P11+B13)</f>
        <v>0.61458333333333337</v>
      </c>
    </row>
    <row r="14" spans="1:16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0"/>
        <v/>
      </c>
      <c r="P14" s="51" t="str">
        <f t="shared" ref="P14:P71" si="2">IF(B14="","",P12+B14)</f>
        <v/>
      </c>
    </row>
    <row r="15" spans="1:16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56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Course",""))))))))</f>
        <v>Relevages</v>
      </c>
      <c r="N15" s="31">
        <f t="shared" si="0"/>
        <v>3.472222222222222E-3</v>
      </c>
      <c r="P15" s="51">
        <f t="shared" si="2"/>
        <v>0.61805555555555558</v>
      </c>
    </row>
    <row r="16" spans="1:16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51" t="str">
        <f t="shared" si="2"/>
        <v/>
      </c>
    </row>
    <row r="17" spans="1:16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49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Course",""))))))))</f>
        <v>Collectes</v>
      </c>
      <c r="N17" s="31">
        <f t="shared" ref="N17" si="3">IF(M17="","",B17)</f>
        <v>6.9444444444444441E-3</v>
      </c>
      <c r="P17" s="51">
        <f t="shared" si="2"/>
        <v>0.625</v>
      </c>
    </row>
    <row r="18" spans="1:16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51" t="str">
        <f t="shared" si="2"/>
        <v/>
      </c>
    </row>
    <row r="19" spans="1:16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50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Course",""))))))))</f>
        <v>Collectes</v>
      </c>
      <c r="N19" s="31">
        <f t="shared" ref="N19" si="4">IF(M19="","",B19)</f>
        <v>5.5555555555555558E-3</v>
      </c>
      <c r="P19" s="51">
        <f t="shared" si="2"/>
        <v>0.63055555555555554</v>
      </c>
    </row>
    <row r="20" spans="1:16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7"/>
      <c r="P20" s="51" t="str">
        <f t="shared" si="2"/>
        <v/>
      </c>
    </row>
    <row r="21" spans="1:16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51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Course",""))))))))</f>
        <v>Collectes</v>
      </c>
      <c r="N21" s="31">
        <f t="shared" ref="N21" si="5">IF(M21="","",B21)</f>
        <v>8.3333333333333332E-3</v>
      </c>
      <c r="P21" s="51">
        <f t="shared" si="2"/>
        <v>0.63888888888888884</v>
      </c>
    </row>
    <row r="22" spans="1:16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51" t="str">
        <f t="shared" si="2"/>
        <v/>
      </c>
    </row>
    <row r="23" spans="1:16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52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Course",""))))))))</f>
        <v>Collectes</v>
      </c>
      <c r="N23" s="31">
        <f t="shared" ref="N23" si="6">IF(M23="","",B23)</f>
        <v>3.472222222222222E-3</v>
      </c>
      <c r="P23" s="51">
        <f t="shared" si="2"/>
        <v>0.64236111111111105</v>
      </c>
    </row>
    <row r="24" spans="1:16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51" t="str">
        <f t="shared" si="2"/>
        <v/>
      </c>
    </row>
    <row r="25" spans="1:16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54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Course",""))))))))</f>
        <v>Relevages</v>
      </c>
      <c r="N25" s="31">
        <f t="shared" ref="N25" si="7">IF(M25="","",B25)</f>
        <v>3.472222222222222E-3</v>
      </c>
      <c r="P25" s="51">
        <f t="shared" si="2"/>
        <v>0.64583333333333326</v>
      </c>
    </row>
    <row r="26" spans="1:16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51" t="str">
        <f t="shared" si="2"/>
        <v/>
      </c>
    </row>
    <row r="27" spans="1:16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55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Course",""))))))))</f>
        <v>Collectes</v>
      </c>
      <c r="N27" s="31">
        <f t="shared" ref="N27" si="8">IF(M27="","",B27)</f>
        <v>3.472222222222222E-3</v>
      </c>
      <c r="P27" s="51">
        <f t="shared" si="2"/>
        <v>0.64930555555555547</v>
      </c>
    </row>
    <row r="28" spans="1:16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51" t="str">
        <f t="shared" si="2"/>
        <v/>
      </c>
    </row>
    <row r="29" spans="1:16" ht="19.5" customHeight="1" thickBot="1" x14ac:dyDescent="0.3">
      <c r="A29" s="38">
        <v>10</v>
      </c>
      <c r="B29" s="28">
        <v>3.472222222222222E-3</v>
      </c>
      <c r="C29" s="17"/>
      <c r="D29" s="26">
        <f>IF(B29="","",IF(B29=0,H27,((P27+B29)-$A$6)))</f>
        <v>0.65208333333333324</v>
      </c>
      <c r="E29" s="19"/>
      <c r="F29" s="27" t="s">
        <v>57</v>
      </c>
      <c r="G29" s="19"/>
      <c r="H29" s="26">
        <f>IF(D29="","",IF(B29=0,D29,D29+($A$6*2)))</f>
        <v>0.65347222222222212</v>
      </c>
      <c r="I29" s="19"/>
      <c r="J29" s="29" t="s">
        <v>6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Course",""))))))))</f>
        <v>Collectes</v>
      </c>
      <c r="N29" s="31">
        <f t="shared" ref="N29" si="9">IF(M29="","",B29)</f>
        <v>3.472222222222222E-3</v>
      </c>
      <c r="P29" s="51">
        <f t="shared" si="2"/>
        <v>0.65277777777777768</v>
      </c>
    </row>
    <row r="30" spans="1:16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51" t="str">
        <f t="shared" si="2"/>
        <v/>
      </c>
    </row>
    <row r="31" spans="1:16" ht="19.5" customHeight="1" thickBot="1" x14ac:dyDescent="0.3">
      <c r="A31" s="38">
        <v>11</v>
      </c>
      <c r="B31" s="28">
        <v>0</v>
      </c>
      <c r="C31" s="17"/>
      <c r="D31" s="26">
        <f>IF(B31="","",IF(B31=0,H29,((P29+B31)-$A$6)))</f>
        <v>0.65347222222222212</v>
      </c>
      <c r="E31" s="19"/>
      <c r="F31" s="27" t="s">
        <v>58</v>
      </c>
      <c r="G31" s="19"/>
      <c r="H31" s="26">
        <f>IF(D31="","",IF(B31=0,D31,D31+($A$6*2)))</f>
        <v>0.65347222222222212</v>
      </c>
      <c r="I31" s="19"/>
      <c r="J31" s="29" t="s">
        <v>4</v>
      </c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Course",""))))))))</f>
        <v>S/Réseau</v>
      </c>
      <c r="N31" s="31">
        <f t="shared" ref="N31" si="10">IF(M31="","",B31)</f>
        <v>0</v>
      </c>
      <c r="P31" s="51">
        <f t="shared" si="2"/>
        <v>0.65277777777777768</v>
      </c>
    </row>
    <row r="32" spans="1:16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51" t="str">
        <f t="shared" si="2"/>
        <v/>
      </c>
    </row>
    <row r="33" spans="1:16" ht="19.5" customHeight="1" thickBot="1" x14ac:dyDescent="0.3">
      <c r="A33" s="38">
        <v>12</v>
      </c>
      <c r="B33" s="28">
        <v>0</v>
      </c>
      <c r="C33" s="17"/>
      <c r="D33" s="26">
        <f>IF(B33="","",IF(B33=0,H31,((P31+B33)-$A$6)))</f>
        <v>0.65347222222222212</v>
      </c>
      <c r="E33" s="19"/>
      <c r="F33" s="27" t="s">
        <v>59</v>
      </c>
      <c r="G33" s="19"/>
      <c r="H33" s="26">
        <f>IF(D33="","",IF(B33=0,D33,D33+($A$6*2)))</f>
        <v>0.65347222222222212</v>
      </c>
      <c r="I33" s="19"/>
      <c r="J33" s="29" t="s">
        <v>4</v>
      </c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Course",""))))))))</f>
        <v>S/Réseau</v>
      </c>
      <c r="N33" s="31">
        <f t="shared" ref="N33" si="11">IF(M33="","",B33)</f>
        <v>0</v>
      </c>
      <c r="P33" s="51">
        <f t="shared" si="2"/>
        <v>0.65277777777777768</v>
      </c>
    </row>
    <row r="34" spans="1:16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51" t="str">
        <f t="shared" si="2"/>
        <v/>
      </c>
    </row>
    <row r="35" spans="1:16" ht="19.5" customHeight="1" thickBot="1" x14ac:dyDescent="0.3">
      <c r="A35" s="38">
        <v>13</v>
      </c>
      <c r="B35" s="28">
        <v>3.472222222222222E-3</v>
      </c>
      <c r="C35" s="17"/>
      <c r="D35" s="26">
        <f>IF(B35="","",IF(B35=0,H33,((P33+B35)-$A$6)))</f>
        <v>0.65555555555555545</v>
      </c>
      <c r="E35" s="19"/>
      <c r="F35" s="27" t="s">
        <v>61</v>
      </c>
      <c r="G35" s="19"/>
      <c r="H35" s="26">
        <f>IF(D35="","",IF(B35=0,D35,D35+($A$6*2)))</f>
        <v>0.65694444444444433</v>
      </c>
      <c r="I35" s="19"/>
      <c r="J35" s="29" t="s">
        <v>4</v>
      </c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Course",""))))))))</f>
        <v>S/Réseau</v>
      </c>
      <c r="N35" s="31">
        <f t="shared" ref="N35" si="12">IF(M35="","",B35)</f>
        <v>3.472222222222222E-3</v>
      </c>
      <c r="P35" s="51">
        <f t="shared" si="2"/>
        <v>0.65624999999999989</v>
      </c>
    </row>
    <row r="36" spans="1:16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51" t="str">
        <f t="shared" si="2"/>
        <v/>
      </c>
    </row>
    <row r="37" spans="1:16" ht="19.5" customHeight="1" thickBot="1" x14ac:dyDescent="0.3">
      <c r="A37" s="38">
        <v>14</v>
      </c>
      <c r="B37" s="28">
        <v>0</v>
      </c>
      <c r="C37" s="17"/>
      <c r="D37" s="26">
        <f>IF(B37="","",IF(B37=0,H35,((P35+B37)-$A$6)))</f>
        <v>0.65694444444444433</v>
      </c>
      <c r="E37" s="19"/>
      <c r="F37" s="27" t="s">
        <v>62</v>
      </c>
      <c r="G37" s="19"/>
      <c r="H37" s="26">
        <f>IF(D37="","",IF(B37=0,D37,D37+($A$6*2)))</f>
        <v>0.65694444444444433</v>
      </c>
      <c r="I37" s="19"/>
      <c r="J37" s="29" t="s">
        <v>4</v>
      </c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Course",""))))))))</f>
        <v>S/Réseau</v>
      </c>
      <c r="N37" s="31">
        <f t="shared" ref="N37" si="13">IF(M37="","",B37)</f>
        <v>0</v>
      </c>
      <c r="P37" s="51">
        <f t="shared" si="2"/>
        <v>0.65624999999999989</v>
      </c>
    </row>
    <row r="38" spans="1:16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51" t="str">
        <f t="shared" si="2"/>
        <v/>
      </c>
    </row>
    <row r="39" spans="1:16" ht="19.5" customHeight="1" thickBot="1" x14ac:dyDescent="0.3">
      <c r="A39" s="38">
        <v>15</v>
      </c>
      <c r="B39" s="28">
        <v>6.9444444444444441E-3</v>
      </c>
      <c r="C39" s="17"/>
      <c r="D39" s="26">
        <f>IF(B39="","",IF(B39=0,H37,((P37+B39)-$A$6)))</f>
        <v>0.66249999999999987</v>
      </c>
      <c r="E39" s="19"/>
      <c r="F39" s="27" t="s">
        <v>63</v>
      </c>
      <c r="G39" s="19"/>
      <c r="H39" s="26">
        <f>IF(D39="","",IF(B39=0,D39,D39+($A$6*2)))</f>
        <v>0.66388888888888875</v>
      </c>
      <c r="I39" s="19"/>
      <c r="J39" s="29" t="s">
        <v>6</v>
      </c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Course",""))))))))</f>
        <v>Collectes</v>
      </c>
      <c r="N39" s="31">
        <f t="shared" ref="N39" si="14">IF(M39="","",B39)</f>
        <v>6.9444444444444441E-3</v>
      </c>
      <c r="P39" s="51">
        <f t="shared" si="2"/>
        <v>0.66319444444444431</v>
      </c>
    </row>
    <row r="40" spans="1:16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51" t="str">
        <f t="shared" si="2"/>
        <v/>
      </c>
    </row>
    <row r="41" spans="1:16" ht="19.5" customHeight="1" thickBot="1" x14ac:dyDescent="0.3">
      <c r="A41" s="38">
        <v>16</v>
      </c>
      <c r="B41" s="28">
        <v>1.7361111111111112E-2</v>
      </c>
      <c r="C41" s="17"/>
      <c r="D41" s="26">
        <f>IF(B41="","",IF(B41=0,H39,((P39+B41)-$A$6)))</f>
        <v>0.67986111111111103</v>
      </c>
      <c r="E41" s="19"/>
      <c r="F41" s="27" t="s">
        <v>64</v>
      </c>
      <c r="G41" s="19"/>
      <c r="H41" s="26">
        <f>IF(D41="","",IF(B41=0,D41,D41+($A$6*2)))</f>
        <v>0.68124999999999991</v>
      </c>
      <c r="I41" s="19"/>
      <c r="J41" s="29" t="s">
        <v>6</v>
      </c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Course",""))))))))</f>
        <v>Collectes</v>
      </c>
      <c r="N41" s="31">
        <f t="shared" ref="N41" si="15">IF(M41="","",B41)</f>
        <v>1.7361111111111112E-2</v>
      </c>
      <c r="P41" s="51">
        <f t="shared" si="2"/>
        <v>0.68055555555555547</v>
      </c>
    </row>
    <row r="42" spans="1:16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51" t="str">
        <f t="shared" si="2"/>
        <v/>
      </c>
    </row>
    <row r="43" spans="1:16" ht="19.5" customHeight="1" thickBot="1" x14ac:dyDescent="0.3">
      <c r="A43" s="38">
        <v>17</v>
      </c>
      <c r="B43" s="28">
        <v>1.3888888888888888E-2</v>
      </c>
      <c r="C43" s="17"/>
      <c r="D43" s="26">
        <f>IF(B43="","",IF(B43=0,H41,((P41+B43)-$A$6)))</f>
        <v>0.69374999999999987</v>
      </c>
      <c r="E43" s="19"/>
      <c r="F43" s="27" t="s">
        <v>47</v>
      </c>
      <c r="G43" s="19"/>
      <c r="H43" s="26">
        <f>IF(D43="","",IF(B43=0,D43,D43+($A$6*2)))</f>
        <v>0.69513888888888875</v>
      </c>
      <c r="I43" s="19"/>
      <c r="J43" s="29" t="s">
        <v>65</v>
      </c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Course",""))))))))</f>
        <v>Retour</v>
      </c>
      <c r="N43" s="31">
        <f t="shared" ref="N43" si="16">IF(M43="","",B43)</f>
        <v>1.3888888888888888E-2</v>
      </c>
      <c r="P43" s="51">
        <f t="shared" si="2"/>
        <v>0.69444444444444431</v>
      </c>
    </row>
    <row r="44" spans="1:16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51" t="str">
        <f t="shared" si="2"/>
        <v/>
      </c>
    </row>
    <row r="45" spans="1:16" ht="19.5" customHeight="1" thickBot="1" x14ac:dyDescent="0.3">
      <c r="A45" s="38">
        <v>18</v>
      </c>
      <c r="B45" s="28"/>
      <c r="C45" s="17"/>
      <c r="D45" s="26" t="str">
        <f>IF(B45="","",IF(B45=0,H43,((P43+B45)-$A$6)))</f>
        <v/>
      </c>
      <c r="E45" s="19"/>
      <c r="F45" s="27"/>
      <c r="G45" s="19"/>
      <c r="H45" s="26" t="str">
        <f>IF(D45="","",IF(B45=0,D45,D45+($A$6*2)))</f>
        <v/>
      </c>
      <c r="I45" s="19"/>
      <c r="J45" s="29"/>
      <c r="K45" s="15"/>
      <c r="M45" s="30" t="str">
        <f>IF(J45="Collectes","Collectes",IF(J45="remises","remises",IF(J45="S/Réseau","S/Réseau",IF(J45="Relevages","Relevages",IF(J45="DR","DR","")))))</f>
        <v/>
      </c>
      <c r="N45" s="31" t="str">
        <f t="shared" ref="N45" si="17">IF(M45="","",B45)</f>
        <v/>
      </c>
      <c r="P45" s="51" t="str">
        <f t="shared" si="2"/>
        <v/>
      </c>
    </row>
    <row r="46" spans="1:16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51" t="str">
        <f t="shared" si="2"/>
        <v/>
      </c>
    </row>
    <row r="47" spans="1:16" ht="19.5" customHeight="1" thickBot="1" x14ac:dyDescent="0.3">
      <c r="A47" s="38">
        <v>19</v>
      </c>
      <c r="B47" s="28"/>
      <c r="C47" s="17"/>
      <c r="D47" s="26" t="str">
        <f>IF(B47="","",IF(B47=0,H45,((P45+B47)-$A$6)))</f>
        <v/>
      </c>
      <c r="E47" s="19"/>
      <c r="F47" s="27"/>
      <c r="G47" s="19"/>
      <c r="H47" s="26" t="str">
        <f>IF(D47="","",IF(B47=0,D47,D47+($A$6*2)))</f>
        <v/>
      </c>
      <c r="I47" s="19"/>
      <c r="J47" s="29"/>
      <c r="K47" s="15"/>
      <c r="M47" s="30" t="str">
        <f>IF(J47="Collectes","Collectes",IF(J47="remises","remises",IF(J47="S/Réseau","S/Réseau",IF(J47="Relevages","Relevages",IF(J47="DR","DR","")))))</f>
        <v/>
      </c>
      <c r="N47" s="31" t="str">
        <f t="shared" ref="N47" si="18">IF(M47="","",B47)</f>
        <v/>
      </c>
      <c r="P47" s="51" t="str">
        <f t="shared" si="2"/>
        <v/>
      </c>
    </row>
    <row r="48" spans="1:16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51" t="str">
        <f t="shared" si="2"/>
        <v/>
      </c>
    </row>
    <row r="49" spans="1:16" ht="19.5" customHeight="1" thickBot="1" x14ac:dyDescent="0.3">
      <c r="A49" s="38">
        <v>20</v>
      </c>
      <c r="B49" s="28"/>
      <c r="C49" s="17"/>
      <c r="D49" s="26" t="str">
        <f>IF(B49="","",IF(B49=0,H47,((P47+B49)-$A$6)))</f>
        <v/>
      </c>
      <c r="E49" s="19"/>
      <c r="F49" s="27"/>
      <c r="G49" s="19"/>
      <c r="H49" s="26" t="str">
        <f>IF(D49="","",IF(B49=0,D49,D49+($A$6*2)))</f>
        <v/>
      </c>
      <c r="I49" s="19"/>
      <c r="J49" s="29"/>
      <c r="K49" s="15"/>
      <c r="M49" s="30" t="str">
        <f>IF(J49="Collectes","Collectes",IF(J49="remises","remises",IF(J49="S/Réseau","S/Réseau",IF(J49="Relevages","Relevages",IF(J49="DR","DR","")))))</f>
        <v/>
      </c>
      <c r="N49" s="31" t="str">
        <f t="shared" ref="N49" si="19">IF(M49="","",B49)</f>
        <v/>
      </c>
      <c r="P49" s="51" t="str">
        <f t="shared" si="2"/>
        <v/>
      </c>
    </row>
    <row r="50" spans="1:16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51" t="str">
        <f t="shared" si="2"/>
        <v/>
      </c>
    </row>
    <row r="51" spans="1:16" ht="19.5" customHeight="1" thickBot="1" x14ac:dyDescent="0.3">
      <c r="A51" s="38">
        <v>21</v>
      </c>
      <c r="B51" s="28"/>
      <c r="C51" s="17"/>
      <c r="D51" s="26" t="str">
        <f>IF(B51="","",IF(B51=0,H49,((P49+B51)-$A$6)))</f>
        <v/>
      </c>
      <c r="E51" s="19"/>
      <c r="F51" s="27"/>
      <c r="G51" s="19"/>
      <c r="H51" s="26" t="str">
        <f>IF(D51="","",IF(B51=0,D51,D51+($A$6*2)))</f>
        <v/>
      </c>
      <c r="I51" s="19"/>
      <c r="J51" s="29"/>
      <c r="K51" s="15"/>
      <c r="M51" s="30" t="str">
        <f>IF(J51="Collectes","Collectes",IF(J51="remises","remises",IF(J51="S/Réseau","S/Réseau",IF(J51="Relevages","Relevages",IF(J51="DR","DR","")))))</f>
        <v/>
      </c>
      <c r="N51" s="31" t="str">
        <f t="shared" ref="N51" si="20">IF(M51="","",B51)</f>
        <v/>
      </c>
      <c r="P51" s="51" t="str">
        <f t="shared" si="2"/>
        <v/>
      </c>
    </row>
    <row r="52" spans="1:16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51" t="str">
        <f t="shared" si="2"/>
        <v/>
      </c>
    </row>
    <row r="53" spans="1:16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IF(J53="Collectes","Collectes",IF(J53="remises","remises",IF(J53="S/Réseau","S/Réseau",IF(J53="Relevages","Relevages",IF(J53="DR","DR","")))))</f>
        <v/>
      </c>
      <c r="N53" s="31" t="str">
        <f t="shared" ref="N53" si="21">IF(M53="","",B53)</f>
        <v/>
      </c>
      <c r="P53" s="51" t="str">
        <f t="shared" si="2"/>
        <v/>
      </c>
    </row>
    <row r="54" spans="1:16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51" t="str">
        <f t="shared" si="2"/>
        <v/>
      </c>
    </row>
    <row r="55" spans="1:16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IF(J55="Collectes","Collectes",IF(J55="remises","remises",IF(J55="S/Réseau","S/Réseau",IF(J55="Relevages","Relevages",IF(J55="DR","DR","")))))</f>
        <v/>
      </c>
      <c r="N55" s="31" t="str">
        <f t="shared" ref="N55" si="22">IF(M55="","",B55)</f>
        <v/>
      </c>
      <c r="P55" s="51" t="str">
        <f t="shared" si="2"/>
        <v/>
      </c>
    </row>
    <row r="56" spans="1:16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51" t="str">
        <f t="shared" si="2"/>
        <v/>
      </c>
    </row>
    <row r="57" spans="1:16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IF(J57="Collectes","Collectes",IF(J57="remises","remises",IF(J57="S/Réseau","S/Réseau",IF(J57="Relevages","Relevages",IF(J57="DR","DR","")))))</f>
        <v/>
      </c>
      <c r="N57" s="31" t="str">
        <f t="shared" ref="N57" si="23">IF(M57="","",B57)</f>
        <v/>
      </c>
      <c r="P57" s="51" t="str">
        <f t="shared" si="2"/>
        <v/>
      </c>
    </row>
    <row r="58" spans="1:16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51" t="str">
        <f t="shared" si="2"/>
        <v/>
      </c>
    </row>
    <row r="59" spans="1:16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IF(J59="Collectes","Collectes",IF(J59="remises","remises",IF(J59="S/Réseau","S/Réseau",IF(J59="Relevages","Relevages",IF(J59="DR","DR","")))))</f>
        <v/>
      </c>
      <c r="N59" s="31" t="str">
        <f t="shared" ref="N59" si="24">IF(M59="","",B59)</f>
        <v/>
      </c>
      <c r="P59" s="51" t="str">
        <f t="shared" si="2"/>
        <v/>
      </c>
    </row>
    <row r="60" spans="1:16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51" t="str">
        <f t="shared" si="2"/>
        <v/>
      </c>
    </row>
    <row r="61" spans="1:16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IF(J61="Collectes","Collectes",IF(J61="remises","remises",IF(J61="S/Réseau","S/Réseau",IF(J61="Relevages","Relevages",IF(J61="DR","DR","")))))</f>
        <v/>
      </c>
      <c r="N61" s="31" t="str">
        <f t="shared" ref="N61" si="25">IF(M61="","",B61)</f>
        <v/>
      </c>
      <c r="P61" s="51" t="str">
        <f t="shared" si="2"/>
        <v/>
      </c>
    </row>
    <row r="62" spans="1:16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51" t="str">
        <f t="shared" si="2"/>
        <v/>
      </c>
    </row>
    <row r="63" spans="1:16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IF(J63="Collectes","Collectes",IF(J63="remises","remises",IF(J63="S/Réseau","S/Réseau",IF(J63="Relevages","Relevages",IF(J63="DR","DR","")))))</f>
        <v/>
      </c>
      <c r="N63" s="31" t="str">
        <f t="shared" ref="N63" si="26">IF(M63="","",B63)</f>
        <v/>
      </c>
      <c r="P63" s="51" t="str">
        <f t="shared" si="2"/>
        <v/>
      </c>
    </row>
    <row r="64" spans="1:16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51" t="str">
        <f t="shared" si="2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IF(J65="Collectes","Collectes",IF(J65="remises","remises",IF(J65="S/Réseau","S/Réseau",IF(J65="Relevages","Relevages",IF(J65="DR","DR","")))))</f>
        <v/>
      </c>
      <c r="N65" s="31" t="str">
        <f t="shared" ref="N65" si="27">IF(M65="","",B65)</f>
        <v/>
      </c>
      <c r="P65" s="51" t="str">
        <f t="shared" si="2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51" t="str">
        <f t="shared" si="2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IF(J67="Collectes","Collectes",IF(J67="remises","remises",IF(J67="S/Réseau","S/Réseau",IF(J67="Relevages","Relevages",IF(J67="DR","DR","")))))</f>
        <v/>
      </c>
      <c r="N67" s="31" t="str">
        <f t="shared" ref="N67" si="28">IF(M67="","",B67)</f>
        <v/>
      </c>
      <c r="P67" s="51" t="str">
        <f t="shared" si="2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51" t="str">
        <f t="shared" si="2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IF(J69="Collectes","Collectes",IF(J69="remises","remises",IF(J69="S/Réseau","S/Réseau",IF(J69="Relevages","Relevages",IF(J69="DR","DR","")))))</f>
        <v/>
      </c>
      <c r="N69" s="31" t="str">
        <f t="shared" ref="N69" si="29">IF(M69="","",B69)</f>
        <v/>
      </c>
      <c r="P69" s="51" t="str">
        <f t="shared" si="2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51" t="str">
        <f t="shared" si="2"/>
        <v/>
      </c>
    </row>
    <row r="71" spans="1:16" x14ac:dyDescent="0.25">
      <c r="P71" s="51" t="str">
        <f t="shared" si="2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27" priority="28" stopIfTrue="1">
      <formula>$B$13=""</formula>
    </cfRule>
  </conditionalFormatting>
  <conditionalFormatting sqref="A69:N70">
    <cfRule type="expression" dxfId="26" priority="27">
      <formula>$B$67=""</formula>
    </cfRule>
  </conditionalFormatting>
  <conditionalFormatting sqref="A67:N68">
    <cfRule type="expression" dxfId="25" priority="26">
      <formula>$B$65=""</formula>
    </cfRule>
  </conditionalFormatting>
  <conditionalFormatting sqref="A65:N66">
    <cfRule type="expression" dxfId="24" priority="25">
      <formula>$B$63=""</formula>
    </cfRule>
  </conditionalFormatting>
  <conditionalFormatting sqref="A63:N64">
    <cfRule type="expression" dxfId="23" priority="24">
      <formula>$B$61=""</formula>
    </cfRule>
  </conditionalFormatting>
  <conditionalFormatting sqref="A61:N62">
    <cfRule type="expression" dxfId="22" priority="23">
      <formula>$B$59=""</formula>
    </cfRule>
  </conditionalFormatting>
  <conditionalFormatting sqref="A59:N60">
    <cfRule type="expression" dxfId="21" priority="22">
      <formula>$B$57=""</formula>
    </cfRule>
  </conditionalFormatting>
  <conditionalFormatting sqref="A57:N58">
    <cfRule type="expression" dxfId="20" priority="21">
      <formula>$B$55=""</formula>
    </cfRule>
  </conditionalFormatting>
  <conditionalFormatting sqref="A55:N56">
    <cfRule type="expression" dxfId="19" priority="20">
      <formula>$B$53=""</formula>
    </cfRule>
  </conditionalFormatting>
  <conditionalFormatting sqref="A53:N54">
    <cfRule type="expression" dxfId="18" priority="19">
      <formula>$B$51=""</formula>
    </cfRule>
  </conditionalFormatting>
  <conditionalFormatting sqref="A51:N52">
    <cfRule type="expression" dxfId="17" priority="18">
      <formula>$B$49=""</formula>
    </cfRule>
  </conditionalFormatting>
  <conditionalFormatting sqref="A49:N50">
    <cfRule type="expression" dxfId="16" priority="17">
      <formula>$B$47=""</formula>
    </cfRule>
  </conditionalFormatting>
  <conditionalFormatting sqref="A47:N48">
    <cfRule type="expression" dxfId="15" priority="16">
      <formula>$B$45=""</formula>
    </cfRule>
  </conditionalFormatting>
  <conditionalFormatting sqref="A45:N46">
    <cfRule type="expression" dxfId="14" priority="15">
      <formula>$B$43=""</formula>
    </cfRule>
  </conditionalFormatting>
  <conditionalFormatting sqref="A44:N44 A43:L43 N43">
    <cfRule type="expression" dxfId="13" priority="14">
      <formula>$B$41=""</formula>
    </cfRule>
  </conditionalFormatting>
  <conditionalFormatting sqref="A42:N42 A41:L41 N41">
    <cfRule type="expression" dxfId="12" priority="13">
      <formula>$B$39=""</formula>
    </cfRule>
  </conditionalFormatting>
  <conditionalFormatting sqref="A40:N40 A39:L39 N39">
    <cfRule type="expression" dxfId="11" priority="12">
      <formula>$B$37=""</formula>
    </cfRule>
  </conditionalFormatting>
  <conditionalFormatting sqref="A38:N38 A37:L37 N37">
    <cfRule type="expression" dxfId="10" priority="11">
      <formula>$B$35=""</formula>
    </cfRule>
  </conditionalFormatting>
  <conditionalFormatting sqref="A36:N36 A35:L35 N35">
    <cfRule type="expression" dxfId="9" priority="10">
      <formula>$B$33=""</formula>
    </cfRule>
  </conditionalFormatting>
  <conditionalFormatting sqref="A34:N34 A33:L33 N33">
    <cfRule type="expression" dxfId="8" priority="9">
      <formula>$B$31=""</formula>
    </cfRule>
  </conditionalFormatting>
  <conditionalFormatting sqref="A32:N32 A31:L31 N31">
    <cfRule type="expression" dxfId="7" priority="8">
      <formula>$B$29=""</formula>
    </cfRule>
  </conditionalFormatting>
  <conditionalFormatting sqref="A30:N30 A29:L29 N29">
    <cfRule type="expression" dxfId="6" priority="7">
      <formula>$B$27=""</formula>
    </cfRule>
  </conditionalFormatting>
  <conditionalFormatting sqref="A28:N28 A27:L27 N27">
    <cfRule type="expression" dxfId="5" priority="6">
      <formula>$B$25=""</formula>
    </cfRule>
  </conditionalFormatting>
  <conditionalFormatting sqref="A26:N26 A25:L25 N25">
    <cfRule type="expression" dxfId="4" priority="5">
      <formula>$B$23=""</formula>
    </cfRule>
  </conditionalFormatting>
  <conditionalFormatting sqref="A24:N24 A23:L23 N23">
    <cfRule type="expression" dxfId="3" priority="4">
      <formula>$B$21=""</formula>
    </cfRule>
  </conditionalFormatting>
  <conditionalFormatting sqref="A22:N22 A21:L21 N21">
    <cfRule type="expression" dxfId="2" priority="3">
      <formula>$B$19=""</formula>
    </cfRule>
  </conditionalFormatting>
  <conditionalFormatting sqref="A20:N20 A19:L19 N19">
    <cfRule type="expression" dxfId="1" priority="2">
      <formula>$B$17=""</formula>
    </cfRule>
  </conditionalFormatting>
  <conditionalFormatting sqref="A18:N18 A17:L17 N17">
    <cfRule type="expression" dxfId="0" priority="1">
      <formula>$B$15=""</formula>
    </cfRule>
  </conditionalFormatting>
  <dataValidations count="5"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  <dataValidation type="time" allowBlank="1" showInputMessage="1" showErrorMessage="1" sqref="H9">
      <formula1>0.208333333333333</formula1>
      <formula2>0.791666666666667</formula2>
    </dataValidation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allowBlank="1" showInputMessage="1" showErrorMessage="1" promptTitle="Aide :" prompt="Tapez le Nom du titulaire de la course._x000a_Si c'est une Course du Samedi Tapez le Nom du Type : LEROUX / DUPOND" sqref="H5:J5"/>
    <dataValidation allowBlank="1" showInputMessage="1" showErrorMessage="1" promptTitle="Aide :" prompt="Dans ce cadre, tapez le nom de la course &quot;9812&quot; par exemple et ensuite vous mettez la couleur en cliquant sur le bouton de remplissage des couleurs._x000a_" sqref="F5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RetourTdB">
                <anchor moveWithCells="1" sizeWithCells="1">
                  <from>
                    <xdr:col>3</xdr:col>
                    <xdr:colOff>390525</xdr:colOff>
                    <xdr:row>0</xdr:row>
                    <xdr:rowOff>171450</xdr:rowOff>
                  </from>
                  <to>
                    <xdr:col>5</xdr:col>
                    <xdr:colOff>495300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Button 2">
              <controlPr defaultSize="0" print="0" autoFill="0" autoPict="0" macro="[0]!SupprmerCourse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3</xdr:col>
                    <xdr:colOff>161925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Option Button 3">
              <controlPr defaultSize="0" autoFill="0" autoLine="0" autoPict="0" altText="Semaine">
                <anchor moveWithCells="1">
                  <from>
                    <xdr:col>5</xdr:col>
                    <xdr:colOff>685800</xdr:colOff>
                    <xdr:row>0</xdr:row>
                    <xdr:rowOff>85725</xdr:rowOff>
                  </from>
                  <to>
                    <xdr:col>5</xdr:col>
                    <xdr:colOff>2143125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Option Button 4">
              <controlPr defaultSize="0" autoFill="0" autoLine="0" autoPict="0" altText="">
                <anchor moveWithCells="1">
                  <from>
                    <xdr:col>5</xdr:col>
                    <xdr:colOff>685800</xdr:colOff>
                    <xdr:row>1</xdr:row>
                    <xdr:rowOff>0</xdr:rowOff>
                  </from>
                  <to>
                    <xdr:col>5</xdr:col>
                    <xdr:colOff>2143125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8" name="Button 5">
              <controlPr defaultSize="0" print="0" autoFill="0" autoPict="0" macro="[0]!creationnomonglet">
                <anchor moveWithCells="1" sizeWithCells="1">
                  <from>
                    <xdr:col>5</xdr:col>
                    <xdr:colOff>1685925</xdr:colOff>
                    <xdr:row>0</xdr:row>
                    <xdr:rowOff>180975</xdr:rowOff>
                  </from>
                  <to>
                    <xdr:col>6</xdr:col>
                    <xdr:colOff>171450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Remises!$A$1:$A$9</xm:f>
          </x14:formula1>
          <xm:sqref>J11 J13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Remises</vt:lpstr>
      <vt:lpstr>Tableau de Bord</vt:lpstr>
      <vt:lpstr>test</vt:lpstr>
      <vt:lpstr>test (2)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Jacques DEBERLE</cp:lastModifiedBy>
  <cp:lastPrinted>2017-06-21T08:36:11Z</cp:lastPrinted>
  <dcterms:created xsi:type="dcterms:W3CDTF">2017-06-20T05:47:34Z</dcterms:created>
  <dcterms:modified xsi:type="dcterms:W3CDTF">2017-06-22T15:16:05Z</dcterms:modified>
</cp:coreProperties>
</file>