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4115" windowHeight="9660" activeTab="1"/>
  </bookViews>
  <sheets>
    <sheet name="Remises" sheetId="2" r:id="rId1"/>
    <sheet name="Tableau de Bord" sheetId="3" r:id="rId2"/>
    <sheet name="Synthèse" sheetId="23" r:id="rId3"/>
    <sheet name="test" sheetId="17" r:id="rId4"/>
    <sheet name="Durand" sheetId="21" r:id="rId5"/>
    <sheet name="Leroux" sheetId="22" r:id="rId6"/>
    <sheet name="Dupont" sheetId="24" r:id="rId7"/>
  </sheets>
  <calcPr calcId="145621"/>
  <pivotCaches>
    <pivotCache cacheId="0" r:id="rId8"/>
    <pivotCache cacheId="1" r:id="rId9"/>
    <pivotCache cacheId="2" r:id="rId10"/>
    <pivotCache cacheId="6" r:id="rId11"/>
  </pivotCaches>
</workbook>
</file>

<file path=xl/calcChain.xml><?xml version="1.0" encoding="utf-8"?>
<calcChain xmlns="http://schemas.openxmlformats.org/spreadsheetml/2006/main">
  <c r="P71" i="24" l="1"/>
  <c r="M71" i="24"/>
  <c r="P70" i="24"/>
  <c r="P69" i="24"/>
  <c r="N69" i="24"/>
  <c r="M69" i="24"/>
  <c r="D69" i="24"/>
  <c r="H69" i="24" s="1"/>
  <c r="P68" i="24"/>
  <c r="P67" i="24"/>
  <c r="N67" i="24"/>
  <c r="M67" i="24"/>
  <c r="D67" i="24"/>
  <c r="H67" i="24" s="1"/>
  <c r="P66" i="24"/>
  <c r="P65" i="24"/>
  <c r="N65" i="24"/>
  <c r="M65" i="24"/>
  <c r="D65" i="24"/>
  <c r="H65" i="24" s="1"/>
  <c r="P64" i="24"/>
  <c r="P63" i="24"/>
  <c r="N63" i="24"/>
  <c r="M63" i="24"/>
  <c r="D63" i="24"/>
  <c r="H63" i="24" s="1"/>
  <c r="P62" i="24"/>
  <c r="P61" i="24"/>
  <c r="N61" i="24"/>
  <c r="M61" i="24"/>
  <c r="D61" i="24"/>
  <c r="H61" i="24" s="1"/>
  <c r="P60" i="24"/>
  <c r="P59" i="24"/>
  <c r="N59" i="24"/>
  <c r="M59" i="24"/>
  <c r="D59" i="24"/>
  <c r="H59" i="24" s="1"/>
  <c r="P58" i="24"/>
  <c r="P57" i="24"/>
  <c r="N57" i="24"/>
  <c r="M57" i="24"/>
  <c r="D57" i="24"/>
  <c r="H57" i="24" s="1"/>
  <c r="P56" i="24"/>
  <c r="P55" i="24"/>
  <c r="N55" i="24"/>
  <c r="M55" i="24"/>
  <c r="D55" i="24"/>
  <c r="H55" i="24" s="1"/>
  <c r="P54" i="24"/>
  <c r="P53" i="24"/>
  <c r="N53" i="24"/>
  <c r="M53" i="24"/>
  <c r="D53" i="24"/>
  <c r="H53" i="24" s="1"/>
  <c r="P52" i="24"/>
  <c r="P51" i="24"/>
  <c r="M51" i="24"/>
  <c r="N51" i="24" s="1"/>
  <c r="D51" i="24"/>
  <c r="H51" i="24" s="1"/>
  <c r="P50" i="24"/>
  <c r="P49" i="24"/>
  <c r="N49" i="24"/>
  <c r="M49" i="24"/>
  <c r="D49" i="24"/>
  <c r="H49" i="24" s="1"/>
  <c r="P48" i="24"/>
  <c r="P47" i="24"/>
  <c r="M47" i="24"/>
  <c r="N47" i="24" s="1"/>
  <c r="D47" i="24"/>
  <c r="H47" i="24" s="1"/>
  <c r="P46" i="24"/>
  <c r="P45" i="24"/>
  <c r="N45" i="24"/>
  <c r="M45" i="24"/>
  <c r="D45" i="24"/>
  <c r="H45" i="24" s="1"/>
  <c r="P44" i="24"/>
  <c r="M43" i="24"/>
  <c r="N43" i="24" s="1"/>
  <c r="P42" i="24"/>
  <c r="M41" i="24"/>
  <c r="N41" i="24" s="1"/>
  <c r="P40" i="24"/>
  <c r="M39" i="24"/>
  <c r="N39" i="24" s="1"/>
  <c r="P38" i="24"/>
  <c r="M37" i="24"/>
  <c r="N37" i="24" s="1"/>
  <c r="P36" i="24"/>
  <c r="M35" i="24"/>
  <c r="N35" i="24" s="1"/>
  <c r="P34" i="24"/>
  <c r="M33" i="24"/>
  <c r="N33" i="24" s="1"/>
  <c r="P32" i="24"/>
  <c r="M31" i="24"/>
  <c r="N31" i="24" s="1"/>
  <c r="P30" i="24"/>
  <c r="M29" i="24"/>
  <c r="N29" i="24" s="1"/>
  <c r="P28" i="24"/>
  <c r="M27" i="24"/>
  <c r="N27" i="24" s="1"/>
  <c r="P26" i="24"/>
  <c r="M25" i="24"/>
  <c r="N25" i="24" s="1"/>
  <c r="P24" i="24"/>
  <c r="M23" i="24"/>
  <c r="N23" i="24" s="1"/>
  <c r="P22" i="24"/>
  <c r="M21" i="24"/>
  <c r="N21" i="24" s="1"/>
  <c r="P20" i="24"/>
  <c r="M19" i="24"/>
  <c r="N19" i="24" s="1"/>
  <c r="P18" i="24"/>
  <c r="M17" i="24"/>
  <c r="N17" i="24" s="1"/>
  <c r="P16" i="24"/>
  <c r="M15" i="24"/>
  <c r="N15" i="24" s="1"/>
  <c r="P14" i="24"/>
  <c r="N14" i="24"/>
  <c r="N13" i="24"/>
  <c r="M13" i="24"/>
  <c r="P12" i="24"/>
  <c r="N12" i="24"/>
  <c r="P11" i="24"/>
  <c r="P13" i="24" s="1"/>
  <c r="P15" i="24" s="1"/>
  <c r="M11" i="24"/>
  <c r="N11" i="24" s="1"/>
  <c r="D11" i="24"/>
  <c r="H11" i="24" s="1"/>
  <c r="D13" i="24" s="1"/>
  <c r="H13" i="24" s="1"/>
  <c r="D15" i="24" s="1"/>
  <c r="H15" i="24" s="1"/>
  <c r="R9" i="24"/>
  <c r="S7" i="24"/>
  <c r="R7" i="24"/>
  <c r="N3" i="24"/>
  <c r="S9" i="24" s="1"/>
  <c r="N7" i="24" l="1"/>
  <c r="P17" i="24"/>
  <c r="D17" i="24"/>
  <c r="H17" i="24" s="1"/>
  <c r="P71" i="22"/>
  <c r="M71" i="22"/>
  <c r="P70" i="22"/>
  <c r="P69" i="22"/>
  <c r="M69" i="22"/>
  <c r="N69" i="22" s="1"/>
  <c r="D69" i="22"/>
  <c r="H69" i="22" s="1"/>
  <c r="P68" i="22"/>
  <c r="P67" i="22"/>
  <c r="M67" i="22"/>
  <c r="N67" i="22" s="1"/>
  <c r="D67" i="22"/>
  <c r="H67" i="22" s="1"/>
  <c r="P66" i="22"/>
  <c r="P65" i="22"/>
  <c r="M65" i="22"/>
  <c r="N65" i="22" s="1"/>
  <c r="D65" i="22"/>
  <c r="H65" i="22" s="1"/>
  <c r="P64" i="22"/>
  <c r="P63" i="22"/>
  <c r="M63" i="22"/>
  <c r="N63" i="22" s="1"/>
  <c r="D63" i="22"/>
  <c r="H63" i="22" s="1"/>
  <c r="P62" i="22"/>
  <c r="P61" i="22"/>
  <c r="M61" i="22"/>
  <c r="N61" i="22" s="1"/>
  <c r="D61" i="22"/>
  <c r="H61" i="22" s="1"/>
  <c r="P60" i="22"/>
  <c r="P59" i="22"/>
  <c r="M59" i="22"/>
  <c r="N59" i="22" s="1"/>
  <c r="D59" i="22"/>
  <c r="H59" i="22" s="1"/>
  <c r="P58" i="22"/>
  <c r="P57" i="22"/>
  <c r="M57" i="22"/>
  <c r="N57" i="22" s="1"/>
  <c r="D57" i="22"/>
  <c r="H57" i="22" s="1"/>
  <c r="P56" i="22"/>
  <c r="P55" i="22"/>
  <c r="M55" i="22"/>
  <c r="N55" i="22" s="1"/>
  <c r="D55" i="22"/>
  <c r="H55" i="22" s="1"/>
  <c r="P54" i="22"/>
  <c r="P53" i="22"/>
  <c r="M53" i="22"/>
  <c r="N53" i="22" s="1"/>
  <c r="D53" i="22"/>
  <c r="H53" i="22" s="1"/>
  <c r="P52" i="22"/>
  <c r="P51" i="22"/>
  <c r="M51" i="22"/>
  <c r="N51" i="22" s="1"/>
  <c r="D51" i="22"/>
  <c r="H51" i="22" s="1"/>
  <c r="P50" i="22"/>
  <c r="P49" i="22"/>
  <c r="M49" i="22"/>
  <c r="N49" i="22" s="1"/>
  <c r="D49" i="22"/>
  <c r="H49" i="22" s="1"/>
  <c r="P48" i="22"/>
  <c r="P47" i="22"/>
  <c r="M47" i="22"/>
  <c r="N47" i="22" s="1"/>
  <c r="D47" i="22"/>
  <c r="H47" i="22" s="1"/>
  <c r="P46" i="22"/>
  <c r="P45" i="22"/>
  <c r="M45" i="22"/>
  <c r="N45" i="22" s="1"/>
  <c r="D45" i="22"/>
  <c r="H45" i="22" s="1"/>
  <c r="P44" i="22"/>
  <c r="M43" i="22"/>
  <c r="N43" i="22" s="1"/>
  <c r="P42" i="22"/>
  <c r="M41" i="22"/>
  <c r="N41" i="22" s="1"/>
  <c r="P40" i="22"/>
  <c r="M39" i="22"/>
  <c r="N39" i="22" s="1"/>
  <c r="P38" i="22"/>
  <c r="M37" i="22"/>
  <c r="N37" i="22" s="1"/>
  <c r="P36" i="22"/>
  <c r="M35" i="22"/>
  <c r="N35" i="22" s="1"/>
  <c r="P34" i="22"/>
  <c r="M33" i="22"/>
  <c r="N33" i="22" s="1"/>
  <c r="P32" i="22"/>
  <c r="M31" i="22"/>
  <c r="N31" i="22" s="1"/>
  <c r="P30" i="22"/>
  <c r="M29" i="22"/>
  <c r="N29" i="22" s="1"/>
  <c r="P28" i="22"/>
  <c r="M27" i="22"/>
  <c r="N27" i="22" s="1"/>
  <c r="P26" i="22"/>
  <c r="M25" i="22"/>
  <c r="N25" i="22" s="1"/>
  <c r="P24" i="22"/>
  <c r="M23" i="22"/>
  <c r="N23" i="22" s="1"/>
  <c r="P22" i="22"/>
  <c r="M21" i="22"/>
  <c r="N21" i="22" s="1"/>
  <c r="P20" i="22"/>
  <c r="M19" i="22"/>
  <c r="N19" i="22" s="1"/>
  <c r="P18" i="22"/>
  <c r="M17" i="22"/>
  <c r="N17" i="22" s="1"/>
  <c r="P16" i="22"/>
  <c r="P15" i="22"/>
  <c r="P17" i="22" s="1"/>
  <c r="M15" i="22"/>
  <c r="N15" i="22" s="1"/>
  <c r="P14" i="22"/>
  <c r="N14" i="22"/>
  <c r="P13" i="22"/>
  <c r="N13" i="22"/>
  <c r="M13" i="22"/>
  <c r="P12" i="22"/>
  <c r="N12" i="22"/>
  <c r="P11" i="22"/>
  <c r="M11" i="22"/>
  <c r="N11" i="22" s="1"/>
  <c r="D11" i="22"/>
  <c r="H11" i="22" s="1"/>
  <c r="D13" i="22" s="1"/>
  <c r="H13" i="22" s="1"/>
  <c r="D15" i="22" s="1"/>
  <c r="H15" i="22" s="1"/>
  <c r="R9" i="22"/>
  <c r="S7" i="22"/>
  <c r="R7" i="22"/>
  <c r="N3" i="22"/>
  <c r="S9" i="22" s="1"/>
  <c r="P71" i="21"/>
  <c r="M71" i="21"/>
  <c r="P70" i="21"/>
  <c r="P69" i="21"/>
  <c r="M69" i="21"/>
  <c r="N69" i="21" s="1"/>
  <c r="D69" i="21"/>
  <c r="H69" i="21" s="1"/>
  <c r="P68" i="21"/>
  <c r="P67" i="21"/>
  <c r="M67" i="21"/>
  <c r="N67" i="21" s="1"/>
  <c r="D67" i="21"/>
  <c r="H67" i="21" s="1"/>
  <c r="P66" i="21"/>
  <c r="P65" i="21"/>
  <c r="M65" i="21"/>
  <c r="N65" i="21" s="1"/>
  <c r="D65" i="21"/>
  <c r="H65" i="21" s="1"/>
  <c r="P64" i="21"/>
  <c r="P63" i="21"/>
  <c r="M63" i="21"/>
  <c r="N63" i="21" s="1"/>
  <c r="D63" i="21"/>
  <c r="H63" i="21" s="1"/>
  <c r="P62" i="21"/>
  <c r="P61" i="21"/>
  <c r="M61" i="21"/>
  <c r="N61" i="21" s="1"/>
  <c r="D61" i="21"/>
  <c r="H61" i="21" s="1"/>
  <c r="P60" i="21"/>
  <c r="P59" i="21"/>
  <c r="M59" i="21"/>
  <c r="N59" i="21" s="1"/>
  <c r="D59" i="21"/>
  <c r="H59" i="21" s="1"/>
  <c r="P58" i="21"/>
  <c r="P57" i="21"/>
  <c r="M57" i="21"/>
  <c r="N57" i="21" s="1"/>
  <c r="D57" i="21"/>
  <c r="H57" i="21" s="1"/>
  <c r="P56" i="21"/>
  <c r="P55" i="21"/>
  <c r="M55" i="21"/>
  <c r="N55" i="21" s="1"/>
  <c r="D55" i="21"/>
  <c r="H55" i="21" s="1"/>
  <c r="P54" i="21"/>
  <c r="P53" i="21"/>
  <c r="M53" i="21"/>
  <c r="N53" i="21" s="1"/>
  <c r="D53" i="21"/>
  <c r="H53" i="21" s="1"/>
  <c r="P52" i="21"/>
  <c r="P51" i="21"/>
  <c r="M51" i="21"/>
  <c r="N51" i="21" s="1"/>
  <c r="D51" i="21"/>
  <c r="H51" i="21" s="1"/>
  <c r="P50" i="21"/>
  <c r="P49" i="21"/>
  <c r="M49" i="21"/>
  <c r="N49" i="21" s="1"/>
  <c r="D49" i="21"/>
  <c r="H49" i="21" s="1"/>
  <c r="P48" i="21"/>
  <c r="P47" i="21"/>
  <c r="M47" i="21"/>
  <c r="N47" i="21" s="1"/>
  <c r="D47" i="21"/>
  <c r="H47" i="21" s="1"/>
  <c r="P46" i="21"/>
  <c r="P45" i="21"/>
  <c r="M45" i="21"/>
  <c r="N45" i="21" s="1"/>
  <c r="D45" i="21"/>
  <c r="H45" i="21" s="1"/>
  <c r="P44" i="21"/>
  <c r="M43" i="21"/>
  <c r="N43" i="21" s="1"/>
  <c r="P42" i="21"/>
  <c r="M41" i="21"/>
  <c r="N41" i="21" s="1"/>
  <c r="P40" i="21"/>
  <c r="M39" i="21"/>
  <c r="N39" i="21" s="1"/>
  <c r="P38" i="21"/>
  <c r="M37" i="21"/>
  <c r="N37" i="21" s="1"/>
  <c r="P36" i="21"/>
  <c r="M35" i="21"/>
  <c r="N35" i="21" s="1"/>
  <c r="P34" i="21"/>
  <c r="M33" i="21"/>
  <c r="N33" i="21" s="1"/>
  <c r="P32" i="21"/>
  <c r="M31" i="21"/>
  <c r="N31" i="21" s="1"/>
  <c r="P30" i="21"/>
  <c r="M29" i="21"/>
  <c r="N29" i="21" s="1"/>
  <c r="P28" i="21"/>
  <c r="M27" i="21"/>
  <c r="N27" i="21" s="1"/>
  <c r="P26" i="21"/>
  <c r="M25" i="21"/>
  <c r="N25" i="21" s="1"/>
  <c r="P24" i="21"/>
  <c r="M23" i="21"/>
  <c r="N23" i="21" s="1"/>
  <c r="P22" i="21"/>
  <c r="M21" i="21"/>
  <c r="N21" i="21" s="1"/>
  <c r="P20" i="21"/>
  <c r="M19" i="21"/>
  <c r="N19" i="21" s="1"/>
  <c r="P18" i="21"/>
  <c r="M17" i="21"/>
  <c r="N17" i="21" s="1"/>
  <c r="P16" i="21"/>
  <c r="M15" i="21"/>
  <c r="N15" i="21" s="1"/>
  <c r="P14" i="21"/>
  <c r="N14" i="21"/>
  <c r="N13" i="21"/>
  <c r="M13" i="21"/>
  <c r="P12" i="21"/>
  <c r="N12" i="21"/>
  <c r="P11" i="21"/>
  <c r="P13" i="21" s="1"/>
  <c r="P15" i="21" s="1"/>
  <c r="M11" i="21"/>
  <c r="N11" i="21" s="1"/>
  <c r="D11" i="21"/>
  <c r="H11" i="21" s="1"/>
  <c r="D13" i="21" s="1"/>
  <c r="H13" i="21" s="1"/>
  <c r="D15" i="21" s="1"/>
  <c r="H15" i="21" s="1"/>
  <c r="R9" i="21"/>
  <c r="S7" i="21"/>
  <c r="R7" i="21"/>
  <c r="N3" i="21"/>
  <c r="S9" i="21" s="1"/>
  <c r="D19" i="24" l="1"/>
  <c r="H19" i="24" s="1"/>
  <c r="P19" i="24"/>
  <c r="N7" i="22"/>
  <c r="P19" i="22"/>
  <c r="D19" i="22"/>
  <c r="H19" i="22" s="1"/>
  <c r="D17" i="22"/>
  <c r="H17" i="22" s="1"/>
  <c r="N7" i="21"/>
  <c r="P17" i="21"/>
  <c r="D17" i="21"/>
  <c r="H17" i="21" s="1"/>
  <c r="M71" i="17"/>
  <c r="M69" i="17"/>
  <c r="M67" i="17"/>
  <c r="M65" i="17"/>
  <c r="M63" i="17"/>
  <c r="M61" i="17"/>
  <c r="M59" i="17"/>
  <c r="M57" i="17"/>
  <c r="M55" i="17"/>
  <c r="M53" i="17"/>
  <c r="M51" i="17"/>
  <c r="M49" i="17"/>
  <c r="M47" i="17"/>
  <c r="M45" i="17"/>
  <c r="M43" i="17"/>
  <c r="M41" i="17"/>
  <c r="M39" i="17"/>
  <c r="M37" i="17"/>
  <c r="M35" i="17"/>
  <c r="M33" i="17"/>
  <c r="M31" i="17"/>
  <c r="M29" i="17"/>
  <c r="M27" i="17"/>
  <c r="M25" i="17"/>
  <c r="M23" i="17"/>
  <c r="M21" i="17"/>
  <c r="M19" i="17"/>
  <c r="M17" i="17"/>
  <c r="M15" i="17"/>
  <c r="M13" i="17"/>
  <c r="M11" i="17"/>
  <c r="S9" i="17"/>
  <c r="R9" i="17"/>
  <c r="S7" i="17"/>
  <c r="R7" i="17"/>
  <c r="D21" i="24" l="1"/>
  <c r="H21" i="24" s="1"/>
  <c r="P21" i="24"/>
  <c r="P21" i="22"/>
  <c r="D21" i="22"/>
  <c r="H21" i="22" s="1"/>
  <c r="P19" i="21"/>
  <c r="D19" i="21"/>
  <c r="H19" i="21" s="1"/>
  <c r="P71" i="17"/>
  <c r="P70" i="17"/>
  <c r="P69" i="17"/>
  <c r="N69" i="17"/>
  <c r="D69" i="17"/>
  <c r="H69" i="17" s="1"/>
  <c r="P68" i="17"/>
  <c r="P67" i="17"/>
  <c r="N67" i="17"/>
  <c r="D67" i="17"/>
  <c r="H67" i="17" s="1"/>
  <c r="P66" i="17"/>
  <c r="P65" i="17"/>
  <c r="N65" i="17"/>
  <c r="D65" i="17"/>
  <c r="H65" i="17" s="1"/>
  <c r="P64" i="17"/>
  <c r="P63" i="17"/>
  <c r="N63" i="17"/>
  <c r="D63" i="17"/>
  <c r="H63" i="17" s="1"/>
  <c r="P62" i="17"/>
  <c r="P61" i="17"/>
  <c r="N61" i="17"/>
  <c r="D61" i="17"/>
  <c r="H61" i="17" s="1"/>
  <c r="P60" i="17"/>
  <c r="P59" i="17"/>
  <c r="N59" i="17"/>
  <c r="D59" i="17"/>
  <c r="H59" i="17" s="1"/>
  <c r="P58" i="17"/>
  <c r="P57" i="17"/>
  <c r="N57" i="17"/>
  <c r="D57" i="17"/>
  <c r="H57" i="17" s="1"/>
  <c r="P56" i="17"/>
  <c r="P55" i="17"/>
  <c r="N55" i="17"/>
  <c r="D55" i="17"/>
  <c r="H55" i="17" s="1"/>
  <c r="P54" i="17"/>
  <c r="P53" i="17"/>
  <c r="N53" i="17"/>
  <c r="D53" i="17"/>
  <c r="H53" i="17" s="1"/>
  <c r="P52" i="17"/>
  <c r="P51" i="17"/>
  <c r="N51" i="17"/>
  <c r="D51" i="17"/>
  <c r="H51" i="17" s="1"/>
  <c r="P50" i="17"/>
  <c r="P49" i="17"/>
  <c r="N49" i="17"/>
  <c r="D49" i="17"/>
  <c r="H49" i="17" s="1"/>
  <c r="P48" i="17"/>
  <c r="P47" i="17"/>
  <c r="N47" i="17"/>
  <c r="D47" i="17"/>
  <c r="H47" i="17" s="1"/>
  <c r="P46" i="17"/>
  <c r="P45" i="17"/>
  <c r="N45" i="17"/>
  <c r="D45" i="17"/>
  <c r="H45" i="17" s="1"/>
  <c r="P44" i="17"/>
  <c r="N43" i="17"/>
  <c r="P42" i="17"/>
  <c r="N41" i="17"/>
  <c r="P40" i="17"/>
  <c r="N39" i="17"/>
  <c r="P38" i="17"/>
  <c r="N37" i="17"/>
  <c r="P36" i="17"/>
  <c r="N35" i="17"/>
  <c r="P34" i="17"/>
  <c r="N33" i="17"/>
  <c r="P32" i="17"/>
  <c r="N31" i="17"/>
  <c r="P30" i="17"/>
  <c r="N29" i="17"/>
  <c r="P28" i="17"/>
  <c r="N27" i="17"/>
  <c r="P26" i="17"/>
  <c r="N25" i="17"/>
  <c r="P24" i="17"/>
  <c r="N23" i="17"/>
  <c r="P22" i="17"/>
  <c r="N21" i="17"/>
  <c r="P20" i="17"/>
  <c r="N19" i="17"/>
  <c r="P18" i="17"/>
  <c r="N17" i="17"/>
  <c r="P16" i="17"/>
  <c r="P15" i="17"/>
  <c r="P17" i="17" s="1"/>
  <c r="N15" i="17"/>
  <c r="P14" i="17"/>
  <c r="N14" i="17"/>
  <c r="P13" i="17"/>
  <c r="N13" i="17"/>
  <c r="P12" i="17"/>
  <c r="N12" i="17"/>
  <c r="P11" i="17"/>
  <c r="N11" i="17"/>
  <c r="H11" i="17"/>
  <c r="D13" i="17" s="1"/>
  <c r="H13" i="17" s="1"/>
  <c r="D15" i="17" s="1"/>
  <c r="H15" i="17" s="1"/>
  <c r="D11" i="17"/>
  <c r="N3" i="17"/>
  <c r="D23" i="24" l="1"/>
  <c r="H23" i="24" s="1"/>
  <c r="P23" i="24"/>
  <c r="P23" i="22"/>
  <c r="D23" i="22"/>
  <c r="H23" i="22" s="1"/>
  <c r="P21" i="21"/>
  <c r="D21" i="21"/>
  <c r="H21" i="21" s="1"/>
  <c r="N7" i="17"/>
  <c r="P19" i="17"/>
  <c r="D19" i="17"/>
  <c r="H19" i="17" s="1"/>
  <c r="D17" i="17"/>
  <c r="H17" i="17" s="1"/>
  <c r="P25" i="24" l="1"/>
  <c r="D25" i="24"/>
  <c r="H25" i="24" s="1"/>
  <c r="P25" i="22"/>
  <c r="D25" i="22"/>
  <c r="H25" i="22" s="1"/>
  <c r="P23" i="21"/>
  <c r="D23" i="21"/>
  <c r="H23" i="21" s="1"/>
  <c r="P21" i="17"/>
  <c r="D21" i="17"/>
  <c r="H21" i="17" s="1"/>
  <c r="P27" i="24" l="1"/>
  <c r="D27" i="24"/>
  <c r="H27" i="24" s="1"/>
  <c r="P27" i="22"/>
  <c r="D27" i="22"/>
  <c r="H27" i="22" s="1"/>
  <c r="P25" i="21"/>
  <c r="D25" i="21"/>
  <c r="H25" i="21" s="1"/>
  <c r="P23" i="17"/>
  <c r="D23" i="17"/>
  <c r="H23" i="17" s="1"/>
  <c r="P29" i="24" l="1"/>
  <c r="P31" i="24" s="1"/>
  <c r="P33" i="24" s="1"/>
  <c r="D29" i="24"/>
  <c r="H29" i="24" s="1"/>
  <c r="D31" i="24" s="1"/>
  <c r="H31" i="24" s="1"/>
  <c r="D33" i="24" s="1"/>
  <c r="H33" i="24" s="1"/>
  <c r="P29" i="22"/>
  <c r="P31" i="22" s="1"/>
  <c r="P33" i="22" s="1"/>
  <c r="D29" i="22"/>
  <c r="H29" i="22" s="1"/>
  <c r="D31" i="22" s="1"/>
  <c r="H31" i="22" s="1"/>
  <c r="D33" i="22" s="1"/>
  <c r="H33" i="22" s="1"/>
  <c r="P27" i="21"/>
  <c r="D27" i="21"/>
  <c r="H27" i="21" s="1"/>
  <c r="P25" i="17"/>
  <c r="D25" i="17"/>
  <c r="H25" i="17" s="1"/>
  <c r="P35" i="24" l="1"/>
  <c r="P37" i="24" s="1"/>
  <c r="D35" i="24"/>
  <c r="H35" i="24" s="1"/>
  <c r="D37" i="24" s="1"/>
  <c r="H37" i="24" s="1"/>
  <c r="P35" i="22"/>
  <c r="P37" i="22" s="1"/>
  <c r="D35" i="22"/>
  <c r="H35" i="22" s="1"/>
  <c r="D37" i="22" s="1"/>
  <c r="H37" i="22" s="1"/>
  <c r="P29" i="21"/>
  <c r="P31" i="21" s="1"/>
  <c r="P33" i="21" s="1"/>
  <c r="D29" i="21"/>
  <c r="H29" i="21" s="1"/>
  <c r="D31" i="21" s="1"/>
  <c r="H31" i="21" s="1"/>
  <c r="D33" i="21" s="1"/>
  <c r="H33" i="21" s="1"/>
  <c r="P27" i="17"/>
  <c r="D27" i="17"/>
  <c r="H27" i="17" s="1"/>
  <c r="P39" i="24" l="1"/>
  <c r="D39" i="24"/>
  <c r="H39" i="24" s="1"/>
  <c r="P39" i="22"/>
  <c r="D39" i="22"/>
  <c r="H39" i="22" s="1"/>
  <c r="P35" i="21"/>
  <c r="P37" i="21" s="1"/>
  <c r="D35" i="21"/>
  <c r="H35" i="21" s="1"/>
  <c r="D37" i="21" s="1"/>
  <c r="H37" i="21" s="1"/>
  <c r="P29" i="17"/>
  <c r="P31" i="17" s="1"/>
  <c r="P33" i="17" s="1"/>
  <c r="D29" i="17"/>
  <c r="H29" i="17" s="1"/>
  <c r="D31" i="17" s="1"/>
  <c r="H31" i="17" s="1"/>
  <c r="D33" i="17" s="1"/>
  <c r="H33" i="17" s="1"/>
  <c r="P41" i="24" l="1"/>
  <c r="D41" i="24"/>
  <c r="H41" i="24" s="1"/>
  <c r="P41" i="22"/>
  <c r="D41" i="22"/>
  <c r="H41" i="22" s="1"/>
  <c r="P39" i="21"/>
  <c r="D39" i="21"/>
  <c r="H39" i="21" s="1"/>
  <c r="P35" i="17"/>
  <c r="P37" i="17" s="1"/>
  <c r="D35" i="17"/>
  <c r="H35" i="17" s="1"/>
  <c r="D37" i="17" s="1"/>
  <c r="H37" i="17" s="1"/>
  <c r="P43" i="24" l="1"/>
  <c r="D43" i="24"/>
  <c r="H43" i="24" s="1"/>
  <c r="P43" i="22"/>
  <c r="D43" i="22"/>
  <c r="H43" i="22" s="1"/>
  <c r="P41" i="21"/>
  <c r="D41" i="21"/>
  <c r="H41" i="21" s="1"/>
  <c r="P39" i="17"/>
  <c r="D39" i="17"/>
  <c r="H39" i="17" s="1"/>
  <c r="P43" i="21" l="1"/>
  <c r="D43" i="21"/>
  <c r="H43" i="21" s="1"/>
  <c r="P41" i="17"/>
  <c r="D41" i="17"/>
  <c r="H41" i="17" s="1"/>
  <c r="P43" i="17" l="1"/>
  <c r="D43" i="17"/>
  <c r="H43" i="17" s="1"/>
</calcChain>
</file>

<file path=xl/sharedStrings.xml><?xml version="1.0" encoding="utf-8"?>
<sst xmlns="http://schemas.openxmlformats.org/spreadsheetml/2006/main" count="321" uniqueCount="79">
  <si>
    <t>Arrivée</t>
  </si>
  <si>
    <t>départ</t>
  </si>
  <si>
    <t>Durée</t>
  </si>
  <si>
    <t xml:space="preserve">Type </t>
  </si>
  <si>
    <t>S/Réseau</t>
  </si>
  <si>
    <t>DR</t>
  </si>
  <si>
    <t>Collectes</t>
  </si>
  <si>
    <t>Remises</t>
  </si>
  <si>
    <t>Relevages</t>
  </si>
  <si>
    <t>hh</t>
  </si>
  <si>
    <t>Nom et couleur de la course</t>
  </si>
  <si>
    <t>Nom du titulaire</t>
  </si>
  <si>
    <t>Données</t>
  </si>
  <si>
    <t>Pick-Up</t>
  </si>
  <si>
    <t>Non Course</t>
  </si>
  <si>
    <t>Numéro de PT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</si>
  <si>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</si>
  <si>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</si>
  <si>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</si>
  <si>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</si>
  <si>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</si>
  <si>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</si>
  <si>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</si>
  <si>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</si>
  <si>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</si>
  <si>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</si>
  <si>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>PT 11</t>
  </si>
  <si>
    <t>PT 12</t>
  </si>
  <si>
    <t>PT 13</t>
  </si>
  <si>
    <t>PT 14</t>
  </si>
  <si>
    <t>PT 15</t>
  </si>
  <si>
    <t>PT 16</t>
  </si>
  <si>
    <t>PT 17</t>
  </si>
  <si>
    <t>PT 18</t>
  </si>
  <si>
    <t>PT 19</t>
  </si>
  <si>
    <t>PT 20</t>
  </si>
  <si>
    <t>PT 21</t>
  </si>
  <si>
    <t>PT 22</t>
  </si>
  <si>
    <t>PT 23</t>
  </si>
  <si>
    <t>PT 24</t>
  </si>
  <si>
    <t>PT 25</t>
  </si>
  <si>
    <t>PT 26</t>
  </si>
  <si>
    <t>PT 27</t>
  </si>
  <si>
    <t>PT 28</t>
  </si>
  <si>
    <t>PT 29</t>
  </si>
  <si>
    <t>PT 30</t>
  </si>
  <si>
    <t xml:space="preserve">   </t>
  </si>
  <si>
    <t>PPDC</t>
  </si>
  <si>
    <t>Lieu</t>
  </si>
  <si>
    <t>INEXIA BLAVOZY</t>
  </si>
  <si>
    <t>MICHELIN BLAVOZY</t>
  </si>
  <si>
    <t>ARMSTRONG ST GERMAIN</t>
  </si>
  <si>
    <t>CELNAT ST GERMAIN</t>
  </si>
  <si>
    <t>ST HOSTIEN BAL</t>
  </si>
  <si>
    <t>BAL</t>
  </si>
  <si>
    <t>CABINET FAURE ST GERMAIN</t>
  </si>
  <si>
    <t>ST ETIENNE LARDEYROL BAL</t>
  </si>
  <si>
    <t>ESEPAC</t>
  </si>
  <si>
    <t>BLAVOZY BAL</t>
  </si>
  <si>
    <t>LA POSTE BLAVOZY</t>
  </si>
  <si>
    <t xml:space="preserve">LA POSTE ST HOSTIEN </t>
  </si>
  <si>
    <t>ST GERMAIN BAL</t>
  </si>
  <si>
    <t>LA POSTE ST GERMAIN</t>
  </si>
  <si>
    <t>BIOFLORAL</t>
  </si>
  <si>
    <t>PROMECA</t>
  </si>
  <si>
    <t>Retour</t>
  </si>
  <si>
    <t>test</t>
  </si>
  <si>
    <t>MARTIN</t>
  </si>
  <si>
    <t>Types</t>
  </si>
  <si>
    <t>Tps Forf.</t>
  </si>
  <si>
    <t>NB Durée</t>
  </si>
  <si>
    <t>Σ Durée</t>
  </si>
  <si>
    <t>Total général</t>
  </si>
  <si>
    <t>Durand</t>
  </si>
  <si>
    <t>Leroux</t>
  </si>
  <si>
    <t>Semaine</t>
  </si>
  <si>
    <t>Dupont</t>
  </si>
  <si>
    <t>Synthèse</t>
  </si>
  <si>
    <t>C'est le tableau qui agrége les n tableaux du dessus.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</si>
</sst>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5" tint="0.79998168889431442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5" tint="0.79998168889431442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8"/>
      <name val="Cambria"/>
      <family val="1"/>
      <scheme val="major"/>
    </font>
    <font>
      <i/>
      <sz val="10"/>
      <color rgb="FFFF0000"/>
      <name val="Calibri"/>
      <family val="2"/>
    </font>
    <font>
      <sz val="8"/>
      <color rgb="FF000000"/>
      <name val="Tahoma"/>
      <family val="2"/>
    </font>
    <font>
      <sz val="14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1499679555650502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7" borderId="2" xfId="0" applyFont="1" applyFill="1" applyBorder="1" applyAlignment="1">
      <alignment vertical="center"/>
    </xf>
    <xf numFmtId="0" fontId="1" fillId="3" borderId="0" xfId="0" applyFont="1" applyFill="1" applyBorder="1"/>
    <xf numFmtId="0" fontId="1" fillId="7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/>
    </xf>
    <xf numFmtId="0" fontId="1" fillId="0" borderId="0" xfId="0" applyFont="1"/>
    <xf numFmtId="20" fontId="1" fillId="5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20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>
      <alignment horizontal="center" vertical="center"/>
    </xf>
    <xf numFmtId="20" fontId="0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/>
    </xf>
    <xf numFmtId="20" fontId="6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/>
    <xf numFmtId="0" fontId="4" fillId="3" borderId="0" xfId="0" applyFont="1" applyFill="1"/>
    <xf numFmtId="0" fontId="7" fillId="3" borderId="0" xfId="0" applyFont="1" applyFill="1" applyAlignment="1">
      <alignment horizontal="center" vertical="center"/>
    </xf>
    <xf numFmtId="0" fontId="5" fillId="0" borderId="0" xfId="0" applyFont="1"/>
    <xf numFmtId="20" fontId="4" fillId="8" borderId="1" xfId="0" applyNumberFormat="1" applyFont="1" applyFill="1" applyBorder="1" applyAlignment="1">
      <alignment horizontal="center" vertical="center"/>
    </xf>
    <xf numFmtId="20" fontId="8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3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3" fontId="14" fillId="9" borderId="7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/>
    <xf numFmtId="0" fontId="1" fillId="2" borderId="0" xfId="0" applyFont="1" applyFill="1" applyAlignment="1">
      <alignment horizont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9" xfId="0" applyNumberFormat="1" applyFont="1" applyBorder="1" applyAlignment="1">
      <alignment horizontal="center" vertical="center"/>
    </xf>
    <xf numFmtId="0" fontId="0" fillId="0" borderId="0" xfId="0" pivotButton="1"/>
    <xf numFmtId="3" fontId="0" fillId="0" borderId="0" xfId="0" applyNumberFormat="1" applyAlignment="1">
      <alignment horizontal="center" vertical="center"/>
    </xf>
    <xf numFmtId="0" fontId="0" fillId="10" borderId="10" xfId="0" applyFill="1" applyBorder="1"/>
    <xf numFmtId="0" fontId="0" fillId="10" borderId="11" xfId="0" applyFill="1" applyBorder="1"/>
    <xf numFmtId="0" fontId="0" fillId="10" borderId="12" xfId="0" applyFill="1" applyBorder="1"/>
    <xf numFmtId="0" fontId="0" fillId="10" borderId="13" xfId="0" applyFill="1" applyBorder="1"/>
    <xf numFmtId="0" fontId="0" fillId="10" borderId="0" xfId="0" applyFill="1" applyBorder="1"/>
    <xf numFmtId="0" fontId="0" fillId="10" borderId="14" xfId="0" applyFill="1" applyBorder="1"/>
    <xf numFmtId="0" fontId="0" fillId="10" borderId="15" xfId="0" applyFill="1" applyBorder="1"/>
    <xf numFmtId="0" fontId="0" fillId="10" borderId="16" xfId="0" applyFill="1" applyBorder="1"/>
    <xf numFmtId="0" fontId="0" fillId="10" borderId="17" xfId="0" applyFill="1" applyBorder="1"/>
    <xf numFmtId="0" fontId="12" fillId="3" borderId="0" xfId="0" applyFont="1" applyFill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3" fontId="14" fillId="2" borderId="4" xfId="0" applyNumberFormat="1" applyFont="1" applyFill="1" applyBorder="1" applyAlignment="1" applyProtection="1">
      <alignment horizontal="center" vertical="center"/>
      <protection locked="0"/>
    </xf>
    <xf numFmtId="3" fontId="14" fillId="2" borderId="5" xfId="0" applyNumberFormat="1" applyFont="1" applyFill="1" applyBorder="1" applyAlignment="1" applyProtection="1">
      <alignment horizontal="center" vertical="center"/>
      <protection locked="0"/>
    </xf>
    <xf numFmtId="3" fontId="14" fillId="2" borderId="6" xfId="0" applyNumberFormat="1" applyFont="1" applyFill="1" applyBorder="1" applyAlignment="1" applyProtection="1">
      <alignment horizontal="center" vertical="center"/>
      <protection locked="0"/>
    </xf>
    <xf numFmtId="3" fontId="0" fillId="0" borderId="2" xfId="0" applyNumberFormat="1" applyBorder="1" applyAlignment="1">
      <alignment horizontal="center" vertical="center"/>
    </xf>
    <xf numFmtId="0" fontId="0" fillId="0" borderId="2" xfId="0" pivotButton="1" applyBorder="1"/>
    <xf numFmtId="0" fontId="0" fillId="0" borderId="2" xfId="0" applyBorder="1"/>
    <xf numFmtId="0" fontId="0" fillId="0" borderId="2" xfId="0" applyBorder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0" fontId="17" fillId="0" borderId="0" xfId="0" applyFont="1" applyAlignment="1">
      <alignment horizontal="center"/>
    </xf>
  </cellXfs>
  <cellStyles count="1">
    <cellStyle name="Normal" xfId="0" builtinId="0"/>
  </cellStyles>
  <dxfs count="147"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Radio" checked="Checked" firstButton="1" fmlaLink="$M$3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Radio" checked="Checked" firstButton="1" fmlaLink="$M$3" lockText="1"/>
</file>

<file path=xl/ctrlProps/ctrlProp12.xml><?xml version="1.0" encoding="utf-8"?>
<formControlPr xmlns="http://schemas.microsoft.com/office/spreadsheetml/2009/9/main" objectType="Radio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Radio" checked="Checked" firstButton="1" fmlaLink="$M$3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Radio" checked="Checked" firstButton="1" fmlaLink="$M$3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</xdr:row>
          <xdr:rowOff>133350</xdr:rowOff>
        </xdr:from>
        <xdr:to>
          <xdr:col>3</xdr:col>
          <xdr:colOff>495300</xdr:colOff>
          <xdr:row>5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d'une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7</xdr:row>
          <xdr:rowOff>0</xdr:rowOff>
        </xdr:from>
        <xdr:to>
          <xdr:col>3</xdr:col>
          <xdr:colOff>495300</xdr:colOff>
          <xdr:row>8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 des courses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223837</xdr:colOff>
      <xdr:row>30</xdr:row>
      <xdr:rowOff>23814</xdr:rowOff>
    </xdr:from>
    <xdr:to>
      <xdr:col>5</xdr:col>
      <xdr:colOff>804862</xdr:colOff>
      <xdr:row>32</xdr:row>
      <xdr:rowOff>14289</xdr:rowOff>
    </xdr:to>
    <xdr:sp macro="" textlink="">
      <xdr:nvSpPr>
        <xdr:cNvPr id="2" name="Flèche vers le bas 1"/>
        <xdr:cNvSpPr/>
      </xdr:nvSpPr>
      <xdr:spPr>
        <a:xfrm rot="7299869">
          <a:off x="2714624" y="5162552"/>
          <a:ext cx="371475" cy="1619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171450</xdr:rowOff>
        </xdr:from>
        <xdr:to>
          <xdr:col>5</xdr:col>
          <xdr:colOff>495300</xdr:colOff>
          <xdr:row>1</xdr:row>
          <xdr:rowOff>257175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3</xdr:col>
          <xdr:colOff>161925</xdr:colOff>
          <xdr:row>1</xdr:row>
          <xdr:rowOff>257175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Suppimer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0</xdr:row>
          <xdr:rowOff>85725</xdr:rowOff>
        </xdr:from>
        <xdr:to>
          <xdr:col>5</xdr:col>
          <xdr:colOff>2143125</xdr:colOff>
          <xdr:row>1</xdr:row>
          <xdr:rowOff>57150</xdr:rowOff>
        </xdr:to>
        <xdr:sp macro="" textlink="">
          <xdr:nvSpPr>
            <xdr:cNvPr id="20483" name="Option 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0</xdr:rowOff>
        </xdr:from>
        <xdr:to>
          <xdr:col>5</xdr:col>
          <xdr:colOff>2143125</xdr:colOff>
          <xdr:row>1</xdr:row>
          <xdr:rowOff>333375</xdr:rowOff>
        </xdr:to>
        <xdr:sp macro="" textlink="">
          <xdr:nvSpPr>
            <xdr:cNvPr id="20484" name="Option 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1685925</xdr:colOff>
          <xdr:row>0</xdr:row>
          <xdr:rowOff>180975</xdr:rowOff>
        </xdr:from>
        <xdr:to>
          <xdr:col>6</xdr:col>
          <xdr:colOff>171450</xdr:colOff>
          <xdr:row>1</xdr:row>
          <xdr:rowOff>266700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Nommer l'onglet comme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0</xdr:row>
          <xdr:rowOff>180975</xdr:rowOff>
        </xdr:from>
        <xdr:to>
          <xdr:col>9</xdr:col>
          <xdr:colOff>266700</xdr:colOff>
          <xdr:row>1</xdr:row>
          <xdr:rowOff>266700</xdr:rowOff>
        </xdr:to>
        <xdr:sp macro="" textlink="">
          <xdr:nvSpPr>
            <xdr:cNvPr id="20490" name="Button 10" hidden="1">
              <a:extLst>
                <a:ext uri="{63B3BB69-23CF-44E3-9099-C40C66FF867C}">
                  <a14:compatExt spid="_x0000_s20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Tableau Croisé Dynamique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171450</xdr:rowOff>
        </xdr:from>
        <xdr:to>
          <xdr:col>5</xdr:col>
          <xdr:colOff>495300</xdr:colOff>
          <xdr:row>1</xdr:row>
          <xdr:rowOff>257175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3</xdr:col>
          <xdr:colOff>161925</xdr:colOff>
          <xdr:row>1</xdr:row>
          <xdr:rowOff>257175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Suppimer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0</xdr:row>
          <xdr:rowOff>85725</xdr:rowOff>
        </xdr:from>
        <xdr:to>
          <xdr:col>5</xdr:col>
          <xdr:colOff>2143125</xdr:colOff>
          <xdr:row>1</xdr:row>
          <xdr:rowOff>57150</xdr:rowOff>
        </xdr:to>
        <xdr:sp macro="" textlink="">
          <xdr:nvSpPr>
            <xdr:cNvPr id="25603" name="Option Butto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0</xdr:rowOff>
        </xdr:from>
        <xdr:to>
          <xdr:col>5</xdr:col>
          <xdr:colOff>2143125</xdr:colOff>
          <xdr:row>1</xdr:row>
          <xdr:rowOff>333375</xdr:rowOff>
        </xdr:to>
        <xdr:sp macro="" textlink="">
          <xdr:nvSpPr>
            <xdr:cNvPr id="25604" name="Option Butto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1685925</xdr:colOff>
          <xdr:row>0</xdr:row>
          <xdr:rowOff>180975</xdr:rowOff>
        </xdr:from>
        <xdr:to>
          <xdr:col>6</xdr:col>
          <xdr:colOff>171450</xdr:colOff>
          <xdr:row>1</xdr:row>
          <xdr:rowOff>266700</xdr:rowOff>
        </xdr:to>
        <xdr:sp macro="" textlink="">
          <xdr:nvSpPr>
            <xdr:cNvPr id="25605" name="Button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Nommer l'onglet comme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0</xdr:row>
          <xdr:rowOff>180975</xdr:rowOff>
        </xdr:from>
        <xdr:to>
          <xdr:col>9</xdr:col>
          <xdr:colOff>266700</xdr:colOff>
          <xdr:row>1</xdr:row>
          <xdr:rowOff>266700</xdr:rowOff>
        </xdr:to>
        <xdr:sp macro="" textlink="">
          <xdr:nvSpPr>
            <xdr:cNvPr id="25606" name="Button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Tableau Croisé Dynamique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171450</xdr:rowOff>
        </xdr:from>
        <xdr:to>
          <xdr:col>5</xdr:col>
          <xdr:colOff>495300</xdr:colOff>
          <xdr:row>1</xdr:row>
          <xdr:rowOff>257175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3</xdr:col>
          <xdr:colOff>161925</xdr:colOff>
          <xdr:row>1</xdr:row>
          <xdr:rowOff>257175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Suppimer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0</xdr:row>
          <xdr:rowOff>85725</xdr:rowOff>
        </xdr:from>
        <xdr:to>
          <xdr:col>5</xdr:col>
          <xdr:colOff>2143125</xdr:colOff>
          <xdr:row>1</xdr:row>
          <xdr:rowOff>57150</xdr:rowOff>
        </xdr:to>
        <xdr:sp macro="" textlink="">
          <xdr:nvSpPr>
            <xdr:cNvPr id="26627" name="Option 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0</xdr:rowOff>
        </xdr:from>
        <xdr:to>
          <xdr:col>5</xdr:col>
          <xdr:colOff>2143125</xdr:colOff>
          <xdr:row>1</xdr:row>
          <xdr:rowOff>333375</xdr:rowOff>
        </xdr:to>
        <xdr:sp macro="" textlink="">
          <xdr:nvSpPr>
            <xdr:cNvPr id="26628" name="Option Butto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1685925</xdr:colOff>
          <xdr:row>0</xdr:row>
          <xdr:rowOff>180975</xdr:rowOff>
        </xdr:from>
        <xdr:to>
          <xdr:col>6</xdr:col>
          <xdr:colOff>171450</xdr:colOff>
          <xdr:row>1</xdr:row>
          <xdr:rowOff>266700</xdr:rowOff>
        </xdr:to>
        <xdr:sp macro="" textlink="">
          <xdr:nvSpPr>
            <xdr:cNvPr id="26629" name="Button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Nommer l'onglet comme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0</xdr:row>
          <xdr:rowOff>180975</xdr:rowOff>
        </xdr:from>
        <xdr:to>
          <xdr:col>9</xdr:col>
          <xdr:colOff>266700</xdr:colOff>
          <xdr:row>1</xdr:row>
          <xdr:rowOff>266700</xdr:rowOff>
        </xdr:to>
        <xdr:sp macro="" textlink="">
          <xdr:nvSpPr>
            <xdr:cNvPr id="26630" name="Butto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Tableau Croisé Dynamique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171450</xdr:rowOff>
        </xdr:from>
        <xdr:to>
          <xdr:col>5</xdr:col>
          <xdr:colOff>495300</xdr:colOff>
          <xdr:row>1</xdr:row>
          <xdr:rowOff>257175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3</xdr:col>
          <xdr:colOff>161925</xdr:colOff>
          <xdr:row>1</xdr:row>
          <xdr:rowOff>257175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Suppimer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0</xdr:row>
          <xdr:rowOff>85725</xdr:rowOff>
        </xdr:from>
        <xdr:to>
          <xdr:col>5</xdr:col>
          <xdr:colOff>2143125</xdr:colOff>
          <xdr:row>1</xdr:row>
          <xdr:rowOff>57150</xdr:rowOff>
        </xdr:to>
        <xdr:sp macro="" textlink="">
          <xdr:nvSpPr>
            <xdr:cNvPr id="27651" name="Option 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0</xdr:rowOff>
        </xdr:from>
        <xdr:to>
          <xdr:col>5</xdr:col>
          <xdr:colOff>2143125</xdr:colOff>
          <xdr:row>1</xdr:row>
          <xdr:rowOff>333375</xdr:rowOff>
        </xdr:to>
        <xdr:sp macro="" textlink="">
          <xdr:nvSpPr>
            <xdr:cNvPr id="27652" name="Option Button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1685925</xdr:colOff>
          <xdr:row>0</xdr:row>
          <xdr:rowOff>180975</xdr:rowOff>
        </xdr:from>
        <xdr:to>
          <xdr:col>6</xdr:col>
          <xdr:colOff>171450</xdr:colOff>
          <xdr:row>1</xdr:row>
          <xdr:rowOff>266700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Nommer l'onglet comme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0</xdr:row>
          <xdr:rowOff>180975</xdr:rowOff>
        </xdr:from>
        <xdr:to>
          <xdr:col>9</xdr:col>
          <xdr:colOff>266700</xdr:colOff>
          <xdr:row>1</xdr:row>
          <xdr:rowOff>266700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Tableau Croisé Dynamique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CQUES DEBERLE" refreshedDate="42909.6521130787" missingItemsLimit="0" createdVersion="3" refreshedVersion="4" minRefreshableVersion="3" recordCount="62">
  <cacheSource type="worksheet">
    <worksheetSource ref="M9:N71" sheet="test"/>
  </cacheSource>
  <cacheFields count="2">
    <cacheField name="Types" numFmtId="0">
      <sharedItems containsBlank="1" count="6">
        <m/>
        <s v="Relevages"/>
        <s v="S/Réseau"/>
        <s v="Collectes"/>
        <s v="Retour"/>
        <s v=""/>
      </sharedItems>
    </cacheField>
    <cacheField name="Durée" numFmtId="0">
      <sharedItems containsDate="1" containsBlank="1" containsMixedTypes="1" minDate="1899-12-30T00:00:00" maxDate="1899-12-30T00:3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ACQUES DEBERLE" refreshedDate="42909.652156365744" missingItemsLimit="0" createdVersion="3" refreshedVersion="4" minRefreshableVersion="3" recordCount="62">
  <cacheSource type="worksheet">
    <worksheetSource ref="M9:N71" sheet="Durand"/>
  </cacheSource>
  <cacheFields count="2">
    <cacheField name="Types" numFmtId="0">
      <sharedItems containsBlank="1" count="5">
        <m/>
        <s v="Relevages"/>
        <s v="S/Réseau"/>
        <s v="Collectes"/>
        <s v=""/>
      </sharedItems>
    </cacheField>
    <cacheField name="Durée" numFmtId="0">
      <sharedItems containsDate="1" containsBlank="1" containsMixedTypes="1" minDate="1899-12-30T00:00:00" maxDate="1899-12-30T00:3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ACQUES DEBERLE" refreshedDate="42909.652962615743" missingItemsLimit="0" createdVersion="3" refreshedVersion="4" minRefreshableVersion="3" recordCount="62">
  <cacheSource type="worksheet">
    <worksheetSource ref="M9:N71" sheet="Leroux"/>
  </cacheSource>
  <cacheFields count="2">
    <cacheField name="Types" numFmtId="0">
      <sharedItems containsBlank="1" count="6">
        <m/>
        <s v="Relevages"/>
        <s v="S/Réseau"/>
        <s v="Collectes"/>
        <s v="Non Course"/>
        <s v=""/>
      </sharedItems>
    </cacheField>
    <cacheField name="Durée" numFmtId="0">
      <sharedItems containsDate="1" containsBlank="1" containsMixedTypes="1" minDate="1899-12-30T00:00:00" maxDate="1899-12-30T03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acques DEBERLE" refreshedDate="42909.718088194444" missingItemsLimit="0" createdVersion="3" refreshedVersion="4" minRefreshableVersion="3" recordCount="62">
  <cacheSource type="worksheet">
    <worksheetSource ref="M9:N71" sheet="Dupont"/>
  </cacheSource>
  <cacheFields count="2">
    <cacheField name="Types" numFmtId="0">
      <sharedItems containsBlank="1" count="8">
        <m/>
        <s v="Relevages"/>
        <s v="S/Réseau"/>
        <s v="Collectes"/>
        <s v="Retour"/>
        <s v="DR"/>
        <s v="Pick-Up"/>
        <s v=""/>
      </sharedItems>
    </cacheField>
    <cacheField name="Durée" numFmtId="0">
      <sharedItems containsDate="1" containsBlank="1" containsMixedTypes="1" minDate="1899-12-30T00:00:00" maxDate="1899-12-30T02:0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x v="0"/>
    <m/>
  </r>
  <r>
    <x v="1"/>
    <d v="1899-12-30T00:30:00"/>
  </r>
  <r>
    <x v="0"/>
    <s v=""/>
  </r>
  <r>
    <x v="2"/>
    <d v="1899-12-30T00:00:00"/>
  </r>
  <r>
    <x v="0"/>
    <s v=""/>
  </r>
  <r>
    <x v="1"/>
    <d v="1899-12-30T00:05:00"/>
  </r>
  <r>
    <x v="0"/>
    <m/>
  </r>
  <r>
    <x v="3"/>
    <d v="1899-12-30T00:10:00"/>
  </r>
  <r>
    <x v="0"/>
    <m/>
  </r>
  <r>
    <x v="3"/>
    <d v="1899-12-30T00:08:00"/>
  </r>
  <r>
    <x v="0"/>
    <m/>
  </r>
  <r>
    <x v="3"/>
    <d v="1899-12-30T00:12:00"/>
  </r>
  <r>
    <x v="0"/>
    <m/>
  </r>
  <r>
    <x v="3"/>
    <d v="1899-12-30T00:05:00"/>
  </r>
  <r>
    <x v="0"/>
    <m/>
  </r>
  <r>
    <x v="1"/>
    <d v="1899-12-30T00:05:00"/>
  </r>
  <r>
    <x v="0"/>
    <m/>
  </r>
  <r>
    <x v="3"/>
    <d v="1899-12-30T00:05:00"/>
  </r>
  <r>
    <x v="0"/>
    <m/>
  </r>
  <r>
    <x v="3"/>
    <d v="1899-12-30T00:05:00"/>
  </r>
  <r>
    <x v="0"/>
    <m/>
  </r>
  <r>
    <x v="2"/>
    <d v="1899-12-30T00:00:00"/>
  </r>
  <r>
    <x v="0"/>
    <m/>
  </r>
  <r>
    <x v="2"/>
    <d v="1899-12-30T00:00:00"/>
  </r>
  <r>
    <x v="0"/>
    <m/>
  </r>
  <r>
    <x v="2"/>
    <d v="1899-12-30T00:05:00"/>
  </r>
  <r>
    <x v="0"/>
    <m/>
  </r>
  <r>
    <x v="2"/>
    <d v="1899-12-30T00:00:00"/>
  </r>
  <r>
    <x v="0"/>
    <m/>
  </r>
  <r>
    <x v="3"/>
    <d v="1899-12-30T00:10:00"/>
  </r>
  <r>
    <x v="0"/>
    <m/>
  </r>
  <r>
    <x v="3"/>
    <d v="1899-12-30T00:25:00"/>
  </r>
  <r>
    <x v="0"/>
    <m/>
  </r>
  <r>
    <x v="4"/>
    <d v="1899-12-30T00:20:00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">
  <r>
    <x v="0"/>
    <m/>
  </r>
  <r>
    <x v="1"/>
    <d v="1899-12-30T00:30:00"/>
  </r>
  <r>
    <x v="0"/>
    <s v=""/>
  </r>
  <r>
    <x v="2"/>
    <d v="1899-12-30T00:00:00"/>
  </r>
  <r>
    <x v="0"/>
    <s v=""/>
  </r>
  <r>
    <x v="1"/>
    <d v="1899-12-30T00:05:00"/>
  </r>
  <r>
    <x v="0"/>
    <m/>
  </r>
  <r>
    <x v="3"/>
    <d v="1899-12-30T00:10:00"/>
  </r>
  <r>
    <x v="0"/>
    <m/>
  </r>
  <r>
    <x v="3"/>
    <d v="1899-12-30T00:08:00"/>
  </r>
  <r>
    <x v="0"/>
    <m/>
  </r>
  <r>
    <x v="3"/>
    <d v="1899-12-30T00:12:00"/>
  </r>
  <r>
    <x v="0"/>
    <m/>
  </r>
  <r>
    <x v="3"/>
    <d v="1899-12-30T00:05:00"/>
  </r>
  <r>
    <x v="0"/>
    <m/>
  </r>
  <r>
    <x v="1"/>
    <d v="1899-12-30T00:05:00"/>
  </r>
  <r>
    <x v="0"/>
    <m/>
  </r>
  <r>
    <x v="3"/>
    <d v="1899-12-30T00:05:00"/>
  </r>
  <r>
    <x v="0"/>
    <m/>
  </r>
  <r>
    <x v="3"/>
    <d v="1899-12-30T00:00:00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s v=""/>
  </r>
  <r>
    <x v="0"/>
    <m/>
  </r>
  <r>
    <x v="4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62">
  <r>
    <x v="0"/>
    <m/>
  </r>
  <r>
    <x v="1"/>
    <d v="1899-12-30T00:30:00"/>
  </r>
  <r>
    <x v="0"/>
    <s v=""/>
  </r>
  <r>
    <x v="2"/>
    <d v="1899-12-30T00:00:00"/>
  </r>
  <r>
    <x v="0"/>
    <s v=""/>
  </r>
  <r>
    <x v="1"/>
    <d v="1899-12-30T00:05:00"/>
  </r>
  <r>
    <x v="0"/>
    <m/>
  </r>
  <r>
    <x v="3"/>
    <d v="1899-12-30T00:10:00"/>
  </r>
  <r>
    <x v="0"/>
    <m/>
  </r>
  <r>
    <x v="3"/>
    <d v="1899-12-30T00:08:00"/>
  </r>
  <r>
    <x v="0"/>
    <m/>
  </r>
  <r>
    <x v="3"/>
    <d v="1899-12-30T00:12:00"/>
  </r>
  <r>
    <x v="0"/>
    <m/>
  </r>
  <r>
    <x v="3"/>
    <d v="1899-12-30T00:05:00"/>
  </r>
  <r>
    <x v="0"/>
    <m/>
  </r>
  <r>
    <x v="1"/>
    <d v="1899-12-30T00:05:00"/>
  </r>
  <r>
    <x v="0"/>
    <m/>
  </r>
  <r>
    <x v="3"/>
    <d v="1899-12-30T00:05:00"/>
  </r>
  <r>
    <x v="0"/>
    <m/>
  </r>
  <r>
    <x v="3"/>
    <d v="1899-12-30T00:05:00"/>
  </r>
  <r>
    <x v="0"/>
    <m/>
  </r>
  <r>
    <x v="2"/>
    <d v="1899-12-30T00:00:00"/>
  </r>
  <r>
    <x v="0"/>
    <m/>
  </r>
  <r>
    <x v="2"/>
    <d v="1899-12-30T00:00:00"/>
  </r>
  <r>
    <x v="0"/>
    <m/>
  </r>
  <r>
    <x v="2"/>
    <d v="1899-12-30T00:05:00"/>
  </r>
  <r>
    <x v="0"/>
    <m/>
  </r>
  <r>
    <x v="2"/>
    <d v="1899-12-30T00:00:00"/>
  </r>
  <r>
    <x v="0"/>
    <m/>
  </r>
  <r>
    <x v="4"/>
    <d v="1899-12-30T03:00:00"/>
  </r>
  <r>
    <x v="0"/>
    <m/>
  </r>
  <r>
    <x v="3"/>
    <d v="1899-12-30T00:00:00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62">
  <r>
    <x v="0"/>
    <m/>
  </r>
  <r>
    <x v="1"/>
    <d v="1899-12-30T00:30:00"/>
  </r>
  <r>
    <x v="0"/>
    <s v=""/>
  </r>
  <r>
    <x v="2"/>
    <d v="1899-12-30T00:00:00"/>
  </r>
  <r>
    <x v="0"/>
    <s v=""/>
  </r>
  <r>
    <x v="1"/>
    <d v="1899-12-30T00:05:00"/>
  </r>
  <r>
    <x v="0"/>
    <m/>
  </r>
  <r>
    <x v="3"/>
    <d v="1899-12-30T00:10:00"/>
  </r>
  <r>
    <x v="0"/>
    <m/>
  </r>
  <r>
    <x v="3"/>
    <d v="1899-12-30T00:08:00"/>
  </r>
  <r>
    <x v="0"/>
    <m/>
  </r>
  <r>
    <x v="3"/>
    <d v="1899-12-30T00:12:00"/>
  </r>
  <r>
    <x v="0"/>
    <m/>
  </r>
  <r>
    <x v="3"/>
    <d v="1899-12-30T00:05:00"/>
  </r>
  <r>
    <x v="0"/>
    <m/>
  </r>
  <r>
    <x v="1"/>
    <d v="1899-12-30T00:05:00"/>
  </r>
  <r>
    <x v="0"/>
    <m/>
  </r>
  <r>
    <x v="3"/>
    <d v="1899-12-30T00:05:00"/>
  </r>
  <r>
    <x v="0"/>
    <m/>
  </r>
  <r>
    <x v="3"/>
    <d v="1899-12-30T00:05:00"/>
  </r>
  <r>
    <x v="0"/>
    <m/>
  </r>
  <r>
    <x v="2"/>
    <d v="1899-12-30T00:00:00"/>
  </r>
  <r>
    <x v="0"/>
    <m/>
  </r>
  <r>
    <x v="2"/>
    <d v="1899-12-30T00:00:00"/>
  </r>
  <r>
    <x v="0"/>
    <m/>
  </r>
  <r>
    <x v="2"/>
    <d v="1899-12-30T00:05:00"/>
  </r>
  <r>
    <x v="0"/>
    <m/>
  </r>
  <r>
    <x v="2"/>
    <d v="1899-12-30T00:00:00"/>
  </r>
  <r>
    <x v="0"/>
    <m/>
  </r>
  <r>
    <x v="3"/>
    <d v="1899-12-30T00:10:00"/>
  </r>
  <r>
    <x v="0"/>
    <m/>
  </r>
  <r>
    <x v="3"/>
    <d v="1899-12-30T00:25:00"/>
  </r>
  <r>
    <x v="0"/>
    <m/>
  </r>
  <r>
    <x v="4"/>
    <d v="1899-12-30T00:20:00"/>
  </r>
  <r>
    <x v="0"/>
    <m/>
  </r>
  <r>
    <x v="1"/>
    <d v="1899-12-30T00:30:00"/>
  </r>
  <r>
    <x v="0"/>
    <m/>
  </r>
  <r>
    <x v="5"/>
    <d v="1899-12-30T00:45:00"/>
  </r>
  <r>
    <x v="0"/>
    <m/>
  </r>
  <r>
    <x v="6"/>
    <d v="1899-12-30T01:25:00"/>
  </r>
  <r>
    <x v="0"/>
    <m/>
  </r>
  <r>
    <x v="4"/>
    <d v="1899-12-30T02:05:00"/>
  </r>
  <r>
    <x v="0"/>
    <m/>
  </r>
  <r>
    <x v="7"/>
    <s v=""/>
  </r>
  <r>
    <x v="0"/>
    <m/>
  </r>
  <r>
    <x v="7"/>
    <s v=""/>
  </r>
  <r>
    <x v="0"/>
    <m/>
  </r>
  <r>
    <x v="7"/>
    <s v=""/>
  </r>
  <r>
    <x v="0"/>
    <m/>
  </r>
  <r>
    <x v="7"/>
    <s v=""/>
  </r>
  <r>
    <x v="0"/>
    <m/>
  </r>
  <r>
    <x v="7"/>
    <s v=""/>
  </r>
  <r>
    <x v="0"/>
    <m/>
  </r>
  <r>
    <x v="7"/>
    <s v=""/>
  </r>
  <r>
    <x v="0"/>
    <m/>
  </r>
  <r>
    <x v="7"/>
    <s v=""/>
  </r>
  <r>
    <x v="0"/>
    <m/>
  </r>
  <r>
    <x v="7"/>
    <s v=""/>
  </r>
  <r>
    <x v="0"/>
    <m/>
  </r>
  <r>
    <x v="7"/>
    <s v=""/>
  </r>
  <r>
    <x v="0"/>
    <m/>
  </r>
  <r>
    <x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R11:T16" firstHeaderRow="0" firstDataRow="1" firstDataCol="1"/>
  <pivotFields count="2">
    <pivotField axis="axisRow" compact="0" outline="0" showAll="0">
      <items count="7">
        <item h="1" x="5"/>
        <item x="3"/>
        <item x="1"/>
        <item x="4"/>
        <item x="2"/>
        <item h="1" x="0"/>
        <item t="default"/>
      </items>
    </pivotField>
    <pivotField dataField="1" compact="0" outline="0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B Durée" fld="1" subtotal="count" baseField="0" baseItem="0" numFmtId="3"/>
    <dataField name="Σ Durée" fld="1" baseField="0" baseItem="0" numFmtId="164"/>
  </dataFields>
  <formats count="7">
    <format dxfId="146">
      <pivotArea outline="0" collapsedLevelsAreSubtotals="1" fieldPosition="0"/>
    </format>
    <format dxfId="145">
      <pivotArea dataOnly="0" labelOnly="1" outline="0" fieldPosition="0">
        <references count="1">
          <reference field="0" count="0"/>
        </references>
      </pivotArea>
    </format>
    <format dxfId="144">
      <pivotArea dataOnly="0" labelOnly="1" grandRow="1" outline="0" fieldPosition="0"/>
    </format>
    <format dxfId="143">
      <pivotArea outline="0" collapsedLevelsAreSubtotals="1" fieldPosition="0"/>
    </format>
    <format dxfId="142">
      <pivotArea dataOnly="0" labelOnly="1" outline="0" fieldPosition="0">
        <references count="1">
          <reference field="0" count="0"/>
        </references>
      </pivotArea>
    </format>
    <format dxfId="141">
      <pivotArea dataOnly="0" labelOnly="1" grandRow="1" outline="0" fieldPosition="0"/>
    </format>
    <format dxfId="14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R11:T15" firstHeaderRow="0" firstDataRow="1" firstDataCol="1"/>
  <pivotFields count="2">
    <pivotField axis="axisRow" compact="0" outline="0" showAll="0">
      <items count="6">
        <item h="1" x="4"/>
        <item x="3"/>
        <item x="1"/>
        <item x="2"/>
        <item h="1" x="0"/>
        <item t="default"/>
      </items>
    </pivotField>
    <pivotField dataField="1" compact="0" outline="0" showAll="0"/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B Durée" fld="1" subtotal="count" baseField="0" baseItem="0" numFmtId="3"/>
    <dataField name="Σ Durée" fld="1" baseField="0" baseItem="0" numFmtId="164"/>
  </dataFields>
  <formats count="7">
    <format dxfId="139">
      <pivotArea outline="0" collapsedLevelsAreSubtotals="1" fieldPosition="0"/>
    </format>
    <format dxfId="138">
      <pivotArea dataOnly="0" labelOnly="1" outline="0" fieldPosition="0">
        <references count="1">
          <reference field="0" count="0"/>
        </references>
      </pivotArea>
    </format>
    <format dxfId="137">
      <pivotArea dataOnly="0" labelOnly="1" grandRow="1" outline="0" fieldPosition="0"/>
    </format>
    <format dxfId="136">
      <pivotArea outline="0" collapsedLevelsAreSubtotals="1" fieldPosition="0"/>
    </format>
    <format dxfId="135">
      <pivotArea dataOnly="0" labelOnly="1" outline="0" fieldPosition="0">
        <references count="1">
          <reference field="0" count="0"/>
        </references>
      </pivotArea>
    </format>
    <format dxfId="134">
      <pivotArea dataOnly="0" labelOnly="1" grandRow="1" outline="0" fieldPosition="0"/>
    </format>
    <format dxfId="13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1" cacheId="2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R11:T16" firstHeaderRow="0" firstDataRow="1" firstDataCol="1"/>
  <pivotFields count="2">
    <pivotField axis="axisRow" compact="0" outline="0" showAll="0">
      <items count="7">
        <item h="1" x="5"/>
        <item x="3"/>
        <item x="4"/>
        <item x="1"/>
        <item x="2"/>
        <item h="1" x="0"/>
        <item t="default"/>
      </items>
    </pivotField>
    <pivotField dataField="1" compact="0" outline="0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B Durée" fld="1" subtotal="count" baseField="0" baseItem="0" numFmtId="3"/>
    <dataField name="Σ Durée" fld="1" baseField="0" baseItem="0" numFmtId="164"/>
  </dataFields>
  <formats count="7">
    <format dxfId="132">
      <pivotArea outline="0" collapsedLevelsAreSubtotals="1" fieldPosition="0"/>
    </format>
    <format dxfId="131">
      <pivotArea dataOnly="0" labelOnly="1" outline="0" fieldPosition="0">
        <references count="1">
          <reference field="0" count="0"/>
        </references>
      </pivotArea>
    </format>
    <format dxfId="130">
      <pivotArea dataOnly="0" labelOnly="1" grandRow="1" outline="0" fieldPosition="0"/>
    </format>
    <format dxfId="129">
      <pivotArea outline="0" collapsedLevelsAreSubtotals="1" fieldPosition="0"/>
    </format>
    <format dxfId="128">
      <pivotArea dataOnly="0" labelOnly="1" outline="0" fieldPosition="0">
        <references count="1">
          <reference field="0" count="0"/>
        </references>
      </pivotArea>
    </format>
    <format dxfId="127">
      <pivotArea dataOnly="0" labelOnly="1" grandRow="1" outline="0" fieldPosition="0"/>
    </format>
    <format dxfId="12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CD_1" cacheId="6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R11:T18" firstHeaderRow="0" firstDataRow="1" firstDataCol="1"/>
  <pivotFields count="2">
    <pivotField axis="axisRow" compact="0" outline="0" showAll="0">
      <items count="9">
        <item h="1" x="7"/>
        <item x="3"/>
        <item x="5"/>
        <item x="6"/>
        <item x="1"/>
        <item x="4"/>
        <item x="2"/>
        <item h="1" x="0"/>
        <item t="default"/>
      </items>
    </pivotField>
    <pivotField dataField="1" compact="0" outline="0" showAll="0"/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NB Durée" fld="1" subtotal="count" baseField="0" baseItem="0" numFmtId="3"/>
    <dataField name="Σ Durée" fld="1" baseField="0" baseItem="0" numFmtId="164"/>
  </dataFields>
  <formats count="7">
    <format dxfId="125">
      <pivotArea outline="0" collapsedLevelsAreSubtotals="1" fieldPosition="0"/>
    </format>
    <format dxfId="124">
      <pivotArea dataOnly="0" labelOnly="1" outline="0" fieldPosition="0">
        <references count="1">
          <reference field="0" count="0"/>
        </references>
      </pivotArea>
    </format>
    <format dxfId="123">
      <pivotArea dataOnly="0" labelOnly="1" grandRow="1" outline="0" fieldPosition="0"/>
    </format>
    <format dxfId="122">
      <pivotArea outline="0" collapsedLevelsAreSubtotals="1" fieldPosition="0"/>
    </format>
    <format dxfId="121">
      <pivotArea dataOnly="0" labelOnly="1" outline="0" fieldPosition="0">
        <references count="1">
          <reference field="0" count="0"/>
        </references>
      </pivotArea>
    </format>
    <format dxfId="120">
      <pivotArea dataOnly="0" labelOnly="1" grandRow="1" outline="0" fieldPosition="0"/>
    </format>
    <format dxfId="11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drawing" Target="../drawings/drawing4.xml"/><Relationship Id="rId7" Type="http://schemas.openxmlformats.org/officeDocument/2006/relationships/ctrlProp" Target="../ctrlProps/ctrlProp11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10" Type="http://schemas.openxmlformats.org/officeDocument/2006/relationships/ctrlProp" Target="../ctrlProps/ctrlProp14.xml"/><Relationship Id="rId4" Type="http://schemas.openxmlformats.org/officeDocument/2006/relationships/vmlDrawing" Target="../drawings/vmlDrawing4.vml"/><Relationship Id="rId9" Type="http://schemas.openxmlformats.org/officeDocument/2006/relationships/ctrlProp" Target="../ctrlProps/ctrlProp1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drawing" Target="../drawings/drawing5.xml"/><Relationship Id="rId7" Type="http://schemas.openxmlformats.org/officeDocument/2006/relationships/ctrlProp" Target="../ctrlProps/ctrlProp17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10" Type="http://schemas.openxmlformats.org/officeDocument/2006/relationships/ctrlProp" Target="../ctrlProps/ctrlProp20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drawing" Target="../drawings/drawing6.xml"/><Relationship Id="rId7" Type="http://schemas.openxmlformats.org/officeDocument/2006/relationships/ctrlProp" Target="../ctrlProps/ctrlProp23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10" Type="http://schemas.openxmlformats.org/officeDocument/2006/relationships/ctrlProp" Target="../ctrlProps/ctrlProp26.xml"/><Relationship Id="rId4" Type="http://schemas.openxmlformats.org/officeDocument/2006/relationships/vmlDrawing" Target="../drawings/vmlDrawing6.vml"/><Relationship Id="rId9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FF"/>
  </sheetPr>
  <dimension ref="A1:D30"/>
  <sheetViews>
    <sheetView workbookViewId="0">
      <selection sqref="A1:A10"/>
    </sheetView>
  </sheetViews>
  <sheetFormatPr baseColWidth="10" defaultRowHeight="15" x14ac:dyDescent="0.25"/>
  <cols>
    <col min="1" max="1" width="16.7109375" bestFit="1" customWidth="1"/>
    <col min="2" max="2" width="11.42578125" style="1"/>
  </cols>
  <sheetData>
    <row r="1" spans="1:4" ht="14.45" x14ac:dyDescent="0.3">
      <c r="A1" t="s">
        <v>7</v>
      </c>
      <c r="B1" s="1" t="s">
        <v>16</v>
      </c>
    </row>
    <row r="2" spans="1:4" x14ac:dyDescent="0.25">
      <c r="B2" s="1" t="s">
        <v>17</v>
      </c>
    </row>
    <row r="3" spans="1:4" x14ac:dyDescent="0.25">
      <c r="A3" t="s">
        <v>6</v>
      </c>
      <c r="B3" s="1" t="s">
        <v>18</v>
      </c>
      <c r="D3" s="44" t="s">
        <v>12</v>
      </c>
    </row>
    <row r="4" spans="1:4" x14ac:dyDescent="0.25">
      <c r="A4" t="s">
        <v>4</v>
      </c>
      <c r="B4" s="1" t="s">
        <v>19</v>
      </c>
    </row>
    <row r="5" spans="1:4" ht="14.45" x14ac:dyDescent="0.3">
      <c r="A5" t="s">
        <v>8</v>
      </c>
      <c r="B5" s="1" t="s">
        <v>20</v>
      </c>
    </row>
    <row r="6" spans="1:4" ht="14.45" x14ac:dyDescent="0.3">
      <c r="A6" t="s">
        <v>5</v>
      </c>
      <c r="B6" s="1" t="s">
        <v>21</v>
      </c>
    </row>
    <row r="7" spans="1:4" x14ac:dyDescent="0.25">
      <c r="A7" t="s">
        <v>13</v>
      </c>
      <c r="B7" s="1" t="s">
        <v>22</v>
      </c>
    </row>
    <row r="8" spans="1:4" x14ac:dyDescent="0.25">
      <c r="A8" t="s">
        <v>14</v>
      </c>
      <c r="B8" s="1" t="s">
        <v>23</v>
      </c>
    </row>
    <row r="9" spans="1:4" x14ac:dyDescent="0.25">
      <c r="A9" t="s">
        <v>65</v>
      </c>
      <c r="B9" s="1" t="s">
        <v>24</v>
      </c>
    </row>
    <row r="10" spans="1:4" x14ac:dyDescent="0.25">
      <c r="A10" t="s">
        <v>69</v>
      </c>
      <c r="B10" s="1" t="s">
        <v>25</v>
      </c>
    </row>
    <row r="11" spans="1:4" x14ac:dyDescent="0.25">
      <c r="B11" s="1" t="s">
        <v>26</v>
      </c>
    </row>
    <row r="12" spans="1:4" x14ac:dyDescent="0.25">
      <c r="B12" s="1" t="s">
        <v>27</v>
      </c>
    </row>
    <row r="13" spans="1:4" x14ac:dyDescent="0.25">
      <c r="B13" s="1" t="s">
        <v>28</v>
      </c>
    </row>
    <row r="14" spans="1:4" x14ac:dyDescent="0.25">
      <c r="B14" s="1" t="s">
        <v>29</v>
      </c>
    </row>
    <row r="15" spans="1:4" x14ac:dyDescent="0.25">
      <c r="B15" s="1" t="s">
        <v>30</v>
      </c>
    </row>
    <row r="16" spans="1:4" x14ac:dyDescent="0.25">
      <c r="B16" s="1" t="s">
        <v>31</v>
      </c>
    </row>
    <row r="17" spans="2:2" x14ac:dyDescent="0.25">
      <c r="B17" s="1" t="s">
        <v>32</v>
      </c>
    </row>
    <row r="18" spans="2:2" x14ac:dyDescent="0.25">
      <c r="B18" s="1" t="s">
        <v>33</v>
      </c>
    </row>
    <row r="19" spans="2:2" x14ac:dyDescent="0.25">
      <c r="B19" s="1" t="s">
        <v>34</v>
      </c>
    </row>
    <row r="20" spans="2:2" x14ac:dyDescent="0.25">
      <c r="B20" s="1" t="s">
        <v>35</v>
      </c>
    </row>
    <row r="21" spans="2:2" x14ac:dyDescent="0.25">
      <c r="B21" s="1" t="s">
        <v>36</v>
      </c>
    </row>
    <row r="22" spans="2:2" x14ac:dyDescent="0.25">
      <c r="B22" s="1" t="s">
        <v>37</v>
      </c>
    </row>
    <row r="23" spans="2:2" x14ac:dyDescent="0.25">
      <c r="B23" s="1" t="s">
        <v>38</v>
      </c>
    </row>
    <row r="24" spans="2:2" x14ac:dyDescent="0.25">
      <c r="B24" s="1" t="s">
        <v>39</v>
      </c>
    </row>
    <row r="25" spans="2:2" x14ac:dyDescent="0.25">
      <c r="B25" s="1" t="s">
        <v>40</v>
      </c>
    </row>
    <row r="26" spans="2:2" x14ac:dyDescent="0.25">
      <c r="B26" s="1" t="s">
        <v>41</v>
      </c>
    </row>
    <row r="27" spans="2:2" x14ac:dyDescent="0.25">
      <c r="B27" s="1" t="s">
        <v>42</v>
      </c>
    </row>
    <row r="28" spans="2:2" x14ac:dyDescent="0.25">
      <c r="B28" s="1" t="s">
        <v>43</v>
      </c>
    </row>
    <row r="29" spans="2:2" x14ac:dyDescent="0.25">
      <c r="B29" s="1" t="s">
        <v>44</v>
      </c>
    </row>
    <row r="30" spans="2:2" x14ac:dyDescent="0.25">
      <c r="B30" s="1" t="s">
        <v>45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E13"/>
  <sheetViews>
    <sheetView tabSelected="1" zoomScaleNormal="100" workbookViewId="0">
      <selection activeCell="E23" sqref="E23"/>
    </sheetView>
  </sheetViews>
  <sheetFormatPr baseColWidth="10" defaultRowHeight="15" x14ac:dyDescent="0.25"/>
  <sheetData>
    <row r="1" spans="1:5" x14ac:dyDescent="0.25">
      <c r="A1" s="60"/>
      <c r="B1" s="61"/>
      <c r="C1" s="61"/>
      <c r="D1" s="61"/>
      <c r="E1" s="62"/>
    </row>
    <row r="2" spans="1:5" x14ac:dyDescent="0.25">
      <c r="A2" s="63"/>
      <c r="B2" s="64"/>
      <c r="C2" s="64"/>
      <c r="D2" s="64"/>
      <c r="E2" s="65"/>
    </row>
    <row r="3" spans="1:5" x14ac:dyDescent="0.25">
      <c r="A3" s="63"/>
      <c r="B3" s="64"/>
      <c r="C3" s="64"/>
      <c r="D3" s="64"/>
      <c r="E3" s="65"/>
    </row>
    <row r="4" spans="1:5" x14ac:dyDescent="0.25">
      <c r="A4" s="63"/>
      <c r="B4" s="64"/>
      <c r="C4" s="64"/>
      <c r="D4" s="64"/>
      <c r="E4" s="65"/>
    </row>
    <row r="5" spans="1:5" x14ac:dyDescent="0.25">
      <c r="A5" s="63"/>
      <c r="B5" s="64"/>
      <c r="C5" s="64"/>
      <c r="D5" s="64"/>
      <c r="E5" s="65"/>
    </row>
    <row r="6" spans="1:5" x14ac:dyDescent="0.25">
      <c r="A6" s="63"/>
      <c r="B6" s="64"/>
      <c r="C6" s="64"/>
      <c r="D6" s="64"/>
      <c r="E6" s="65"/>
    </row>
    <row r="7" spans="1:5" x14ac:dyDescent="0.25">
      <c r="A7" s="63"/>
      <c r="B7" s="64"/>
      <c r="C7" s="64"/>
      <c r="D7" s="64"/>
      <c r="E7" s="65"/>
    </row>
    <row r="8" spans="1:5" x14ac:dyDescent="0.25">
      <c r="A8" s="63"/>
      <c r="B8" s="64"/>
      <c r="C8" s="64"/>
      <c r="D8" s="64"/>
      <c r="E8" s="65"/>
    </row>
    <row r="9" spans="1:5" x14ac:dyDescent="0.25">
      <c r="A9" s="63"/>
      <c r="B9" s="64"/>
      <c r="C9" s="64"/>
      <c r="D9" s="64"/>
      <c r="E9" s="65"/>
    </row>
    <row r="10" spans="1:5" x14ac:dyDescent="0.25">
      <c r="A10" s="63"/>
      <c r="B10" s="64"/>
      <c r="C10" s="64"/>
      <c r="D10" s="64"/>
      <c r="E10" s="65"/>
    </row>
    <row r="11" spans="1:5" x14ac:dyDescent="0.25">
      <c r="A11" s="63"/>
      <c r="B11" s="64"/>
      <c r="C11" s="64"/>
      <c r="D11" s="64"/>
      <c r="E11" s="65"/>
    </row>
    <row r="12" spans="1:5" x14ac:dyDescent="0.25">
      <c r="A12" s="63"/>
      <c r="B12" s="64"/>
      <c r="C12" s="64"/>
      <c r="D12" s="64"/>
      <c r="E12" s="65"/>
    </row>
    <row r="13" spans="1:5" ht="15.75" thickBot="1" x14ac:dyDescent="0.3">
      <c r="A13" s="66"/>
      <c r="B13" s="67"/>
      <c r="C13" s="67"/>
      <c r="D13" s="67"/>
      <c r="E13" s="68"/>
    </row>
  </sheetData>
  <pageMargins left="0.7" right="0.7" top="0.75" bottom="0.75" header="0.3" footer="0.3"/>
  <pageSetup paperSize="9" orientation="portrait" horizontalDpi="4294967294" verticalDpi="4294967294" r:id="rId1"/>
  <headerFooter>
    <oddHeader>&amp;C&amp;G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reationcourse">
                <anchor moveWithCells="1" sizeWithCells="1">
                  <from>
                    <xdr:col>1</xdr:col>
                    <xdr:colOff>171450</xdr:colOff>
                    <xdr:row>3</xdr:row>
                    <xdr:rowOff>133350</xdr:rowOff>
                  </from>
                  <to>
                    <xdr:col>3</xdr:col>
                    <xdr:colOff>495300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creationcourse">
                <anchor moveWithCells="1" sizeWithCells="1">
                  <from>
                    <xdr:col>1</xdr:col>
                    <xdr:colOff>171450</xdr:colOff>
                    <xdr:row>7</xdr:row>
                    <xdr:rowOff>0</xdr:rowOff>
                  </from>
                  <to>
                    <xdr:col>3</xdr:col>
                    <xdr:colOff>495300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B3:P34"/>
  <sheetViews>
    <sheetView workbookViewId="0">
      <selection activeCell="H27" sqref="H27"/>
    </sheetView>
  </sheetViews>
  <sheetFormatPr baseColWidth="10" defaultRowHeight="15" x14ac:dyDescent="0.25"/>
  <cols>
    <col min="1" max="1" width="4" customWidth="1"/>
    <col min="2" max="2" width="12.5703125" bestFit="1" customWidth="1"/>
    <col min="5" max="5" width="4.140625" customWidth="1"/>
    <col min="6" max="6" width="12.5703125" bestFit="1" customWidth="1"/>
    <col min="9" max="9" width="4.140625" customWidth="1"/>
    <col min="10" max="10" width="12.5703125" bestFit="1" customWidth="1"/>
    <col min="13" max="13" width="4.140625" customWidth="1"/>
    <col min="14" max="14" width="12.5703125" bestFit="1" customWidth="1"/>
  </cols>
  <sheetData>
    <row r="3" spans="2:16" x14ac:dyDescent="0.25">
      <c r="B3" s="53" t="s">
        <v>32</v>
      </c>
      <c r="C3" s="53" t="s">
        <v>67</v>
      </c>
      <c r="D3" s="2"/>
      <c r="F3" s="53" t="s">
        <v>44</v>
      </c>
      <c r="G3" s="53" t="s">
        <v>67</v>
      </c>
      <c r="H3" s="2"/>
      <c r="J3" s="53" t="s">
        <v>22</v>
      </c>
      <c r="K3" s="53" t="s">
        <v>67</v>
      </c>
      <c r="L3" s="2"/>
      <c r="N3" s="53" t="s">
        <v>32</v>
      </c>
      <c r="O3" s="53" t="s">
        <v>67</v>
      </c>
      <c r="P3" s="2"/>
    </row>
    <row r="4" spans="2:16" x14ac:dyDescent="0.25">
      <c r="B4" s="52"/>
      <c r="C4" s="52"/>
      <c r="D4" s="4"/>
      <c r="F4" s="52"/>
      <c r="G4" s="52"/>
      <c r="H4" s="4"/>
      <c r="J4" s="52"/>
      <c r="K4" s="52"/>
      <c r="L4" s="4"/>
      <c r="N4" s="52"/>
      <c r="O4" s="52"/>
      <c r="P4" s="4"/>
    </row>
    <row r="5" spans="2:16" x14ac:dyDescent="0.25">
      <c r="B5" s="53" t="s">
        <v>66</v>
      </c>
      <c r="C5" s="54" t="s">
        <v>75</v>
      </c>
      <c r="D5" s="23"/>
      <c r="F5" s="53" t="s">
        <v>73</v>
      </c>
      <c r="G5" s="54" t="s">
        <v>75</v>
      </c>
      <c r="H5" s="23"/>
      <c r="J5" s="53" t="s">
        <v>74</v>
      </c>
      <c r="K5" s="54" t="s">
        <v>75</v>
      </c>
      <c r="L5" s="23"/>
      <c r="N5" s="53" t="s">
        <v>76</v>
      </c>
      <c r="O5" s="54" t="s">
        <v>75</v>
      </c>
      <c r="P5" s="23"/>
    </row>
    <row r="6" spans="2:16" x14ac:dyDescent="0.25">
      <c r="B6" s="25"/>
      <c r="C6" s="25"/>
      <c r="D6" s="25"/>
      <c r="F6" s="25"/>
      <c r="G6" s="25"/>
      <c r="H6" s="25"/>
      <c r="J6" s="25"/>
      <c r="K6" s="25"/>
      <c r="L6" s="25"/>
      <c r="N6" s="25"/>
      <c r="O6" s="25"/>
      <c r="P6" s="25"/>
    </row>
    <row r="7" spans="2:16" x14ac:dyDescent="0.25">
      <c r="B7" s="77" t="s">
        <v>68</v>
      </c>
      <c r="C7" s="77" t="s">
        <v>70</v>
      </c>
      <c r="D7" s="78" t="s">
        <v>71</v>
      </c>
      <c r="F7" s="77" t="s">
        <v>68</v>
      </c>
      <c r="G7" s="77" t="s">
        <v>70</v>
      </c>
      <c r="H7" s="78" t="s">
        <v>71</v>
      </c>
      <c r="J7" s="77" t="s">
        <v>68</v>
      </c>
      <c r="K7" s="77" t="s">
        <v>70</v>
      </c>
      <c r="L7" s="78" t="s">
        <v>71</v>
      </c>
      <c r="N7" s="77" t="s">
        <v>68</v>
      </c>
      <c r="O7" s="77" t="s">
        <v>70</v>
      </c>
      <c r="P7" s="78" t="s">
        <v>71</v>
      </c>
    </row>
    <row r="8" spans="2:16" x14ac:dyDescent="0.25">
      <c r="B8" s="79" t="s">
        <v>6</v>
      </c>
      <c r="C8" s="76">
        <v>8</v>
      </c>
      <c r="D8" s="80">
        <v>5.5555555555555559E-2</v>
      </c>
      <c r="F8" s="79" t="s">
        <v>6</v>
      </c>
      <c r="G8" s="76">
        <v>6</v>
      </c>
      <c r="H8" s="80">
        <v>2.7777777777777776E-2</v>
      </c>
      <c r="J8" s="79" t="s">
        <v>6</v>
      </c>
      <c r="K8" s="76">
        <v>7</v>
      </c>
      <c r="L8" s="80">
        <v>3.1250000000000007E-2</v>
      </c>
      <c r="N8" s="79" t="s">
        <v>6</v>
      </c>
      <c r="O8" s="76">
        <v>8</v>
      </c>
      <c r="P8" s="80">
        <v>5.5555555555555566E-2</v>
      </c>
    </row>
    <row r="9" spans="2:16" x14ac:dyDescent="0.25">
      <c r="B9" s="79" t="s">
        <v>8</v>
      </c>
      <c r="C9" s="76">
        <v>3</v>
      </c>
      <c r="D9" s="80">
        <v>2.7777777777777776E-2</v>
      </c>
      <c r="F9" s="79" t="s">
        <v>8</v>
      </c>
      <c r="G9" s="76">
        <v>3</v>
      </c>
      <c r="H9" s="80">
        <v>2.7777777777777776E-2</v>
      </c>
      <c r="J9" s="79" t="s">
        <v>14</v>
      </c>
      <c r="K9" s="76">
        <v>1</v>
      </c>
      <c r="L9" s="80">
        <v>0.125</v>
      </c>
      <c r="N9" s="79" t="s">
        <v>5</v>
      </c>
      <c r="O9" s="76">
        <v>1</v>
      </c>
      <c r="P9" s="80">
        <v>3.125E-2</v>
      </c>
    </row>
    <row r="10" spans="2:16" x14ac:dyDescent="0.25">
      <c r="B10" s="79" t="s">
        <v>65</v>
      </c>
      <c r="C10" s="76">
        <v>1</v>
      </c>
      <c r="D10" s="80">
        <v>1.3888888888888888E-2</v>
      </c>
      <c r="F10" s="79" t="s">
        <v>4</v>
      </c>
      <c r="G10" s="76">
        <v>1</v>
      </c>
      <c r="H10" s="80">
        <v>0</v>
      </c>
      <c r="J10" s="79" t="s">
        <v>8</v>
      </c>
      <c r="K10" s="76">
        <v>3</v>
      </c>
      <c r="L10" s="80">
        <v>2.7777777777777776E-2</v>
      </c>
      <c r="N10" s="79" t="s">
        <v>13</v>
      </c>
      <c r="O10" s="76">
        <v>1</v>
      </c>
      <c r="P10" s="80">
        <v>5.9027777777777783E-2</v>
      </c>
    </row>
    <row r="11" spans="2:16" x14ac:dyDescent="0.25">
      <c r="B11" s="79" t="s">
        <v>4</v>
      </c>
      <c r="C11" s="76">
        <v>5</v>
      </c>
      <c r="D11" s="80">
        <v>3.472222222222222E-3</v>
      </c>
      <c r="F11" s="79" t="s">
        <v>72</v>
      </c>
      <c r="G11" s="76">
        <v>10</v>
      </c>
      <c r="H11" s="80">
        <v>5.5555555555555552E-2</v>
      </c>
      <c r="J11" s="79" t="s">
        <v>4</v>
      </c>
      <c r="K11" s="76">
        <v>5</v>
      </c>
      <c r="L11" s="80">
        <v>3.472222222222222E-3</v>
      </c>
      <c r="N11" s="79" t="s">
        <v>8</v>
      </c>
      <c r="O11" s="76">
        <v>4</v>
      </c>
      <c r="P11" s="80">
        <v>4.8611111111111105E-2</v>
      </c>
    </row>
    <row r="12" spans="2:16" x14ac:dyDescent="0.25">
      <c r="B12" s="79" t="s">
        <v>72</v>
      </c>
      <c r="C12" s="76">
        <v>17</v>
      </c>
      <c r="D12" s="80">
        <v>0.10069444444444446</v>
      </c>
      <c r="J12" s="79" t="s">
        <v>72</v>
      </c>
      <c r="K12" s="76">
        <v>16</v>
      </c>
      <c r="L12" s="80">
        <v>0.18749999999999997</v>
      </c>
      <c r="N12" s="79" t="s">
        <v>65</v>
      </c>
      <c r="O12" s="76">
        <v>2</v>
      </c>
      <c r="P12" s="80">
        <v>0.10069444444444445</v>
      </c>
    </row>
    <row r="13" spans="2:16" x14ac:dyDescent="0.25">
      <c r="N13" s="79" t="s">
        <v>4</v>
      </c>
      <c r="O13" s="76">
        <v>5</v>
      </c>
      <c r="P13" s="80">
        <v>3.472222222222222E-3</v>
      </c>
    </row>
    <row r="14" spans="2:16" x14ac:dyDescent="0.25">
      <c r="N14" s="79" t="s">
        <v>72</v>
      </c>
      <c r="O14" s="76">
        <v>21</v>
      </c>
      <c r="P14" s="80">
        <v>0.2986111111111111</v>
      </c>
    </row>
    <row r="19" spans="2:4" ht="18.75" x14ac:dyDescent="0.3">
      <c r="B19" s="81" t="s">
        <v>77</v>
      </c>
      <c r="C19" s="81"/>
      <c r="D19" s="81"/>
    </row>
    <row r="21" spans="2:4" x14ac:dyDescent="0.25">
      <c r="B21" s="78" t="s">
        <v>68</v>
      </c>
      <c r="C21" s="78" t="s">
        <v>70</v>
      </c>
      <c r="D21" s="78" t="s">
        <v>71</v>
      </c>
    </row>
    <row r="22" spans="2:4" x14ac:dyDescent="0.25">
      <c r="B22" s="79" t="s">
        <v>6</v>
      </c>
      <c r="C22" s="76">
        <v>8</v>
      </c>
      <c r="D22" s="80">
        <v>5.5555555555555566E-2</v>
      </c>
    </row>
    <row r="23" spans="2:4" x14ac:dyDescent="0.25">
      <c r="B23" s="79" t="s">
        <v>5</v>
      </c>
      <c r="C23" s="76">
        <v>1</v>
      </c>
      <c r="D23" s="80">
        <v>3.125E-2</v>
      </c>
    </row>
    <row r="24" spans="2:4" x14ac:dyDescent="0.25">
      <c r="B24" s="79" t="s">
        <v>13</v>
      </c>
      <c r="C24" s="76">
        <v>1</v>
      </c>
      <c r="D24" s="80">
        <v>5.9027777777777783E-2</v>
      </c>
    </row>
    <row r="25" spans="2:4" x14ac:dyDescent="0.25">
      <c r="B25" s="79" t="s">
        <v>8</v>
      </c>
      <c r="C25" s="76">
        <v>4</v>
      </c>
      <c r="D25" s="80">
        <v>4.8611111111111105E-2</v>
      </c>
    </row>
    <row r="26" spans="2:4" x14ac:dyDescent="0.25">
      <c r="B26" s="79" t="s">
        <v>65</v>
      </c>
      <c r="C26" s="76">
        <v>2</v>
      </c>
      <c r="D26" s="80">
        <v>0.10069444444444445</v>
      </c>
    </row>
    <row r="27" spans="2:4" x14ac:dyDescent="0.25">
      <c r="B27" s="79" t="s">
        <v>4</v>
      </c>
      <c r="C27" s="76">
        <v>5</v>
      </c>
      <c r="D27" s="80">
        <v>3.472222222222222E-3</v>
      </c>
    </row>
    <row r="28" spans="2:4" x14ac:dyDescent="0.25">
      <c r="B28" s="79" t="s">
        <v>72</v>
      </c>
      <c r="C28" s="76">
        <v>21</v>
      </c>
      <c r="D28" s="80">
        <v>0.2986111111111111</v>
      </c>
    </row>
    <row r="34" spans="7:7" x14ac:dyDescent="0.25">
      <c r="G34" t="s">
        <v>78</v>
      </c>
    </row>
  </sheetData>
  <mergeCells count="1">
    <mergeCell ref="B19:D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B7DEE8"/>
  </sheetPr>
  <dimension ref="A1:T71"/>
  <sheetViews>
    <sheetView zoomScaleNormal="100" workbookViewId="0">
      <selection activeCell="R7" sqref="R7:T16"/>
    </sheetView>
  </sheetViews>
  <sheetFormatPr baseColWidth="10" defaultRowHeight="15" x14ac:dyDescent="0.25"/>
  <cols>
    <col min="1" max="1" width="3.28515625" style="39" customWidth="1"/>
    <col min="2" max="2" width="10.5703125" customWidth="1"/>
    <col min="3" max="3" width="3.85546875" style="5" customWidth="1"/>
    <col min="4" max="4" width="10.5703125" style="1" customWidth="1"/>
    <col min="5" max="5" width="3.85546875" style="3" customWidth="1"/>
    <col min="6" max="6" width="38.7109375" style="1" customWidth="1"/>
    <col min="7" max="7" width="3.85546875" style="3" customWidth="1"/>
    <col min="8" max="8" width="10.5703125" style="1" customWidth="1"/>
    <col min="9" max="9" width="3.85546875" style="3" customWidth="1"/>
    <col min="10" max="10" width="10.5703125" customWidth="1"/>
    <col min="11" max="11" width="4.42578125" customWidth="1"/>
    <col min="12" max="12" width="4.28515625" customWidth="1"/>
    <col min="13" max="13" width="11.5703125" customWidth="1"/>
    <col min="15" max="15" width="4.7109375" customWidth="1"/>
    <col min="18" max="18" width="12.5703125" customWidth="1"/>
    <col min="19" max="19" width="9.42578125" customWidth="1"/>
    <col min="20" max="20" width="7.85546875" customWidth="1"/>
  </cols>
  <sheetData>
    <row r="1" spans="1:20" ht="28.5" customHeight="1" x14ac:dyDescent="0.25">
      <c r="A1" s="36" t="s">
        <v>46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20" ht="28.5" customHeight="1" x14ac:dyDescent="0.25">
      <c r="A2" s="36"/>
      <c r="B2" s="6"/>
      <c r="C2" s="7"/>
      <c r="D2" s="8"/>
      <c r="E2" s="9"/>
      <c r="F2" s="8"/>
      <c r="G2" s="9"/>
      <c r="H2" s="8"/>
      <c r="I2" s="9"/>
      <c r="J2" s="6"/>
      <c r="K2" s="6"/>
    </row>
    <row r="3" spans="1:20" ht="22.5" customHeight="1" x14ac:dyDescent="0.25">
      <c r="A3" s="41"/>
      <c r="B3" s="69" t="s">
        <v>15</v>
      </c>
      <c r="C3" s="69"/>
      <c r="D3" s="69"/>
      <c r="E3" s="45"/>
      <c r="F3" s="71" t="s">
        <v>10</v>
      </c>
      <c r="G3" s="9"/>
      <c r="H3" s="69" t="s">
        <v>11</v>
      </c>
      <c r="I3" s="69"/>
      <c r="J3" s="69"/>
      <c r="K3" s="6"/>
      <c r="M3" s="48">
        <v>1</v>
      </c>
      <c r="N3" s="47" t="str">
        <f>IF(M3=2,"Samedi","Semaine")</f>
        <v>Semaine</v>
      </c>
    </row>
    <row r="4" spans="1:20" ht="22.5" customHeight="1" thickBot="1" x14ac:dyDescent="0.4">
      <c r="A4" s="41" t="s">
        <v>9</v>
      </c>
      <c r="B4" s="70"/>
      <c r="C4" s="70"/>
      <c r="D4" s="70"/>
      <c r="E4" s="45"/>
      <c r="F4" s="72"/>
      <c r="G4" s="43"/>
      <c r="H4" s="70"/>
      <c r="I4" s="70"/>
      <c r="J4" s="70"/>
      <c r="K4" s="6"/>
    </row>
    <row r="5" spans="1:20" ht="30" customHeight="1" thickTop="1" x14ac:dyDescent="0.25">
      <c r="A5" s="34"/>
      <c r="B5" s="73" t="s">
        <v>32</v>
      </c>
      <c r="C5" s="74"/>
      <c r="D5" s="75"/>
      <c r="E5" s="6"/>
      <c r="F5" s="50" t="s">
        <v>66</v>
      </c>
      <c r="G5" s="9"/>
      <c r="H5" s="73" t="s">
        <v>67</v>
      </c>
      <c r="I5" s="74"/>
      <c r="J5" s="75"/>
      <c r="K5" s="6"/>
    </row>
    <row r="6" spans="1:20" ht="22.5" customHeight="1" thickBot="1" x14ac:dyDescent="0.3">
      <c r="A6" s="41">
        <v>6.9444444444444447E-4</v>
      </c>
      <c r="B6" s="6"/>
      <c r="C6" s="7"/>
      <c r="D6" s="8"/>
      <c r="E6" s="9"/>
      <c r="F6" s="42"/>
      <c r="G6" s="9"/>
      <c r="H6" s="8"/>
      <c r="I6" s="9"/>
      <c r="J6" s="6"/>
      <c r="K6" s="6"/>
      <c r="R6" s="51"/>
      <c r="S6" s="51"/>
    </row>
    <row r="7" spans="1:20" s="2" customFormat="1" ht="24.75" customHeight="1" thickBot="1" x14ac:dyDescent="0.3">
      <c r="A7" s="35"/>
      <c r="B7" s="11" t="s">
        <v>2</v>
      </c>
      <c r="C7" s="12"/>
      <c r="D7" s="13" t="s">
        <v>0</v>
      </c>
      <c r="E7" s="12"/>
      <c r="F7" s="14" t="s">
        <v>48</v>
      </c>
      <c r="G7" s="12"/>
      <c r="H7" s="13" t="s">
        <v>1</v>
      </c>
      <c r="I7" s="12"/>
      <c r="J7" s="11" t="s">
        <v>3</v>
      </c>
      <c r="K7" s="10"/>
      <c r="N7" s="40">
        <f>SUM(N11:N76)</f>
        <v>0.10069444444444445</v>
      </c>
      <c r="P7"/>
      <c r="R7" s="53" t="str">
        <f>B5</f>
        <v>PT 17</v>
      </c>
      <c r="S7" s="53" t="str">
        <f>H5</f>
        <v>MARTIN</v>
      </c>
    </row>
    <row r="8" spans="1:20" s="4" customFormat="1" ht="7.5" customHeight="1" x14ac:dyDescent="0.25">
      <c r="A8" s="36"/>
      <c r="B8" s="9"/>
      <c r="C8" s="9"/>
      <c r="D8" s="9"/>
      <c r="E8" s="9"/>
      <c r="F8" s="9"/>
      <c r="G8" s="9"/>
      <c r="H8" s="9"/>
      <c r="I8" s="9"/>
      <c r="J8" s="9"/>
      <c r="K8" s="6"/>
      <c r="R8" s="52"/>
      <c r="S8" s="52"/>
    </row>
    <row r="9" spans="1:20" s="23" customFormat="1" ht="19.5" customHeight="1" thickBot="1" x14ac:dyDescent="0.3">
      <c r="A9" s="37"/>
      <c r="B9" s="16"/>
      <c r="C9" s="17"/>
      <c r="D9" s="18"/>
      <c r="E9" s="19"/>
      <c r="F9" s="27" t="s">
        <v>47</v>
      </c>
      <c r="G9" s="20"/>
      <c r="H9" s="28">
        <v>0.59375</v>
      </c>
      <c r="I9" s="21"/>
      <c r="J9" s="18"/>
      <c r="K9" s="22"/>
      <c r="M9" s="55" t="s">
        <v>68</v>
      </c>
      <c r="N9" s="55" t="s">
        <v>2</v>
      </c>
      <c r="R9" s="53" t="str">
        <f>F5</f>
        <v>test</v>
      </c>
      <c r="S9" s="54" t="str">
        <f>N3</f>
        <v>Semaine</v>
      </c>
    </row>
    <row r="10" spans="1:20" s="25" customFormat="1" ht="11.25" customHeight="1" thickTop="1" x14ac:dyDescent="0.25">
      <c r="A10" s="37"/>
      <c r="B10" s="15"/>
      <c r="C10" s="17"/>
      <c r="D10" s="24"/>
      <c r="E10" s="19"/>
      <c r="F10" s="24"/>
      <c r="G10" s="19"/>
      <c r="H10" s="24"/>
      <c r="I10" s="19"/>
      <c r="J10" s="15"/>
      <c r="K10" s="15"/>
    </row>
    <row r="11" spans="1:20" s="25" customFormat="1" ht="19.5" customHeight="1" thickBot="1" x14ac:dyDescent="0.3">
      <c r="A11" s="38">
        <v>1</v>
      </c>
      <c r="B11" s="28">
        <v>2.0833333333333332E-2</v>
      </c>
      <c r="C11" s="17"/>
      <c r="D11" s="26">
        <f>IF(B11="","",((H9+B11)-A6))</f>
        <v>0.61388888888888893</v>
      </c>
      <c r="E11" s="19"/>
      <c r="F11" s="27" t="s">
        <v>53</v>
      </c>
      <c r="G11" s="19"/>
      <c r="H11" s="26">
        <f>IF(D11="","",D11+($A$6*2))</f>
        <v>0.61527777777777781</v>
      </c>
      <c r="I11" s="19"/>
      <c r="J11" s="29" t="s">
        <v>8</v>
      </c>
      <c r="K11" s="15"/>
      <c r="M11" s="30" t="str">
        <f>IF(J11="Collectes","Collectes",IF(J11="remises","remises",IF(J11="S/Réseau","S/Réseau",IF(J11="Relevages","Relevages",IF(J11="DR","DR",IF(J11="Pick-Up","Pick-Up",IF(J11="Retour","Retour",IF(J11="Non Course","Non Course",IF(J11="Tps Forf.","Tps Forf.","")))))))))</f>
        <v>Relevages</v>
      </c>
      <c r="N11" s="31">
        <f t="shared" ref="N11:N15" si="0">IF(M11="","",B11)</f>
        <v>2.0833333333333332E-2</v>
      </c>
      <c r="P11" s="49">
        <f>IF(H9="","",H9+B11)</f>
        <v>0.61458333333333337</v>
      </c>
      <c r="R11" s="58" t="s">
        <v>68</v>
      </c>
      <c r="S11" t="s">
        <v>70</v>
      </c>
      <c r="T11" t="s">
        <v>71</v>
      </c>
    </row>
    <row r="12" spans="1:20" ht="11.25" customHeight="1" thickTop="1" x14ac:dyDescent="0.25">
      <c r="A12" s="37"/>
      <c r="B12" s="15"/>
      <c r="C12" s="17"/>
      <c r="D12" s="24"/>
      <c r="E12" s="19"/>
      <c r="F12" s="24"/>
      <c r="G12" s="19"/>
      <c r="H12" s="24"/>
      <c r="I12" s="19"/>
      <c r="J12" s="15"/>
      <c r="K12" s="15"/>
      <c r="M12" s="32"/>
      <c r="N12" s="33" t="str">
        <f t="shared" si="0"/>
        <v/>
      </c>
      <c r="P12" s="49" t="str">
        <f t="shared" ref="P12" si="1">IF(H10="","",H10+B12)</f>
        <v/>
      </c>
      <c r="R12" s="2" t="s">
        <v>6</v>
      </c>
      <c r="S12" s="59">
        <v>8</v>
      </c>
      <c r="T12" s="56">
        <v>5.5555555555555559E-2</v>
      </c>
    </row>
    <row r="13" spans="1:20" ht="19.5" customHeight="1" thickBot="1" x14ac:dyDescent="0.3">
      <c r="A13" s="38">
        <v>2</v>
      </c>
      <c r="B13" s="28">
        <v>0</v>
      </c>
      <c r="C13" s="17"/>
      <c r="D13" s="26">
        <f>IF(B13="","",IF(B13=0,H11,((H11+B13)-$A$6)))</f>
        <v>0.61527777777777781</v>
      </c>
      <c r="E13" s="19"/>
      <c r="F13" s="27" t="s">
        <v>60</v>
      </c>
      <c r="G13" s="19"/>
      <c r="H13" s="26">
        <f>IF(D13="","",IF(B13=0,D13,D13+($A$6*2)))</f>
        <v>0.61527777777777781</v>
      </c>
      <c r="I13" s="19"/>
      <c r="J13" s="29" t="s">
        <v>4</v>
      </c>
      <c r="K13" s="15"/>
      <c r="M13" s="30" t="str">
        <f>IF(J13="Collectes","Collectes",IF(J13="remises","remises",IF(J13="S/Réseau","S/Réseau",IF(J13="Relevages","Relevages",IF(J13="DR","DR",IF(J13="Pick-Up","Pick-Up",IF(J13="Retour","Retour",IF(J13="Non Course","Non Course",IF(J13="Tps Forf.","Tps Forf.","")))))))))</f>
        <v>S/Réseau</v>
      </c>
      <c r="N13" s="31">
        <f t="shared" si="0"/>
        <v>0</v>
      </c>
      <c r="P13" s="49">
        <f>IF(B13="","",P11+B13)</f>
        <v>0.61458333333333337</v>
      </c>
      <c r="R13" s="2" t="s">
        <v>8</v>
      </c>
      <c r="S13" s="59">
        <v>3</v>
      </c>
      <c r="T13" s="56">
        <v>2.7777777777777776E-2</v>
      </c>
    </row>
    <row r="14" spans="1:20" ht="11.25" customHeight="1" thickTop="1" x14ac:dyDescent="0.25">
      <c r="A14" s="37"/>
      <c r="B14" s="15"/>
      <c r="C14" s="17"/>
      <c r="D14" s="24"/>
      <c r="E14" s="19"/>
      <c r="F14" s="24"/>
      <c r="G14" s="19"/>
      <c r="H14" s="24"/>
      <c r="I14" s="19"/>
      <c r="J14" s="15"/>
      <c r="K14" s="15"/>
      <c r="M14" s="32"/>
      <c r="N14" s="33" t="str">
        <f t="shared" si="0"/>
        <v/>
      </c>
      <c r="P14" s="49" t="str">
        <f t="shared" ref="P14:P71" si="2">IF(B14="","",P12+B14)</f>
        <v/>
      </c>
      <c r="R14" s="2" t="s">
        <v>65</v>
      </c>
      <c r="S14" s="59">
        <v>1</v>
      </c>
      <c r="T14" s="56">
        <v>1.3888888888888888E-2</v>
      </c>
    </row>
    <row r="15" spans="1:20" ht="19.5" customHeight="1" thickBot="1" x14ac:dyDescent="0.3">
      <c r="A15" s="38">
        <v>3</v>
      </c>
      <c r="B15" s="28">
        <v>3.472222222222222E-3</v>
      </c>
      <c r="C15" s="17"/>
      <c r="D15" s="26">
        <f>IF(B15="","",IF(B15=0,H13,((H13+B15)-$A$6)))</f>
        <v>0.61805555555555558</v>
      </c>
      <c r="E15" s="19"/>
      <c r="F15" s="27" t="s">
        <v>56</v>
      </c>
      <c r="G15" s="19"/>
      <c r="H15" s="26">
        <f>IF(D15="","",IF(B15=0,D15,D15+($A$6*2)))</f>
        <v>0.61944444444444446</v>
      </c>
      <c r="I15" s="19"/>
      <c r="J15" s="29" t="s">
        <v>8</v>
      </c>
      <c r="K15" s="15"/>
      <c r="M15" s="30" t="str">
        <f>IF(J15="Collectes","Collectes",IF(J15="remises","remises",IF(J15="S/Réseau","S/Réseau",IF(J15="Relevages","Relevages",IF(J15="DR","DR",IF(J15="Pick-Up","Pick-Up",IF(J15="Retour","Retour",IF(J15="Non Course","Non Course",IF(J15="Tps Forf.","Tps Forf.","")))))))))</f>
        <v>Relevages</v>
      </c>
      <c r="N15" s="31">
        <f t="shared" si="0"/>
        <v>3.472222222222222E-3</v>
      </c>
      <c r="P15" s="49">
        <f t="shared" si="2"/>
        <v>0.61805555555555558</v>
      </c>
      <c r="R15" s="2" t="s">
        <v>4</v>
      </c>
      <c r="S15" s="59">
        <v>5</v>
      </c>
      <c r="T15" s="56">
        <v>3.472222222222222E-3</v>
      </c>
    </row>
    <row r="16" spans="1:20" ht="11.25" customHeight="1" thickTop="1" x14ac:dyDescent="0.25">
      <c r="A16" s="37"/>
      <c r="B16" s="15"/>
      <c r="C16" s="17"/>
      <c r="D16" s="24"/>
      <c r="E16" s="19"/>
      <c r="F16" s="24"/>
      <c r="G16" s="19"/>
      <c r="H16" s="24"/>
      <c r="I16" s="19"/>
      <c r="J16" s="15"/>
      <c r="K16" s="15"/>
      <c r="P16" s="49" t="str">
        <f t="shared" si="2"/>
        <v/>
      </c>
      <c r="R16" s="2" t="s">
        <v>72</v>
      </c>
      <c r="S16" s="59">
        <v>17</v>
      </c>
      <c r="T16" s="56">
        <v>0.10069444444444446</v>
      </c>
    </row>
    <row r="17" spans="1:20" ht="19.5" customHeight="1" thickBot="1" x14ac:dyDescent="0.3">
      <c r="A17" s="38">
        <v>4</v>
      </c>
      <c r="B17" s="28">
        <v>6.9444444444444441E-3</v>
      </c>
      <c r="C17" s="17"/>
      <c r="D17" s="26">
        <f>IF(B17="","",IF(B17=0,H15,((P15+B17)-$A$6)))</f>
        <v>0.62430555555555556</v>
      </c>
      <c r="E17" s="19"/>
      <c r="F17" s="27" t="s">
        <v>49</v>
      </c>
      <c r="G17" s="19"/>
      <c r="H17" s="26">
        <f>IF(D17="","",IF(B17=0,D17,D17+($A$6*2)))</f>
        <v>0.62569444444444444</v>
      </c>
      <c r="I17" s="19"/>
      <c r="J17" s="29" t="s">
        <v>6</v>
      </c>
      <c r="K17" s="15"/>
      <c r="M17" s="30" t="str">
        <f>IF(J17="Collectes","Collectes",IF(J17="remises","remises",IF(J17="S/Réseau","S/Réseau",IF(J17="Relevages","Relevages",IF(J17="DR","DR",IF(J17="Pick-Up","Pick-Up",IF(J17="Retour","Retour",IF(J17="Non Course","Non Course",IF(J17="Tps Forf.","Tps Forf.","")))))))))</f>
        <v>Collectes</v>
      </c>
      <c r="N17" s="31">
        <f t="shared" ref="N17" si="3">IF(M17="","",B17)</f>
        <v>6.9444444444444441E-3</v>
      </c>
      <c r="P17" s="49">
        <f t="shared" si="2"/>
        <v>0.625</v>
      </c>
      <c r="R17" s="2"/>
      <c r="S17" s="47"/>
      <c r="T17" s="47"/>
    </row>
    <row r="18" spans="1:20" ht="11.25" customHeight="1" thickTop="1" x14ac:dyDescent="0.25">
      <c r="A18" s="37"/>
      <c r="B18" s="15"/>
      <c r="C18" s="17"/>
      <c r="D18" s="24"/>
      <c r="E18" s="19"/>
      <c r="F18" s="24"/>
      <c r="G18" s="19"/>
      <c r="H18" s="24"/>
      <c r="I18" s="19"/>
      <c r="J18" s="15"/>
      <c r="K18" s="15"/>
      <c r="P18" s="49" t="str">
        <f t="shared" si="2"/>
        <v/>
      </c>
      <c r="R18" s="2"/>
      <c r="S18" s="47"/>
      <c r="T18" s="47"/>
    </row>
    <row r="19" spans="1:20" ht="19.5" customHeight="1" thickBot="1" x14ac:dyDescent="0.3">
      <c r="A19" s="38">
        <v>5</v>
      </c>
      <c r="B19" s="28">
        <v>5.5555555555555558E-3</v>
      </c>
      <c r="C19" s="17"/>
      <c r="D19" s="26">
        <f>IF(B19="","",IF(B19=0,H17,((P17+B19)-$A$6)))</f>
        <v>0.62986111111111109</v>
      </c>
      <c r="E19" s="19"/>
      <c r="F19" s="27" t="s">
        <v>50</v>
      </c>
      <c r="G19" s="19"/>
      <c r="H19" s="26">
        <f>IF(D19="","",IF(B19=0,D19,D19+($A$6*2)))</f>
        <v>0.63124999999999998</v>
      </c>
      <c r="I19" s="19"/>
      <c r="J19" s="29" t="s">
        <v>6</v>
      </c>
      <c r="K19" s="15"/>
      <c r="M19" s="30" t="str">
        <f>IF(J19="Collectes","Collectes",IF(J19="remises","remises",IF(J19="S/Réseau","S/Réseau",IF(J19="Relevages","Relevages",IF(J19="DR","DR",IF(J19="Pick-Up","Pick-Up",IF(J19="Retour","Retour",IF(J19="Non Course","Non Course",IF(J19="Tps Forf.","Tps Forf.","")))))))))</f>
        <v>Collectes</v>
      </c>
      <c r="N19" s="31">
        <f t="shared" ref="N19" si="4">IF(M19="","",B19)</f>
        <v>5.5555555555555558E-3</v>
      </c>
      <c r="P19" s="49">
        <f t="shared" si="2"/>
        <v>0.63055555555555554</v>
      </c>
      <c r="R19" s="2"/>
      <c r="S19" s="47"/>
      <c r="T19" s="47"/>
    </row>
    <row r="20" spans="1:20" ht="11.25" customHeight="1" thickTop="1" x14ac:dyDescent="0.25">
      <c r="A20" s="37"/>
      <c r="B20" s="15"/>
      <c r="C20" s="17"/>
      <c r="D20" s="24"/>
      <c r="E20" s="19"/>
      <c r="F20" s="24"/>
      <c r="G20" s="19"/>
      <c r="H20" s="24"/>
      <c r="I20" s="19"/>
      <c r="J20" s="15"/>
      <c r="K20" s="15"/>
      <c r="M20" s="46"/>
      <c r="P20" s="49" t="str">
        <f t="shared" si="2"/>
        <v/>
      </c>
      <c r="R20" s="2"/>
      <c r="S20" s="47"/>
      <c r="T20" s="47"/>
    </row>
    <row r="21" spans="1:20" ht="19.5" customHeight="1" thickBot="1" x14ac:dyDescent="0.3">
      <c r="A21" s="38">
        <v>6</v>
      </c>
      <c r="B21" s="28">
        <v>8.3333333333333332E-3</v>
      </c>
      <c r="C21" s="17"/>
      <c r="D21" s="26">
        <f>IF(B21="","",IF(B21=0,H19,((P19+B21)-$A$6)))</f>
        <v>0.6381944444444444</v>
      </c>
      <c r="E21" s="19"/>
      <c r="F21" s="27" t="s">
        <v>51</v>
      </c>
      <c r="G21" s="19"/>
      <c r="H21" s="26">
        <f>IF(D21="","",IF(B21=0,D21,D21+($A$6*2)))</f>
        <v>0.63958333333333328</v>
      </c>
      <c r="I21" s="19"/>
      <c r="J21" s="29" t="s">
        <v>6</v>
      </c>
      <c r="K21" s="15"/>
      <c r="M21" s="30" t="str">
        <f>IF(J21="Collectes","Collectes",IF(J21="remises","remises",IF(J21="S/Réseau","S/Réseau",IF(J21="Relevages","Relevages",IF(J21="DR","DR",IF(J21="Pick-Up","Pick-Up",IF(J21="Retour","Retour",IF(J21="Non Course","Non Course",IF(J21="Tps Forf.","Tps Forf.","")))))))))</f>
        <v>Collectes</v>
      </c>
      <c r="N21" s="31">
        <f t="shared" ref="N21" si="5">IF(M21="","",B21)</f>
        <v>8.3333333333333332E-3</v>
      </c>
      <c r="P21" s="49">
        <f t="shared" si="2"/>
        <v>0.63888888888888884</v>
      </c>
      <c r="R21" s="2"/>
      <c r="S21" s="47"/>
      <c r="T21" s="47"/>
    </row>
    <row r="22" spans="1:20" ht="11.25" customHeight="1" thickTop="1" x14ac:dyDescent="0.25">
      <c r="A22" s="37"/>
      <c r="B22" s="15"/>
      <c r="C22" s="17"/>
      <c r="D22" s="24"/>
      <c r="E22" s="19"/>
      <c r="F22" s="24"/>
      <c r="G22" s="19"/>
      <c r="H22" s="24"/>
      <c r="I22" s="19"/>
      <c r="J22" s="15"/>
      <c r="K22" s="15"/>
      <c r="P22" s="49" t="str">
        <f t="shared" si="2"/>
        <v/>
      </c>
      <c r="R22" s="2"/>
      <c r="S22" s="47"/>
      <c r="T22" s="47"/>
    </row>
    <row r="23" spans="1:20" ht="19.5" customHeight="1" thickBot="1" x14ac:dyDescent="0.3">
      <c r="A23" s="38">
        <v>7</v>
      </c>
      <c r="B23" s="28">
        <v>3.472222222222222E-3</v>
      </c>
      <c r="C23" s="17"/>
      <c r="D23" s="26">
        <f>IF(B23="","",IF(B23=0,H21,((P21+B23)-$A$6)))</f>
        <v>0.64166666666666661</v>
      </c>
      <c r="E23" s="19"/>
      <c r="F23" s="27" t="s">
        <v>52</v>
      </c>
      <c r="G23" s="19"/>
      <c r="H23" s="26">
        <f>IF(D23="","",IF(B23=0,D23,D23+($A$6*2)))</f>
        <v>0.64305555555555549</v>
      </c>
      <c r="I23" s="19"/>
      <c r="J23" s="29" t="s">
        <v>6</v>
      </c>
      <c r="K23" s="15"/>
      <c r="M23" s="30" t="str">
        <f>IF(J23="Collectes","Collectes",IF(J23="remises","remises",IF(J23="S/Réseau","S/Réseau",IF(J23="Relevages","Relevages",IF(J23="DR","DR",IF(J23="Pick-Up","Pick-Up",IF(J23="Retour","Retour",IF(J23="Non Course","Non Course",IF(J23="Tps Forf.","Tps Forf.","")))))))))</f>
        <v>Collectes</v>
      </c>
      <c r="N23" s="31">
        <f t="shared" ref="N23" si="6">IF(M23="","",B23)</f>
        <v>3.472222222222222E-3</v>
      </c>
      <c r="P23" s="49">
        <f t="shared" si="2"/>
        <v>0.64236111111111105</v>
      </c>
      <c r="R23" s="2"/>
      <c r="S23" s="47"/>
      <c r="T23" s="47"/>
    </row>
    <row r="24" spans="1:20" ht="11.25" customHeight="1" thickTop="1" x14ac:dyDescent="0.25">
      <c r="A24" s="37"/>
      <c r="B24" s="15"/>
      <c r="C24" s="17"/>
      <c r="D24" s="24"/>
      <c r="E24" s="19"/>
      <c r="F24" s="24"/>
      <c r="G24" s="19"/>
      <c r="H24" s="24"/>
      <c r="I24" s="19"/>
      <c r="J24" s="15"/>
      <c r="K24" s="15"/>
      <c r="P24" s="49" t="str">
        <f t="shared" si="2"/>
        <v/>
      </c>
      <c r="R24" s="2"/>
      <c r="S24" s="47"/>
      <c r="T24" s="47"/>
    </row>
    <row r="25" spans="1:20" ht="19.5" customHeight="1" thickBot="1" x14ac:dyDescent="0.3">
      <c r="A25" s="38">
        <v>8</v>
      </c>
      <c r="B25" s="28">
        <v>3.472222222222222E-3</v>
      </c>
      <c r="C25" s="17"/>
      <c r="D25" s="26">
        <f>IF(B25="","",IF(B25=0,H23,((P23+B25)-$A$6)))</f>
        <v>0.64513888888888882</v>
      </c>
      <c r="E25" s="19"/>
      <c r="F25" s="27" t="s">
        <v>54</v>
      </c>
      <c r="G25" s="19"/>
      <c r="H25" s="26">
        <f>IF(D25="","",IF(B25=0,D25,D25+($A$6*2)))</f>
        <v>0.6465277777777777</v>
      </c>
      <c r="I25" s="19"/>
      <c r="J25" s="29" t="s">
        <v>8</v>
      </c>
      <c r="K25" s="15"/>
      <c r="M25" s="30" t="str">
        <f>IF(J25="Collectes","Collectes",IF(J25="remises","remises",IF(J25="S/Réseau","S/Réseau",IF(J25="Relevages","Relevages",IF(J25="DR","DR",IF(J25="Pick-Up","Pick-Up",IF(J25="Retour","Retour",IF(J25="Non Course","Non Course",IF(J25="Tps Forf.","Tps Forf.","")))))))))</f>
        <v>Relevages</v>
      </c>
      <c r="N25" s="31">
        <f t="shared" ref="N25" si="7">IF(M25="","",B25)</f>
        <v>3.472222222222222E-3</v>
      </c>
      <c r="P25" s="49">
        <f t="shared" si="2"/>
        <v>0.64583333333333326</v>
      </c>
      <c r="R25" s="2"/>
      <c r="S25" s="47"/>
      <c r="T25" s="47"/>
    </row>
    <row r="26" spans="1:20" ht="11.25" customHeight="1" thickTop="1" x14ac:dyDescent="0.25">
      <c r="A26" s="37"/>
      <c r="B26" s="15"/>
      <c r="C26" s="17"/>
      <c r="D26" s="24"/>
      <c r="E26" s="19"/>
      <c r="F26" s="24"/>
      <c r="G26" s="19"/>
      <c r="H26" s="24"/>
      <c r="I26" s="19"/>
      <c r="J26" s="15"/>
      <c r="K26" s="15"/>
      <c r="P26" s="49" t="str">
        <f t="shared" si="2"/>
        <v/>
      </c>
      <c r="R26" s="2"/>
      <c r="S26" s="47"/>
      <c r="T26" s="47"/>
    </row>
    <row r="27" spans="1:20" ht="19.5" customHeight="1" thickBot="1" x14ac:dyDescent="0.3">
      <c r="A27" s="38">
        <v>9</v>
      </c>
      <c r="B27" s="28">
        <v>3.472222222222222E-3</v>
      </c>
      <c r="C27" s="17"/>
      <c r="D27" s="26">
        <f>IF(B27="","",IF(B27=0,H25,((P25+B27)-$A$6)))</f>
        <v>0.64861111111111103</v>
      </c>
      <c r="E27" s="19"/>
      <c r="F27" s="27" t="s">
        <v>55</v>
      </c>
      <c r="G27" s="19"/>
      <c r="H27" s="26">
        <f>IF(D27="","",IF(B27=0,D27,D27+($A$6*2)))</f>
        <v>0.64999999999999991</v>
      </c>
      <c r="I27" s="19"/>
      <c r="J27" s="29" t="s">
        <v>6</v>
      </c>
      <c r="K27" s="15"/>
      <c r="M27" s="30" t="str">
        <f>IF(J27="Collectes","Collectes",IF(J27="remises","remises",IF(J27="S/Réseau","S/Réseau",IF(J27="Relevages","Relevages",IF(J27="DR","DR",IF(J27="Pick-Up","Pick-Up",IF(J27="Retour","Retour",IF(J27="Non Course","Non Course",IF(J27="Tps Forf.","Tps Forf.","")))))))))</f>
        <v>Collectes</v>
      </c>
      <c r="N27" s="31">
        <f t="shared" ref="N27" si="8">IF(M27="","",B27)</f>
        <v>3.472222222222222E-3</v>
      </c>
      <c r="P27" s="49">
        <f t="shared" si="2"/>
        <v>0.64930555555555547</v>
      </c>
      <c r="R27" s="2"/>
      <c r="S27" s="47"/>
      <c r="T27" s="47"/>
    </row>
    <row r="28" spans="1:20" ht="11.25" customHeight="1" thickTop="1" x14ac:dyDescent="0.25">
      <c r="A28" s="37"/>
      <c r="B28" s="15"/>
      <c r="C28" s="17"/>
      <c r="D28" s="24"/>
      <c r="E28" s="19"/>
      <c r="F28" s="24"/>
      <c r="G28" s="19"/>
      <c r="H28" s="24"/>
      <c r="I28" s="19"/>
      <c r="J28" s="15"/>
      <c r="K28" s="15"/>
      <c r="P28" s="49" t="str">
        <f t="shared" si="2"/>
        <v/>
      </c>
      <c r="R28" s="2"/>
      <c r="S28" s="47"/>
      <c r="T28" s="47"/>
    </row>
    <row r="29" spans="1:20" ht="19.5" customHeight="1" thickBot="1" x14ac:dyDescent="0.3">
      <c r="A29" s="38">
        <v>10</v>
      </c>
      <c r="B29" s="28">
        <v>3.472222222222222E-3</v>
      </c>
      <c r="C29" s="17"/>
      <c r="D29" s="26">
        <f>IF(B29="","",IF(B29=0,H27,((P27+B29)-$A$6)))</f>
        <v>0.65208333333333324</v>
      </c>
      <c r="E29" s="19"/>
      <c r="F29" s="27" t="s">
        <v>57</v>
      </c>
      <c r="G29" s="19"/>
      <c r="H29" s="26">
        <f>IF(D29="","",IF(B29=0,D29,D29+($A$6*2)))</f>
        <v>0.65347222222222212</v>
      </c>
      <c r="I29" s="19"/>
      <c r="J29" s="29" t="s">
        <v>6</v>
      </c>
      <c r="K29" s="15"/>
      <c r="M29" s="30" t="str">
        <f>IF(J29="Collectes","Collectes",IF(J29="remises","remises",IF(J29="S/Réseau","S/Réseau",IF(J29="Relevages","Relevages",IF(J29="DR","DR",IF(J29="Pick-Up","Pick-Up",IF(J29="Retour","Retour",IF(J29="Non Course","Non Course",IF(J29="Tps Forf.","Tps Forf.","")))))))))</f>
        <v>Collectes</v>
      </c>
      <c r="N29" s="31">
        <f t="shared" ref="N29" si="9">IF(M29="","",B29)</f>
        <v>3.472222222222222E-3</v>
      </c>
      <c r="P29" s="49">
        <f t="shared" si="2"/>
        <v>0.65277777777777768</v>
      </c>
      <c r="R29" s="2"/>
      <c r="S29" s="47"/>
      <c r="T29" s="47"/>
    </row>
    <row r="30" spans="1:20" ht="11.25" customHeight="1" thickTop="1" x14ac:dyDescent="0.25">
      <c r="A30" s="37"/>
      <c r="B30" s="15"/>
      <c r="C30" s="17"/>
      <c r="D30" s="24"/>
      <c r="E30" s="19"/>
      <c r="F30" s="24"/>
      <c r="G30" s="19"/>
      <c r="H30" s="24"/>
      <c r="I30" s="19"/>
      <c r="J30" s="15"/>
      <c r="K30" s="15"/>
      <c r="P30" s="49" t="str">
        <f t="shared" si="2"/>
        <v/>
      </c>
      <c r="R30" s="2"/>
      <c r="S30" s="47"/>
      <c r="T30" s="47"/>
    </row>
    <row r="31" spans="1:20" ht="19.5" customHeight="1" thickBot="1" x14ac:dyDescent="0.3">
      <c r="A31" s="38">
        <v>11</v>
      </c>
      <c r="B31" s="28">
        <v>0</v>
      </c>
      <c r="C31" s="17"/>
      <c r="D31" s="26">
        <f>IF(B31="","",IF(B31=0,H29,((P29+B31)-$A$6)))</f>
        <v>0.65347222222222212</v>
      </c>
      <c r="E31" s="19"/>
      <c r="F31" s="27" t="s">
        <v>58</v>
      </c>
      <c r="G31" s="19"/>
      <c r="H31" s="26">
        <f>IF(D31="","",IF(B31=0,D31,D31+($A$6*2)))</f>
        <v>0.65347222222222212</v>
      </c>
      <c r="I31" s="19"/>
      <c r="J31" s="29" t="s">
        <v>4</v>
      </c>
      <c r="K31" s="15"/>
      <c r="M31" s="30" t="str">
        <f>IF(J31="Collectes","Collectes",IF(J31="remises","remises",IF(J31="S/Réseau","S/Réseau",IF(J31="Relevages","Relevages",IF(J31="DR","DR",IF(J31="Pick-Up","Pick-Up",IF(J31="Retour","Retour",IF(J31="Non Course","Non Course",IF(J31="Tps Forf.","Tps Forf.","")))))))))</f>
        <v>S/Réseau</v>
      </c>
      <c r="N31" s="31">
        <f t="shared" ref="N31" si="10">IF(M31="","",B31)</f>
        <v>0</v>
      </c>
      <c r="P31" s="49">
        <f t="shared" si="2"/>
        <v>0.65277777777777768</v>
      </c>
      <c r="R31" s="2"/>
      <c r="S31" s="47"/>
      <c r="T31" s="47"/>
    </row>
    <row r="32" spans="1:20" ht="11.25" customHeight="1" thickTop="1" x14ac:dyDescent="0.25">
      <c r="A32" s="37"/>
      <c r="B32" s="15"/>
      <c r="C32" s="17"/>
      <c r="D32" s="24"/>
      <c r="E32" s="19"/>
      <c r="F32" s="24"/>
      <c r="G32" s="19"/>
      <c r="H32" s="24"/>
      <c r="I32" s="19"/>
      <c r="J32" s="15"/>
      <c r="K32" s="15"/>
      <c r="P32" s="49" t="str">
        <f t="shared" si="2"/>
        <v/>
      </c>
      <c r="R32" s="2"/>
      <c r="S32" s="47"/>
      <c r="T32" s="47"/>
    </row>
    <row r="33" spans="1:20" ht="19.5" customHeight="1" thickBot="1" x14ac:dyDescent="0.3">
      <c r="A33" s="38">
        <v>12</v>
      </c>
      <c r="B33" s="28">
        <v>0</v>
      </c>
      <c r="C33" s="17"/>
      <c r="D33" s="26">
        <f>IF(B33="","",IF(B33=0,H31,((P31+B33)-$A$6)))</f>
        <v>0.65347222222222212</v>
      </c>
      <c r="E33" s="19"/>
      <c r="F33" s="27" t="s">
        <v>59</v>
      </c>
      <c r="G33" s="19"/>
      <c r="H33" s="26">
        <f>IF(D33="","",IF(B33=0,D33,D33+($A$6*2)))</f>
        <v>0.65347222222222212</v>
      </c>
      <c r="I33" s="19"/>
      <c r="J33" s="29" t="s">
        <v>4</v>
      </c>
      <c r="K33" s="15"/>
      <c r="M33" s="30" t="str">
        <f>IF(J33="Collectes","Collectes",IF(J33="remises","remises",IF(J33="S/Réseau","S/Réseau",IF(J33="Relevages","Relevages",IF(J33="DR","DR",IF(J33="Pick-Up","Pick-Up",IF(J33="Retour","Retour",IF(J33="Non Course","Non Course",IF(J33="Tps Forf.","Tps Forf.","")))))))))</f>
        <v>S/Réseau</v>
      </c>
      <c r="N33" s="31">
        <f t="shared" ref="N33" si="11">IF(M33="","",B33)</f>
        <v>0</v>
      </c>
      <c r="P33" s="49">
        <f t="shared" si="2"/>
        <v>0.65277777777777768</v>
      </c>
      <c r="R33" s="2"/>
      <c r="S33" s="47"/>
      <c r="T33" s="47"/>
    </row>
    <row r="34" spans="1:20" ht="11.25" customHeight="1" thickTop="1" x14ac:dyDescent="0.25">
      <c r="A34" s="37"/>
      <c r="B34" s="15"/>
      <c r="C34" s="17"/>
      <c r="D34" s="24"/>
      <c r="E34" s="19"/>
      <c r="F34" s="24"/>
      <c r="G34" s="19"/>
      <c r="H34" s="24"/>
      <c r="I34" s="19"/>
      <c r="J34" s="15"/>
      <c r="K34" s="15"/>
      <c r="P34" s="49" t="str">
        <f t="shared" si="2"/>
        <v/>
      </c>
      <c r="R34" s="2"/>
      <c r="S34" s="47"/>
      <c r="T34" s="47"/>
    </row>
    <row r="35" spans="1:20" ht="19.5" customHeight="1" thickBot="1" x14ac:dyDescent="0.3">
      <c r="A35" s="38">
        <v>13</v>
      </c>
      <c r="B35" s="28">
        <v>3.472222222222222E-3</v>
      </c>
      <c r="C35" s="17"/>
      <c r="D35" s="26">
        <f>IF(B35="","",IF(B35=0,H33,((P33+B35)-$A$6)))</f>
        <v>0.65555555555555545</v>
      </c>
      <c r="E35" s="19"/>
      <c r="F35" s="27" t="s">
        <v>61</v>
      </c>
      <c r="G35" s="19"/>
      <c r="H35" s="26">
        <f>IF(D35="","",IF(B35=0,D35,D35+($A$6*2)))</f>
        <v>0.65694444444444433</v>
      </c>
      <c r="I35" s="19"/>
      <c r="J35" s="29" t="s">
        <v>4</v>
      </c>
      <c r="K35" s="15"/>
      <c r="M35" s="30" t="str">
        <f>IF(J35="Collectes","Collectes",IF(J35="remises","remises",IF(J35="S/Réseau","S/Réseau",IF(J35="Relevages","Relevages",IF(J35="DR","DR",IF(J35="Pick-Up","Pick-Up",IF(J35="Retour","Retour",IF(J35="Non Course","Non Course",IF(J35="Tps Forf.","Tps Forf.","")))))))))</f>
        <v>S/Réseau</v>
      </c>
      <c r="N35" s="31">
        <f t="shared" ref="N35" si="12">IF(M35="","",B35)</f>
        <v>3.472222222222222E-3</v>
      </c>
      <c r="P35" s="49">
        <f t="shared" si="2"/>
        <v>0.65624999999999989</v>
      </c>
      <c r="R35" s="2"/>
      <c r="S35" s="47"/>
      <c r="T35" s="47"/>
    </row>
    <row r="36" spans="1:20" ht="11.25" customHeight="1" thickTop="1" x14ac:dyDescent="0.25">
      <c r="A36" s="37"/>
      <c r="B36" s="15"/>
      <c r="C36" s="17"/>
      <c r="D36" s="24"/>
      <c r="E36" s="19"/>
      <c r="F36" s="24"/>
      <c r="G36" s="19"/>
      <c r="H36" s="24"/>
      <c r="I36" s="19"/>
      <c r="J36" s="15"/>
      <c r="K36" s="15"/>
      <c r="P36" s="49" t="str">
        <f t="shared" si="2"/>
        <v/>
      </c>
      <c r="R36" s="2"/>
      <c r="S36" s="47"/>
      <c r="T36" s="47"/>
    </row>
    <row r="37" spans="1:20" ht="19.5" customHeight="1" thickBot="1" x14ac:dyDescent="0.3">
      <c r="A37" s="38">
        <v>14</v>
      </c>
      <c r="B37" s="28">
        <v>0</v>
      </c>
      <c r="C37" s="17"/>
      <c r="D37" s="26">
        <f>IF(B37="","",IF(B37=0,H35,((P35+B37)-$A$6)))</f>
        <v>0.65694444444444433</v>
      </c>
      <c r="E37" s="19"/>
      <c r="F37" s="27" t="s">
        <v>62</v>
      </c>
      <c r="G37" s="19"/>
      <c r="H37" s="26">
        <f>IF(D37="","",IF(B37=0,D37,D37+($A$6*2)))</f>
        <v>0.65694444444444433</v>
      </c>
      <c r="I37" s="19"/>
      <c r="J37" s="29" t="s">
        <v>4</v>
      </c>
      <c r="K37" s="15"/>
      <c r="M37" s="30" t="str">
        <f>IF(J37="Collectes","Collectes",IF(J37="remises","remises",IF(J37="S/Réseau","S/Réseau",IF(J37="Relevages","Relevages",IF(J37="DR","DR",IF(J37="Pick-Up","Pick-Up",IF(J37="Retour","Retour",IF(J37="Non Course","Non Course",IF(J37="Tps Forf.","Tps Forf.","")))))))))</f>
        <v>S/Réseau</v>
      </c>
      <c r="N37" s="31">
        <f t="shared" ref="N37" si="13">IF(M37="","",B37)</f>
        <v>0</v>
      </c>
      <c r="P37" s="49">
        <f t="shared" si="2"/>
        <v>0.65624999999999989</v>
      </c>
      <c r="R37" s="2"/>
      <c r="S37" s="47"/>
      <c r="T37" s="47"/>
    </row>
    <row r="38" spans="1:20" ht="11.25" customHeight="1" thickTop="1" x14ac:dyDescent="0.25">
      <c r="A38" s="37"/>
      <c r="B38" s="15"/>
      <c r="C38" s="17"/>
      <c r="D38" s="24"/>
      <c r="E38" s="19"/>
      <c r="F38" s="24"/>
      <c r="G38" s="19"/>
      <c r="H38" s="24"/>
      <c r="I38" s="19"/>
      <c r="J38" s="15"/>
      <c r="K38" s="15"/>
      <c r="P38" s="49" t="str">
        <f t="shared" si="2"/>
        <v/>
      </c>
      <c r="R38" s="2"/>
      <c r="S38" s="47"/>
      <c r="T38" s="47"/>
    </row>
    <row r="39" spans="1:20" ht="19.5" customHeight="1" thickBot="1" x14ac:dyDescent="0.3">
      <c r="A39" s="38">
        <v>15</v>
      </c>
      <c r="B39" s="28">
        <v>6.9444444444444441E-3</v>
      </c>
      <c r="C39" s="17"/>
      <c r="D39" s="26">
        <f>IF(B39="","",IF(B39=0,H37,((P37+B39)-$A$6)))</f>
        <v>0.66249999999999987</v>
      </c>
      <c r="E39" s="19"/>
      <c r="F39" s="27" t="s">
        <v>63</v>
      </c>
      <c r="G39" s="19"/>
      <c r="H39" s="26">
        <f>IF(D39="","",IF(B39=0,D39,D39+($A$6*2)))</f>
        <v>0.66388888888888875</v>
      </c>
      <c r="I39" s="19"/>
      <c r="J39" s="29" t="s">
        <v>6</v>
      </c>
      <c r="K39" s="15"/>
      <c r="M39" s="30" t="str">
        <f>IF(J39="Collectes","Collectes",IF(J39="remises","remises",IF(J39="S/Réseau","S/Réseau",IF(J39="Relevages","Relevages",IF(J39="DR","DR",IF(J39="Pick-Up","Pick-Up",IF(J39="Retour","Retour",IF(J39="Non Course","Non Course",IF(J39="Tps Forf.","Tps Forf.","")))))))))</f>
        <v>Collectes</v>
      </c>
      <c r="N39" s="31">
        <f t="shared" ref="N39" si="14">IF(M39="","",B39)</f>
        <v>6.9444444444444441E-3</v>
      </c>
      <c r="P39" s="49">
        <f t="shared" si="2"/>
        <v>0.66319444444444431</v>
      </c>
      <c r="R39" s="2"/>
      <c r="S39" s="47"/>
      <c r="T39" s="47"/>
    </row>
    <row r="40" spans="1:20" ht="11.25" customHeight="1" thickTop="1" x14ac:dyDescent="0.25">
      <c r="A40" s="37"/>
      <c r="B40" s="15"/>
      <c r="C40" s="17"/>
      <c r="D40" s="24"/>
      <c r="E40" s="19"/>
      <c r="F40" s="24"/>
      <c r="G40" s="19"/>
      <c r="H40" s="24"/>
      <c r="I40" s="19"/>
      <c r="J40" s="15"/>
      <c r="K40" s="15"/>
      <c r="P40" s="49" t="str">
        <f t="shared" si="2"/>
        <v/>
      </c>
      <c r="R40" s="2"/>
      <c r="S40" s="47"/>
      <c r="T40" s="47"/>
    </row>
    <row r="41" spans="1:20" ht="19.5" customHeight="1" thickBot="1" x14ac:dyDescent="0.3">
      <c r="A41" s="38">
        <v>16</v>
      </c>
      <c r="B41" s="28">
        <v>1.7361111111111112E-2</v>
      </c>
      <c r="C41" s="17"/>
      <c r="D41" s="26">
        <f>IF(B41="","",IF(B41=0,H39,((P39+B41)-$A$6)))</f>
        <v>0.67986111111111103</v>
      </c>
      <c r="E41" s="19"/>
      <c r="F41" s="27" t="s">
        <v>64</v>
      </c>
      <c r="G41" s="19"/>
      <c r="H41" s="26">
        <f>IF(D41="","",IF(B41=0,D41,D41+($A$6*2)))</f>
        <v>0.68124999999999991</v>
      </c>
      <c r="I41" s="19"/>
      <c r="J41" s="29" t="s">
        <v>6</v>
      </c>
      <c r="K41" s="15"/>
      <c r="M41" s="30" t="str">
        <f>IF(J41="Collectes","Collectes",IF(J41="remises","remises",IF(J41="S/Réseau","S/Réseau",IF(J41="Relevages","Relevages",IF(J41="DR","DR",IF(J41="Pick-Up","Pick-Up",IF(J41="Retour","Retour",IF(J41="Non Course","Non Course",IF(J41="Tps Forf.","Tps Forf.","")))))))))</f>
        <v>Collectes</v>
      </c>
      <c r="N41" s="31">
        <f t="shared" ref="N41" si="15">IF(M41="","",B41)</f>
        <v>1.7361111111111112E-2</v>
      </c>
      <c r="P41" s="49">
        <f t="shared" si="2"/>
        <v>0.68055555555555547</v>
      </c>
      <c r="R41" s="2"/>
      <c r="S41" s="47"/>
      <c r="T41" s="47"/>
    </row>
    <row r="42" spans="1:20" ht="11.25" customHeight="1" thickTop="1" x14ac:dyDescent="0.25">
      <c r="A42" s="37"/>
      <c r="B42" s="15"/>
      <c r="C42" s="17"/>
      <c r="D42" s="24"/>
      <c r="E42" s="19"/>
      <c r="F42" s="24"/>
      <c r="G42" s="19"/>
      <c r="H42" s="24"/>
      <c r="I42" s="19"/>
      <c r="J42" s="15"/>
      <c r="K42" s="15"/>
      <c r="P42" s="49" t="str">
        <f t="shared" si="2"/>
        <v/>
      </c>
      <c r="R42" s="2"/>
      <c r="S42" s="47"/>
      <c r="T42" s="47"/>
    </row>
    <row r="43" spans="1:20" ht="19.5" customHeight="1" thickBot="1" x14ac:dyDescent="0.3">
      <c r="A43" s="38">
        <v>17</v>
      </c>
      <c r="B43" s="28">
        <v>1.3888888888888888E-2</v>
      </c>
      <c r="C43" s="17"/>
      <c r="D43" s="26">
        <f>IF(B43="","",IF(B43=0,H41,((P41+B43)-$A$6)))</f>
        <v>0.69374999999999987</v>
      </c>
      <c r="E43" s="19"/>
      <c r="F43" s="27" t="s">
        <v>47</v>
      </c>
      <c r="G43" s="19"/>
      <c r="H43" s="26">
        <f>IF(D43="","",IF(B43=0,D43,D43+($A$6*2)))</f>
        <v>0.69513888888888875</v>
      </c>
      <c r="I43" s="19"/>
      <c r="J43" s="29" t="s">
        <v>65</v>
      </c>
      <c r="K43" s="15"/>
      <c r="M43" s="30" t="str">
        <f>IF(J43="Collectes","Collectes",IF(J43="remises","remises",IF(J43="S/Réseau","S/Réseau",IF(J43="Relevages","Relevages",IF(J43="DR","DR",IF(J43="Pick-Up","Pick-Up",IF(J43="Retour","Retour",IF(J43="Non Course","Non Course",IF(J43="Tps Forf.","Tps Forf.","")))))))))</f>
        <v>Retour</v>
      </c>
      <c r="N43" s="31">
        <f t="shared" ref="N43" si="16">IF(M43="","",B43)</f>
        <v>1.3888888888888888E-2</v>
      </c>
      <c r="P43" s="49">
        <f t="shared" si="2"/>
        <v>0.69444444444444431</v>
      </c>
      <c r="R43" s="2"/>
      <c r="S43" s="47"/>
      <c r="T43" s="47"/>
    </row>
    <row r="44" spans="1:20" ht="11.25" customHeight="1" thickTop="1" x14ac:dyDescent="0.25">
      <c r="A44" s="37"/>
      <c r="B44" s="15"/>
      <c r="C44" s="17"/>
      <c r="D44" s="24"/>
      <c r="E44" s="19"/>
      <c r="F44" s="24"/>
      <c r="G44" s="19"/>
      <c r="H44" s="24"/>
      <c r="I44" s="19"/>
      <c r="J44" s="15"/>
      <c r="K44" s="15"/>
      <c r="P44" s="49" t="str">
        <f t="shared" si="2"/>
        <v/>
      </c>
      <c r="R44" s="2"/>
      <c r="S44" s="47"/>
      <c r="T44" s="47"/>
    </row>
    <row r="45" spans="1:20" ht="19.5" customHeight="1" thickBot="1" x14ac:dyDescent="0.3">
      <c r="A45" s="38">
        <v>18</v>
      </c>
      <c r="B45" s="28"/>
      <c r="C45" s="17"/>
      <c r="D45" s="26" t="str">
        <f>IF(B45="","",IF(B45=0,H43,((P43+B45)-$A$6)))</f>
        <v/>
      </c>
      <c r="E45" s="19"/>
      <c r="F45" s="27"/>
      <c r="G45" s="19"/>
      <c r="H45" s="26" t="str">
        <f>IF(D45="","",IF(B45=0,D45,D45+($A$6*2)))</f>
        <v/>
      </c>
      <c r="I45" s="19"/>
      <c r="J45" s="29"/>
      <c r="K45" s="15"/>
      <c r="M45" s="30" t="str">
        <f>IF(J45="Collectes","Collectes",IF(J45="remises","remises",IF(J45="S/Réseau","S/Réseau",IF(J45="Relevages","Relevages",IF(J45="DR","DR",IF(J45="Pick-Up","Pick-Up",IF(J45="Retour","Retour",IF(J45="Non Course","Non Course",IF(J45="Tps Forf.","Tps Forf.","")))))))))</f>
        <v/>
      </c>
      <c r="N45" s="31" t="str">
        <f t="shared" ref="N45" si="17">IF(M45="","",B45)</f>
        <v/>
      </c>
      <c r="P45" s="49" t="str">
        <f t="shared" si="2"/>
        <v/>
      </c>
      <c r="R45" s="2"/>
      <c r="S45" s="47"/>
      <c r="T45" s="47"/>
    </row>
    <row r="46" spans="1:20" ht="11.25" customHeight="1" thickTop="1" x14ac:dyDescent="0.25">
      <c r="A46" s="37"/>
      <c r="B46" s="15"/>
      <c r="C46" s="17"/>
      <c r="D46" s="24"/>
      <c r="E46" s="19"/>
      <c r="F46" s="24"/>
      <c r="G46" s="19"/>
      <c r="H46" s="24"/>
      <c r="I46" s="19"/>
      <c r="J46" s="15"/>
      <c r="K46" s="15"/>
      <c r="P46" s="49" t="str">
        <f t="shared" si="2"/>
        <v/>
      </c>
      <c r="R46" s="2"/>
      <c r="S46" s="47"/>
      <c r="T46" s="47"/>
    </row>
    <row r="47" spans="1:20" ht="19.5" customHeight="1" thickBot="1" x14ac:dyDescent="0.3">
      <c r="A47" s="38">
        <v>19</v>
      </c>
      <c r="B47" s="28"/>
      <c r="C47" s="17"/>
      <c r="D47" s="26" t="str">
        <f>IF(B47="","",IF(B47=0,H45,((P45+B47)-$A$6)))</f>
        <v/>
      </c>
      <c r="E47" s="19"/>
      <c r="F47" s="27"/>
      <c r="G47" s="19"/>
      <c r="H47" s="26" t="str">
        <f>IF(D47="","",IF(B47=0,D47,D47+($A$6*2)))</f>
        <v/>
      </c>
      <c r="I47" s="19"/>
      <c r="J47" s="29"/>
      <c r="K47" s="15"/>
      <c r="M47" s="30" t="str">
        <f>IF(J47="Collectes","Collectes",IF(J47="remises","remises",IF(J47="S/Réseau","S/Réseau",IF(J47="Relevages","Relevages",IF(J47="DR","DR",IF(J47="Pick-Up","Pick-Up",IF(J47="Retour","Retour",IF(J47="Non Course","Non Course",IF(J47="Tps Forf.","Tps Forf.","")))))))))</f>
        <v/>
      </c>
      <c r="N47" s="31" t="str">
        <f t="shared" ref="N47" si="18">IF(M47="","",B47)</f>
        <v/>
      </c>
      <c r="P47" s="49" t="str">
        <f t="shared" si="2"/>
        <v/>
      </c>
      <c r="R47" s="2"/>
      <c r="S47" s="47"/>
      <c r="T47" s="47"/>
    </row>
    <row r="48" spans="1:20" ht="11.25" customHeight="1" thickTop="1" x14ac:dyDescent="0.25">
      <c r="A48" s="37"/>
      <c r="B48" s="15"/>
      <c r="C48" s="17"/>
      <c r="D48" s="24"/>
      <c r="E48" s="19"/>
      <c r="F48" s="24"/>
      <c r="G48" s="19"/>
      <c r="H48" s="24"/>
      <c r="I48" s="19"/>
      <c r="J48" s="15"/>
      <c r="K48" s="15"/>
      <c r="P48" s="49" t="str">
        <f t="shared" si="2"/>
        <v/>
      </c>
      <c r="R48" s="2"/>
      <c r="S48" s="47"/>
      <c r="T48" s="47"/>
    </row>
    <row r="49" spans="1:20" ht="19.5" customHeight="1" thickBot="1" x14ac:dyDescent="0.3">
      <c r="A49" s="38">
        <v>20</v>
      </c>
      <c r="B49" s="28"/>
      <c r="C49" s="17"/>
      <c r="D49" s="26" t="str">
        <f>IF(B49="","",IF(B49=0,H47,((P47+B49)-$A$6)))</f>
        <v/>
      </c>
      <c r="E49" s="19"/>
      <c r="F49" s="27"/>
      <c r="G49" s="19"/>
      <c r="H49" s="26" t="str">
        <f>IF(D49="","",IF(B49=0,D49,D49+($A$6*2)))</f>
        <v/>
      </c>
      <c r="I49" s="19"/>
      <c r="J49" s="29"/>
      <c r="K49" s="15"/>
      <c r="M49" s="32" t="str">
        <f>IF(J49="Collectes","Collectes",IF(J49="remises","remises",IF(J49="S/Réseau","S/Réseau",IF(J49="Relevages","Relevages",IF(J49="DR","DR",IF(J49="Pick-Up","Pick-Up",IF(J49="Retour","Retour",IF(J49="Non Course","Non Course",IF(J49="Tps Forf.","Tps Forf.","")))))))))</f>
        <v/>
      </c>
      <c r="N49" s="57" t="str">
        <f t="shared" ref="N49" si="19">IF(M49="","",B49)</f>
        <v/>
      </c>
      <c r="P49" s="49" t="str">
        <f t="shared" si="2"/>
        <v/>
      </c>
      <c r="R49" s="2"/>
      <c r="S49" s="47"/>
      <c r="T49" s="47"/>
    </row>
    <row r="50" spans="1:20" ht="11.25" customHeight="1" thickTop="1" x14ac:dyDescent="0.25">
      <c r="A50" s="37"/>
      <c r="B50" s="15"/>
      <c r="C50" s="17"/>
      <c r="D50" s="24"/>
      <c r="E50" s="19"/>
      <c r="F50" s="24"/>
      <c r="G50" s="19"/>
      <c r="H50" s="24"/>
      <c r="I50" s="19"/>
      <c r="J50" s="15"/>
      <c r="K50" s="15"/>
      <c r="P50" s="49" t="str">
        <f t="shared" si="2"/>
        <v/>
      </c>
      <c r="R50" s="2"/>
      <c r="S50" s="47"/>
      <c r="T50" s="47"/>
    </row>
    <row r="51" spans="1:20" ht="19.5" customHeight="1" thickBot="1" x14ac:dyDescent="0.3">
      <c r="A51" s="38">
        <v>21</v>
      </c>
      <c r="B51" s="28"/>
      <c r="C51" s="17"/>
      <c r="D51" s="26" t="str">
        <f>IF(B51="","",IF(B51=0,H49,((P49+B51)-$A$6)))</f>
        <v/>
      </c>
      <c r="E51" s="19"/>
      <c r="F51" s="27"/>
      <c r="G51" s="19"/>
      <c r="H51" s="26" t="str">
        <f>IF(D51="","",IF(B51=0,D51,D51+($A$6*2)))</f>
        <v/>
      </c>
      <c r="I51" s="19"/>
      <c r="J51" s="29"/>
      <c r="K51" s="15"/>
      <c r="M51" s="30" t="str">
        <f>IF(J51="Collectes","Collectes",IF(J51="remises","remises",IF(J51="S/Réseau","S/Réseau",IF(J51="Relevages","Relevages",IF(J51="DR","DR",IF(J51="Pick-Up","Pick-Up",IF(J51="Retour","Retour",IF(J51="Non Course","Non Course",IF(J51="Tps Forf.","Tps Forf.","")))))))))</f>
        <v/>
      </c>
      <c r="N51" s="31" t="str">
        <f t="shared" ref="N51" si="20">IF(M51="","",B51)</f>
        <v/>
      </c>
      <c r="P51" s="49" t="str">
        <f t="shared" si="2"/>
        <v/>
      </c>
      <c r="R51" s="2"/>
      <c r="S51" s="47"/>
      <c r="T51" s="47"/>
    </row>
    <row r="52" spans="1:20" ht="11.25" customHeight="1" thickTop="1" x14ac:dyDescent="0.25">
      <c r="A52" s="37"/>
      <c r="B52" s="15"/>
      <c r="C52" s="17"/>
      <c r="D52" s="24"/>
      <c r="E52" s="19"/>
      <c r="F52" s="24"/>
      <c r="G52" s="19"/>
      <c r="H52" s="24"/>
      <c r="I52" s="19"/>
      <c r="J52" s="15"/>
      <c r="K52" s="15"/>
      <c r="P52" s="49" t="str">
        <f t="shared" si="2"/>
        <v/>
      </c>
      <c r="R52" s="2"/>
      <c r="S52" s="47"/>
      <c r="T52" s="47"/>
    </row>
    <row r="53" spans="1:20" ht="19.5" customHeight="1" thickBot="1" x14ac:dyDescent="0.3">
      <c r="A53" s="38">
        <v>22</v>
      </c>
      <c r="B53" s="28"/>
      <c r="C53" s="17"/>
      <c r="D53" s="26" t="str">
        <f>IF(B53="","",IF(B53=0,H51,((P51+B53)-$A$6)))</f>
        <v/>
      </c>
      <c r="E53" s="19"/>
      <c r="F53" s="27"/>
      <c r="G53" s="19"/>
      <c r="H53" s="26" t="str">
        <f>IF(D53="","",IF(B53=0,D53,D53+($A$6*2)))</f>
        <v/>
      </c>
      <c r="I53" s="19"/>
      <c r="J53" s="29"/>
      <c r="K53" s="15"/>
      <c r="M53" s="30" t="str">
        <f>IF(J53="Collectes","Collectes",IF(J53="remises","remises",IF(J53="S/Réseau","S/Réseau",IF(J53="Relevages","Relevages",IF(J53="DR","DR",IF(J53="Pick-Up","Pick-Up",IF(J53="Retour","Retour",IF(J53="Non Course","Non Course",IF(J53="Tps Forf.","Tps Forf.","")))))))))</f>
        <v/>
      </c>
      <c r="N53" s="31" t="str">
        <f t="shared" ref="N53" si="21">IF(M53="","",B53)</f>
        <v/>
      </c>
      <c r="P53" s="49" t="str">
        <f t="shared" si="2"/>
        <v/>
      </c>
    </row>
    <row r="54" spans="1:20" ht="11.25" customHeight="1" thickTop="1" x14ac:dyDescent="0.25">
      <c r="A54" s="37"/>
      <c r="B54" s="15"/>
      <c r="C54" s="17"/>
      <c r="D54" s="24"/>
      <c r="E54" s="19"/>
      <c r="F54" s="24"/>
      <c r="G54" s="19"/>
      <c r="H54" s="24"/>
      <c r="I54" s="19"/>
      <c r="J54" s="15"/>
      <c r="K54" s="15"/>
      <c r="P54" s="49" t="str">
        <f t="shared" si="2"/>
        <v/>
      </c>
    </row>
    <row r="55" spans="1:20" ht="19.5" customHeight="1" thickBot="1" x14ac:dyDescent="0.3">
      <c r="A55" s="38">
        <v>23</v>
      </c>
      <c r="B55" s="28"/>
      <c r="C55" s="17"/>
      <c r="D55" s="26" t="str">
        <f>IF(B55="","",IF(B55=0,H53,((P53+B55)-$A$6)))</f>
        <v/>
      </c>
      <c r="E55" s="19"/>
      <c r="F55" s="27"/>
      <c r="G55" s="19"/>
      <c r="H55" s="26" t="str">
        <f>IF(D55="","",IF(B55=0,D55,D55+($A$6*2)))</f>
        <v/>
      </c>
      <c r="I55" s="19"/>
      <c r="J55" s="29"/>
      <c r="K55" s="15"/>
      <c r="M55" s="30" t="str">
        <f>IF(J55="Collectes","Collectes",IF(J55="remises","remises",IF(J55="S/Réseau","S/Réseau",IF(J55="Relevages","Relevages",IF(J55="DR","DR",IF(J55="Pick-Up","Pick-Up",IF(J55="Retour","Retour",IF(J55="Non Course","Non Course",IF(J55="Tps Forf.","Tps Forf.","")))))))))</f>
        <v/>
      </c>
      <c r="N55" s="31" t="str">
        <f t="shared" ref="N55" si="22">IF(M55="","",B55)</f>
        <v/>
      </c>
      <c r="P55" s="49" t="str">
        <f t="shared" si="2"/>
        <v/>
      </c>
    </row>
    <row r="56" spans="1:20" ht="11.25" customHeight="1" thickTop="1" x14ac:dyDescent="0.25">
      <c r="A56" s="37"/>
      <c r="B56" s="15"/>
      <c r="C56" s="17"/>
      <c r="D56" s="24"/>
      <c r="E56" s="19"/>
      <c r="F56" s="24"/>
      <c r="G56" s="19"/>
      <c r="H56" s="24"/>
      <c r="I56" s="19"/>
      <c r="J56" s="15"/>
      <c r="K56" s="15"/>
      <c r="P56" s="49" t="str">
        <f t="shared" si="2"/>
        <v/>
      </c>
    </row>
    <row r="57" spans="1:20" ht="19.5" customHeight="1" thickBot="1" x14ac:dyDescent="0.3">
      <c r="A57" s="38">
        <v>24</v>
      </c>
      <c r="B57" s="28"/>
      <c r="C57" s="17"/>
      <c r="D57" s="26" t="str">
        <f>IF(B57="","",IF(B57=0,H55,((P55+B57)-$A$6)))</f>
        <v/>
      </c>
      <c r="E57" s="19"/>
      <c r="F57" s="27"/>
      <c r="G57" s="19"/>
      <c r="H57" s="26" t="str">
        <f>IF(D57="","",IF(B57=0,D57,D57+($A$6*2)))</f>
        <v/>
      </c>
      <c r="I57" s="19"/>
      <c r="J57" s="29"/>
      <c r="K57" s="15"/>
      <c r="M57" s="30" t="str">
        <f>IF(J57="Collectes","Collectes",IF(J57="remises","remises",IF(J57="S/Réseau","S/Réseau",IF(J57="Relevages","Relevages",IF(J57="DR","DR",IF(J57="Pick-Up","Pick-Up",IF(J57="Retour","Retour",IF(J57="Non Course","Non Course",IF(J57="Tps Forf.","Tps Forf.","")))))))))</f>
        <v/>
      </c>
      <c r="N57" s="31" t="str">
        <f t="shared" ref="N57" si="23">IF(M57="","",B57)</f>
        <v/>
      </c>
      <c r="P57" s="49" t="str">
        <f t="shared" si="2"/>
        <v/>
      </c>
    </row>
    <row r="58" spans="1:20" ht="11.25" customHeight="1" thickTop="1" x14ac:dyDescent="0.25">
      <c r="A58" s="37"/>
      <c r="B58" s="15"/>
      <c r="C58" s="17"/>
      <c r="D58" s="24"/>
      <c r="E58" s="19"/>
      <c r="F58" s="24"/>
      <c r="G58" s="19"/>
      <c r="H58" s="24"/>
      <c r="I58" s="19"/>
      <c r="J58" s="15"/>
      <c r="K58" s="15"/>
      <c r="P58" s="49" t="str">
        <f t="shared" si="2"/>
        <v/>
      </c>
    </row>
    <row r="59" spans="1:20" ht="19.5" customHeight="1" thickBot="1" x14ac:dyDescent="0.3">
      <c r="A59" s="38">
        <v>25</v>
      </c>
      <c r="B59" s="28"/>
      <c r="C59" s="17"/>
      <c r="D59" s="26" t="str">
        <f>IF(B59="","",IF(B59=0,H57,((P57+B59)-$A$6)))</f>
        <v/>
      </c>
      <c r="E59" s="19"/>
      <c r="F59" s="27"/>
      <c r="G59" s="19"/>
      <c r="H59" s="26" t="str">
        <f>IF(D59="","",IF(B59=0,D59,D59+($A$6*2)))</f>
        <v/>
      </c>
      <c r="I59" s="19"/>
      <c r="J59" s="29"/>
      <c r="K59" s="15"/>
      <c r="M59" s="30" t="str">
        <f>IF(J59="Collectes","Collectes",IF(J59="remises","remises",IF(J59="S/Réseau","S/Réseau",IF(J59="Relevages","Relevages",IF(J59="DR","DR",IF(J59="Pick-Up","Pick-Up",IF(J59="Retour","Retour",IF(J59="Non Course","Non Course",IF(J59="Tps Forf.","Tps Forf.","")))))))))</f>
        <v/>
      </c>
      <c r="N59" s="31" t="str">
        <f t="shared" ref="N59" si="24">IF(M59="","",B59)</f>
        <v/>
      </c>
      <c r="P59" s="49" t="str">
        <f t="shared" si="2"/>
        <v/>
      </c>
    </row>
    <row r="60" spans="1:20" ht="11.25" customHeight="1" thickTop="1" x14ac:dyDescent="0.25">
      <c r="A60" s="37"/>
      <c r="B60" s="15"/>
      <c r="C60" s="17"/>
      <c r="D60" s="24"/>
      <c r="E60" s="19"/>
      <c r="F60" s="24"/>
      <c r="G60" s="19"/>
      <c r="H60" s="24"/>
      <c r="I60" s="19"/>
      <c r="J60" s="15"/>
      <c r="K60" s="15"/>
      <c r="P60" s="49" t="str">
        <f t="shared" si="2"/>
        <v/>
      </c>
    </row>
    <row r="61" spans="1:20" ht="19.5" customHeight="1" thickBot="1" x14ac:dyDescent="0.3">
      <c r="A61" s="38">
        <v>26</v>
      </c>
      <c r="B61" s="28"/>
      <c r="C61" s="17"/>
      <c r="D61" s="26" t="str">
        <f>IF(B61="","",IF(B61=0,H59,((P59+B61)-$A$6)))</f>
        <v/>
      </c>
      <c r="E61" s="19"/>
      <c r="F61" s="27"/>
      <c r="G61" s="19"/>
      <c r="H61" s="26" t="str">
        <f>IF(D61="","",IF(B61=0,D61,D61+($A$6*2)))</f>
        <v/>
      </c>
      <c r="I61" s="19"/>
      <c r="J61" s="29"/>
      <c r="K61" s="15"/>
      <c r="M61" s="30" t="str">
        <f>IF(J61="Collectes","Collectes",IF(J61="remises","remises",IF(J61="S/Réseau","S/Réseau",IF(J61="Relevages","Relevages",IF(J61="DR","DR",IF(J61="Pick-Up","Pick-Up",IF(J61="Retour","Retour",IF(J61="Non Course","Non Course",IF(J61="Tps Forf.","Tps Forf.","")))))))))</f>
        <v/>
      </c>
      <c r="N61" s="31" t="str">
        <f t="shared" ref="N61" si="25">IF(M61="","",B61)</f>
        <v/>
      </c>
      <c r="P61" s="49" t="str">
        <f t="shared" si="2"/>
        <v/>
      </c>
    </row>
    <row r="62" spans="1:20" ht="11.25" customHeight="1" thickTop="1" x14ac:dyDescent="0.25">
      <c r="A62" s="37"/>
      <c r="B62" s="15"/>
      <c r="C62" s="17"/>
      <c r="D62" s="24"/>
      <c r="E62" s="19"/>
      <c r="F62" s="24"/>
      <c r="G62" s="19"/>
      <c r="H62" s="24"/>
      <c r="I62" s="19"/>
      <c r="J62" s="15"/>
      <c r="K62" s="15"/>
      <c r="P62" s="49" t="str">
        <f t="shared" si="2"/>
        <v/>
      </c>
    </row>
    <row r="63" spans="1:20" ht="19.5" customHeight="1" thickBot="1" x14ac:dyDescent="0.3">
      <c r="A63" s="38">
        <v>27</v>
      </c>
      <c r="B63" s="28"/>
      <c r="C63" s="17"/>
      <c r="D63" s="26" t="str">
        <f>IF(B63="","",IF(B63=0,H61,((P61+B63)-$A$6)))</f>
        <v/>
      </c>
      <c r="E63" s="19"/>
      <c r="F63" s="27"/>
      <c r="G63" s="19"/>
      <c r="H63" s="26" t="str">
        <f>IF(D63="","",IF(B63=0,D63,D63+($A$6*2)))</f>
        <v/>
      </c>
      <c r="I63" s="19"/>
      <c r="J63" s="29"/>
      <c r="K63" s="15"/>
      <c r="M63" s="30" t="str">
        <f>IF(J63="Collectes","Collectes",IF(J63="remises","remises",IF(J63="S/Réseau","S/Réseau",IF(J63="Relevages","Relevages",IF(J63="DR","DR",IF(J63="Pick-Up","Pick-Up",IF(J63="Retour","Retour",IF(J63="Non Course","Non Course",IF(J63="Tps Forf.","Tps Forf.","")))))))))</f>
        <v/>
      </c>
      <c r="N63" s="31" t="str">
        <f t="shared" ref="N63" si="26">IF(M63="","",B63)</f>
        <v/>
      </c>
      <c r="P63" s="49" t="str">
        <f t="shared" si="2"/>
        <v/>
      </c>
    </row>
    <row r="64" spans="1:20" ht="11.25" customHeight="1" thickTop="1" x14ac:dyDescent="0.25">
      <c r="A64" s="37"/>
      <c r="B64" s="15"/>
      <c r="C64" s="17"/>
      <c r="D64" s="24"/>
      <c r="E64" s="19"/>
      <c r="F64" s="24"/>
      <c r="G64" s="19"/>
      <c r="H64" s="24"/>
      <c r="I64" s="19"/>
      <c r="J64" s="15"/>
      <c r="K64" s="15"/>
      <c r="P64" s="49" t="str">
        <f t="shared" si="2"/>
        <v/>
      </c>
    </row>
    <row r="65" spans="1:16" ht="19.5" customHeight="1" thickBot="1" x14ac:dyDescent="0.3">
      <c r="A65" s="38">
        <v>28</v>
      </c>
      <c r="B65" s="28"/>
      <c r="C65" s="17"/>
      <c r="D65" s="26" t="str">
        <f>IF(B65="","",IF(B65=0,H63,((P63+B65)-$A$6)))</f>
        <v/>
      </c>
      <c r="E65" s="19"/>
      <c r="F65" s="27"/>
      <c r="G65" s="19"/>
      <c r="H65" s="26" t="str">
        <f>IF(D65="","",IF(B65=0,D65,D65+($A$6*2)))</f>
        <v/>
      </c>
      <c r="I65" s="19"/>
      <c r="J65" s="29"/>
      <c r="K65" s="15"/>
      <c r="M65" s="30" t="str">
        <f>IF(J65="Collectes","Collectes",IF(J65="remises","remises",IF(J65="S/Réseau","S/Réseau",IF(J65="Relevages","Relevages",IF(J65="DR","DR",IF(J65="Pick-Up","Pick-Up",IF(J65="Retour","Retour",IF(J65="Non Course","Non Course",IF(J65="Tps Forf.","Tps Forf.","")))))))))</f>
        <v/>
      </c>
      <c r="N65" s="31" t="str">
        <f t="shared" ref="N65" si="27">IF(M65="","",B65)</f>
        <v/>
      </c>
      <c r="P65" s="49" t="str">
        <f t="shared" si="2"/>
        <v/>
      </c>
    </row>
    <row r="66" spans="1:16" ht="11.25" customHeight="1" thickTop="1" x14ac:dyDescent="0.25">
      <c r="A66" s="37"/>
      <c r="B66" s="15"/>
      <c r="C66" s="17"/>
      <c r="D66" s="24"/>
      <c r="E66" s="19"/>
      <c r="F66" s="24"/>
      <c r="G66" s="19"/>
      <c r="H66" s="24"/>
      <c r="I66" s="19"/>
      <c r="J66" s="15"/>
      <c r="K66" s="15"/>
      <c r="P66" s="49" t="str">
        <f t="shared" si="2"/>
        <v/>
      </c>
    </row>
    <row r="67" spans="1:16" ht="19.5" customHeight="1" thickBot="1" x14ac:dyDescent="0.3">
      <c r="A67" s="38">
        <v>29</v>
      </c>
      <c r="B67" s="28"/>
      <c r="C67" s="17"/>
      <c r="D67" s="26" t="str">
        <f>IF(B67="","",IF(B67=0,H65,((P65+B67)-$A$6)))</f>
        <v/>
      </c>
      <c r="E67" s="19"/>
      <c r="F67" s="27"/>
      <c r="G67" s="19"/>
      <c r="H67" s="26" t="str">
        <f>IF(D67="","",IF(B67=0,D67,D67+($A$6*2)))</f>
        <v/>
      </c>
      <c r="I67" s="19"/>
      <c r="J67" s="29"/>
      <c r="K67" s="15"/>
      <c r="M67" s="30" t="str">
        <f>IF(J67="Collectes","Collectes",IF(J67="remises","remises",IF(J67="S/Réseau","S/Réseau",IF(J67="Relevages","Relevages",IF(J67="DR","DR",IF(J67="Pick-Up","Pick-Up",IF(J67="Retour","Retour",IF(J67="Non Course","Non Course",IF(J67="Tps Forf.","Tps Forf.","")))))))))</f>
        <v/>
      </c>
      <c r="N67" s="31" t="str">
        <f t="shared" ref="N67" si="28">IF(M67="","",B67)</f>
        <v/>
      </c>
      <c r="P67" s="49" t="str">
        <f t="shared" si="2"/>
        <v/>
      </c>
    </row>
    <row r="68" spans="1:16" ht="11.25" customHeight="1" thickTop="1" x14ac:dyDescent="0.25">
      <c r="A68" s="37"/>
      <c r="B68" s="15"/>
      <c r="C68" s="17"/>
      <c r="D68" s="24"/>
      <c r="E68" s="19"/>
      <c r="F68" s="24"/>
      <c r="G68" s="19"/>
      <c r="H68" s="24"/>
      <c r="I68" s="19"/>
      <c r="J68" s="15"/>
      <c r="K68" s="15"/>
      <c r="P68" s="49" t="str">
        <f t="shared" si="2"/>
        <v/>
      </c>
    </row>
    <row r="69" spans="1:16" ht="19.5" customHeight="1" thickBot="1" x14ac:dyDescent="0.3">
      <c r="A69" s="38">
        <v>30</v>
      </c>
      <c r="B69" s="28"/>
      <c r="C69" s="17"/>
      <c r="D69" s="26" t="str">
        <f>IF(B69="","",IF(B69=0,H67,((P67+B69)-$A$6)))</f>
        <v/>
      </c>
      <c r="E69" s="19"/>
      <c r="F69" s="27"/>
      <c r="G69" s="19"/>
      <c r="H69" s="26" t="str">
        <f>IF(D69="","",IF(B69=0,D69,D69+($A$6*2)))</f>
        <v/>
      </c>
      <c r="I69" s="19"/>
      <c r="J69" s="29"/>
      <c r="K69" s="15"/>
      <c r="M69" s="30" t="str">
        <f>IF(J69="Collectes","Collectes",IF(J69="remises","remises",IF(J69="S/Réseau","S/Réseau",IF(J69="Relevages","Relevages",IF(J69="DR","DR",IF(J69="Pick-Up","Pick-Up",IF(J69="Retour","Retour",IF(J69="Non Course","Non Course",IF(J69="Tps Forf.","Tps Forf.","")))))))))</f>
        <v/>
      </c>
      <c r="N69" s="31" t="str">
        <f t="shared" ref="N69" si="29">IF(M69="","",B69)</f>
        <v/>
      </c>
      <c r="P69" s="49" t="str">
        <f t="shared" si="2"/>
        <v/>
      </c>
    </row>
    <row r="70" spans="1:16" ht="11.25" customHeight="1" thickTop="1" x14ac:dyDescent="0.25">
      <c r="A70" s="37"/>
      <c r="B70" s="15"/>
      <c r="C70" s="17"/>
      <c r="D70" s="24"/>
      <c r="E70" s="19"/>
      <c r="F70" s="24"/>
      <c r="G70" s="19"/>
      <c r="H70" s="24"/>
      <c r="I70" s="19"/>
      <c r="J70" s="15"/>
      <c r="K70" s="15"/>
      <c r="P70" s="49" t="str">
        <f t="shared" si="2"/>
        <v/>
      </c>
    </row>
    <row r="71" spans="1:16" x14ac:dyDescent="0.25">
      <c r="M71" s="32" t="str">
        <f>IF(J71="Collectes","Collectes",IF(J71="remises","remises",IF(J71="S/Réseau","S/Réseau",IF(J71="Relevages","Relevages",IF(J71="DR","DR",IF(J71="Pick-Up","Pick-Up",IF(J71="Retour","Retour",IF(J71="Non Course","Non Course",IF(J71="Tps Forf.","Tps Forf.","")))))))))</f>
        <v/>
      </c>
      <c r="P71" s="49" t="str">
        <f t="shared" si="2"/>
        <v/>
      </c>
    </row>
  </sheetData>
  <mergeCells count="5">
    <mergeCell ref="B3:D4"/>
    <mergeCell ref="F3:F4"/>
    <mergeCell ref="H3:J4"/>
    <mergeCell ref="B5:D5"/>
    <mergeCell ref="H5:J5"/>
  </mergeCells>
  <conditionalFormatting sqref="A16:N16 A15:L15 N15">
    <cfRule type="expression" dxfId="111" priority="28" stopIfTrue="1">
      <formula>$B$13=""</formula>
    </cfRule>
  </conditionalFormatting>
  <conditionalFormatting sqref="A70:N70 A69:L69 N69">
    <cfRule type="expression" dxfId="110" priority="27">
      <formula>$B$67=""</formula>
    </cfRule>
  </conditionalFormatting>
  <conditionalFormatting sqref="A68:N68 A67:L67 N67">
    <cfRule type="expression" dxfId="109" priority="26">
      <formula>$B$65=""</formula>
    </cfRule>
  </conditionalFormatting>
  <conditionalFormatting sqref="A66:N66 A65:L65 N65">
    <cfRule type="expression" dxfId="108" priority="25">
      <formula>$B$63=""</formula>
    </cfRule>
  </conditionalFormatting>
  <conditionalFormatting sqref="A64:N64 A63:L63 N63">
    <cfRule type="expression" dxfId="107" priority="24">
      <formula>$B$61=""</formula>
    </cfRule>
  </conditionalFormatting>
  <conditionalFormatting sqref="A62:N62 A61:L61 N61">
    <cfRule type="expression" dxfId="106" priority="23">
      <formula>$B$59=""</formula>
    </cfRule>
  </conditionalFormatting>
  <conditionalFormatting sqref="A60:N60 A59:L59 N59">
    <cfRule type="expression" dxfId="105" priority="22">
      <formula>$B$57=""</formula>
    </cfRule>
  </conditionalFormatting>
  <conditionalFormatting sqref="A58:N58 A57:L57 N57">
    <cfRule type="expression" dxfId="104" priority="21">
      <formula>$B$55=""</formula>
    </cfRule>
  </conditionalFormatting>
  <conditionalFormatting sqref="A56:N56 A55:L55 N55">
    <cfRule type="expression" dxfId="103" priority="20">
      <formula>$B$53=""</formula>
    </cfRule>
  </conditionalFormatting>
  <conditionalFormatting sqref="A54:N54 A53:L53 N53">
    <cfRule type="expression" dxfId="102" priority="19">
      <formula>$B$51=""</formula>
    </cfRule>
  </conditionalFormatting>
  <conditionalFormatting sqref="A52:N52 A51:L51 N51">
    <cfRule type="expression" dxfId="101" priority="18">
      <formula>$B$49=""</formula>
    </cfRule>
  </conditionalFormatting>
  <conditionalFormatting sqref="A50:N50 A49:L49 N49">
    <cfRule type="expression" dxfId="100" priority="17">
      <formula>$B$47=""</formula>
    </cfRule>
  </conditionalFormatting>
  <conditionalFormatting sqref="A48:N48 A47:L47 N47">
    <cfRule type="expression" dxfId="99" priority="16">
      <formula>$B$45=""</formula>
    </cfRule>
  </conditionalFormatting>
  <conditionalFormatting sqref="A46:N46 A45:L45 N45">
    <cfRule type="expression" dxfId="98" priority="15">
      <formula>$B$43=""</formula>
    </cfRule>
  </conditionalFormatting>
  <conditionalFormatting sqref="A44:N44 A43:L43 N43">
    <cfRule type="expression" dxfId="97" priority="14">
      <formula>$B$41=""</formula>
    </cfRule>
  </conditionalFormatting>
  <conditionalFormatting sqref="A42:N42 A41:L41 N41">
    <cfRule type="expression" dxfId="96" priority="13">
      <formula>$B$39=""</formula>
    </cfRule>
  </conditionalFormatting>
  <conditionalFormatting sqref="A40:N40 A39:L39 N39">
    <cfRule type="expression" dxfId="95" priority="12">
      <formula>$B$37=""</formula>
    </cfRule>
  </conditionalFormatting>
  <conditionalFormatting sqref="A38:N38 A37:L37 N37">
    <cfRule type="expression" dxfId="94" priority="11">
      <formula>$B$35=""</formula>
    </cfRule>
  </conditionalFormatting>
  <conditionalFormatting sqref="A36:N36 A35:L35 N35">
    <cfRule type="expression" dxfId="93" priority="10">
      <formula>$B$33=""</formula>
    </cfRule>
  </conditionalFormatting>
  <conditionalFormatting sqref="A34:N34 A33:L33 N33">
    <cfRule type="expression" dxfId="92" priority="9">
      <formula>$B$31=""</formula>
    </cfRule>
  </conditionalFormatting>
  <conditionalFormatting sqref="A32:N32 A31:L31 N31">
    <cfRule type="expression" dxfId="91" priority="8">
      <formula>$B$29=""</formula>
    </cfRule>
  </conditionalFormatting>
  <conditionalFormatting sqref="A30:N30 A29:L29 N29">
    <cfRule type="expression" dxfId="90" priority="7">
      <formula>$B$27=""</formula>
    </cfRule>
  </conditionalFormatting>
  <conditionalFormatting sqref="A28:N28 A27:L27 N27">
    <cfRule type="expression" dxfId="89" priority="6">
      <formula>$B$25=""</formula>
    </cfRule>
  </conditionalFormatting>
  <conditionalFormatting sqref="A26:N26 A25:L25 N25">
    <cfRule type="expression" dxfId="88" priority="5">
      <formula>$B$23=""</formula>
    </cfRule>
  </conditionalFormatting>
  <conditionalFormatting sqref="A24:N24 A23:L23 N23">
    <cfRule type="expression" dxfId="87" priority="4">
      <formula>$B$21=""</formula>
    </cfRule>
  </conditionalFormatting>
  <conditionalFormatting sqref="A22:N22 A21:L21 N21">
    <cfRule type="expression" dxfId="86" priority="3">
      <formula>$B$19=""</formula>
    </cfRule>
  </conditionalFormatting>
  <conditionalFormatting sqref="A20:N20 A19:L19 N19">
    <cfRule type="expression" dxfId="85" priority="2">
      <formula>$B$17=""</formula>
    </cfRule>
  </conditionalFormatting>
  <conditionalFormatting sqref="A18:N18 A17:L17 N17">
    <cfRule type="expression" dxfId="84" priority="1">
      <formula>$B$15=""</formula>
    </cfRule>
  </conditionalFormatting>
  <dataValidations count="5">
    <dataValidation allowBlank="1" showInputMessage="1" showErrorMessage="1" promptTitle="Aide :" prompt="Dans ce cadre, tapez le nom de la course &quot;9812&quot; par exemple et ensuite vous mettez la couleur en cliquant sur le bouton de remplissage des couleurs._x000a_" sqref="F5"/>
    <dataValidation allowBlank="1" showInputMessage="1" showErrorMessage="1" promptTitle="Aide :" prompt="Tapez le Nom du titulaire de la course._x000a_Si c'est une Course du Samedi Tapez le Nom du Type : LEROUX / DUPOND" sqref="H5:J5"/>
    <dataValidation allowBlank="1" showInputMessage="1" showErrorMessage="1" promptTitle="Aide :" prompt="Dans ce cadre, tapez le nom de la course &quot;9812&quot; par exemple et ensuite vous mettez la couleur en cliquant sur le bouton de remplissage des couleurs." sqref="E5"/>
    <dataValidation type="time" allowBlank="1" showInputMessage="1" showErrorMessage="1" sqref="H9">
      <formula1>0.208333333333333</formula1>
      <formula2>0.791666666666667</formula2>
    </dataValidation>
    <dataValidation type="time" allowBlank="1" showInputMessage="1" showErrorMessage="1" sqref="B11 B13 B15 B17 B19 B21 B23 B25 B27 B29 B31 B33 B35 B37 B39 B41 B43 B45 B47 B63 B55 B51 B59 B49 B53 B57 B61 B65 B67 B69">
      <formula1>0</formula1>
      <formula2>0.125</formula2>
    </dataValidation>
  </dataValidation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RetourTdB">
                <anchor moveWithCells="1" sizeWithCells="1">
                  <from>
                    <xdr:col>3</xdr:col>
                    <xdr:colOff>390525</xdr:colOff>
                    <xdr:row>0</xdr:row>
                    <xdr:rowOff>171450</xdr:rowOff>
                  </from>
                  <to>
                    <xdr:col>5</xdr:col>
                    <xdr:colOff>495300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6" name="Button 2">
              <controlPr defaultSize="0" print="0" autoFill="0" autoPict="0" macro="[0]!SupprmerCourse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3</xdr:col>
                    <xdr:colOff>161925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7" name="Option Button 3">
              <controlPr defaultSize="0" autoFill="0" autoLine="0" autoPict="0" altText="Semaine">
                <anchor moveWithCells="1">
                  <from>
                    <xdr:col>5</xdr:col>
                    <xdr:colOff>685800</xdr:colOff>
                    <xdr:row>0</xdr:row>
                    <xdr:rowOff>85725</xdr:rowOff>
                  </from>
                  <to>
                    <xdr:col>5</xdr:col>
                    <xdr:colOff>2143125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8" name="Option Button 4">
              <controlPr defaultSize="0" autoFill="0" autoLine="0" autoPict="0" altText="">
                <anchor moveWithCells="1">
                  <from>
                    <xdr:col>5</xdr:col>
                    <xdr:colOff>685800</xdr:colOff>
                    <xdr:row>1</xdr:row>
                    <xdr:rowOff>0</xdr:rowOff>
                  </from>
                  <to>
                    <xdr:col>5</xdr:col>
                    <xdr:colOff>2143125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9" name="Button 5">
              <controlPr defaultSize="0" print="0" autoFill="0" autoPict="0" macro="[0]!creationnomonglet">
                <anchor moveWithCells="1" sizeWithCells="1">
                  <from>
                    <xdr:col>5</xdr:col>
                    <xdr:colOff>1685925</xdr:colOff>
                    <xdr:row>0</xdr:row>
                    <xdr:rowOff>180975</xdr:rowOff>
                  </from>
                  <to>
                    <xdr:col>6</xdr:col>
                    <xdr:colOff>171450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10" name="Button 10">
              <controlPr defaultSize="0" print="0" autoFill="0" autoPict="0" macro="[0]!Pivot_Table">
                <anchor moveWithCells="1" sizeWithCells="1">
                  <from>
                    <xdr:col>7</xdr:col>
                    <xdr:colOff>161925</xdr:colOff>
                    <xdr:row>0</xdr:row>
                    <xdr:rowOff>180975</xdr:rowOff>
                  </from>
                  <to>
                    <xdr:col>9</xdr:col>
                    <xdr:colOff>266700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ide :" prompt="Sélectionnez dans le menu déroulant le numéro de la PT.">
          <x14:formula1>
            <xm:f>Remises!$B$1:$B$30</xm:f>
          </x14:formula1>
          <xm:sqref>B5:D5</xm:sqref>
        </x14:dataValidation>
        <x14:dataValidation type="list" allowBlank="1" showInputMessage="1" showErrorMessage="1">
          <x14:formula1>
            <xm:f>Remises!$A$1:$A$11</xm:f>
          </x14:formula1>
          <xm:sqref>J69 J67 J65 J63 J61 J59 J57 J55 J53 J51 J49 J47 J45 J43 J41 J39 J37 J35 J33 J31 J29 J27 J25 J23 J21 J19 J17 J15</xm:sqref>
        </x14:dataValidation>
        <x14:dataValidation type="list" allowBlank="1" showInputMessage="1" showErrorMessage="1">
          <x14:formula1>
            <xm:f>Remises!$A$1:$A$14</xm:f>
          </x14:formula1>
          <xm:sqref>J11</xm:sqref>
        </x14:dataValidation>
        <x14:dataValidation type="list" allowBlank="1" showInputMessage="1" showErrorMessage="1">
          <x14:formula1>
            <xm:f>Remises!$A$1:$A$13</xm:f>
          </x14:formula1>
          <xm:sqref>J13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B7DEE8"/>
  </sheetPr>
  <dimension ref="A1:T71"/>
  <sheetViews>
    <sheetView zoomScaleNormal="100" workbookViewId="0">
      <selection activeCell="R7" sqref="R7:T15"/>
    </sheetView>
  </sheetViews>
  <sheetFormatPr baseColWidth="10" defaultRowHeight="15" x14ac:dyDescent="0.25"/>
  <cols>
    <col min="1" max="1" width="3.28515625" style="39" customWidth="1"/>
    <col min="2" max="2" width="10.5703125" customWidth="1"/>
    <col min="3" max="3" width="3.85546875" style="5" customWidth="1"/>
    <col min="4" max="4" width="10.5703125" style="1" customWidth="1"/>
    <col min="5" max="5" width="3.85546875" style="3" customWidth="1"/>
    <col min="6" max="6" width="38.7109375" style="1" customWidth="1"/>
    <col min="7" max="7" width="3.85546875" style="3" customWidth="1"/>
    <col min="8" max="8" width="10.5703125" style="1" customWidth="1"/>
    <col min="9" max="9" width="3.85546875" style="3" customWidth="1"/>
    <col min="10" max="10" width="10.5703125" customWidth="1"/>
    <col min="11" max="11" width="4.42578125" customWidth="1"/>
    <col min="12" max="12" width="4.28515625" customWidth="1"/>
    <col min="13" max="13" width="11.5703125" customWidth="1"/>
    <col min="15" max="15" width="4.7109375" customWidth="1"/>
    <col min="18" max="18" width="12.5703125" customWidth="1"/>
    <col min="19" max="19" width="9.42578125" customWidth="1"/>
    <col min="20" max="20" width="7.85546875" customWidth="1"/>
  </cols>
  <sheetData>
    <row r="1" spans="1:20" ht="28.5" customHeight="1" x14ac:dyDescent="0.25">
      <c r="A1" s="36" t="s">
        <v>46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20" ht="28.5" customHeight="1" x14ac:dyDescent="0.25">
      <c r="A2" s="36"/>
      <c r="B2" s="6"/>
      <c r="C2" s="7"/>
      <c r="D2" s="8"/>
      <c r="E2" s="9"/>
      <c r="F2" s="8"/>
      <c r="G2" s="9"/>
      <c r="H2" s="8"/>
      <c r="I2" s="9"/>
      <c r="J2" s="6"/>
      <c r="K2" s="6"/>
    </row>
    <row r="3" spans="1:20" ht="22.5" customHeight="1" x14ac:dyDescent="0.25">
      <c r="A3" s="41"/>
      <c r="B3" s="69" t="s">
        <v>15</v>
      </c>
      <c r="C3" s="69"/>
      <c r="D3" s="69"/>
      <c r="E3" s="45"/>
      <c r="F3" s="71" t="s">
        <v>10</v>
      </c>
      <c r="G3" s="9"/>
      <c r="H3" s="69" t="s">
        <v>11</v>
      </c>
      <c r="I3" s="69"/>
      <c r="J3" s="69"/>
      <c r="K3" s="6"/>
      <c r="M3" s="48">
        <v>1</v>
      </c>
      <c r="N3" s="47" t="str">
        <f>IF(M3=2,"Samedi","Semaine")</f>
        <v>Semaine</v>
      </c>
    </row>
    <row r="4" spans="1:20" ht="22.5" customHeight="1" thickBot="1" x14ac:dyDescent="0.4">
      <c r="A4" s="41" t="s">
        <v>9</v>
      </c>
      <c r="B4" s="70"/>
      <c r="C4" s="70"/>
      <c r="D4" s="70"/>
      <c r="E4" s="45"/>
      <c r="F4" s="72"/>
      <c r="G4" s="43"/>
      <c r="H4" s="70"/>
      <c r="I4" s="70"/>
      <c r="J4" s="70"/>
      <c r="K4" s="6"/>
    </row>
    <row r="5" spans="1:20" ht="30" customHeight="1" thickTop="1" x14ac:dyDescent="0.25">
      <c r="A5" s="34"/>
      <c r="B5" s="73" t="s">
        <v>44</v>
      </c>
      <c r="C5" s="74"/>
      <c r="D5" s="75"/>
      <c r="E5" s="6"/>
      <c r="F5" s="50" t="s">
        <v>73</v>
      </c>
      <c r="G5" s="9"/>
      <c r="H5" s="73" t="s">
        <v>67</v>
      </c>
      <c r="I5" s="74"/>
      <c r="J5" s="75"/>
      <c r="K5" s="6"/>
    </row>
    <row r="6" spans="1:20" ht="22.5" customHeight="1" thickBot="1" x14ac:dyDescent="0.3">
      <c r="A6" s="41">
        <v>6.9444444444444447E-4</v>
      </c>
      <c r="B6" s="6"/>
      <c r="C6" s="7"/>
      <c r="D6" s="8"/>
      <c r="E6" s="9"/>
      <c r="F6" s="42"/>
      <c r="G6" s="9"/>
      <c r="H6" s="8"/>
      <c r="I6" s="9"/>
      <c r="J6" s="6"/>
      <c r="K6" s="6"/>
      <c r="R6" s="51"/>
      <c r="S6" s="51"/>
    </row>
    <row r="7" spans="1:20" s="2" customFormat="1" ht="24.75" customHeight="1" thickBot="1" x14ac:dyDescent="0.3">
      <c r="A7" s="35"/>
      <c r="B7" s="11" t="s">
        <v>2</v>
      </c>
      <c r="C7" s="12"/>
      <c r="D7" s="13" t="s">
        <v>0</v>
      </c>
      <c r="E7" s="12"/>
      <c r="F7" s="14" t="s">
        <v>48</v>
      </c>
      <c r="G7" s="12"/>
      <c r="H7" s="13" t="s">
        <v>1</v>
      </c>
      <c r="I7" s="12"/>
      <c r="J7" s="11" t="s">
        <v>3</v>
      </c>
      <c r="K7" s="10"/>
      <c r="N7" s="40">
        <f>SUM(N11:N76)</f>
        <v>5.5555555555555552E-2</v>
      </c>
      <c r="P7"/>
      <c r="R7" s="53" t="str">
        <f>B5</f>
        <v>PT 29</v>
      </c>
      <c r="S7" s="53" t="str">
        <f>H5</f>
        <v>MARTIN</v>
      </c>
    </row>
    <row r="8" spans="1:20" s="4" customFormat="1" ht="7.5" customHeight="1" x14ac:dyDescent="0.25">
      <c r="A8" s="36"/>
      <c r="B8" s="9"/>
      <c r="C8" s="9"/>
      <c r="D8" s="9"/>
      <c r="E8" s="9"/>
      <c r="F8" s="9"/>
      <c r="G8" s="9"/>
      <c r="H8" s="9"/>
      <c r="I8" s="9"/>
      <c r="J8" s="9"/>
      <c r="K8" s="6"/>
      <c r="R8" s="52"/>
      <c r="S8" s="52"/>
    </row>
    <row r="9" spans="1:20" s="23" customFormat="1" ht="19.5" customHeight="1" thickBot="1" x14ac:dyDescent="0.3">
      <c r="A9" s="37"/>
      <c r="B9" s="16"/>
      <c r="C9" s="17"/>
      <c r="D9" s="18"/>
      <c r="E9" s="19"/>
      <c r="F9" s="27" t="s">
        <v>47</v>
      </c>
      <c r="G9" s="20"/>
      <c r="H9" s="28">
        <v>0.59375</v>
      </c>
      <c r="I9" s="21"/>
      <c r="J9" s="18"/>
      <c r="K9" s="22"/>
      <c r="M9" s="55" t="s">
        <v>68</v>
      </c>
      <c r="N9" s="55" t="s">
        <v>2</v>
      </c>
      <c r="R9" s="53" t="str">
        <f>F5</f>
        <v>Durand</v>
      </c>
      <c r="S9" s="54" t="str">
        <f>N3</f>
        <v>Semaine</v>
      </c>
    </row>
    <row r="10" spans="1:20" s="25" customFormat="1" ht="11.25" customHeight="1" thickTop="1" x14ac:dyDescent="0.25">
      <c r="A10" s="37"/>
      <c r="B10" s="15"/>
      <c r="C10" s="17"/>
      <c r="D10" s="24"/>
      <c r="E10" s="19"/>
      <c r="F10" s="24"/>
      <c r="G10" s="19"/>
      <c r="H10" s="24"/>
      <c r="I10" s="19"/>
      <c r="J10" s="15"/>
      <c r="K10" s="15"/>
    </row>
    <row r="11" spans="1:20" s="25" customFormat="1" ht="19.5" customHeight="1" thickBot="1" x14ac:dyDescent="0.3">
      <c r="A11" s="38">
        <v>1</v>
      </c>
      <c r="B11" s="28">
        <v>2.0833333333333332E-2</v>
      </c>
      <c r="C11" s="17"/>
      <c r="D11" s="26">
        <f>IF(B11="","",((H9+B11)-A6))</f>
        <v>0.61388888888888893</v>
      </c>
      <c r="E11" s="19"/>
      <c r="F11" s="27" t="s">
        <v>53</v>
      </c>
      <c r="G11" s="19"/>
      <c r="H11" s="26">
        <f>IF(D11="","",D11+($A$6*2))</f>
        <v>0.61527777777777781</v>
      </c>
      <c r="I11" s="19"/>
      <c r="J11" s="29" t="s">
        <v>8</v>
      </c>
      <c r="K11" s="15"/>
      <c r="M11" s="30" t="str">
        <f>IF(J11="Collectes","Collectes",IF(J11="remises","remises",IF(J11="S/Réseau","S/Réseau",IF(J11="Relevages","Relevages",IF(J11="DR","DR",IF(J11="Pick-Up","Pick-Up",IF(J11="Retour","Retour",IF(J11="Non Course","Non Course",IF(J11="Tps Forf.","Tps Forf.","")))))))))</f>
        <v>Relevages</v>
      </c>
      <c r="N11" s="31">
        <f t="shared" ref="N11:N15" si="0">IF(M11="","",B11)</f>
        <v>2.0833333333333332E-2</v>
      </c>
      <c r="P11" s="49">
        <f>IF(H9="","",H9+B11)</f>
        <v>0.61458333333333337</v>
      </c>
      <c r="R11" s="58" t="s">
        <v>68</v>
      </c>
      <c r="S11" t="s">
        <v>70</v>
      </c>
      <c r="T11" t="s">
        <v>71</v>
      </c>
    </row>
    <row r="12" spans="1:20" ht="11.25" customHeight="1" thickTop="1" x14ac:dyDescent="0.25">
      <c r="A12" s="37"/>
      <c r="B12" s="15"/>
      <c r="C12" s="17"/>
      <c r="D12" s="24"/>
      <c r="E12" s="19"/>
      <c r="F12" s="24"/>
      <c r="G12" s="19"/>
      <c r="H12" s="24"/>
      <c r="I12" s="19"/>
      <c r="J12" s="15"/>
      <c r="K12" s="15"/>
      <c r="M12" s="32"/>
      <c r="N12" s="33" t="str">
        <f t="shared" si="0"/>
        <v/>
      </c>
      <c r="P12" s="49" t="str">
        <f t="shared" ref="P12" si="1">IF(H10="","",H10+B12)</f>
        <v/>
      </c>
      <c r="R12" s="2" t="s">
        <v>6</v>
      </c>
      <c r="S12" s="59">
        <v>6</v>
      </c>
      <c r="T12" s="56">
        <v>2.7777777777777776E-2</v>
      </c>
    </row>
    <row r="13" spans="1:20" ht="19.5" customHeight="1" thickBot="1" x14ac:dyDescent="0.3">
      <c r="A13" s="38">
        <v>2</v>
      </c>
      <c r="B13" s="28">
        <v>0</v>
      </c>
      <c r="C13" s="17"/>
      <c r="D13" s="26">
        <f>IF(B13="","",IF(B13=0,H11,((H11+B13)-$A$6)))</f>
        <v>0.61527777777777781</v>
      </c>
      <c r="E13" s="19"/>
      <c r="F13" s="27" t="s">
        <v>60</v>
      </c>
      <c r="G13" s="19"/>
      <c r="H13" s="26">
        <f>IF(D13="","",IF(B13=0,D13,D13+($A$6*2)))</f>
        <v>0.61527777777777781</v>
      </c>
      <c r="I13" s="19"/>
      <c r="J13" s="29" t="s">
        <v>4</v>
      </c>
      <c r="K13" s="15"/>
      <c r="M13" s="30" t="str">
        <f>IF(J13="Collectes","Collectes",IF(J13="remises","remises",IF(J13="S/Réseau","S/Réseau",IF(J13="Relevages","Relevages",IF(J13="DR","DR",IF(J13="Pick-Up","Pick-Up",IF(J13="Retour","Retour",IF(J13="Non Course","Non Course",IF(J13="Tps Forf.","Tps Forf.","")))))))))</f>
        <v>S/Réseau</v>
      </c>
      <c r="N13" s="31">
        <f t="shared" si="0"/>
        <v>0</v>
      </c>
      <c r="P13" s="49">
        <f>IF(B13="","",P11+B13)</f>
        <v>0.61458333333333337</v>
      </c>
      <c r="R13" s="2" t="s">
        <v>8</v>
      </c>
      <c r="S13" s="59">
        <v>3</v>
      </c>
      <c r="T13" s="56">
        <v>2.7777777777777776E-2</v>
      </c>
    </row>
    <row r="14" spans="1:20" ht="11.25" customHeight="1" thickTop="1" x14ac:dyDescent="0.25">
      <c r="A14" s="37"/>
      <c r="B14" s="15"/>
      <c r="C14" s="17"/>
      <c r="D14" s="24"/>
      <c r="E14" s="19"/>
      <c r="F14" s="24"/>
      <c r="G14" s="19"/>
      <c r="H14" s="24"/>
      <c r="I14" s="19"/>
      <c r="J14" s="15"/>
      <c r="K14" s="15"/>
      <c r="M14" s="32"/>
      <c r="N14" s="33" t="str">
        <f t="shared" si="0"/>
        <v/>
      </c>
      <c r="P14" s="49" t="str">
        <f t="shared" ref="P14:P71" si="2">IF(B14="","",P12+B14)</f>
        <v/>
      </c>
      <c r="R14" s="2" t="s">
        <v>4</v>
      </c>
      <c r="S14" s="59">
        <v>1</v>
      </c>
      <c r="T14" s="56">
        <v>0</v>
      </c>
    </row>
    <row r="15" spans="1:20" ht="19.5" customHeight="1" thickBot="1" x14ac:dyDescent="0.3">
      <c r="A15" s="38">
        <v>3</v>
      </c>
      <c r="B15" s="28">
        <v>3.472222222222222E-3</v>
      </c>
      <c r="C15" s="17"/>
      <c r="D15" s="26">
        <f>IF(B15="","",IF(B15=0,H13,((H13+B15)-$A$6)))</f>
        <v>0.61805555555555558</v>
      </c>
      <c r="E15" s="19"/>
      <c r="F15" s="27" t="s">
        <v>56</v>
      </c>
      <c r="G15" s="19"/>
      <c r="H15" s="26">
        <f>IF(D15="","",IF(B15=0,D15,D15+($A$6*2)))</f>
        <v>0.61944444444444446</v>
      </c>
      <c r="I15" s="19"/>
      <c r="J15" s="29" t="s">
        <v>8</v>
      </c>
      <c r="K15" s="15"/>
      <c r="M15" s="30" t="str">
        <f>IF(J15="Collectes","Collectes",IF(J15="remises","remises",IF(J15="S/Réseau","S/Réseau",IF(J15="Relevages","Relevages",IF(J15="DR","DR",IF(J15="Pick-Up","Pick-Up",IF(J15="Retour","Retour",IF(J15="Non Course","Non Course",IF(J15="Tps Forf.","Tps Forf.","")))))))))</f>
        <v>Relevages</v>
      </c>
      <c r="N15" s="31">
        <f t="shared" si="0"/>
        <v>3.472222222222222E-3</v>
      </c>
      <c r="P15" s="49">
        <f t="shared" si="2"/>
        <v>0.61805555555555558</v>
      </c>
      <c r="R15" s="2" t="s">
        <v>72</v>
      </c>
      <c r="S15" s="59">
        <v>10</v>
      </c>
      <c r="T15" s="56">
        <v>5.5555555555555552E-2</v>
      </c>
    </row>
    <row r="16" spans="1:20" ht="11.25" customHeight="1" thickTop="1" x14ac:dyDescent="0.25">
      <c r="A16" s="37"/>
      <c r="B16" s="15"/>
      <c r="C16" s="17"/>
      <c r="D16" s="24"/>
      <c r="E16" s="19"/>
      <c r="F16" s="24"/>
      <c r="G16" s="19"/>
      <c r="H16" s="24"/>
      <c r="I16" s="19"/>
      <c r="J16" s="15"/>
      <c r="K16" s="15"/>
      <c r="P16" s="49" t="str">
        <f t="shared" si="2"/>
        <v/>
      </c>
      <c r="R16" s="2"/>
      <c r="S16" s="47"/>
      <c r="T16" s="47"/>
    </row>
    <row r="17" spans="1:20" ht="19.5" customHeight="1" thickBot="1" x14ac:dyDescent="0.3">
      <c r="A17" s="38">
        <v>4</v>
      </c>
      <c r="B17" s="28">
        <v>6.9444444444444441E-3</v>
      </c>
      <c r="C17" s="17"/>
      <c r="D17" s="26">
        <f>IF(B17="","",IF(B17=0,H15,((P15+B17)-$A$6)))</f>
        <v>0.62430555555555556</v>
      </c>
      <c r="E17" s="19"/>
      <c r="F17" s="27" t="s">
        <v>49</v>
      </c>
      <c r="G17" s="19"/>
      <c r="H17" s="26">
        <f>IF(D17="","",IF(B17=0,D17,D17+($A$6*2)))</f>
        <v>0.62569444444444444</v>
      </c>
      <c r="I17" s="19"/>
      <c r="J17" s="29" t="s">
        <v>6</v>
      </c>
      <c r="K17" s="15"/>
      <c r="M17" s="30" t="str">
        <f>IF(J17="Collectes","Collectes",IF(J17="remises","remises",IF(J17="S/Réseau","S/Réseau",IF(J17="Relevages","Relevages",IF(J17="DR","DR",IF(J17="Pick-Up","Pick-Up",IF(J17="Retour","Retour",IF(J17="Non Course","Non Course",IF(J17="Tps Forf.","Tps Forf.","")))))))))</f>
        <v>Collectes</v>
      </c>
      <c r="N17" s="31">
        <f t="shared" ref="N17" si="3">IF(M17="","",B17)</f>
        <v>6.9444444444444441E-3</v>
      </c>
      <c r="P17" s="49">
        <f t="shared" si="2"/>
        <v>0.625</v>
      </c>
      <c r="R17" s="2"/>
      <c r="S17" s="47"/>
      <c r="T17" s="47"/>
    </row>
    <row r="18" spans="1:20" ht="11.25" customHeight="1" thickTop="1" x14ac:dyDescent="0.25">
      <c r="A18" s="37"/>
      <c r="B18" s="15"/>
      <c r="C18" s="17"/>
      <c r="D18" s="24"/>
      <c r="E18" s="19"/>
      <c r="F18" s="24"/>
      <c r="G18" s="19"/>
      <c r="H18" s="24"/>
      <c r="I18" s="19"/>
      <c r="J18" s="15"/>
      <c r="K18" s="15"/>
      <c r="P18" s="49" t="str">
        <f t="shared" si="2"/>
        <v/>
      </c>
      <c r="R18" s="2"/>
      <c r="S18" s="47"/>
      <c r="T18" s="47"/>
    </row>
    <row r="19" spans="1:20" ht="19.5" customHeight="1" thickBot="1" x14ac:dyDescent="0.3">
      <c r="A19" s="38">
        <v>5</v>
      </c>
      <c r="B19" s="28">
        <v>5.5555555555555558E-3</v>
      </c>
      <c r="C19" s="17"/>
      <c r="D19" s="26">
        <f>IF(B19="","",IF(B19=0,H17,((P17+B19)-$A$6)))</f>
        <v>0.62986111111111109</v>
      </c>
      <c r="E19" s="19"/>
      <c r="F19" s="27" t="s">
        <v>50</v>
      </c>
      <c r="G19" s="19"/>
      <c r="H19" s="26">
        <f>IF(D19="","",IF(B19=0,D19,D19+($A$6*2)))</f>
        <v>0.63124999999999998</v>
      </c>
      <c r="I19" s="19"/>
      <c r="J19" s="29" t="s">
        <v>6</v>
      </c>
      <c r="K19" s="15"/>
      <c r="M19" s="30" t="str">
        <f>IF(J19="Collectes","Collectes",IF(J19="remises","remises",IF(J19="S/Réseau","S/Réseau",IF(J19="Relevages","Relevages",IF(J19="DR","DR",IF(J19="Pick-Up","Pick-Up",IF(J19="Retour","Retour",IF(J19="Non Course","Non Course",IF(J19="Tps Forf.","Tps Forf.","")))))))))</f>
        <v>Collectes</v>
      </c>
      <c r="N19" s="31">
        <f t="shared" ref="N19" si="4">IF(M19="","",B19)</f>
        <v>5.5555555555555558E-3</v>
      </c>
      <c r="P19" s="49">
        <f t="shared" si="2"/>
        <v>0.63055555555555554</v>
      </c>
      <c r="R19" s="2"/>
      <c r="S19" s="47"/>
      <c r="T19" s="47"/>
    </row>
    <row r="20" spans="1:20" ht="11.25" customHeight="1" thickTop="1" x14ac:dyDescent="0.25">
      <c r="A20" s="37"/>
      <c r="B20" s="15"/>
      <c r="C20" s="17"/>
      <c r="D20" s="24"/>
      <c r="E20" s="19"/>
      <c r="F20" s="24"/>
      <c r="G20" s="19"/>
      <c r="H20" s="24"/>
      <c r="I20" s="19"/>
      <c r="J20" s="15"/>
      <c r="K20" s="15"/>
      <c r="M20" s="46"/>
      <c r="P20" s="49" t="str">
        <f t="shared" si="2"/>
        <v/>
      </c>
      <c r="R20" s="2"/>
      <c r="S20" s="47"/>
      <c r="T20" s="47"/>
    </row>
    <row r="21" spans="1:20" ht="19.5" customHeight="1" thickBot="1" x14ac:dyDescent="0.3">
      <c r="A21" s="38">
        <v>6</v>
      </c>
      <c r="B21" s="28">
        <v>8.3333333333333332E-3</v>
      </c>
      <c r="C21" s="17"/>
      <c r="D21" s="26">
        <f>IF(B21="","",IF(B21=0,H19,((P19+B21)-$A$6)))</f>
        <v>0.6381944444444444</v>
      </c>
      <c r="E21" s="19"/>
      <c r="F21" s="27" t="s">
        <v>51</v>
      </c>
      <c r="G21" s="19"/>
      <c r="H21" s="26">
        <f>IF(D21="","",IF(B21=0,D21,D21+($A$6*2)))</f>
        <v>0.63958333333333328</v>
      </c>
      <c r="I21" s="19"/>
      <c r="J21" s="29" t="s">
        <v>6</v>
      </c>
      <c r="K21" s="15"/>
      <c r="M21" s="30" t="str">
        <f>IF(J21="Collectes","Collectes",IF(J21="remises","remises",IF(J21="S/Réseau","S/Réseau",IF(J21="Relevages","Relevages",IF(J21="DR","DR",IF(J21="Pick-Up","Pick-Up",IF(J21="Retour","Retour",IF(J21="Non Course","Non Course",IF(J21="Tps Forf.","Tps Forf.","")))))))))</f>
        <v>Collectes</v>
      </c>
      <c r="N21" s="31">
        <f t="shared" ref="N21" si="5">IF(M21="","",B21)</f>
        <v>8.3333333333333332E-3</v>
      </c>
      <c r="P21" s="49">
        <f t="shared" si="2"/>
        <v>0.63888888888888884</v>
      </c>
      <c r="R21" s="2"/>
      <c r="S21" s="47"/>
      <c r="T21" s="47"/>
    </row>
    <row r="22" spans="1:20" ht="11.25" customHeight="1" thickTop="1" x14ac:dyDescent="0.25">
      <c r="A22" s="37"/>
      <c r="B22" s="15"/>
      <c r="C22" s="17"/>
      <c r="D22" s="24"/>
      <c r="E22" s="19"/>
      <c r="F22" s="24"/>
      <c r="G22" s="19"/>
      <c r="H22" s="24"/>
      <c r="I22" s="19"/>
      <c r="J22" s="15"/>
      <c r="K22" s="15"/>
      <c r="P22" s="49" t="str">
        <f t="shared" si="2"/>
        <v/>
      </c>
      <c r="R22" s="2"/>
      <c r="S22" s="47"/>
      <c r="T22" s="47"/>
    </row>
    <row r="23" spans="1:20" ht="19.5" customHeight="1" thickBot="1" x14ac:dyDescent="0.3">
      <c r="A23" s="38">
        <v>7</v>
      </c>
      <c r="B23" s="28">
        <v>3.472222222222222E-3</v>
      </c>
      <c r="C23" s="17"/>
      <c r="D23" s="26">
        <f>IF(B23="","",IF(B23=0,H21,((P21+B23)-$A$6)))</f>
        <v>0.64166666666666661</v>
      </c>
      <c r="E23" s="19"/>
      <c r="F23" s="27" t="s">
        <v>52</v>
      </c>
      <c r="G23" s="19"/>
      <c r="H23" s="26">
        <f>IF(D23="","",IF(B23=0,D23,D23+($A$6*2)))</f>
        <v>0.64305555555555549</v>
      </c>
      <c r="I23" s="19"/>
      <c r="J23" s="29" t="s">
        <v>6</v>
      </c>
      <c r="K23" s="15"/>
      <c r="M23" s="30" t="str">
        <f>IF(J23="Collectes","Collectes",IF(J23="remises","remises",IF(J23="S/Réseau","S/Réseau",IF(J23="Relevages","Relevages",IF(J23="DR","DR",IF(J23="Pick-Up","Pick-Up",IF(J23="Retour","Retour",IF(J23="Non Course","Non Course",IF(J23="Tps Forf.","Tps Forf.","")))))))))</f>
        <v>Collectes</v>
      </c>
      <c r="N23" s="31">
        <f t="shared" ref="N23" si="6">IF(M23="","",B23)</f>
        <v>3.472222222222222E-3</v>
      </c>
      <c r="P23" s="49">
        <f t="shared" si="2"/>
        <v>0.64236111111111105</v>
      </c>
      <c r="R23" s="2"/>
      <c r="S23" s="47"/>
      <c r="T23" s="47"/>
    </row>
    <row r="24" spans="1:20" ht="11.25" customHeight="1" thickTop="1" x14ac:dyDescent="0.25">
      <c r="A24" s="37"/>
      <c r="B24" s="15"/>
      <c r="C24" s="17"/>
      <c r="D24" s="24"/>
      <c r="E24" s="19"/>
      <c r="F24" s="24"/>
      <c r="G24" s="19"/>
      <c r="H24" s="24"/>
      <c r="I24" s="19"/>
      <c r="J24" s="15"/>
      <c r="K24" s="15"/>
      <c r="P24" s="49" t="str">
        <f t="shared" si="2"/>
        <v/>
      </c>
      <c r="R24" s="2"/>
      <c r="S24" s="47"/>
      <c r="T24" s="47"/>
    </row>
    <row r="25" spans="1:20" ht="19.5" customHeight="1" thickBot="1" x14ac:dyDescent="0.3">
      <c r="A25" s="38">
        <v>8</v>
      </c>
      <c r="B25" s="28">
        <v>3.472222222222222E-3</v>
      </c>
      <c r="C25" s="17"/>
      <c r="D25" s="26">
        <f>IF(B25="","",IF(B25=0,H23,((P23+B25)-$A$6)))</f>
        <v>0.64513888888888882</v>
      </c>
      <c r="E25" s="19"/>
      <c r="F25" s="27" t="s">
        <v>54</v>
      </c>
      <c r="G25" s="19"/>
      <c r="H25" s="26">
        <f>IF(D25="","",IF(B25=0,D25,D25+($A$6*2)))</f>
        <v>0.6465277777777777</v>
      </c>
      <c r="I25" s="19"/>
      <c r="J25" s="29" t="s">
        <v>8</v>
      </c>
      <c r="K25" s="15"/>
      <c r="M25" s="30" t="str">
        <f>IF(J25="Collectes","Collectes",IF(J25="remises","remises",IF(J25="S/Réseau","S/Réseau",IF(J25="Relevages","Relevages",IF(J25="DR","DR",IF(J25="Pick-Up","Pick-Up",IF(J25="Retour","Retour",IF(J25="Non Course","Non Course",IF(J25="Tps Forf.","Tps Forf.","")))))))))</f>
        <v>Relevages</v>
      </c>
      <c r="N25" s="31">
        <f t="shared" ref="N25" si="7">IF(M25="","",B25)</f>
        <v>3.472222222222222E-3</v>
      </c>
      <c r="P25" s="49">
        <f t="shared" si="2"/>
        <v>0.64583333333333326</v>
      </c>
      <c r="R25" s="2"/>
      <c r="S25" s="47"/>
      <c r="T25" s="47"/>
    </row>
    <row r="26" spans="1:20" ht="11.25" customHeight="1" thickTop="1" x14ac:dyDescent="0.25">
      <c r="A26" s="37"/>
      <c r="B26" s="15"/>
      <c r="C26" s="17"/>
      <c r="D26" s="24"/>
      <c r="E26" s="19"/>
      <c r="F26" s="24"/>
      <c r="G26" s="19"/>
      <c r="H26" s="24"/>
      <c r="I26" s="19"/>
      <c r="J26" s="15"/>
      <c r="K26" s="15"/>
      <c r="P26" s="49" t="str">
        <f t="shared" si="2"/>
        <v/>
      </c>
      <c r="R26" s="2"/>
      <c r="S26" s="47"/>
      <c r="T26" s="47"/>
    </row>
    <row r="27" spans="1:20" ht="19.5" customHeight="1" thickBot="1" x14ac:dyDescent="0.3">
      <c r="A27" s="38">
        <v>9</v>
      </c>
      <c r="B27" s="28">
        <v>3.472222222222222E-3</v>
      </c>
      <c r="C27" s="17"/>
      <c r="D27" s="26">
        <f>IF(B27="","",IF(B27=0,H25,((P25+B27)-$A$6)))</f>
        <v>0.64861111111111103</v>
      </c>
      <c r="E27" s="19"/>
      <c r="F27" s="27" t="s">
        <v>55</v>
      </c>
      <c r="G27" s="19"/>
      <c r="H27" s="26">
        <f>IF(D27="","",IF(B27=0,D27,D27+($A$6*2)))</f>
        <v>0.64999999999999991</v>
      </c>
      <c r="I27" s="19"/>
      <c r="J27" s="29" t="s">
        <v>6</v>
      </c>
      <c r="K27" s="15"/>
      <c r="M27" s="30" t="str">
        <f>IF(J27="Collectes","Collectes",IF(J27="remises","remises",IF(J27="S/Réseau","S/Réseau",IF(J27="Relevages","Relevages",IF(J27="DR","DR",IF(J27="Pick-Up","Pick-Up",IF(J27="Retour","Retour",IF(J27="Non Course","Non Course",IF(J27="Tps Forf.","Tps Forf.","")))))))))</f>
        <v>Collectes</v>
      </c>
      <c r="N27" s="31">
        <f t="shared" ref="N27" si="8">IF(M27="","",B27)</f>
        <v>3.472222222222222E-3</v>
      </c>
      <c r="P27" s="49">
        <f t="shared" si="2"/>
        <v>0.64930555555555547</v>
      </c>
      <c r="R27" s="2"/>
      <c r="S27" s="47"/>
      <c r="T27" s="47"/>
    </row>
    <row r="28" spans="1:20" ht="11.25" customHeight="1" thickTop="1" x14ac:dyDescent="0.25">
      <c r="A28" s="37"/>
      <c r="B28" s="15"/>
      <c r="C28" s="17"/>
      <c r="D28" s="24"/>
      <c r="E28" s="19"/>
      <c r="F28" s="24"/>
      <c r="G28" s="19"/>
      <c r="H28" s="24"/>
      <c r="I28" s="19"/>
      <c r="J28" s="15"/>
      <c r="K28" s="15"/>
      <c r="P28" s="49" t="str">
        <f t="shared" si="2"/>
        <v/>
      </c>
      <c r="R28" s="2"/>
      <c r="S28" s="47"/>
      <c r="T28" s="47"/>
    </row>
    <row r="29" spans="1:20" ht="19.5" customHeight="1" thickBot="1" x14ac:dyDescent="0.3">
      <c r="A29" s="38">
        <v>10</v>
      </c>
      <c r="B29" s="28"/>
      <c r="C29" s="17"/>
      <c r="D29" s="26" t="str">
        <f>IF(B29="","",IF(B29=0,H27,((P27+B29)-$A$6)))</f>
        <v/>
      </c>
      <c r="E29" s="19"/>
      <c r="F29" s="27" t="s">
        <v>57</v>
      </c>
      <c r="G29" s="19"/>
      <c r="H29" s="26" t="str">
        <f>IF(D29="","",IF(B29=0,D29,D29+($A$6*2)))</f>
        <v/>
      </c>
      <c r="I29" s="19"/>
      <c r="J29" s="29" t="s">
        <v>6</v>
      </c>
      <c r="K29" s="15"/>
      <c r="M29" s="30" t="str">
        <f>IF(J29="Collectes","Collectes",IF(J29="remises","remises",IF(J29="S/Réseau","S/Réseau",IF(J29="Relevages","Relevages",IF(J29="DR","DR",IF(J29="Pick-Up","Pick-Up",IF(J29="Retour","Retour",IF(J29="Non Course","Non Course",IF(J29="Tps Forf.","Tps Forf.","")))))))))</f>
        <v>Collectes</v>
      </c>
      <c r="N29" s="31">
        <f t="shared" ref="N29" si="9">IF(M29="","",B29)</f>
        <v>0</v>
      </c>
      <c r="P29" s="49" t="str">
        <f t="shared" si="2"/>
        <v/>
      </c>
      <c r="R29" s="2"/>
      <c r="S29" s="47"/>
      <c r="T29" s="47"/>
    </row>
    <row r="30" spans="1:20" ht="11.25" customHeight="1" thickTop="1" x14ac:dyDescent="0.25">
      <c r="A30" s="37"/>
      <c r="B30" s="15"/>
      <c r="C30" s="17"/>
      <c r="D30" s="24"/>
      <c r="E30" s="19"/>
      <c r="F30" s="24"/>
      <c r="G30" s="19"/>
      <c r="H30" s="24"/>
      <c r="I30" s="19"/>
      <c r="J30" s="15"/>
      <c r="K30" s="15"/>
      <c r="P30" s="49" t="str">
        <f t="shared" si="2"/>
        <v/>
      </c>
      <c r="R30" s="2"/>
      <c r="S30" s="47"/>
      <c r="T30" s="47"/>
    </row>
    <row r="31" spans="1:20" ht="19.5" customHeight="1" thickBot="1" x14ac:dyDescent="0.3">
      <c r="A31" s="38">
        <v>11</v>
      </c>
      <c r="B31" s="28"/>
      <c r="C31" s="17"/>
      <c r="D31" s="26" t="str">
        <f>IF(B31="","",IF(B31=0,H29,((P29+B31)-$A$6)))</f>
        <v/>
      </c>
      <c r="E31" s="19"/>
      <c r="F31" s="27"/>
      <c r="G31" s="19"/>
      <c r="H31" s="26" t="str">
        <f>IF(D31="","",IF(B31=0,D31,D31+($A$6*2)))</f>
        <v/>
      </c>
      <c r="I31" s="19"/>
      <c r="J31" s="29"/>
      <c r="K31" s="15"/>
      <c r="M31" s="30" t="str">
        <f>IF(J31="Collectes","Collectes",IF(J31="remises","remises",IF(J31="S/Réseau","S/Réseau",IF(J31="Relevages","Relevages",IF(J31="DR","DR",IF(J31="Pick-Up","Pick-Up",IF(J31="Retour","Retour",IF(J31="Non Course","Non Course",IF(J31="Tps Forf.","Tps Forf.","")))))))))</f>
        <v/>
      </c>
      <c r="N31" s="31" t="str">
        <f t="shared" ref="N31" si="10">IF(M31="","",B31)</f>
        <v/>
      </c>
      <c r="P31" s="49" t="str">
        <f t="shared" si="2"/>
        <v/>
      </c>
      <c r="R31" s="2"/>
      <c r="S31" s="47"/>
      <c r="T31" s="47"/>
    </row>
    <row r="32" spans="1:20" ht="11.25" customHeight="1" thickTop="1" x14ac:dyDescent="0.25">
      <c r="A32" s="37"/>
      <c r="B32" s="15"/>
      <c r="C32" s="17"/>
      <c r="D32" s="24"/>
      <c r="E32" s="19"/>
      <c r="F32" s="24"/>
      <c r="G32" s="19"/>
      <c r="H32" s="24"/>
      <c r="I32" s="19"/>
      <c r="J32" s="15"/>
      <c r="K32" s="15"/>
      <c r="P32" s="49" t="str">
        <f t="shared" si="2"/>
        <v/>
      </c>
      <c r="R32" s="2"/>
      <c r="S32" s="47"/>
      <c r="T32" s="47"/>
    </row>
    <row r="33" spans="1:20" ht="19.5" customHeight="1" thickBot="1" x14ac:dyDescent="0.3">
      <c r="A33" s="38">
        <v>12</v>
      </c>
      <c r="B33" s="28"/>
      <c r="C33" s="17"/>
      <c r="D33" s="26" t="str">
        <f>IF(B33="","",IF(B33=0,H31,((P31+B33)-$A$6)))</f>
        <v/>
      </c>
      <c r="E33" s="19"/>
      <c r="F33" s="27"/>
      <c r="G33" s="19"/>
      <c r="H33" s="26" t="str">
        <f>IF(D33="","",IF(B33=0,D33,D33+($A$6*2)))</f>
        <v/>
      </c>
      <c r="I33" s="19"/>
      <c r="J33" s="29"/>
      <c r="K33" s="15"/>
      <c r="M33" s="30" t="str">
        <f>IF(J33="Collectes","Collectes",IF(J33="remises","remises",IF(J33="S/Réseau","S/Réseau",IF(J33="Relevages","Relevages",IF(J33="DR","DR",IF(J33="Pick-Up","Pick-Up",IF(J33="Retour","Retour",IF(J33="Non Course","Non Course",IF(J33="Tps Forf.","Tps Forf.","")))))))))</f>
        <v/>
      </c>
      <c r="N33" s="31" t="str">
        <f t="shared" ref="N33" si="11">IF(M33="","",B33)</f>
        <v/>
      </c>
      <c r="P33" s="49" t="str">
        <f t="shared" si="2"/>
        <v/>
      </c>
      <c r="R33" s="2"/>
      <c r="S33" s="47"/>
      <c r="T33" s="47"/>
    </row>
    <row r="34" spans="1:20" ht="11.25" customHeight="1" thickTop="1" x14ac:dyDescent="0.25">
      <c r="A34" s="37"/>
      <c r="B34" s="15"/>
      <c r="C34" s="17"/>
      <c r="D34" s="24"/>
      <c r="E34" s="19"/>
      <c r="F34" s="24"/>
      <c r="G34" s="19"/>
      <c r="H34" s="24"/>
      <c r="I34" s="19"/>
      <c r="J34" s="15"/>
      <c r="K34" s="15"/>
      <c r="P34" s="49" t="str">
        <f t="shared" si="2"/>
        <v/>
      </c>
      <c r="R34" s="2"/>
      <c r="S34" s="47"/>
      <c r="T34" s="47"/>
    </row>
    <row r="35" spans="1:20" ht="19.5" customHeight="1" thickBot="1" x14ac:dyDescent="0.3">
      <c r="A35" s="38">
        <v>13</v>
      </c>
      <c r="B35" s="28"/>
      <c r="C35" s="17"/>
      <c r="D35" s="26" t="str">
        <f>IF(B35="","",IF(B35=0,H33,((P33+B35)-$A$6)))</f>
        <v/>
      </c>
      <c r="E35" s="19"/>
      <c r="F35" s="27"/>
      <c r="G35" s="19"/>
      <c r="H35" s="26" t="str">
        <f>IF(D35="","",IF(B35=0,D35,D35+($A$6*2)))</f>
        <v/>
      </c>
      <c r="I35" s="19"/>
      <c r="J35" s="29"/>
      <c r="K35" s="15"/>
      <c r="M35" s="30" t="str">
        <f>IF(J35="Collectes","Collectes",IF(J35="remises","remises",IF(J35="S/Réseau","S/Réseau",IF(J35="Relevages","Relevages",IF(J35="DR","DR",IF(J35="Pick-Up","Pick-Up",IF(J35="Retour","Retour",IF(J35="Non Course","Non Course",IF(J35="Tps Forf.","Tps Forf.","")))))))))</f>
        <v/>
      </c>
      <c r="N35" s="31" t="str">
        <f t="shared" ref="N35" si="12">IF(M35="","",B35)</f>
        <v/>
      </c>
      <c r="P35" s="49" t="str">
        <f t="shared" si="2"/>
        <v/>
      </c>
      <c r="R35" s="2"/>
      <c r="S35" s="47"/>
      <c r="T35" s="47"/>
    </row>
    <row r="36" spans="1:20" ht="11.25" customHeight="1" thickTop="1" x14ac:dyDescent="0.25">
      <c r="A36" s="37"/>
      <c r="B36" s="15"/>
      <c r="C36" s="17"/>
      <c r="D36" s="24"/>
      <c r="E36" s="19"/>
      <c r="F36" s="24"/>
      <c r="G36" s="19"/>
      <c r="H36" s="24"/>
      <c r="I36" s="19"/>
      <c r="J36" s="15"/>
      <c r="K36" s="15"/>
      <c r="P36" s="49" t="str">
        <f t="shared" si="2"/>
        <v/>
      </c>
      <c r="R36" s="2"/>
      <c r="S36" s="47"/>
      <c r="T36" s="47"/>
    </row>
    <row r="37" spans="1:20" ht="19.5" customHeight="1" thickBot="1" x14ac:dyDescent="0.3">
      <c r="A37" s="38">
        <v>14</v>
      </c>
      <c r="B37" s="28"/>
      <c r="C37" s="17"/>
      <c r="D37" s="26" t="str">
        <f>IF(B37="","",IF(B37=0,H35,((P35+B37)-$A$6)))</f>
        <v/>
      </c>
      <c r="E37" s="19"/>
      <c r="F37" s="27"/>
      <c r="G37" s="19"/>
      <c r="H37" s="26" t="str">
        <f>IF(D37="","",IF(B37=0,D37,D37+($A$6*2)))</f>
        <v/>
      </c>
      <c r="I37" s="19"/>
      <c r="J37" s="29"/>
      <c r="K37" s="15"/>
      <c r="M37" s="30" t="str">
        <f>IF(J37="Collectes","Collectes",IF(J37="remises","remises",IF(J37="S/Réseau","S/Réseau",IF(J37="Relevages","Relevages",IF(J37="DR","DR",IF(J37="Pick-Up","Pick-Up",IF(J37="Retour","Retour",IF(J37="Non Course","Non Course",IF(J37="Tps Forf.","Tps Forf.","")))))))))</f>
        <v/>
      </c>
      <c r="N37" s="31" t="str">
        <f t="shared" ref="N37" si="13">IF(M37="","",B37)</f>
        <v/>
      </c>
      <c r="P37" s="49" t="str">
        <f t="shared" si="2"/>
        <v/>
      </c>
      <c r="R37" s="2"/>
      <c r="S37" s="47"/>
      <c r="T37" s="47"/>
    </row>
    <row r="38" spans="1:20" ht="11.25" customHeight="1" thickTop="1" x14ac:dyDescent="0.25">
      <c r="A38" s="37"/>
      <c r="B38" s="15"/>
      <c r="C38" s="17"/>
      <c r="D38" s="24"/>
      <c r="E38" s="19"/>
      <c r="F38" s="24"/>
      <c r="G38" s="19"/>
      <c r="H38" s="24"/>
      <c r="I38" s="19"/>
      <c r="J38" s="15"/>
      <c r="K38" s="15"/>
      <c r="P38" s="49" t="str">
        <f t="shared" si="2"/>
        <v/>
      </c>
      <c r="R38" s="2"/>
      <c r="S38" s="47"/>
      <c r="T38" s="47"/>
    </row>
    <row r="39" spans="1:20" ht="19.5" customHeight="1" thickBot="1" x14ac:dyDescent="0.3">
      <c r="A39" s="38">
        <v>15</v>
      </c>
      <c r="B39" s="28"/>
      <c r="C39" s="17"/>
      <c r="D39" s="26" t="str">
        <f>IF(B39="","",IF(B39=0,H37,((P37+B39)-$A$6)))</f>
        <v/>
      </c>
      <c r="E39" s="19"/>
      <c r="F39" s="27"/>
      <c r="G39" s="19"/>
      <c r="H39" s="26" t="str">
        <f>IF(D39="","",IF(B39=0,D39,D39+($A$6*2)))</f>
        <v/>
      </c>
      <c r="I39" s="19"/>
      <c r="J39" s="29"/>
      <c r="K39" s="15"/>
      <c r="M39" s="30" t="str">
        <f>IF(J39="Collectes","Collectes",IF(J39="remises","remises",IF(J39="S/Réseau","S/Réseau",IF(J39="Relevages","Relevages",IF(J39="DR","DR",IF(J39="Pick-Up","Pick-Up",IF(J39="Retour","Retour",IF(J39="Non Course","Non Course",IF(J39="Tps Forf.","Tps Forf.","")))))))))</f>
        <v/>
      </c>
      <c r="N39" s="31" t="str">
        <f t="shared" ref="N39" si="14">IF(M39="","",B39)</f>
        <v/>
      </c>
      <c r="P39" s="49" t="str">
        <f t="shared" si="2"/>
        <v/>
      </c>
      <c r="R39" s="2"/>
      <c r="S39" s="47"/>
      <c r="T39" s="47"/>
    </row>
    <row r="40" spans="1:20" ht="11.25" customHeight="1" thickTop="1" x14ac:dyDescent="0.25">
      <c r="A40" s="37"/>
      <c r="B40" s="15"/>
      <c r="C40" s="17"/>
      <c r="D40" s="24"/>
      <c r="E40" s="19"/>
      <c r="F40" s="24"/>
      <c r="G40" s="19"/>
      <c r="H40" s="24"/>
      <c r="I40" s="19"/>
      <c r="J40" s="15"/>
      <c r="K40" s="15"/>
      <c r="P40" s="49" t="str">
        <f t="shared" si="2"/>
        <v/>
      </c>
      <c r="R40" s="2"/>
      <c r="S40" s="47"/>
      <c r="T40" s="47"/>
    </row>
    <row r="41" spans="1:20" ht="19.5" customHeight="1" thickBot="1" x14ac:dyDescent="0.3">
      <c r="A41" s="38">
        <v>16</v>
      </c>
      <c r="B41" s="28"/>
      <c r="C41" s="17"/>
      <c r="D41" s="26" t="str">
        <f>IF(B41="","",IF(B41=0,H39,((P39+B41)-$A$6)))</f>
        <v/>
      </c>
      <c r="E41" s="19"/>
      <c r="F41" s="27"/>
      <c r="G41" s="19"/>
      <c r="H41" s="26" t="str">
        <f>IF(D41="","",IF(B41=0,D41,D41+($A$6*2)))</f>
        <v/>
      </c>
      <c r="I41" s="19"/>
      <c r="J41" s="29"/>
      <c r="K41" s="15"/>
      <c r="M41" s="30" t="str">
        <f>IF(J41="Collectes","Collectes",IF(J41="remises","remises",IF(J41="S/Réseau","S/Réseau",IF(J41="Relevages","Relevages",IF(J41="DR","DR",IF(J41="Pick-Up","Pick-Up",IF(J41="Retour","Retour",IF(J41="Non Course","Non Course",IF(J41="Tps Forf.","Tps Forf.","")))))))))</f>
        <v/>
      </c>
      <c r="N41" s="31" t="str">
        <f t="shared" ref="N41" si="15">IF(M41="","",B41)</f>
        <v/>
      </c>
      <c r="P41" s="49" t="str">
        <f t="shared" si="2"/>
        <v/>
      </c>
      <c r="R41" s="2"/>
      <c r="S41" s="47"/>
      <c r="T41" s="47"/>
    </row>
    <row r="42" spans="1:20" ht="11.25" customHeight="1" thickTop="1" x14ac:dyDescent="0.25">
      <c r="A42" s="37"/>
      <c r="B42" s="15"/>
      <c r="C42" s="17"/>
      <c r="D42" s="24"/>
      <c r="E42" s="19"/>
      <c r="F42" s="24"/>
      <c r="G42" s="19"/>
      <c r="H42" s="24"/>
      <c r="I42" s="19"/>
      <c r="J42" s="15"/>
      <c r="K42" s="15"/>
      <c r="P42" s="49" t="str">
        <f t="shared" si="2"/>
        <v/>
      </c>
      <c r="R42" s="2"/>
      <c r="S42" s="47"/>
      <c r="T42" s="47"/>
    </row>
    <row r="43" spans="1:20" ht="19.5" customHeight="1" thickBot="1" x14ac:dyDescent="0.3">
      <c r="A43" s="38">
        <v>17</v>
      </c>
      <c r="B43" s="28"/>
      <c r="C43" s="17"/>
      <c r="D43" s="26" t="str">
        <f>IF(B43="","",IF(B43=0,H41,((P41+B43)-$A$6)))</f>
        <v/>
      </c>
      <c r="E43" s="19"/>
      <c r="F43" s="27"/>
      <c r="G43" s="19"/>
      <c r="H43" s="26" t="str">
        <f>IF(D43="","",IF(B43=0,D43,D43+($A$6*2)))</f>
        <v/>
      </c>
      <c r="I43" s="19"/>
      <c r="J43" s="29"/>
      <c r="K43" s="15"/>
      <c r="M43" s="30" t="str">
        <f>IF(J43="Collectes","Collectes",IF(J43="remises","remises",IF(J43="S/Réseau","S/Réseau",IF(J43="Relevages","Relevages",IF(J43="DR","DR",IF(J43="Pick-Up","Pick-Up",IF(J43="Retour","Retour",IF(J43="Non Course","Non Course",IF(J43="Tps Forf.","Tps Forf.","")))))))))</f>
        <v/>
      </c>
      <c r="N43" s="31" t="str">
        <f t="shared" ref="N43" si="16">IF(M43="","",B43)</f>
        <v/>
      </c>
      <c r="P43" s="49" t="str">
        <f t="shared" si="2"/>
        <v/>
      </c>
      <c r="R43" s="2"/>
      <c r="S43" s="47"/>
      <c r="T43" s="47"/>
    </row>
    <row r="44" spans="1:20" ht="11.25" customHeight="1" thickTop="1" x14ac:dyDescent="0.25">
      <c r="A44" s="37"/>
      <c r="B44" s="15"/>
      <c r="C44" s="17"/>
      <c r="D44" s="24"/>
      <c r="E44" s="19"/>
      <c r="F44" s="24"/>
      <c r="G44" s="19"/>
      <c r="H44" s="24"/>
      <c r="I44" s="19"/>
      <c r="J44" s="15"/>
      <c r="K44" s="15"/>
      <c r="P44" s="49" t="str">
        <f t="shared" si="2"/>
        <v/>
      </c>
      <c r="R44" s="2"/>
      <c r="S44" s="47"/>
      <c r="T44" s="47"/>
    </row>
    <row r="45" spans="1:20" ht="19.5" customHeight="1" thickBot="1" x14ac:dyDescent="0.3">
      <c r="A45" s="38">
        <v>18</v>
      </c>
      <c r="B45" s="28"/>
      <c r="C45" s="17"/>
      <c r="D45" s="26" t="str">
        <f>IF(B45="","",IF(B45=0,H43,((P43+B45)-$A$6)))</f>
        <v/>
      </c>
      <c r="E45" s="19"/>
      <c r="F45" s="27"/>
      <c r="G45" s="19"/>
      <c r="H45" s="26" t="str">
        <f>IF(D45="","",IF(B45=0,D45,D45+($A$6*2)))</f>
        <v/>
      </c>
      <c r="I45" s="19"/>
      <c r="J45" s="29"/>
      <c r="K45" s="15"/>
      <c r="M45" s="30" t="str">
        <f>IF(J45="Collectes","Collectes",IF(J45="remises","remises",IF(J45="S/Réseau","S/Réseau",IF(J45="Relevages","Relevages",IF(J45="DR","DR",IF(J45="Pick-Up","Pick-Up",IF(J45="Retour","Retour",IF(J45="Non Course","Non Course",IF(J45="Tps Forf.","Tps Forf.","")))))))))</f>
        <v/>
      </c>
      <c r="N45" s="31" t="str">
        <f t="shared" ref="N45" si="17">IF(M45="","",B45)</f>
        <v/>
      </c>
      <c r="P45" s="49" t="str">
        <f t="shared" si="2"/>
        <v/>
      </c>
      <c r="R45" s="2"/>
      <c r="S45" s="47"/>
      <c r="T45" s="47"/>
    </row>
    <row r="46" spans="1:20" ht="11.25" customHeight="1" thickTop="1" x14ac:dyDescent="0.25">
      <c r="A46" s="37"/>
      <c r="B46" s="15"/>
      <c r="C46" s="17"/>
      <c r="D46" s="24"/>
      <c r="E46" s="19"/>
      <c r="F46" s="24"/>
      <c r="G46" s="19"/>
      <c r="H46" s="24"/>
      <c r="I46" s="19"/>
      <c r="J46" s="15"/>
      <c r="K46" s="15"/>
      <c r="P46" s="49" t="str">
        <f t="shared" si="2"/>
        <v/>
      </c>
      <c r="R46" s="2"/>
      <c r="S46" s="47"/>
      <c r="T46" s="47"/>
    </row>
    <row r="47" spans="1:20" ht="19.5" customHeight="1" thickBot="1" x14ac:dyDescent="0.3">
      <c r="A47" s="38">
        <v>19</v>
      </c>
      <c r="B47" s="28"/>
      <c r="C47" s="17"/>
      <c r="D47" s="26" t="str">
        <f>IF(B47="","",IF(B47=0,H45,((P45+B47)-$A$6)))</f>
        <v/>
      </c>
      <c r="E47" s="19"/>
      <c r="F47" s="27"/>
      <c r="G47" s="19"/>
      <c r="H47" s="26" t="str">
        <f>IF(D47="","",IF(B47=0,D47,D47+($A$6*2)))</f>
        <v/>
      </c>
      <c r="I47" s="19"/>
      <c r="J47" s="29"/>
      <c r="K47" s="15"/>
      <c r="M47" s="30" t="str">
        <f>IF(J47="Collectes","Collectes",IF(J47="remises","remises",IF(J47="S/Réseau","S/Réseau",IF(J47="Relevages","Relevages",IF(J47="DR","DR",IF(J47="Pick-Up","Pick-Up",IF(J47="Retour","Retour",IF(J47="Non Course","Non Course",IF(J47="Tps Forf.","Tps Forf.","")))))))))</f>
        <v/>
      </c>
      <c r="N47" s="31" t="str">
        <f t="shared" ref="N47" si="18">IF(M47="","",B47)</f>
        <v/>
      </c>
      <c r="P47" s="49" t="str">
        <f t="shared" si="2"/>
        <v/>
      </c>
      <c r="R47" s="2"/>
      <c r="S47" s="47"/>
      <c r="T47" s="47"/>
    </row>
    <row r="48" spans="1:20" ht="11.25" customHeight="1" thickTop="1" x14ac:dyDescent="0.25">
      <c r="A48" s="37"/>
      <c r="B48" s="15"/>
      <c r="C48" s="17"/>
      <c r="D48" s="24"/>
      <c r="E48" s="19"/>
      <c r="F48" s="24"/>
      <c r="G48" s="19"/>
      <c r="H48" s="24"/>
      <c r="I48" s="19"/>
      <c r="J48" s="15"/>
      <c r="K48" s="15"/>
      <c r="P48" s="49" t="str">
        <f t="shared" si="2"/>
        <v/>
      </c>
      <c r="R48" s="2"/>
      <c r="S48" s="47"/>
      <c r="T48" s="47"/>
    </row>
    <row r="49" spans="1:20" ht="19.5" customHeight="1" thickBot="1" x14ac:dyDescent="0.3">
      <c r="A49" s="38">
        <v>20</v>
      </c>
      <c r="B49" s="28"/>
      <c r="C49" s="17"/>
      <c r="D49" s="26" t="str">
        <f>IF(B49="","",IF(B49=0,H47,((P47+B49)-$A$6)))</f>
        <v/>
      </c>
      <c r="E49" s="19"/>
      <c r="F49" s="27"/>
      <c r="G49" s="19"/>
      <c r="H49" s="26" t="str">
        <f>IF(D49="","",IF(B49=0,D49,D49+($A$6*2)))</f>
        <v/>
      </c>
      <c r="I49" s="19"/>
      <c r="J49" s="29"/>
      <c r="K49" s="15"/>
      <c r="M49" s="32" t="str">
        <f>IF(J49="Collectes","Collectes",IF(J49="remises","remises",IF(J49="S/Réseau","S/Réseau",IF(J49="Relevages","Relevages",IF(J49="DR","DR",IF(J49="Pick-Up","Pick-Up",IF(J49="Retour","Retour",IF(J49="Non Course","Non Course",IF(J49="Tps Forf.","Tps Forf.","")))))))))</f>
        <v/>
      </c>
      <c r="N49" s="57" t="str">
        <f t="shared" ref="N49" si="19">IF(M49="","",B49)</f>
        <v/>
      </c>
      <c r="P49" s="49" t="str">
        <f t="shared" si="2"/>
        <v/>
      </c>
      <c r="R49" s="2"/>
      <c r="S49" s="47"/>
      <c r="T49" s="47"/>
    </row>
    <row r="50" spans="1:20" ht="11.25" customHeight="1" thickTop="1" x14ac:dyDescent="0.25">
      <c r="A50" s="37"/>
      <c r="B50" s="15"/>
      <c r="C50" s="17"/>
      <c r="D50" s="24"/>
      <c r="E50" s="19"/>
      <c r="F50" s="24"/>
      <c r="G50" s="19"/>
      <c r="H50" s="24"/>
      <c r="I50" s="19"/>
      <c r="J50" s="15"/>
      <c r="K50" s="15"/>
      <c r="P50" s="49" t="str">
        <f t="shared" si="2"/>
        <v/>
      </c>
      <c r="R50" s="2"/>
      <c r="S50" s="47"/>
      <c r="T50" s="47"/>
    </row>
    <row r="51" spans="1:20" ht="19.5" customHeight="1" thickBot="1" x14ac:dyDescent="0.3">
      <c r="A51" s="38">
        <v>21</v>
      </c>
      <c r="B51" s="28"/>
      <c r="C51" s="17"/>
      <c r="D51" s="26" t="str">
        <f>IF(B51="","",IF(B51=0,H49,((P49+B51)-$A$6)))</f>
        <v/>
      </c>
      <c r="E51" s="19"/>
      <c r="F51" s="27"/>
      <c r="G51" s="19"/>
      <c r="H51" s="26" t="str">
        <f>IF(D51="","",IF(B51=0,D51,D51+($A$6*2)))</f>
        <v/>
      </c>
      <c r="I51" s="19"/>
      <c r="J51" s="29"/>
      <c r="K51" s="15"/>
      <c r="M51" s="30" t="str">
        <f>IF(J51="Collectes","Collectes",IF(J51="remises","remises",IF(J51="S/Réseau","S/Réseau",IF(J51="Relevages","Relevages",IF(J51="DR","DR",IF(J51="Pick-Up","Pick-Up",IF(J51="Retour","Retour",IF(J51="Non Course","Non Course",IF(J51="Tps Forf.","Tps Forf.","")))))))))</f>
        <v/>
      </c>
      <c r="N51" s="31" t="str">
        <f t="shared" ref="N51" si="20">IF(M51="","",B51)</f>
        <v/>
      </c>
      <c r="P51" s="49" t="str">
        <f t="shared" si="2"/>
        <v/>
      </c>
      <c r="R51" s="2"/>
      <c r="S51" s="47"/>
      <c r="T51" s="47"/>
    </row>
    <row r="52" spans="1:20" ht="11.25" customHeight="1" thickTop="1" x14ac:dyDescent="0.25">
      <c r="A52" s="37"/>
      <c r="B52" s="15"/>
      <c r="C52" s="17"/>
      <c r="D52" s="24"/>
      <c r="E52" s="19"/>
      <c r="F52" s="24"/>
      <c r="G52" s="19"/>
      <c r="H52" s="24"/>
      <c r="I52" s="19"/>
      <c r="J52" s="15"/>
      <c r="K52" s="15"/>
      <c r="P52" s="49" t="str">
        <f t="shared" si="2"/>
        <v/>
      </c>
      <c r="R52" s="2"/>
      <c r="S52" s="47"/>
      <c r="T52" s="47"/>
    </row>
    <row r="53" spans="1:20" ht="19.5" customHeight="1" thickBot="1" x14ac:dyDescent="0.3">
      <c r="A53" s="38">
        <v>22</v>
      </c>
      <c r="B53" s="28"/>
      <c r="C53" s="17"/>
      <c r="D53" s="26" t="str">
        <f>IF(B53="","",IF(B53=0,H51,((P51+B53)-$A$6)))</f>
        <v/>
      </c>
      <c r="E53" s="19"/>
      <c r="F53" s="27"/>
      <c r="G53" s="19"/>
      <c r="H53" s="26" t="str">
        <f>IF(D53="","",IF(B53=0,D53,D53+($A$6*2)))</f>
        <v/>
      </c>
      <c r="I53" s="19"/>
      <c r="J53" s="29"/>
      <c r="K53" s="15"/>
      <c r="M53" s="30" t="str">
        <f>IF(J53="Collectes","Collectes",IF(J53="remises","remises",IF(J53="S/Réseau","S/Réseau",IF(J53="Relevages","Relevages",IF(J53="DR","DR",IF(J53="Pick-Up","Pick-Up",IF(J53="Retour","Retour",IF(J53="Non Course","Non Course",IF(J53="Tps Forf.","Tps Forf.","")))))))))</f>
        <v/>
      </c>
      <c r="N53" s="31" t="str">
        <f t="shared" ref="N53" si="21">IF(M53="","",B53)</f>
        <v/>
      </c>
      <c r="P53" s="49" t="str">
        <f t="shared" si="2"/>
        <v/>
      </c>
    </row>
    <row r="54" spans="1:20" ht="11.25" customHeight="1" thickTop="1" x14ac:dyDescent="0.25">
      <c r="A54" s="37"/>
      <c r="B54" s="15"/>
      <c r="C54" s="17"/>
      <c r="D54" s="24"/>
      <c r="E54" s="19"/>
      <c r="F54" s="24"/>
      <c r="G54" s="19"/>
      <c r="H54" s="24"/>
      <c r="I54" s="19"/>
      <c r="J54" s="15"/>
      <c r="K54" s="15"/>
      <c r="P54" s="49" t="str">
        <f t="shared" si="2"/>
        <v/>
      </c>
    </row>
    <row r="55" spans="1:20" ht="19.5" customHeight="1" thickBot="1" x14ac:dyDescent="0.3">
      <c r="A55" s="38">
        <v>23</v>
      </c>
      <c r="B55" s="28"/>
      <c r="C55" s="17"/>
      <c r="D55" s="26" t="str">
        <f>IF(B55="","",IF(B55=0,H53,((P53+B55)-$A$6)))</f>
        <v/>
      </c>
      <c r="E55" s="19"/>
      <c r="F55" s="27"/>
      <c r="G55" s="19"/>
      <c r="H55" s="26" t="str">
        <f>IF(D55="","",IF(B55=0,D55,D55+($A$6*2)))</f>
        <v/>
      </c>
      <c r="I55" s="19"/>
      <c r="J55" s="29"/>
      <c r="K55" s="15"/>
      <c r="M55" s="30" t="str">
        <f>IF(J55="Collectes","Collectes",IF(J55="remises","remises",IF(J55="S/Réseau","S/Réseau",IF(J55="Relevages","Relevages",IF(J55="DR","DR",IF(J55="Pick-Up","Pick-Up",IF(J55="Retour","Retour",IF(J55="Non Course","Non Course",IF(J55="Tps Forf.","Tps Forf.","")))))))))</f>
        <v/>
      </c>
      <c r="N55" s="31" t="str">
        <f t="shared" ref="N55" si="22">IF(M55="","",B55)</f>
        <v/>
      </c>
      <c r="P55" s="49" t="str">
        <f t="shared" si="2"/>
        <v/>
      </c>
    </row>
    <row r="56" spans="1:20" ht="11.25" customHeight="1" thickTop="1" x14ac:dyDescent="0.25">
      <c r="A56" s="37"/>
      <c r="B56" s="15"/>
      <c r="C56" s="17"/>
      <c r="D56" s="24"/>
      <c r="E56" s="19"/>
      <c r="F56" s="24"/>
      <c r="G56" s="19"/>
      <c r="H56" s="24"/>
      <c r="I56" s="19"/>
      <c r="J56" s="15"/>
      <c r="K56" s="15"/>
      <c r="P56" s="49" t="str">
        <f t="shared" si="2"/>
        <v/>
      </c>
    </row>
    <row r="57" spans="1:20" ht="19.5" customHeight="1" thickBot="1" x14ac:dyDescent="0.3">
      <c r="A57" s="38">
        <v>24</v>
      </c>
      <c r="B57" s="28"/>
      <c r="C57" s="17"/>
      <c r="D57" s="26" t="str">
        <f>IF(B57="","",IF(B57=0,H55,((P55+B57)-$A$6)))</f>
        <v/>
      </c>
      <c r="E57" s="19"/>
      <c r="F57" s="27"/>
      <c r="G57" s="19"/>
      <c r="H57" s="26" t="str">
        <f>IF(D57="","",IF(B57=0,D57,D57+($A$6*2)))</f>
        <v/>
      </c>
      <c r="I57" s="19"/>
      <c r="J57" s="29"/>
      <c r="K57" s="15"/>
      <c r="M57" s="30" t="str">
        <f>IF(J57="Collectes","Collectes",IF(J57="remises","remises",IF(J57="S/Réseau","S/Réseau",IF(J57="Relevages","Relevages",IF(J57="DR","DR",IF(J57="Pick-Up","Pick-Up",IF(J57="Retour","Retour",IF(J57="Non Course","Non Course",IF(J57="Tps Forf.","Tps Forf.","")))))))))</f>
        <v/>
      </c>
      <c r="N57" s="31" t="str">
        <f t="shared" ref="N57" si="23">IF(M57="","",B57)</f>
        <v/>
      </c>
      <c r="P57" s="49" t="str">
        <f t="shared" si="2"/>
        <v/>
      </c>
    </row>
    <row r="58" spans="1:20" ht="11.25" customHeight="1" thickTop="1" x14ac:dyDescent="0.25">
      <c r="A58" s="37"/>
      <c r="B58" s="15"/>
      <c r="C58" s="17"/>
      <c r="D58" s="24"/>
      <c r="E58" s="19"/>
      <c r="F58" s="24"/>
      <c r="G58" s="19"/>
      <c r="H58" s="24"/>
      <c r="I58" s="19"/>
      <c r="J58" s="15"/>
      <c r="K58" s="15"/>
      <c r="P58" s="49" t="str">
        <f t="shared" si="2"/>
        <v/>
      </c>
    </row>
    <row r="59" spans="1:20" ht="19.5" customHeight="1" thickBot="1" x14ac:dyDescent="0.3">
      <c r="A59" s="38">
        <v>25</v>
      </c>
      <c r="B59" s="28"/>
      <c r="C59" s="17"/>
      <c r="D59" s="26" t="str">
        <f>IF(B59="","",IF(B59=0,H57,((P57+B59)-$A$6)))</f>
        <v/>
      </c>
      <c r="E59" s="19"/>
      <c r="F59" s="27"/>
      <c r="G59" s="19"/>
      <c r="H59" s="26" t="str">
        <f>IF(D59="","",IF(B59=0,D59,D59+($A$6*2)))</f>
        <v/>
      </c>
      <c r="I59" s="19"/>
      <c r="J59" s="29"/>
      <c r="K59" s="15"/>
      <c r="M59" s="30" t="str">
        <f>IF(J59="Collectes","Collectes",IF(J59="remises","remises",IF(J59="S/Réseau","S/Réseau",IF(J59="Relevages","Relevages",IF(J59="DR","DR",IF(J59="Pick-Up","Pick-Up",IF(J59="Retour","Retour",IF(J59="Non Course","Non Course",IF(J59="Tps Forf.","Tps Forf.","")))))))))</f>
        <v/>
      </c>
      <c r="N59" s="31" t="str">
        <f t="shared" ref="N59" si="24">IF(M59="","",B59)</f>
        <v/>
      </c>
      <c r="P59" s="49" t="str">
        <f t="shared" si="2"/>
        <v/>
      </c>
    </row>
    <row r="60" spans="1:20" ht="11.25" customHeight="1" thickTop="1" x14ac:dyDescent="0.25">
      <c r="A60" s="37"/>
      <c r="B60" s="15"/>
      <c r="C60" s="17"/>
      <c r="D60" s="24"/>
      <c r="E60" s="19"/>
      <c r="F60" s="24"/>
      <c r="G60" s="19"/>
      <c r="H60" s="24"/>
      <c r="I60" s="19"/>
      <c r="J60" s="15"/>
      <c r="K60" s="15"/>
      <c r="P60" s="49" t="str">
        <f t="shared" si="2"/>
        <v/>
      </c>
    </row>
    <row r="61" spans="1:20" ht="19.5" customHeight="1" thickBot="1" x14ac:dyDescent="0.3">
      <c r="A61" s="38">
        <v>26</v>
      </c>
      <c r="B61" s="28"/>
      <c r="C61" s="17"/>
      <c r="D61" s="26" t="str">
        <f>IF(B61="","",IF(B61=0,H59,((P59+B61)-$A$6)))</f>
        <v/>
      </c>
      <c r="E61" s="19"/>
      <c r="F61" s="27"/>
      <c r="G61" s="19"/>
      <c r="H61" s="26" t="str">
        <f>IF(D61="","",IF(B61=0,D61,D61+($A$6*2)))</f>
        <v/>
      </c>
      <c r="I61" s="19"/>
      <c r="J61" s="29"/>
      <c r="K61" s="15"/>
      <c r="M61" s="30" t="str">
        <f>IF(J61="Collectes","Collectes",IF(J61="remises","remises",IF(J61="S/Réseau","S/Réseau",IF(J61="Relevages","Relevages",IF(J61="DR","DR",IF(J61="Pick-Up","Pick-Up",IF(J61="Retour","Retour",IF(J61="Non Course","Non Course",IF(J61="Tps Forf.","Tps Forf.","")))))))))</f>
        <v/>
      </c>
      <c r="N61" s="31" t="str">
        <f t="shared" ref="N61" si="25">IF(M61="","",B61)</f>
        <v/>
      </c>
      <c r="P61" s="49" t="str">
        <f t="shared" si="2"/>
        <v/>
      </c>
    </row>
    <row r="62" spans="1:20" ht="11.25" customHeight="1" thickTop="1" x14ac:dyDescent="0.25">
      <c r="A62" s="37"/>
      <c r="B62" s="15"/>
      <c r="C62" s="17"/>
      <c r="D62" s="24"/>
      <c r="E62" s="19"/>
      <c r="F62" s="24"/>
      <c r="G62" s="19"/>
      <c r="H62" s="24"/>
      <c r="I62" s="19"/>
      <c r="J62" s="15"/>
      <c r="K62" s="15"/>
      <c r="P62" s="49" t="str">
        <f t="shared" si="2"/>
        <v/>
      </c>
    </row>
    <row r="63" spans="1:20" ht="19.5" customHeight="1" thickBot="1" x14ac:dyDescent="0.3">
      <c r="A63" s="38">
        <v>27</v>
      </c>
      <c r="B63" s="28"/>
      <c r="C63" s="17"/>
      <c r="D63" s="26" t="str">
        <f>IF(B63="","",IF(B63=0,H61,((P61+B63)-$A$6)))</f>
        <v/>
      </c>
      <c r="E63" s="19"/>
      <c r="F63" s="27"/>
      <c r="G63" s="19"/>
      <c r="H63" s="26" t="str">
        <f>IF(D63="","",IF(B63=0,D63,D63+($A$6*2)))</f>
        <v/>
      </c>
      <c r="I63" s="19"/>
      <c r="J63" s="29"/>
      <c r="K63" s="15"/>
      <c r="M63" s="30" t="str">
        <f>IF(J63="Collectes","Collectes",IF(J63="remises","remises",IF(J63="S/Réseau","S/Réseau",IF(J63="Relevages","Relevages",IF(J63="DR","DR",IF(J63="Pick-Up","Pick-Up",IF(J63="Retour","Retour",IF(J63="Non Course","Non Course",IF(J63="Tps Forf.","Tps Forf.","")))))))))</f>
        <v/>
      </c>
      <c r="N63" s="31" t="str">
        <f t="shared" ref="N63" si="26">IF(M63="","",B63)</f>
        <v/>
      </c>
      <c r="P63" s="49" t="str">
        <f t="shared" si="2"/>
        <v/>
      </c>
    </row>
    <row r="64" spans="1:20" ht="11.25" customHeight="1" thickTop="1" x14ac:dyDescent="0.25">
      <c r="A64" s="37"/>
      <c r="B64" s="15"/>
      <c r="C64" s="17"/>
      <c r="D64" s="24"/>
      <c r="E64" s="19"/>
      <c r="F64" s="24"/>
      <c r="G64" s="19"/>
      <c r="H64" s="24"/>
      <c r="I64" s="19"/>
      <c r="J64" s="15"/>
      <c r="K64" s="15"/>
      <c r="P64" s="49" t="str">
        <f t="shared" si="2"/>
        <v/>
      </c>
    </row>
    <row r="65" spans="1:16" ht="19.5" customHeight="1" thickBot="1" x14ac:dyDescent="0.3">
      <c r="A65" s="38">
        <v>28</v>
      </c>
      <c r="B65" s="28"/>
      <c r="C65" s="17"/>
      <c r="D65" s="26" t="str">
        <f>IF(B65="","",IF(B65=0,H63,((P63+B65)-$A$6)))</f>
        <v/>
      </c>
      <c r="E65" s="19"/>
      <c r="F65" s="27"/>
      <c r="G65" s="19"/>
      <c r="H65" s="26" t="str">
        <f>IF(D65="","",IF(B65=0,D65,D65+($A$6*2)))</f>
        <v/>
      </c>
      <c r="I65" s="19"/>
      <c r="J65" s="29"/>
      <c r="K65" s="15"/>
      <c r="M65" s="30" t="str">
        <f>IF(J65="Collectes","Collectes",IF(J65="remises","remises",IF(J65="S/Réseau","S/Réseau",IF(J65="Relevages","Relevages",IF(J65="DR","DR",IF(J65="Pick-Up","Pick-Up",IF(J65="Retour","Retour",IF(J65="Non Course","Non Course",IF(J65="Tps Forf.","Tps Forf.","")))))))))</f>
        <v/>
      </c>
      <c r="N65" s="31" t="str">
        <f t="shared" ref="N65" si="27">IF(M65="","",B65)</f>
        <v/>
      </c>
      <c r="P65" s="49" t="str">
        <f t="shared" si="2"/>
        <v/>
      </c>
    </row>
    <row r="66" spans="1:16" ht="11.25" customHeight="1" thickTop="1" x14ac:dyDescent="0.25">
      <c r="A66" s="37"/>
      <c r="B66" s="15"/>
      <c r="C66" s="17"/>
      <c r="D66" s="24"/>
      <c r="E66" s="19"/>
      <c r="F66" s="24"/>
      <c r="G66" s="19"/>
      <c r="H66" s="24"/>
      <c r="I66" s="19"/>
      <c r="J66" s="15"/>
      <c r="K66" s="15"/>
      <c r="P66" s="49" t="str">
        <f t="shared" si="2"/>
        <v/>
      </c>
    </row>
    <row r="67" spans="1:16" ht="19.5" customHeight="1" thickBot="1" x14ac:dyDescent="0.3">
      <c r="A67" s="38">
        <v>29</v>
      </c>
      <c r="B67" s="28"/>
      <c r="C67" s="17"/>
      <c r="D67" s="26" t="str">
        <f>IF(B67="","",IF(B67=0,H65,((P65+B67)-$A$6)))</f>
        <v/>
      </c>
      <c r="E67" s="19"/>
      <c r="F67" s="27"/>
      <c r="G67" s="19"/>
      <c r="H67" s="26" t="str">
        <f>IF(D67="","",IF(B67=0,D67,D67+($A$6*2)))</f>
        <v/>
      </c>
      <c r="I67" s="19"/>
      <c r="J67" s="29"/>
      <c r="K67" s="15"/>
      <c r="M67" s="30" t="str">
        <f>IF(J67="Collectes","Collectes",IF(J67="remises","remises",IF(J67="S/Réseau","S/Réseau",IF(J67="Relevages","Relevages",IF(J67="DR","DR",IF(J67="Pick-Up","Pick-Up",IF(J67="Retour","Retour",IF(J67="Non Course","Non Course",IF(J67="Tps Forf.","Tps Forf.","")))))))))</f>
        <v/>
      </c>
      <c r="N67" s="31" t="str">
        <f t="shared" ref="N67" si="28">IF(M67="","",B67)</f>
        <v/>
      </c>
      <c r="P67" s="49" t="str">
        <f t="shared" si="2"/>
        <v/>
      </c>
    </row>
    <row r="68" spans="1:16" ht="11.25" customHeight="1" thickTop="1" x14ac:dyDescent="0.25">
      <c r="A68" s="37"/>
      <c r="B68" s="15"/>
      <c r="C68" s="17"/>
      <c r="D68" s="24"/>
      <c r="E68" s="19"/>
      <c r="F68" s="24"/>
      <c r="G68" s="19"/>
      <c r="H68" s="24"/>
      <c r="I68" s="19"/>
      <c r="J68" s="15"/>
      <c r="K68" s="15"/>
      <c r="P68" s="49" t="str">
        <f t="shared" si="2"/>
        <v/>
      </c>
    </row>
    <row r="69" spans="1:16" ht="19.5" customHeight="1" thickBot="1" x14ac:dyDescent="0.3">
      <c r="A69" s="38">
        <v>30</v>
      </c>
      <c r="B69" s="28"/>
      <c r="C69" s="17"/>
      <c r="D69" s="26" t="str">
        <f>IF(B69="","",IF(B69=0,H67,((P67+B69)-$A$6)))</f>
        <v/>
      </c>
      <c r="E69" s="19"/>
      <c r="F69" s="27"/>
      <c r="G69" s="19"/>
      <c r="H69" s="26" t="str">
        <f>IF(D69="","",IF(B69=0,D69,D69+($A$6*2)))</f>
        <v/>
      </c>
      <c r="I69" s="19"/>
      <c r="J69" s="29"/>
      <c r="K69" s="15"/>
      <c r="M69" s="30" t="str">
        <f>IF(J69="Collectes","Collectes",IF(J69="remises","remises",IF(J69="S/Réseau","S/Réseau",IF(J69="Relevages","Relevages",IF(J69="DR","DR",IF(J69="Pick-Up","Pick-Up",IF(J69="Retour","Retour",IF(J69="Non Course","Non Course",IF(J69="Tps Forf.","Tps Forf.","")))))))))</f>
        <v/>
      </c>
      <c r="N69" s="31" t="str">
        <f t="shared" ref="N69" si="29">IF(M69="","",B69)</f>
        <v/>
      </c>
      <c r="P69" s="49" t="str">
        <f t="shared" si="2"/>
        <v/>
      </c>
    </row>
    <row r="70" spans="1:16" ht="11.25" customHeight="1" thickTop="1" x14ac:dyDescent="0.25">
      <c r="A70" s="37"/>
      <c r="B70" s="15"/>
      <c r="C70" s="17"/>
      <c r="D70" s="24"/>
      <c r="E70" s="19"/>
      <c r="F70" s="24"/>
      <c r="G70" s="19"/>
      <c r="H70" s="24"/>
      <c r="I70" s="19"/>
      <c r="J70" s="15"/>
      <c r="K70" s="15"/>
      <c r="P70" s="49" t="str">
        <f t="shared" si="2"/>
        <v/>
      </c>
    </row>
    <row r="71" spans="1:16" x14ac:dyDescent="0.25">
      <c r="M71" s="32" t="str">
        <f>IF(J71="Collectes","Collectes",IF(J71="remises","remises",IF(J71="S/Réseau","S/Réseau",IF(J71="Relevages","Relevages",IF(J71="DR","DR",IF(J71="Pick-Up","Pick-Up",IF(J71="Retour","Retour",IF(J71="Non Course","Non Course",IF(J71="Tps Forf.","Tps Forf.","")))))))))</f>
        <v/>
      </c>
      <c r="P71" s="49" t="str">
        <f t="shared" si="2"/>
        <v/>
      </c>
    </row>
  </sheetData>
  <mergeCells count="5">
    <mergeCell ref="B3:D4"/>
    <mergeCell ref="F3:F4"/>
    <mergeCell ref="H3:J4"/>
    <mergeCell ref="B5:D5"/>
    <mergeCell ref="H5:J5"/>
  </mergeCells>
  <conditionalFormatting sqref="A16:N16 A15:L15 N15">
    <cfRule type="expression" dxfId="83" priority="28" stopIfTrue="1">
      <formula>$B$13=""</formula>
    </cfRule>
  </conditionalFormatting>
  <conditionalFormatting sqref="A70:N70 A69:L69 N69">
    <cfRule type="expression" dxfId="82" priority="27">
      <formula>$B$67=""</formula>
    </cfRule>
  </conditionalFormatting>
  <conditionalFormatting sqref="A68:N68 A67:L67 N67">
    <cfRule type="expression" dxfId="81" priority="26">
      <formula>$B$65=""</formula>
    </cfRule>
  </conditionalFormatting>
  <conditionalFormatting sqref="A66:N66 A65:L65 N65">
    <cfRule type="expression" dxfId="80" priority="25">
      <formula>$B$63=""</formula>
    </cfRule>
  </conditionalFormatting>
  <conditionalFormatting sqref="A64:N64 A63:L63 N63">
    <cfRule type="expression" dxfId="79" priority="24">
      <formula>$B$61=""</formula>
    </cfRule>
  </conditionalFormatting>
  <conditionalFormatting sqref="A62:N62 A61:L61 N61">
    <cfRule type="expression" dxfId="78" priority="23">
      <formula>$B$59=""</formula>
    </cfRule>
  </conditionalFormatting>
  <conditionalFormatting sqref="A60:N60 A59:L59 N59">
    <cfRule type="expression" dxfId="77" priority="22">
      <formula>$B$57=""</formula>
    </cfRule>
  </conditionalFormatting>
  <conditionalFormatting sqref="A58:N58 A57:L57 N57">
    <cfRule type="expression" dxfId="76" priority="21">
      <formula>$B$55=""</formula>
    </cfRule>
  </conditionalFormatting>
  <conditionalFormatting sqref="A56:N56 A55:L55 N55">
    <cfRule type="expression" dxfId="75" priority="20">
      <formula>$B$53=""</formula>
    </cfRule>
  </conditionalFormatting>
  <conditionalFormatting sqref="A54:N54 A53:L53 N53">
    <cfRule type="expression" dxfId="74" priority="19">
      <formula>$B$51=""</formula>
    </cfRule>
  </conditionalFormatting>
  <conditionalFormatting sqref="A52:N52 A51:L51 N51">
    <cfRule type="expression" dxfId="73" priority="18">
      <formula>$B$49=""</formula>
    </cfRule>
  </conditionalFormatting>
  <conditionalFormatting sqref="A50:N50 A49:L49 N49">
    <cfRule type="expression" dxfId="72" priority="17">
      <formula>$B$47=""</formula>
    </cfRule>
  </conditionalFormatting>
  <conditionalFormatting sqref="A48:N48 A47:L47 N47">
    <cfRule type="expression" dxfId="71" priority="16">
      <formula>$B$45=""</formula>
    </cfRule>
  </conditionalFormatting>
  <conditionalFormatting sqref="A46:N46 A45:L45 N45">
    <cfRule type="expression" dxfId="70" priority="15">
      <formula>$B$43=""</formula>
    </cfRule>
  </conditionalFormatting>
  <conditionalFormatting sqref="A44:N44 A43:L43 N43">
    <cfRule type="expression" dxfId="69" priority="14">
      <formula>$B$41=""</formula>
    </cfRule>
  </conditionalFormatting>
  <conditionalFormatting sqref="A42:N42 A41:L41 N41">
    <cfRule type="expression" dxfId="68" priority="13">
      <formula>$B$39=""</formula>
    </cfRule>
  </conditionalFormatting>
  <conditionalFormatting sqref="A40:N40 A39:L39 N39">
    <cfRule type="expression" dxfId="67" priority="12">
      <formula>$B$37=""</formula>
    </cfRule>
  </conditionalFormatting>
  <conditionalFormatting sqref="A38:N38 A37:L37 N37">
    <cfRule type="expression" dxfId="66" priority="11">
      <formula>$B$35=""</formula>
    </cfRule>
  </conditionalFormatting>
  <conditionalFormatting sqref="A36:N36 A35:L35 N35">
    <cfRule type="expression" dxfId="65" priority="10">
      <formula>$B$33=""</formula>
    </cfRule>
  </conditionalFormatting>
  <conditionalFormatting sqref="A34:N34 A33:L33 N33">
    <cfRule type="expression" dxfId="64" priority="9">
      <formula>$B$31=""</formula>
    </cfRule>
  </conditionalFormatting>
  <conditionalFormatting sqref="A32:N32 A31:L31 N31">
    <cfRule type="expression" dxfId="63" priority="8">
      <formula>$B$29=""</formula>
    </cfRule>
  </conditionalFormatting>
  <conditionalFormatting sqref="A30:N30 A29:L29 N29">
    <cfRule type="expression" dxfId="62" priority="7">
      <formula>$B$27=""</formula>
    </cfRule>
  </conditionalFormatting>
  <conditionalFormatting sqref="A28:N28 A27:L27 N27">
    <cfRule type="expression" dxfId="61" priority="6">
      <formula>$B$25=""</formula>
    </cfRule>
  </conditionalFormatting>
  <conditionalFormatting sqref="A26:N26 A25:L25 N25">
    <cfRule type="expression" dxfId="60" priority="5">
      <formula>$B$23=""</formula>
    </cfRule>
  </conditionalFormatting>
  <conditionalFormatting sqref="A24:N24 A23:L23 N23">
    <cfRule type="expression" dxfId="59" priority="4">
      <formula>$B$21=""</formula>
    </cfRule>
  </conditionalFormatting>
  <conditionalFormatting sqref="A22:N22 A21:L21 N21">
    <cfRule type="expression" dxfId="58" priority="3">
      <formula>$B$19=""</formula>
    </cfRule>
  </conditionalFormatting>
  <conditionalFormatting sqref="A20:N20 A19:L19 N19">
    <cfRule type="expression" dxfId="57" priority="2">
      <formula>$B$17=""</formula>
    </cfRule>
  </conditionalFormatting>
  <conditionalFormatting sqref="A18:N18 A17:L17 N17">
    <cfRule type="expression" dxfId="56" priority="1">
      <formula>$B$15=""</formula>
    </cfRule>
  </conditionalFormatting>
  <dataValidations count="5">
    <dataValidation type="time" allowBlank="1" showInputMessage="1" showErrorMessage="1" sqref="B11 B13 B15 B17 B19 B21 B23 B25 B27 B29 B31 B33 B35 B37 B39 B41 B43 B45 B47 B63 B55 B51 B59 B49 B53 B57 B61 B65 B67 B69">
      <formula1>0</formula1>
      <formula2>0.125</formula2>
    </dataValidation>
    <dataValidation type="time" allowBlank="1" showInputMessage="1" showErrorMessage="1" sqref="H9">
      <formula1>0.208333333333333</formula1>
      <formula2>0.791666666666667</formula2>
    </dataValidation>
    <dataValidation allowBlank="1" showInputMessage="1" showErrorMessage="1" promptTitle="Aide :" prompt="Dans ce cadre, tapez le nom de la course &quot;9812&quot; par exemple et ensuite vous mettez la couleur en cliquant sur le bouton de remplissage des couleurs." sqref="E5"/>
    <dataValidation allowBlank="1" showInputMessage="1" showErrorMessage="1" promptTitle="Aide :" prompt="Tapez le Nom du titulaire de la course._x000a_Si c'est une Course du Samedi Tapez le Nom du Type : LEROUX / DUPOND" sqref="H5:J5"/>
    <dataValidation allowBlank="1" showInputMessage="1" showErrorMessage="1" promptTitle="Aide :" prompt="Dans ce cadre, tapez le nom de la course &quot;9812&quot; par exemple et ensuite vous mettez la couleur en cliquant sur le bouton de remplissage des couleurs._x000a_" sqref="F5"/>
  </dataValidation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5" name="Button 1">
              <controlPr defaultSize="0" print="0" autoFill="0" autoPict="0" macro="[0]!RetourTdB">
                <anchor moveWithCells="1" sizeWithCells="1">
                  <from>
                    <xdr:col>3</xdr:col>
                    <xdr:colOff>390525</xdr:colOff>
                    <xdr:row>0</xdr:row>
                    <xdr:rowOff>171450</xdr:rowOff>
                  </from>
                  <to>
                    <xdr:col>5</xdr:col>
                    <xdr:colOff>495300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6" name="Button 2">
              <controlPr defaultSize="0" print="0" autoFill="0" autoPict="0" macro="[0]!SupprmerCourse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3</xdr:col>
                    <xdr:colOff>161925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7" name="Option Button 3">
              <controlPr defaultSize="0" autoFill="0" autoLine="0" autoPict="0" altText="Semaine">
                <anchor moveWithCells="1">
                  <from>
                    <xdr:col>5</xdr:col>
                    <xdr:colOff>685800</xdr:colOff>
                    <xdr:row>0</xdr:row>
                    <xdr:rowOff>85725</xdr:rowOff>
                  </from>
                  <to>
                    <xdr:col>5</xdr:col>
                    <xdr:colOff>2143125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8" name="Option Button 4">
              <controlPr defaultSize="0" autoFill="0" autoLine="0" autoPict="0" altText="">
                <anchor moveWithCells="1">
                  <from>
                    <xdr:col>5</xdr:col>
                    <xdr:colOff>685800</xdr:colOff>
                    <xdr:row>1</xdr:row>
                    <xdr:rowOff>0</xdr:rowOff>
                  </from>
                  <to>
                    <xdr:col>5</xdr:col>
                    <xdr:colOff>2143125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9" name="Button 5">
              <controlPr defaultSize="0" print="0" autoFill="0" autoPict="0" macro="[0]!creationnomonglet">
                <anchor moveWithCells="1" sizeWithCells="1">
                  <from>
                    <xdr:col>5</xdr:col>
                    <xdr:colOff>1685925</xdr:colOff>
                    <xdr:row>0</xdr:row>
                    <xdr:rowOff>180975</xdr:rowOff>
                  </from>
                  <to>
                    <xdr:col>6</xdr:col>
                    <xdr:colOff>171450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10" name="Button 6">
              <controlPr defaultSize="0" print="0" autoFill="0" autoPict="0" macro="[0]!Pivot_Table">
                <anchor moveWithCells="1" sizeWithCells="1">
                  <from>
                    <xdr:col>7</xdr:col>
                    <xdr:colOff>161925</xdr:colOff>
                    <xdr:row>0</xdr:row>
                    <xdr:rowOff>180975</xdr:rowOff>
                  </from>
                  <to>
                    <xdr:col>9</xdr:col>
                    <xdr:colOff>266700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Remises!$A$1:$A$13</xm:f>
          </x14:formula1>
          <xm:sqref>J13</xm:sqref>
        </x14:dataValidation>
        <x14:dataValidation type="list" allowBlank="1" showInputMessage="1" showErrorMessage="1">
          <x14:formula1>
            <xm:f>Remises!$A$1:$A$14</xm:f>
          </x14:formula1>
          <xm:sqref>J11</xm:sqref>
        </x14:dataValidation>
        <x14:dataValidation type="list" allowBlank="1" showInputMessage="1" showErrorMessage="1">
          <x14:formula1>
            <xm:f>Remises!$A$1:$A$11</xm:f>
          </x14:formula1>
          <xm:sqref>J69 J67 J65 J63 J61 J59 J57 J55 J53 J51 J49 J47 J45 J43 J41 J39 J37 J35 J33 J31 J29 J27 J25 J23 J21 J19 J17 J15</xm:sqref>
        </x14:dataValidation>
        <x14:dataValidation type="list" allowBlank="1" showInputMessage="1" showErrorMessage="1" promptTitle="Aide :" prompt="Sélectionnez dans le menu déroulant le numéro de la PT.">
          <x14:formula1>
            <xm:f>Remises!$B$1:$B$30</xm:f>
          </x14:formula1>
          <xm:sqref>B5:D5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B7DEE8"/>
  </sheetPr>
  <dimension ref="A1:T71"/>
  <sheetViews>
    <sheetView zoomScaleNormal="100" workbookViewId="0">
      <selection activeCell="R7" sqref="R7:T16"/>
    </sheetView>
  </sheetViews>
  <sheetFormatPr baseColWidth="10" defaultRowHeight="15" x14ac:dyDescent="0.25"/>
  <cols>
    <col min="1" max="1" width="3.28515625" style="39" customWidth="1"/>
    <col min="2" max="2" width="10.5703125" customWidth="1"/>
    <col min="3" max="3" width="3.85546875" style="5" customWidth="1"/>
    <col min="4" max="4" width="10.5703125" style="1" customWidth="1"/>
    <col min="5" max="5" width="3.85546875" style="3" customWidth="1"/>
    <col min="6" max="6" width="38.7109375" style="1" customWidth="1"/>
    <col min="7" max="7" width="3.85546875" style="3" customWidth="1"/>
    <col min="8" max="8" width="10.5703125" style="1" customWidth="1"/>
    <col min="9" max="9" width="3.85546875" style="3" customWidth="1"/>
    <col min="10" max="10" width="10.5703125" customWidth="1"/>
    <col min="11" max="11" width="4.42578125" customWidth="1"/>
    <col min="12" max="12" width="4.28515625" customWidth="1"/>
    <col min="13" max="13" width="11.5703125" customWidth="1"/>
    <col min="15" max="15" width="4.7109375" customWidth="1"/>
    <col min="18" max="18" width="12.5703125" customWidth="1"/>
    <col min="19" max="19" width="9.42578125" customWidth="1"/>
    <col min="20" max="20" width="7.85546875" customWidth="1"/>
  </cols>
  <sheetData>
    <row r="1" spans="1:20" ht="28.5" customHeight="1" x14ac:dyDescent="0.25">
      <c r="A1" s="36" t="s">
        <v>46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20" ht="28.5" customHeight="1" x14ac:dyDescent="0.25">
      <c r="A2" s="36"/>
      <c r="B2" s="6"/>
      <c r="C2" s="7"/>
      <c r="D2" s="8"/>
      <c r="E2" s="9"/>
      <c r="F2" s="8"/>
      <c r="G2" s="9"/>
      <c r="H2" s="8"/>
      <c r="I2" s="9"/>
      <c r="J2" s="6"/>
      <c r="K2" s="6"/>
    </row>
    <row r="3" spans="1:20" ht="22.5" customHeight="1" x14ac:dyDescent="0.25">
      <c r="A3" s="41"/>
      <c r="B3" s="69" t="s">
        <v>15</v>
      </c>
      <c r="C3" s="69"/>
      <c r="D3" s="69"/>
      <c r="E3" s="45"/>
      <c r="F3" s="71" t="s">
        <v>10</v>
      </c>
      <c r="G3" s="9"/>
      <c r="H3" s="69" t="s">
        <v>11</v>
      </c>
      <c r="I3" s="69"/>
      <c r="J3" s="69"/>
      <c r="K3" s="6"/>
      <c r="M3" s="48">
        <v>1</v>
      </c>
      <c r="N3" s="47" t="str">
        <f>IF(M3=2,"Samedi","Semaine")</f>
        <v>Semaine</v>
      </c>
    </row>
    <row r="4" spans="1:20" ht="22.5" customHeight="1" thickBot="1" x14ac:dyDescent="0.4">
      <c r="A4" s="41" t="s">
        <v>9</v>
      </c>
      <c r="B4" s="70"/>
      <c r="C4" s="70"/>
      <c r="D4" s="70"/>
      <c r="E4" s="45"/>
      <c r="F4" s="72"/>
      <c r="G4" s="43"/>
      <c r="H4" s="70"/>
      <c r="I4" s="70"/>
      <c r="J4" s="70"/>
      <c r="K4" s="6"/>
    </row>
    <row r="5" spans="1:20" ht="30" customHeight="1" thickTop="1" x14ac:dyDescent="0.25">
      <c r="A5" s="34"/>
      <c r="B5" s="73" t="s">
        <v>22</v>
      </c>
      <c r="C5" s="74"/>
      <c r="D5" s="75"/>
      <c r="E5" s="6"/>
      <c r="F5" s="50" t="s">
        <v>74</v>
      </c>
      <c r="G5" s="9"/>
      <c r="H5" s="73" t="s">
        <v>67</v>
      </c>
      <c r="I5" s="74"/>
      <c r="J5" s="75"/>
      <c r="K5" s="6"/>
    </row>
    <row r="6" spans="1:20" ht="22.5" customHeight="1" thickBot="1" x14ac:dyDescent="0.3">
      <c r="A6" s="41">
        <v>6.9444444444444447E-4</v>
      </c>
      <c r="B6" s="6"/>
      <c r="C6" s="7"/>
      <c r="D6" s="8"/>
      <c r="E6" s="9"/>
      <c r="F6" s="42"/>
      <c r="G6" s="9"/>
      <c r="H6" s="8"/>
      <c r="I6" s="9"/>
      <c r="J6" s="6"/>
      <c r="K6" s="6"/>
      <c r="R6" s="51"/>
      <c r="S6" s="51"/>
    </row>
    <row r="7" spans="1:20" s="2" customFormat="1" ht="24.75" customHeight="1" thickBot="1" x14ac:dyDescent="0.3">
      <c r="A7" s="35"/>
      <c r="B7" s="11" t="s">
        <v>2</v>
      </c>
      <c r="C7" s="12"/>
      <c r="D7" s="13" t="s">
        <v>0</v>
      </c>
      <c r="E7" s="12"/>
      <c r="F7" s="14" t="s">
        <v>48</v>
      </c>
      <c r="G7" s="12"/>
      <c r="H7" s="13" t="s">
        <v>1</v>
      </c>
      <c r="I7" s="12"/>
      <c r="J7" s="11" t="s">
        <v>3</v>
      </c>
      <c r="K7" s="10"/>
      <c r="N7" s="40">
        <f>SUM(N11:N76)</f>
        <v>0.1875</v>
      </c>
      <c r="P7"/>
      <c r="R7" s="53" t="str">
        <f>B5</f>
        <v>PT 7</v>
      </c>
      <c r="S7" s="53" t="str">
        <f>H5</f>
        <v>MARTIN</v>
      </c>
    </row>
    <row r="8" spans="1:20" s="4" customFormat="1" ht="7.5" customHeight="1" x14ac:dyDescent="0.25">
      <c r="A8" s="36"/>
      <c r="B8" s="9"/>
      <c r="C8" s="9"/>
      <c r="D8" s="9"/>
      <c r="E8" s="9"/>
      <c r="F8" s="9"/>
      <c r="G8" s="9"/>
      <c r="H8" s="9"/>
      <c r="I8" s="9"/>
      <c r="J8" s="9"/>
      <c r="K8" s="6"/>
      <c r="R8" s="52"/>
      <c r="S8" s="52"/>
    </row>
    <row r="9" spans="1:20" s="23" customFormat="1" ht="19.5" customHeight="1" thickBot="1" x14ac:dyDescent="0.3">
      <c r="A9" s="37"/>
      <c r="B9" s="16"/>
      <c r="C9" s="17"/>
      <c r="D9" s="18"/>
      <c r="E9" s="19"/>
      <c r="F9" s="27" t="s">
        <v>47</v>
      </c>
      <c r="G9" s="20"/>
      <c r="H9" s="28">
        <v>0.59375</v>
      </c>
      <c r="I9" s="21"/>
      <c r="J9" s="18"/>
      <c r="K9" s="22"/>
      <c r="M9" s="55" t="s">
        <v>68</v>
      </c>
      <c r="N9" s="55" t="s">
        <v>2</v>
      </c>
      <c r="R9" s="53" t="str">
        <f>F5</f>
        <v>Leroux</v>
      </c>
      <c r="S9" s="54" t="str">
        <f>N3</f>
        <v>Semaine</v>
      </c>
    </row>
    <row r="10" spans="1:20" s="25" customFormat="1" ht="11.25" customHeight="1" thickTop="1" x14ac:dyDescent="0.25">
      <c r="A10" s="37"/>
      <c r="B10" s="15"/>
      <c r="C10" s="17"/>
      <c r="D10" s="24"/>
      <c r="E10" s="19"/>
      <c r="F10" s="24"/>
      <c r="G10" s="19"/>
      <c r="H10" s="24"/>
      <c r="I10" s="19"/>
      <c r="J10" s="15"/>
      <c r="K10" s="15"/>
    </row>
    <row r="11" spans="1:20" s="25" customFormat="1" ht="19.5" customHeight="1" thickBot="1" x14ac:dyDescent="0.3">
      <c r="A11" s="38">
        <v>1</v>
      </c>
      <c r="B11" s="28">
        <v>2.0833333333333332E-2</v>
      </c>
      <c r="C11" s="17"/>
      <c r="D11" s="26">
        <f>IF(B11="","",((H9+B11)-A6))</f>
        <v>0.61388888888888893</v>
      </c>
      <c r="E11" s="19"/>
      <c r="F11" s="27" t="s">
        <v>53</v>
      </c>
      <c r="G11" s="19"/>
      <c r="H11" s="26">
        <f>IF(D11="","",D11+($A$6*2))</f>
        <v>0.61527777777777781</v>
      </c>
      <c r="I11" s="19"/>
      <c r="J11" s="29" t="s">
        <v>8</v>
      </c>
      <c r="K11" s="15"/>
      <c r="M11" s="30" t="str">
        <f>IF(J11="Collectes","Collectes",IF(J11="remises","remises",IF(J11="S/Réseau","S/Réseau",IF(J11="Relevages","Relevages",IF(J11="DR","DR",IF(J11="Pick-Up","Pick-Up",IF(J11="Retour","Retour",IF(J11="Non Course","Non Course",IF(J11="Tps Forf.","Tps Forf.","")))))))))</f>
        <v>Relevages</v>
      </c>
      <c r="N11" s="31">
        <f t="shared" ref="N11:N15" si="0">IF(M11="","",B11)</f>
        <v>2.0833333333333332E-2</v>
      </c>
      <c r="P11" s="49">
        <f>IF(H9="","",H9+B11)</f>
        <v>0.61458333333333337</v>
      </c>
      <c r="R11" s="58" t="s">
        <v>68</v>
      </c>
      <c r="S11" t="s">
        <v>70</v>
      </c>
      <c r="T11" t="s">
        <v>71</v>
      </c>
    </row>
    <row r="12" spans="1:20" ht="11.25" customHeight="1" thickTop="1" x14ac:dyDescent="0.25">
      <c r="A12" s="37"/>
      <c r="B12" s="15"/>
      <c r="C12" s="17"/>
      <c r="D12" s="24"/>
      <c r="E12" s="19"/>
      <c r="F12" s="24"/>
      <c r="G12" s="19"/>
      <c r="H12" s="24"/>
      <c r="I12" s="19"/>
      <c r="J12" s="15"/>
      <c r="K12" s="15"/>
      <c r="M12" s="32"/>
      <c r="N12" s="33" t="str">
        <f t="shared" si="0"/>
        <v/>
      </c>
      <c r="P12" s="49" t="str">
        <f t="shared" ref="P12" si="1">IF(H10="","",H10+B12)</f>
        <v/>
      </c>
      <c r="R12" s="2" t="s">
        <v>6</v>
      </c>
      <c r="S12" s="59">
        <v>7</v>
      </c>
      <c r="T12" s="56">
        <v>3.1250000000000007E-2</v>
      </c>
    </row>
    <row r="13" spans="1:20" ht="19.5" customHeight="1" thickBot="1" x14ac:dyDescent="0.3">
      <c r="A13" s="38">
        <v>2</v>
      </c>
      <c r="B13" s="28">
        <v>0</v>
      </c>
      <c r="C13" s="17"/>
      <c r="D13" s="26">
        <f>IF(B13="","",IF(B13=0,H11,((H11+B13)-$A$6)))</f>
        <v>0.61527777777777781</v>
      </c>
      <c r="E13" s="19"/>
      <c r="F13" s="27" t="s">
        <v>60</v>
      </c>
      <c r="G13" s="19"/>
      <c r="H13" s="26">
        <f>IF(D13="","",IF(B13=0,D13,D13+($A$6*2)))</f>
        <v>0.61527777777777781</v>
      </c>
      <c r="I13" s="19"/>
      <c r="J13" s="29" t="s">
        <v>4</v>
      </c>
      <c r="K13" s="15"/>
      <c r="M13" s="30" t="str">
        <f>IF(J13="Collectes","Collectes",IF(J13="remises","remises",IF(J13="S/Réseau","S/Réseau",IF(J13="Relevages","Relevages",IF(J13="DR","DR",IF(J13="Pick-Up","Pick-Up",IF(J13="Retour","Retour",IF(J13="Non Course","Non Course",IF(J13="Tps Forf.","Tps Forf.","")))))))))</f>
        <v>S/Réseau</v>
      </c>
      <c r="N13" s="31">
        <f t="shared" si="0"/>
        <v>0</v>
      </c>
      <c r="P13" s="49">
        <f>IF(B13="","",P11+B13)</f>
        <v>0.61458333333333337</v>
      </c>
      <c r="R13" s="2" t="s">
        <v>14</v>
      </c>
      <c r="S13" s="59">
        <v>1</v>
      </c>
      <c r="T13" s="56">
        <v>0.125</v>
      </c>
    </row>
    <row r="14" spans="1:20" ht="11.25" customHeight="1" thickTop="1" x14ac:dyDescent="0.25">
      <c r="A14" s="37"/>
      <c r="B14" s="15"/>
      <c r="C14" s="17"/>
      <c r="D14" s="24"/>
      <c r="E14" s="19"/>
      <c r="F14" s="24"/>
      <c r="G14" s="19"/>
      <c r="H14" s="24"/>
      <c r="I14" s="19"/>
      <c r="J14" s="15"/>
      <c r="K14" s="15"/>
      <c r="M14" s="32"/>
      <c r="N14" s="33" t="str">
        <f t="shared" si="0"/>
        <v/>
      </c>
      <c r="P14" s="49" t="str">
        <f t="shared" ref="P14:P71" si="2">IF(B14="","",P12+B14)</f>
        <v/>
      </c>
      <c r="R14" s="2" t="s">
        <v>8</v>
      </c>
      <c r="S14" s="59">
        <v>3</v>
      </c>
      <c r="T14" s="56">
        <v>2.7777777777777776E-2</v>
      </c>
    </row>
    <row r="15" spans="1:20" ht="19.5" customHeight="1" thickBot="1" x14ac:dyDescent="0.3">
      <c r="A15" s="38">
        <v>3</v>
      </c>
      <c r="B15" s="28">
        <v>3.472222222222222E-3</v>
      </c>
      <c r="C15" s="17"/>
      <c r="D15" s="26">
        <f>IF(B15="","",IF(B15=0,H13,((H13+B15)-$A$6)))</f>
        <v>0.61805555555555558</v>
      </c>
      <c r="E15" s="19"/>
      <c r="F15" s="27" t="s">
        <v>56</v>
      </c>
      <c r="G15" s="19"/>
      <c r="H15" s="26">
        <f>IF(D15="","",IF(B15=0,D15,D15+($A$6*2)))</f>
        <v>0.61944444444444446</v>
      </c>
      <c r="I15" s="19"/>
      <c r="J15" s="29" t="s">
        <v>8</v>
      </c>
      <c r="K15" s="15"/>
      <c r="M15" s="30" t="str">
        <f>IF(J15="Collectes","Collectes",IF(J15="remises","remises",IF(J15="S/Réseau","S/Réseau",IF(J15="Relevages","Relevages",IF(J15="DR","DR",IF(J15="Pick-Up","Pick-Up",IF(J15="Retour","Retour",IF(J15="Non Course","Non Course",IF(J15="Tps Forf.","Tps Forf.","")))))))))</f>
        <v>Relevages</v>
      </c>
      <c r="N15" s="31">
        <f t="shared" si="0"/>
        <v>3.472222222222222E-3</v>
      </c>
      <c r="P15" s="49">
        <f t="shared" si="2"/>
        <v>0.61805555555555558</v>
      </c>
      <c r="R15" s="2" t="s">
        <v>4</v>
      </c>
      <c r="S15" s="59">
        <v>5</v>
      </c>
      <c r="T15" s="56">
        <v>3.472222222222222E-3</v>
      </c>
    </row>
    <row r="16" spans="1:20" ht="11.25" customHeight="1" thickTop="1" x14ac:dyDescent="0.25">
      <c r="A16" s="37"/>
      <c r="B16" s="15"/>
      <c r="C16" s="17"/>
      <c r="D16" s="24"/>
      <c r="E16" s="19"/>
      <c r="F16" s="24"/>
      <c r="G16" s="19"/>
      <c r="H16" s="24"/>
      <c r="I16" s="19"/>
      <c r="J16" s="15"/>
      <c r="K16" s="15"/>
      <c r="P16" s="49" t="str">
        <f t="shared" si="2"/>
        <v/>
      </c>
      <c r="R16" s="2" t="s">
        <v>72</v>
      </c>
      <c r="S16" s="59">
        <v>16</v>
      </c>
      <c r="T16" s="56">
        <v>0.18749999999999997</v>
      </c>
    </row>
    <row r="17" spans="1:20" ht="19.5" customHeight="1" thickBot="1" x14ac:dyDescent="0.3">
      <c r="A17" s="38">
        <v>4</v>
      </c>
      <c r="B17" s="28">
        <v>6.9444444444444441E-3</v>
      </c>
      <c r="C17" s="17"/>
      <c r="D17" s="26">
        <f>IF(B17="","",IF(B17=0,H15,((P15+B17)-$A$6)))</f>
        <v>0.62430555555555556</v>
      </c>
      <c r="E17" s="19"/>
      <c r="F17" s="27" t="s">
        <v>49</v>
      </c>
      <c r="G17" s="19"/>
      <c r="H17" s="26">
        <f>IF(D17="","",IF(B17=0,D17,D17+($A$6*2)))</f>
        <v>0.62569444444444444</v>
      </c>
      <c r="I17" s="19"/>
      <c r="J17" s="29" t="s">
        <v>6</v>
      </c>
      <c r="K17" s="15"/>
      <c r="M17" s="30" t="str">
        <f>IF(J17="Collectes","Collectes",IF(J17="remises","remises",IF(J17="S/Réseau","S/Réseau",IF(J17="Relevages","Relevages",IF(J17="DR","DR",IF(J17="Pick-Up","Pick-Up",IF(J17="Retour","Retour",IF(J17="Non Course","Non Course",IF(J17="Tps Forf.","Tps Forf.","")))))))))</f>
        <v>Collectes</v>
      </c>
      <c r="N17" s="31">
        <f t="shared" ref="N17" si="3">IF(M17="","",B17)</f>
        <v>6.9444444444444441E-3</v>
      </c>
      <c r="P17" s="49">
        <f t="shared" si="2"/>
        <v>0.625</v>
      </c>
      <c r="R17" s="2"/>
      <c r="S17" s="47"/>
      <c r="T17" s="47"/>
    </row>
    <row r="18" spans="1:20" ht="11.25" customHeight="1" thickTop="1" x14ac:dyDescent="0.25">
      <c r="A18" s="37"/>
      <c r="B18" s="15"/>
      <c r="C18" s="17"/>
      <c r="D18" s="24"/>
      <c r="E18" s="19"/>
      <c r="F18" s="24"/>
      <c r="G18" s="19"/>
      <c r="H18" s="24"/>
      <c r="I18" s="19"/>
      <c r="J18" s="15"/>
      <c r="K18" s="15"/>
      <c r="P18" s="49" t="str">
        <f t="shared" si="2"/>
        <v/>
      </c>
      <c r="R18" s="2"/>
      <c r="S18" s="47"/>
      <c r="T18" s="47"/>
    </row>
    <row r="19" spans="1:20" ht="19.5" customHeight="1" thickBot="1" x14ac:dyDescent="0.3">
      <c r="A19" s="38">
        <v>5</v>
      </c>
      <c r="B19" s="28">
        <v>5.5555555555555558E-3</v>
      </c>
      <c r="C19" s="17"/>
      <c r="D19" s="26">
        <f>IF(B19="","",IF(B19=0,H17,((P17+B19)-$A$6)))</f>
        <v>0.62986111111111109</v>
      </c>
      <c r="E19" s="19"/>
      <c r="F19" s="27" t="s">
        <v>50</v>
      </c>
      <c r="G19" s="19"/>
      <c r="H19" s="26">
        <f>IF(D19="","",IF(B19=0,D19,D19+($A$6*2)))</f>
        <v>0.63124999999999998</v>
      </c>
      <c r="I19" s="19"/>
      <c r="J19" s="29" t="s">
        <v>6</v>
      </c>
      <c r="K19" s="15"/>
      <c r="M19" s="30" t="str">
        <f>IF(J19="Collectes","Collectes",IF(J19="remises","remises",IF(J19="S/Réseau","S/Réseau",IF(J19="Relevages","Relevages",IF(J19="DR","DR",IF(J19="Pick-Up","Pick-Up",IF(J19="Retour","Retour",IF(J19="Non Course","Non Course",IF(J19="Tps Forf.","Tps Forf.","")))))))))</f>
        <v>Collectes</v>
      </c>
      <c r="N19" s="31">
        <f t="shared" ref="N19" si="4">IF(M19="","",B19)</f>
        <v>5.5555555555555558E-3</v>
      </c>
      <c r="P19" s="49">
        <f t="shared" si="2"/>
        <v>0.63055555555555554</v>
      </c>
      <c r="R19" s="2"/>
      <c r="S19" s="47"/>
      <c r="T19" s="47"/>
    </row>
    <row r="20" spans="1:20" ht="11.25" customHeight="1" thickTop="1" x14ac:dyDescent="0.25">
      <c r="A20" s="37"/>
      <c r="B20" s="15"/>
      <c r="C20" s="17"/>
      <c r="D20" s="24"/>
      <c r="E20" s="19"/>
      <c r="F20" s="24"/>
      <c r="G20" s="19"/>
      <c r="H20" s="24"/>
      <c r="I20" s="19"/>
      <c r="J20" s="15"/>
      <c r="K20" s="15"/>
      <c r="M20" s="46"/>
      <c r="P20" s="49" t="str">
        <f t="shared" si="2"/>
        <v/>
      </c>
      <c r="R20" s="2"/>
      <c r="S20" s="47"/>
      <c r="T20" s="47"/>
    </row>
    <row r="21" spans="1:20" ht="19.5" customHeight="1" thickBot="1" x14ac:dyDescent="0.3">
      <c r="A21" s="38">
        <v>6</v>
      </c>
      <c r="B21" s="28">
        <v>8.3333333333333332E-3</v>
      </c>
      <c r="C21" s="17"/>
      <c r="D21" s="26">
        <f>IF(B21="","",IF(B21=0,H19,((P19+B21)-$A$6)))</f>
        <v>0.6381944444444444</v>
      </c>
      <c r="E21" s="19"/>
      <c r="F21" s="27" t="s">
        <v>51</v>
      </c>
      <c r="G21" s="19"/>
      <c r="H21" s="26">
        <f>IF(D21="","",IF(B21=0,D21,D21+($A$6*2)))</f>
        <v>0.63958333333333328</v>
      </c>
      <c r="I21" s="19"/>
      <c r="J21" s="29" t="s">
        <v>6</v>
      </c>
      <c r="K21" s="15"/>
      <c r="M21" s="30" t="str">
        <f>IF(J21="Collectes","Collectes",IF(J21="remises","remises",IF(J21="S/Réseau","S/Réseau",IF(J21="Relevages","Relevages",IF(J21="DR","DR",IF(J21="Pick-Up","Pick-Up",IF(J21="Retour","Retour",IF(J21="Non Course","Non Course",IF(J21="Tps Forf.","Tps Forf.","")))))))))</f>
        <v>Collectes</v>
      </c>
      <c r="N21" s="31">
        <f t="shared" ref="N21" si="5">IF(M21="","",B21)</f>
        <v>8.3333333333333332E-3</v>
      </c>
      <c r="P21" s="49">
        <f t="shared" si="2"/>
        <v>0.63888888888888884</v>
      </c>
      <c r="R21" s="2"/>
      <c r="S21" s="47"/>
      <c r="T21" s="47"/>
    </row>
    <row r="22" spans="1:20" ht="11.25" customHeight="1" thickTop="1" x14ac:dyDescent="0.25">
      <c r="A22" s="37"/>
      <c r="B22" s="15"/>
      <c r="C22" s="17"/>
      <c r="D22" s="24"/>
      <c r="E22" s="19"/>
      <c r="F22" s="24"/>
      <c r="G22" s="19"/>
      <c r="H22" s="24"/>
      <c r="I22" s="19"/>
      <c r="J22" s="15"/>
      <c r="K22" s="15"/>
      <c r="P22" s="49" t="str">
        <f t="shared" si="2"/>
        <v/>
      </c>
      <c r="R22" s="2"/>
      <c r="S22" s="47"/>
      <c r="T22" s="47"/>
    </row>
    <row r="23" spans="1:20" ht="19.5" customHeight="1" thickBot="1" x14ac:dyDescent="0.3">
      <c r="A23" s="38">
        <v>7</v>
      </c>
      <c r="B23" s="28">
        <v>3.472222222222222E-3</v>
      </c>
      <c r="C23" s="17"/>
      <c r="D23" s="26">
        <f>IF(B23="","",IF(B23=0,H21,((P21+B23)-$A$6)))</f>
        <v>0.64166666666666661</v>
      </c>
      <c r="E23" s="19"/>
      <c r="F23" s="27" t="s">
        <v>52</v>
      </c>
      <c r="G23" s="19"/>
      <c r="H23" s="26">
        <f>IF(D23="","",IF(B23=0,D23,D23+($A$6*2)))</f>
        <v>0.64305555555555549</v>
      </c>
      <c r="I23" s="19"/>
      <c r="J23" s="29" t="s">
        <v>6</v>
      </c>
      <c r="K23" s="15"/>
      <c r="M23" s="30" t="str">
        <f>IF(J23="Collectes","Collectes",IF(J23="remises","remises",IF(J23="S/Réseau","S/Réseau",IF(J23="Relevages","Relevages",IF(J23="DR","DR",IF(J23="Pick-Up","Pick-Up",IF(J23="Retour","Retour",IF(J23="Non Course","Non Course",IF(J23="Tps Forf.","Tps Forf.","")))))))))</f>
        <v>Collectes</v>
      </c>
      <c r="N23" s="31">
        <f t="shared" ref="N23" si="6">IF(M23="","",B23)</f>
        <v>3.472222222222222E-3</v>
      </c>
      <c r="P23" s="49">
        <f t="shared" si="2"/>
        <v>0.64236111111111105</v>
      </c>
      <c r="R23" s="2"/>
      <c r="S23" s="47"/>
      <c r="T23" s="47"/>
    </row>
    <row r="24" spans="1:20" ht="11.25" customHeight="1" thickTop="1" x14ac:dyDescent="0.25">
      <c r="A24" s="37"/>
      <c r="B24" s="15"/>
      <c r="C24" s="17"/>
      <c r="D24" s="24"/>
      <c r="E24" s="19"/>
      <c r="F24" s="24"/>
      <c r="G24" s="19"/>
      <c r="H24" s="24"/>
      <c r="I24" s="19"/>
      <c r="J24" s="15"/>
      <c r="K24" s="15"/>
      <c r="P24" s="49" t="str">
        <f t="shared" si="2"/>
        <v/>
      </c>
      <c r="R24" s="2"/>
      <c r="S24" s="47"/>
      <c r="T24" s="47"/>
    </row>
    <row r="25" spans="1:20" ht="19.5" customHeight="1" thickBot="1" x14ac:dyDescent="0.3">
      <c r="A25" s="38">
        <v>8</v>
      </c>
      <c r="B25" s="28">
        <v>3.472222222222222E-3</v>
      </c>
      <c r="C25" s="17"/>
      <c r="D25" s="26">
        <f>IF(B25="","",IF(B25=0,H23,((P23+B25)-$A$6)))</f>
        <v>0.64513888888888882</v>
      </c>
      <c r="E25" s="19"/>
      <c r="F25" s="27" t="s">
        <v>54</v>
      </c>
      <c r="G25" s="19"/>
      <c r="H25" s="26">
        <f>IF(D25="","",IF(B25=0,D25,D25+($A$6*2)))</f>
        <v>0.6465277777777777</v>
      </c>
      <c r="I25" s="19"/>
      <c r="J25" s="29" t="s">
        <v>8</v>
      </c>
      <c r="K25" s="15"/>
      <c r="M25" s="30" t="str">
        <f>IF(J25="Collectes","Collectes",IF(J25="remises","remises",IF(J25="S/Réseau","S/Réseau",IF(J25="Relevages","Relevages",IF(J25="DR","DR",IF(J25="Pick-Up","Pick-Up",IF(J25="Retour","Retour",IF(J25="Non Course","Non Course",IF(J25="Tps Forf.","Tps Forf.","")))))))))</f>
        <v>Relevages</v>
      </c>
      <c r="N25" s="31">
        <f t="shared" ref="N25" si="7">IF(M25="","",B25)</f>
        <v>3.472222222222222E-3</v>
      </c>
      <c r="P25" s="49">
        <f t="shared" si="2"/>
        <v>0.64583333333333326</v>
      </c>
      <c r="R25" s="2"/>
      <c r="S25" s="47"/>
      <c r="T25" s="47"/>
    </row>
    <row r="26" spans="1:20" ht="11.25" customHeight="1" thickTop="1" x14ac:dyDescent="0.25">
      <c r="A26" s="37"/>
      <c r="B26" s="15"/>
      <c r="C26" s="17"/>
      <c r="D26" s="24"/>
      <c r="E26" s="19"/>
      <c r="F26" s="24"/>
      <c r="G26" s="19"/>
      <c r="H26" s="24"/>
      <c r="I26" s="19"/>
      <c r="J26" s="15"/>
      <c r="K26" s="15"/>
      <c r="P26" s="49" t="str">
        <f t="shared" si="2"/>
        <v/>
      </c>
      <c r="R26" s="2"/>
      <c r="S26" s="47"/>
      <c r="T26" s="47"/>
    </row>
    <row r="27" spans="1:20" ht="19.5" customHeight="1" thickBot="1" x14ac:dyDescent="0.3">
      <c r="A27" s="38">
        <v>9</v>
      </c>
      <c r="B27" s="28">
        <v>3.472222222222222E-3</v>
      </c>
      <c r="C27" s="17"/>
      <c r="D27" s="26">
        <f>IF(B27="","",IF(B27=0,H25,((P25+B27)-$A$6)))</f>
        <v>0.64861111111111103</v>
      </c>
      <c r="E27" s="19"/>
      <c r="F27" s="27" t="s">
        <v>55</v>
      </c>
      <c r="G27" s="19"/>
      <c r="H27" s="26">
        <f>IF(D27="","",IF(B27=0,D27,D27+($A$6*2)))</f>
        <v>0.64999999999999991</v>
      </c>
      <c r="I27" s="19"/>
      <c r="J27" s="29" t="s">
        <v>6</v>
      </c>
      <c r="K27" s="15"/>
      <c r="M27" s="30" t="str">
        <f>IF(J27="Collectes","Collectes",IF(J27="remises","remises",IF(J27="S/Réseau","S/Réseau",IF(J27="Relevages","Relevages",IF(J27="DR","DR",IF(J27="Pick-Up","Pick-Up",IF(J27="Retour","Retour",IF(J27="Non Course","Non Course",IF(J27="Tps Forf.","Tps Forf.","")))))))))</f>
        <v>Collectes</v>
      </c>
      <c r="N27" s="31">
        <f t="shared" ref="N27" si="8">IF(M27="","",B27)</f>
        <v>3.472222222222222E-3</v>
      </c>
      <c r="P27" s="49">
        <f t="shared" si="2"/>
        <v>0.64930555555555547</v>
      </c>
      <c r="R27" s="2"/>
      <c r="S27" s="47"/>
      <c r="T27" s="47"/>
    </row>
    <row r="28" spans="1:20" ht="11.25" customHeight="1" thickTop="1" x14ac:dyDescent="0.25">
      <c r="A28" s="37"/>
      <c r="B28" s="15"/>
      <c r="C28" s="17"/>
      <c r="D28" s="24"/>
      <c r="E28" s="19"/>
      <c r="F28" s="24"/>
      <c r="G28" s="19"/>
      <c r="H28" s="24"/>
      <c r="I28" s="19"/>
      <c r="J28" s="15"/>
      <c r="K28" s="15"/>
      <c r="P28" s="49" t="str">
        <f t="shared" si="2"/>
        <v/>
      </c>
      <c r="R28" s="2"/>
      <c r="S28" s="47"/>
      <c r="T28" s="47"/>
    </row>
    <row r="29" spans="1:20" ht="19.5" customHeight="1" thickBot="1" x14ac:dyDescent="0.3">
      <c r="A29" s="38">
        <v>10</v>
      </c>
      <c r="B29" s="28">
        <v>3.472222222222222E-3</v>
      </c>
      <c r="C29" s="17"/>
      <c r="D29" s="26">
        <f>IF(B29="","",IF(B29=0,H27,((P27+B29)-$A$6)))</f>
        <v>0.65208333333333324</v>
      </c>
      <c r="E29" s="19"/>
      <c r="F29" s="27" t="s">
        <v>57</v>
      </c>
      <c r="G29" s="19"/>
      <c r="H29" s="26">
        <f>IF(D29="","",IF(B29=0,D29,D29+($A$6*2)))</f>
        <v>0.65347222222222212</v>
      </c>
      <c r="I29" s="19"/>
      <c r="J29" s="29" t="s">
        <v>6</v>
      </c>
      <c r="K29" s="15"/>
      <c r="M29" s="30" t="str">
        <f>IF(J29="Collectes","Collectes",IF(J29="remises","remises",IF(J29="S/Réseau","S/Réseau",IF(J29="Relevages","Relevages",IF(J29="DR","DR",IF(J29="Pick-Up","Pick-Up",IF(J29="Retour","Retour",IF(J29="Non Course","Non Course",IF(J29="Tps Forf.","Tps Forf.","")))))))))</f>
        <v>Collectes</v>
      </c>
      <c r="N29" s="31">
        <f t="shared" ref="N29" si="9">IF(M29="","",B29)</f>
        <v>3.472222222222222E-3</v>
      </c>
      <c r="P29" s="49">
        <f t="shared" si="2"/>
        <v>0.65277777777777768</v>
      </c>
      <c r="R29" s="2"/>
      <c r="S29" s="47"/>
      <c r="T29" s="47"/>
    </row>
    <row r="30" spans="1:20" ht="11.25" customHeight="1" thickTop="1" x14ac:dyDescent="0.25">
      <c r="A30" s="37"/>
      <c r="B30" s="15"/>
      <c r="C30" s="17"/>
      <c r="D30" s="24"/>
      <c r="E30" s="19"/>
      <c r="F30" s="24"/>
      <c r="G30" s="19"/>
      <c r="H30" s="24"/>
      <c r="I30" s="19"/>
      <c r="J30" s="15"/>
      <c r="K30" s="15"/>
      <c r="P30" s="49" t="str">
        <f t="shared" si="2"/>
        <v/>
      </c>
      <c r="R30" s="2"/>
      <c r="S30" s="47"/>
      <c r="T30" s="47"/>
    </row>
    <row r="31" spans="1:20" ht="19.5" customHeight="1" thickBot="1" x14ac:dyDescent="0.3">
      <c r="A31" s="38">
        <v>11</v>
      </c>
      <c r="B31" s="28">
        <v>0</v>
      </c>
      <c r="C31" s="17"/>
      <c r="D31" s="26">
        <f>IF(B31="","",IF(B31=0,H29,((P29+B31)-$A$6)))</f>
        <v>0.65347222222222212</v>
      </c>
      <c r="E31" s="19"/>
      <c r="F31" s="27" t="s">
        <v>58</v>
      </c>
      <c r="G31" s="19"/>
      <c r="H31" s="26">
        <f>IF(D31="","",IF(B31=0,D31,D31+($A$6*2)))</f>
        <v>0.65347222222222212</v>
      </c>
      <c r="I31" s="19"/>
      <c r="J31" s="29" t="s">
        <v>4</v>
      </c>
      <c r="K31" s="15"/>
      <c r="M31" s="30" t="str">
        <f>IF(J31="Collectes","Collectes",IF(J31="remises","remises",IF(J31="S/Réseau","S/Réseau",IF(J31="Relevages","Relevages",IF(J31="DR","DR",IF(J31="Pick-Up","Pick-Up",IF(J31="Retour","Retour",IF(J31="Non Course","Non Course",IF(J31="Tps Forf.","Tps Forf.","")))))))))</f>
        <v>S/Réseau</v>
      </c>
      <c r="N31" s="31">
        <f t="shared" ref="N31" si="10">IF(M31="","",B31)</f>
        <v>0</v>
      </c>
      <c r="P31" s="49">
        <f t="shared" si="2"/>
        <v>0.65277777777777768</v>
      </c>
      <c r="R31" s="2"/>
      <c r="S31" s="47"/>
      <c r="T31" s="47"/>
    </row>
    <row r="32" spans="1:20" ht="11.25" customHeight="1" thickTop="1" x14ac:dyDescent="0.25">
      <c r="A32" s="37"/>
      <c r="B32" s="15"/>
      <c r="C32" s="17"/>
      <c r="D32" s="24"/>
      <c r="E32" s="19"/>
      <c r="F32" s="24"/>
      <c r="G32" s="19"/>
      <c r="H32" s="24"/>
      <c r="I32" s="19"/>
      <c r="J32" s="15"/>
      <c r="K32" s="15"/>
      <c r="P32" s="49" t="str">
        <f t="shared" si="2"/>
        <v/>
      </c>
      <c r="R32" s="2"/>
      <c r="S32" s="47"/>
      <c r="T32" s="47"/>
    </row>
    <row r="33" spans="1:20" ht="19.5" customHeight="1" thickBot="1" x14ac:dyDescent="0.3">
      <c r="A33" s="38">
        <v>12</v>
      </c>
      <c r="B33" s="28">
        <v>0</v>
      </c>
      <c r="C33" s="17"/>
      <c r="D33" s="26">
        <f>IF(B33="","",IF(B33=0,H31,((P31+B33)-$A$6)))</f>
        <v>0.65347222222222212</v>
      </c>
      <c r="E33" s="19"/>
      <c r="F33" s="27" t="s">
        <v>59</v>
      </c>
      <c r="G33" s="19"/>
      <c r="H33" s="26">
        <f>IF(D33="","",IF(B33=0,D33,D33+($A$6*2)))</f>
        <v>0.65347222222222212</v>
      </c>
      <c r="I33" s="19"/>
      <c r="J33" s="29" t="s">
        <v>4</v>
      </c>
      <c r="K33" s="15"/>
      <c r="M33" s="30" t="str">
        <f>IF(J33="Collectes","Collectes",IF(J33="remises","remises",IF(J33="S/Réseau","S/Réseau",IF(J33="Relevages","Relevages",IF(J33="DR","DR",IF(J33="Pick-Up","Pick-Up",IF(J33="Retour","Retour",IF(J33="Non Course","Non Course",IF(J33="Tps Forf.","Tps Forf.","")))))))))</f>
        <v>S/Réseau</v>
      </c>
      <c r="N33" s="31">
        <f t="shared" ref="N33" si="11">IF(M33="","",B33)</f>
        <v>0</v>
      </c>
      <c r="P33" s="49">
        <f t="shared" si="2"/>
        <v>0.65277777777777768</v>
      </c>
      <c r="R33" s="2"/>
      <c r="S33" s="47"/>
      <c r="T33" s="47"/>
    </row>
    <row r="34" spans="1:20" ht="11.25" customHeight="1" thickTop="1" x14ac:dyDescent="0.25">
      <c r="A34" s="37"/>
      <c r="B34" s="15"/>
      <c r="C34" s="17"/>
      <c r="D34" s="24"/>
      <c r="E34" s="19"/>
      <c r="F34" s="24"/>
      <c r="G34" s="19"/>
      <c r="H34" s="24"/>
      <c r="I34" s="19"/>
      <c r="J34" s="15"/>
      <c r="K34" s="15"/>
      <c r="P34" s="49" t="str">
        <f t="shared" si="2"/>
        <v/>
      </c>
      <c r="R34" s="2"/>
      <c r="S34" s="47"/>
      <c r="T34" s="47"/>
    </row>
    <row r="35" spans="1:20" ht="19.5" customHeight="1" thickBot="1" x14ac:dyDescent="0.3">
      <c r="A35" s="38">
        <v>13</v>
      </c>
      <c r="B35" s="28">
        <v>3.472222222222222E-3</v>
      </c>
      <c r="C35" s="17"/>
      <c r="D35" s="26">
        <f>IF(B35="","",IF(B35=0,H33,((P33+B35)-$A$6)))</f>
        <v>0.65555555555555545</v>
      </c>
      <c r="E35" s="19"/>
      <c r="F35" s="27" t="s">
        <v>61</v>
      </c>
      <c r="G35" s="19"/>
      <c r="H35" s="26">
        <f>IF(D35="","",IF(B35=0,D35,D35+($A$6*2)))</f>
        <v>0.65694444444444433</v>
      </c>
      <c r="I35" s="19"/>
      <c r="J35" s="29" t="s">
        <v>4</v>
      </c>
      <c r="K35" s="15"/>
      <c r="M35" s="30" t="str">
        <f>IF(J35="Collectes","Collectes",IF(J35="remises","remises",IF(J35="S/Réseau","S/Réseau",IF(J35="Relevages","Relevages",IF(J35="DR","DR",IF(J35="Pick-Up","Pick-Up",IF(J35="Retour","Retour",IF(J35="Non Course","Non Course",IF(J35="Tps Forf.","Tps Forf.","")))))))))</f>
        <v>S/Réseau</v>
      </c>
      <c r="N35" s="31">
        <f t="shared" ref="N35" si="12">IF(M35="","",B35)</f>
        <v>3.472222222222222E-3</v>
      </c>
      <c r="P35" s="49">
        <f t="shared" si="2"/>
        <v>0.65624999999999989</v>
      </c>
      <c r="R35" s="2"/>
      <c r="S35" s="47"/>
      <c r="T35" s="47"/>
    </row>
    <row r="36" spans="1:20" ht="11.25" customHeight="1" thickTop="1" x14ac:dyDescent="0.25">
      <c r="A36" s="37"/>
      <c r="B36" s="15"/>
      <c r="C36" s="17"/>
      <c r="D36" s="24"/>
      <c r="E36" s="19"/>
      <c r="F36" s="24"/>
      <c r="G36" s="19"/>
      <c r="H36" s="24"/>
      <c r="I36" s="19"/>
      <c r="J36" s="15"/>
      <c r="K36" s="15"/>
      <c r="P36" s="49" t="str">
        <f t="shared" si="2"/>
        <v/>
      </c>
      <c r="R36" s="2"/>
      <c r="S36" s="47"/>
      <c r="T36" s="47"/>
    </row>
    <row r="37" spans="1:20" ht="19.5" customHeight="1" thickBot="1" x14ac:dyDescent="0.3">
      <c r="A37" s="38">
        <v>14</v>
      </c>
      <c r="B37" s="28">
        <v>0</v>
      </c>
      <c r="C37" s="17"/>
      <c r="D37" s="26">
        <f>IF(B37="","",IF(B37=0,H35,((P35+B37)-$A$6)))</f>
        <v>0.65694444444444433</v>
      </c>
      <c r="E37" s="19"/>
      <c r="F37" s="27" t="s">
        <v>62</v>
      </c>
      <c r="G37" s="19"/>
      <c r="H37" s="26">
        <f>IF(D37="","",IF(B37=0,D37,D37+($A$6*2)))</f>
        <v>0.65694444444444433</v>
      </c>
      <c r="I37" s="19"/>
      <c r="J37" s="29" t="s">
        <v>4</v>
      </c>
      <c r="K37" s="15"/>
      <c r="M37" s="30" t="str">
        <f>IF(J37="Collectes","Collectes",IF(J37="remises","remises",IF(J37="S/Réseau","S/Réseau",IF(J37="Relevages","Relevages",IF(J37="DR","DR",IF(J37="Pick-Up","Pick-Up",IF(J37="Retour","Retour",IF(J37="Non Course","Non Course",IF(J37="Tps Forf.","Tps Forf.","")))))))))</f>
        <v>S/Réseau</v>
      </c>
      <c r="N37" s="31">
        <f t="shared" ref="N37" si="13">IF(M37="","",B37)</f>
        <v>0</v>
      </c>
      <c r="P37" s="49">
        <f t="shared" si="2"/>
        <v>0.65624999999999989</v>
      </c>
      <c r="R37" s="2"/>
      <c r="S37" s="47"/>
      <c r="T37" s="47"/>
    </row>
    <row r="38" spans="1:20" ht="11.25" customHeight="1" thickTop="1" x14ac:dyDescent="0.25">
      <c r="A38" s="37"/>
      <c r="B38" s="15"/>
      <c r="C38" s="17"/>
      <c r="D38" s="24"/>
      <c r="E38" s="19"/>
      <c r="F38" s="24"/>
      <c r="G38" s="19"/>
      <c r="H38" s="24"/>
      <c r="I38" s="19"/>
      <c r="J38" s="15"/>
      <c r="K38" s="15"/>
      <c r="P38" s="49" t="str">
        <f t="shared" si="2"/>
        <v/>
      </c>
      <c r="R38" s="2"/>
      <c r="S38" s="47"/>
      <c r="T38" s="47"/>
    </row>
    <row r="39" spans="1:20" ht="19.5" customHeight="1" thickBot="1" x14ac:dyDescent="0.3">
      <c r="A39" s="38">
        <v>15</v>
      </c>
      <c r="B39" s="28">
        <v>0.125</v>
      </c>
      <c r="C39" s="17"/>
      <c r="D39" s="26">
        <f>IF(B39="","",IF(B39=0,H37,((P37+B39)-$A$6)))</f>
        <v>0.78055555555555545</v>
      </c>
      <c r="E39" s="19"/>
      <c r="F39" s="27" t="s">
        <v>63</v>
      </c>
      <c r="G39" s="19"/>
      <c r="H39" s="26">
        <f>IF(D39="","",IF(B39=0,D39,D39+($A$6*2)))</f>
        <v>0.78194444444444433</v>
      </c>
      <c r="I39" s="19"/>
      <c r="J39" s="29" t="s">
        <v>14</v>
      </c>
      <c r="K39" s="15"/>
      <c r="M39" s="30" t="str">
        <f>IF(J39="Collectes","Collectes",IF(J39="remises","remises",IF(J39="S/Réseau","S/Réseau",IF(J39="Relevages","Relevages",IF(J39="DR","DR",IF(J39="Pick-Up","Pick-Up",IF(J39="Retour","Retour",IF(J39="Non Course","Non Course",IF(J39="Tps Forf.","Tps Forf.","")))))))))</f>
        <v>Non Course</v>
      </c>
      <c r="N39" s="31">
        <f t="shared" ref="N39" si="14">IF(M39="","",B39)</f>
        <v>0.125</v>
      </c>
      <c r="P39" s="49">
        <f t="shared" si="2"/>
        <v>0.78124999999999989</v>
      </c>
      <c r="R39" s="2"/>
      <c r="S39" s="47"/>
      <c r="T39" s="47"/>
    </row>
    <row r="40" spans="1:20" ht="11.25" customHeight="1" thickTop="1" x14ac:dyDescent="0.25">
      <c r="A40" s="37"/>
      <c r="B40" s="15"/>
      <c r="C40" s="17"/>
      <c r="D40" s="24"/>
      <c r="E40" s="19"/>
      <c r="F40" s="24"/>
      <c r="G40" s="19"/>
      <c r="H40" s="24"/>
      <c r="I40" s="19"/>
      <c r="J40" s="15"/>
      <c r="K40" s="15"/>
      <c r="P40" s="49" t="str">
        <f t="shared" si="2"/>
        <v/>
      </c>
      <c r="R40" s="2"/>
      <c r="S40" s="47"/>
      <c r="T40" s="47"/>
    </row>
    <row r="41" spans="1:20" ht="19.5" customHeight="1" thickBot="1" x14ac:dyDescent="0.3">
      <c r="A41" s="38">
        <v>16</v>
      </c>
      <c r="B41" s="28"/>
      <c r="C41" s="17"/>
      <c r="D41" s="26" t="str">
        <f>IF(B41="","",IF(B41=0,H39,((P39+B41)-$A$6)))</f>
        <v/>
      </c>
      <c r="E41" s="19"/>
      <c r="F41" s="27"/>
      <c r="G41" s="19"/>
      <c r="H41" s="26" t="str">
        <f>IF(D41="","",IF(B41=0,D41,D41+($A$6*2)))</f>
        <v/>
      </c>
      <c r="I41" s="19"/>
      <c r="J41" s="29" t="s">
        <v>6</v>
      </c>
      <c r="K41" s="15"/>
      <c r="M41" s="30" t="str">
        <f>IF(J41="Collectes","Collectes",IF(J41="remises","remises",IF(J41="S/Réseau","S/Réseau",IF(J41="Relevages","Relevages",IF(J41="DR","DR",IF(J41="Pick-Up","Pick-Up",IF(J41="Retour","Retour",IF(J41="Non Course","Non Course",IF(J41="Tps Forf.","Tps Forf.","")))))))))</f>
        <v>Collectes</v>
      </c>
      <c r="N41" s="31">
        <f t="shared" ref="N41" si="15">IF(M41="","",B41)</f>
        <v>0</v>
      </c>
      <c r="P41" s="49" t="str">
        <f t="shared" si="2"/>
        <v/>
      </c>
      <c r="R41" s="2"/>
      <c r="S41" s="47"/>
      <c r="T41" s="47"/>
    </row>
    <row r="42" spans="1:20" ht="11.25" customHeight="1" thickTop="1" x14ac:dyDescent="0.25">
      <c r="A42" s="37"/>
      <c r="B42" s="15"/>
      <c r="C42" s="17"/>
      <c r="D42" s="24"/>
      <c r="E42" s="19"/>
      <c r="F42" s="24"/>
      <c r="G42" s="19"/>
      <c r="H42" s="24"/>
      <c r="I42" s="19"/>
      <c r="J42" s="15"/>
      <c r="K42" s="15"/>
      <c r="P42" s="49" t="str">
        <f t="shared" si="2"/>
        <v/>
      </c>
      <c r="R42" s="2"/>
      <c r="S42" s="47"/>
      <c r="T42" s="47"/>
    </row>
    <row r="43" spans="1:20" ht="19.5" customHeight="1" thickBot="1" x14ac:dyDescent="0.3">
      <c r="A43" s="38">
        <v>17</v>
      </c>
      <c r="B43" s="28"/>
      <c r="C43" s="17"/>
      <c r="D43" s="26" t="str">
        <f>IF(B43="","",IF(B43=0,H41,((P41+B43)-$A$6)))</f>
        <v/>
      </c>
      <c r="E43" s="19"/>
      <c r="F43" s="27"/>
      <c r="G43" s="19"/>
      <c r="H43" s="26" t="str">
        <f>IF(D43="","",IF(B43=0,D43,D43+($A$6*2)))</f>
        <v/>
      </c>
      <c r="I43" s="19"/>
      <c r="J43" s="29"/>
      <c r="K43" s="15"/>
      <c r="M43" s="30" t="str">
        <f>IF(J43="Collectes","Collectes",IF(J43="remises","remises",IF(J43="S/Réseau","S/Réseau",IF(J43="Relevages","Relevages",IF(J43="DR","DR",IF(J43="Pick-Up","Pick-Up",IF(J43="Retour","Retour",IF(J43="Non Course","Non Course",IF(J43="Tps Forf.","Tps Forf.","")))))))))</f>
        <v/>
      </c>
      <c r="N43" s="31" t="str">
        <f t="shared" ref="N43" si="16">IF(M43="","",B43)</f>
        <v/>
      </c>
      <c r="P43" s="49" t="str">
        <f t="shared" si="2"/>
        <v/>
      </c>
      <c r="R43" s="2"/>
      <c r="S43" s="47"/>
      <c r="T43" s="47"/>
    </row>
    <row r="44" spans="1:20" ht="11.25" customHeight="1" thickTop="1" x14ac:dyDescent="0.25">
      <c r="A44" s="37"/>
      <c r="B44" s="15"/>
      <c r="C44" s="17"/>
      <c r="D44" s="24"/>
      <c r="E44" s="19"/>
      <c r="F44" s="24"/>
      <c r="G44" s="19"/>
      <c r="H44" s="24"/>
      <c r="I44" s="19"/>
      <c r="J44" s="15"/>
      <c r="K44" s="15"/>
      <c r="P44" s="49" t="str">
        <f t="shared" si="2"/>
        <v/>
      </c>
      <c r="R44" s="2"/>
      <c r="S44" s="47"/>
      <c r="T44" s="47"/>
    </row>
    <row r="45" spans="1:20" ht="19.5" customHeight="1" thickBot="1" x14ac:dyDescent="0.3">
      <c r="A45" s="38">
        <v>18</v>
      </c>
      <c r="B45" s="28"/>
      <c r="C45" s="17"/>
      <c r="D45" s="26" t="str">
        <f>IF(B45="","",IF(B45=0,H43,((P43+B45)-$A$6)))</f>
        <v/>
      </c>
      <c r="E45" s="19"/>
      <c r="F45" s="27"/>
      <c r="G45" s="19"/>
      <c r="H45" s="26" t="str">
        <f>IF(D45="","",IF(B45=0,D45,D45+($A$6*2)))</f>
        <v/>
      </c>
      <c r="I45" s="19"/>
      <c r="J45" s="29"/>
      <c r="K45" s="15"/>
      <c r="M45" s="30" t="str">
        <f>IF(J45="Collectes","Collectes",IF(J45="remises","remises",IF(J45="S/Réseau","S/Réseau",IF(J45="Relevages","Relevages",IF(J45="DR","DR",IF(J45="Pick-Up","Pick-Up",IF(J45="Retour","Retour",IF(J45="Non Course","Non Course",IF(J45="Tps Forf.","Tps Forf.","")))))))))</f>
        <v/>
      </c>
      <c r="N45" s="31" t="str">
        <f t="shared" ref="N45" si="17">IF(M45="","",B45)</f>
        <v/>
      </c>
      <c r="P45" s="49" t="str">
        <f t="shared" si="2"/>
        <v/>
      </c>
      <c r="R45" s="2"/>
      <c r="S45" s="47"/>
      <c r="T45" s="47"/>
    </row>
    <row r="46" spans="1:20" ht="11.25" customHeight="1" thickTop="1" x14ac:dyDescent="0.25">
      <c r="A46" s="37"/>
      <c r="B46" s="15"/>
      <c r="C46" s="17"/>
      <c r="D46" s="24"/>
      <c r="E46" s="19"/>
      <c r="F46" s="24"/>
      <c r="G46" s="19"/>
      <c r="H46" s="24"/>
      <c r="I46" s="19"/>
      <c r="J46" s="15"/>
      <c r="K46" s="15"/>
      <c r="P46" s="49" t="str">
        <f t="shared" si="2"/>
        <v/>
      </c>
      <c r="R46" s="2"/>
      <c r="S46" s="47"/>
      <c r="T46" s="47"/>
    </row>
    <row r="47" spans="1:20" ht="19.5" customHeight="1" thickBot="1" x14ac:dyDescent="0.3">
      <c r="A47" s="38">
        <v>19</v>
      </c>
      <c r="B47" s="28"/>
      <c r="C47" s="17"/>
      <c r="D47" s="26" t="str">
        <f>IF(B47="","",IF(B47=0,H45,((P45+B47)-$A$6)))</f>
        <v/>
      </c>
      <c r="E47" s="19"/>
      <c r="F47" s="27"/>
      <c r="G47" s="19"/>
      <c r="H47" s="26" t="str">
        <f>IF(D47="","",IF(B47=0,D47,D47+($A$6*2)))</f>
        <v/>
      </c>
      <c r="I47" s="19"/>
      <c r="J47" s="29"/>
      <c r="K47" s="15"/>
      <c r="M47" s="30" t="str">
        <f>IF(J47="Collectes","Collectes",IF(J47="remises","remises",IF(J47="S/Réseau","S/Réseau",IF(J47="Relevages","Relevages",IF(J47="DR","DR",IF(J47="Pick-Up","Pick-Up",IF(J47="Retour","Retour",IF(J47="Non Course","Non Course",IF(J47="Tps Forf.","Tps Forf.","")))))))))</f>
        <v/>
      </c>
      <c r="N47" s="31" t="str">
        <f t="shared" ref="N47" si="18">IF(M47="","",B47)</f>
        <v/>
      </c>
      <c r="P47" s="49" t="str">
        <f t="shared" si="2"/>
        <v/>
      </c>
      <c r="R47" s="2"/>
      <c r="S47" s="47"/>
      <c r="T47" s="47"/>
    </row>
    <row r="48" spans="1:20" ht="11.25" customHeight="1" thickTop="1" x14ac:dyDescent="0.25">
      <c r="A48" s="37"/>
      <c r="B48" s="15"/>
      <c r="C48" s="17"/>
      <c r="D48" s="24"/>
      <c r="E48" s="19"/>
      <c r="F48" s="24"/>
      <c r="G48" s="19"/>
      <c r="H48" s="24"/>
      <c r="I48" s="19"/>
      <c r="J48" s="15"/>
      <c r="K48" s="15"/>
      <c r="P48" s="49" t="str">
        <f t="shared" si="2"/>
        <v/>
      </c>
      <c r="R48" s="2"/>
      <c r="S48" s="47"/>
      <c r="T48" s="47"/>
    </row>
    <row r="49" spans="1:20" ht="19.5" customHeight="1" thickBot="1" x14ac:dyDescent="0.3">
      <c r="A49" s="38">
        <v>20</v>
      </c>
      <c r="B49" s="28"/>
      <c r="C49" s="17"/>
      <c r="D49" s="26" t="str">
        <f>IF(B49="","",IF(B49=0,H47,((P47+B49)-$A$6)))</f>
        <v/>
      </c>
      <c r="E49" s="19"/>
      <c r="F49" s="27"/>
      <c r="G49" s="19"/>
      <c r="H49" s="26" t="str">
        <f>IF(D49="","",IF(B49=0,D49,D49+($A$6*2)))</f>
        <v/>
      </c>
      <c r="I49" s="19"/>
      <c r="J49" s="29"/>
      <c r="K49" s="15"/>
      <c r="M49" s="32" t="str">
        <f>IF(J49="Collectes","Collectes",IF(J49="remises","remises",IF(J49="S/Réseau","S/Réseau",IF(J49="Relevages","Relevages",IF(J49="DR","DR",IF(J49="Pick-Up","Pick-Up",IF(J49="Retour","Retour",IF(J49="Non Course","Non Course",IF(J49="Tps Forf.","Tps Forf.","")))))))))</f>
        <v/>
      </c>
      <c r="N49" s="57" t="str">
        <f t="shared" ref="N49" si="19">IF(M49="","",B49)</f>
        <v/>
      </c>
      <c r="P49" s="49" t="str">
        <f t="shared" si="2"/>
        <v/>
      </c>
      <c r="R49" s="2"/>
      <c r="S49" s="47"/>
      <c r="T49" s="47"/>
    </row>
    <row r="50" spans="1:20" ht="11.25" customHeight="1" thickTop="1" x14ac:dyDescent="0.25">
      <c r="A50" s="37"/>
      <c r="B50" s="15"/>
      <c r="C50" s="17"/>
      <c r="D50" s="24"/>
      <c r="E50" s="19"/>
      <c r="F50" s="24"/>
      <c r="G50" s="19"/>
      <c r="H50" s="24"/>
      <c r="I50" s="19"/>
      <c r="J50" s="15"/>
      <c r="K50" s="15"/>
      <c r="P50" s="49" t="str">
        <f t="shared" si="2"/>
        <v/>
      </c>
      <c r="R50" s="2"/>
      <c r="S50" s="47"/>
      <c r="T50" s="47"/>
    </row>
    <row r="51" spans="1:20" ht="19.5" customHeight="1" thickBot="1" x14ac:dyDescent="0.3">
      <c r="A51" s="38">
        <v>21</v>
      </c>
      <c r="B51" s="28"/>
      <c r="C51" s="17"/>
      <c r="D51" s="26" t="str">
        <f>IF(B51="","",IF(B51=0,H49,((P49+B51)-$A$6)))</f>
        <v/>
      </c>
      <c r="E51" s="19"/>
      <c r="F51" s="27"/>
      <c r="G51" s="19"/>
      <c r="H51" s="26" t="str">
        <f>IF(D51="","",IF(B51=0,D51,D51+($A$6*2)))</f>
        <v/>
      </c>
      <c r="I51" s="19"/>
      <c r="J51" s="29"/>
      <c r="K51" s="15"/>
      <c r="M51" s="30" t="str">
        <f>IF(J51="Collectes","Collectes",IF(J51="remises","remises",IF(J51="S/Réseau","S/Réseau",IF(J51="Relevages","Relevages",IF(J51="DR","DR",IF(J51="Pick-Up","Pick-Up",IF(J51="Retour","Retour",IF(J51="Non Course","Non Course",IF(J51="Tps Forf.","Tps Forf.","")))))))))</f>
        <v/>
      </c>
      <c r="N51" s="31" t="str">
        <f t="shared" ref="N51" si="20">IF(M51="","",B51)</f>
        <v/>
      </c>
      <c r="P51" s="49" t="str">
        <f t="shared" si="2"/>
        <v/>
      </c>
      <c r="R51" s="2"/>
      <c r="S51" s="47"/>
      <c r="T51" s="47"/>
    </row>
    <row r="52" spans="1:20" ht="11.25" customHeight="1" thickTop="1" x14ac:dyDescent="0.25">
      <c r="A52" s="37"/>
      <c r="B52" s="15"/>
      <c r="C52" s="17"/>
      <c r="D52" s="24"/>
      <c r="E52" s="19"/>
      <c r="F52" s="24"/>
      <c r="G52" s="19"/>
      <c r="H52" s="24"/>
      <c r="I52" s="19"/>
      <c r="J52" s="15"/>
      <c r="K52" s="15"/>
      <c r="P52" s="49" t="str">
        <f t="shared" si="2"/>
        <v/>
      </c>
      <c r="R52" s="2"/>
      <c r="S52" s="47"/>
      <c r="T52" s="47"/>
    </row>
    <row r="53" spans="1:20" ht="19.5" customHeight="1" thickBot="1" x14ac:dyDescent="0.3">
      <c r="A53" s="38">
        <v>22</v>
      </c>
      <c r="B53" s="28"/>
      <c r="C53" s="17"/>
      <c r="D53" s="26" t="str">
        <f>IF(B53="","",IF(B53=0,H51,((P51+B53)-$A$6)))</f>
        <v/>
      </c>
      <c r="E53" s="19"/>
      <c r="F53" s="27"/>
      <c r="G53" s="19"/>
      <c r="H53" s="26" t="str">
        <f>IF(D53="","",IF(B53=0,D53,D53+($A$6*2)))</f>
        <v/>
      </c>
      <c r="I53" s="19"/>
      <c r="J53" s="29"/>
      <c r="K53" s="15"/>
      <c r="M53" s="30" t="str">
        <f>IF(J53="Collectes","Collectes",IF(J53="remises","remises",IF(J53="S/Réseau","S/Réseau",IF(J53="Relevages","Relevages",IF(J53="DR","DR",IF(J53="Pick-Up","Pick-Up",IF(J53="Retour","Retour",IF(J53="Non Course","Non Course",IF(J53="Tps Forf.","Tps Forf.","")))))))))</f>
        <v/>
      </c>
      <c r="N53" s="31" t="str">
        <f t="shared" ref="N53" si="21">IF(M53="","",B53)</f>
        <v/>
      </c>
      <c r="P53" s="49" t="str">
        <f t="shared" si="2"/>
        <v/>
      </c>
    </row>
    <row r="54" spans="1:20" ht="11.25" customHeight="1" thickTop="1" x14ac:dyDescent="0.25">
      <c r="A54" s="37"/>
      <c r="B54" s="15"/>
      <c r="C54" s="17"/>
      <c r="D54" s="24"/>
      <c r="E54" s="19"/>
      <c r="F54" s="24"/>
      <c r="G54" s="19"/>
      <c r="H54" s="24"/>
      <c r="I54" s="19"/>
      <c r="J54" s="15"/>
      <c r="K54" s="15"/>
      <c r="P54" s="49" t="str">
        <f t="shared" si="2"/>
        <v/>
      </c>
    </row>
    <row r="55" spans="1:20" ht="19.5" customHeight="1" thickBot="1" x14ac:dyDescent="0.3">
      <c r="A55" s="38">
        <v>23</v>
      </c>
      <c r="B55" s="28"/>
      <c r="C55" s="17"/>
      <c r="D55" s="26" t="str">
        <f>IF(B55="","",IF(B55=0,H53,((P53+B55)-$A$6)))</f>
        <v/>
      </c>
      <c r="E55" s="19"/>
      <c r="F55" s="27"/>
      <c r="G55" s="19"/>
      <c r="H55" s="26" t="str">
        <f>IF(D55="","",IF(B55=0,D55,D55+($A$6*2)))</f>
        <v/>
      </c>
      <c r="I55" s="19"/>
      <c r="J55" s="29"/>
      <c r="K55" s="15"/>
      <c r="M55" s="30" t="str">
        <f>IF(J55="Collectes","Collectes",IF(J55="remises","remises",IF(J55="S/Réseau","S/Réseau",IF(J55="Relevages","Relevages",IF(J55="DR","DR",IF(J55="Pick-Up","Pick-Up",IF(J55="Retour","Retour",IF(J55="Non Course","Non Course",IF(J55="Tps Forf.","Tps Forf.","")))))))))</f>
        <v/>
      </c>
      <c r="N55" s="31" t="str">
        <f t="shared" ref="N55" si="22">IF(M55="","",B55)</f>
        <v/>
      </c>
      <c r="P55" s="49" t="str">
        <f t="shared" si="2"/>
        <v/>
      </c>
    </row>
    <row r="56" spans="1:20" ht="11.25" customHeight="1" thickTop="1" x14ac:dyDescent="0.25">
      <c r="A56" s="37"/>
      <c r="B56" s="15"/>
      <c r="C56" s="17"/>
      <c r="D56" s="24"/>
      <c r="E56" s="19"/>
      <c r="F56" s="24"/>
      <c r="G56" s="19"/>
      <c r="H56" s="24"/>
      <c r="I56" s="19"/>
      <c r="J56" s="15"/>
      <c r="K56" s="15"/>
      <c r="P56" s="49" t="str">
        <f t="shared" si="2"/>
        <v/>
      </c>
    </row>
    <row r="57" spans="1:20" ht="19.5" customHeight="1" thickBot="1" x14ac:dyDescent="0.3">
      <c r="A57" s="38">
        <v>24</v>
      </c>
      <c r="B57" s="28"/>
      <c r="C57" s="17"/>
      <c r="D57" s="26" t="str">
        <f>IF(B57="","",IF(B57=0,H55,((P55+B57)-$A$6)))</f>
        <v/>
      </c>
      <c r="E57" s="19"/>
      <c r="F57" s="27"/>
      <c r="G57" s="19"/>
      <c r="H57" s="26" t="str">
        <f>IF(D57="","",IF(B57=0,D57,D57+($A$6*2)))</f>
        <v/>
      </c>
      <c r="I57" s="19"/>
      <c r="J57" s="29"/>
      <c r="K57" s="15"/>
      <c r="M57" s="30" t="str">
        <f>IF(J57="Collectes","Collectes",IF(J57="remises","remises",IF(J57="S/Réseau","S/Réseau",IF(J57="Relevages","Relevages",IF(J57="DR","DR",IF(J57="Pick-Up","Pick-Up",IF(J57="Retour","Retour",IF(J57="Non Course","Non Course",IF(J57="Tps Forf.","Tps Forf.","")))))))))</f>
        <v/>
      </c>
      <c r="N57" s="31" t="str">
        <f t="shared" ref="N57" si="23">IF(M57="","",B57)</f>
        <v/>
      </c>
      <c r="P57" s="49" t="str">
        <f t="shared" si="2"/>
        <v/>
      </c>
    </row>
    <row r="58" spans="1:20" ht="11.25" customHeight="1" thickTop="1" x14ac:dyDescent="0.25">
      <c r="A58" s="37"/>
      <c r="B58" s="15"/>
      <c r="C58" s="17"/>
      <c r="D58" s="24"/>
      <c r="E58" s="19"/>
      <c r="F58" s="24"/>
      <c r="G58" s="19"/>
      <c r="H58" s="24"/>
      <c r="I58" s="19"/>
      <c r="J58" s="15"/>
      <c r="K58" s="15"/>
      <c r="P58" s="49" t="str">
        <f t="shared" si="2"/>
        <v/>
      </c>
    </row>
    <row r="59" spans="1:20" ht="19.5" customHeight="1" thickBot="1" x14ac:dyDescent="0.3">
      <c r="A59" s="38">
        <v>25</v>
      </c>
      <c r="B59" s="28"/>
      <c r="C59" s="17"/>
      <c r="D59" s="26" t="str">
        <f>IF(B59="","",IF(B59=0,H57,((P57+B59)-$A$6)))</f>
        <v/>
      </c>
      <c r="E59" s="19"/>
      <c r="F59" s="27"/>
      <c r="G59" s="19"/>
      <c r="H59" s="26" t="str">
        <f>IF(D59="","",IF(B59=0,D59,D59+($A$6*2)))</f>
        <v/>
      </c>
      <c r="I59" s="19"/>
      <c r="J59" s="29"/>
      <c r="K59" s="15"/>
      <c r="M59" s="30" t="str">
        <f>IF(J59="Collectes","Collectes",IF(J59="remises","remises",IF(J59="S/Réseau","S/Réseau",IF(J59="Relevages","Relevages",IF(J59="DR","DR",IF(J59="Pick-Up","Pick-Up",IF(J59="Retour","Retour",IF(J59="Non Course","Non Course",IF(J59="Tps Forf.","Tps Forf.","")))))))))</f>
        <v/>
      </c>
      <c r="N59" s="31" t="str">
        <f t="shared" ref="N59" si="24">IF(M59="","",B59)</f>
        <v/>
      </c>
      <c r="P59" s="49" t="str">
        <f t="shared" si="2"/>
        <v/>
      </c>
    </row>
    <row r="60" spans="1:20" ht="11.25" customHeight="1" thickTop="1" x14ac:dyDescent="0.25">
      <c r="A60" s="37"/>
      <c r="B60" s="15"/>
      <c r="C60" s="17"/>
      <c r="D60" s="24"/>
      <c r="E60" s="19"/>
      <c r="F60" s="24"/>
      <c r="G60" s="19"/>
      <c r="H60" s="24"/>
      <c r="I60" s="19"/>
      <c r="J60" s="15"/>
      <c r="K60" s="15"/>
      <c r="P60" s="49" t="str">
        <f t="shared" si="2"/>
        <v/>
      </c>
    </row>
    <row r="61" spans="1:20" ht="19.5" customHeight="1" thickBot="1" x14ac:dyDescent="0.3">
      <c r="A61" s="38">
        <v>26</v>
      </c>
      <c r="B61" s="28"/>
      <c r="C61" s="17"/>
      <c r="D61" s="26" t="str">
        <f>IF(B61="","",IF(B61=0,H59,((P59+B61)-$A$6)))</f>
        <v/>
      </c>
      <c r="E61" s="19"/>
      <c r="F61" s="27"/>
      <c r="G61" s="19"/>
      <c r="H61" s="26" t="str">
        <f>IF(D61="","",IF(B61=0,D61,D61+($A$6*2)))</f>
        <v/>
      </c>
      <c r="I61" s="19"/>
      <c r="J61" s="29"/>
      <c r="K61" s="15"/>
      <c r="M61" s="30" t="str">
        <f>IF(J61="Collectes","Collectes",IF(J61="remises","remises",IF(J61="S/Réseau","S/Réseau",IF(J61="Relevages","Relevages",IF(J61="DR","DR",IF(J61="Pick-Up","Pick-Up",IF(J61="Retour","Retour",IF(J61="Non Course","Non Course",IF(J61="Tps Forf.","Tps Forf.","")))))))))</f>
        <v/>
      </c>
      <c r="N61" s="31" t="str">
        <f t="shared" ref="N61" si="25">IF(M61="","",B61)</f>
        <v/>
      </c>
      <c r="P61" s="49" t="str">
        <f t="shared" si="2"/>
        <v/>
      </c>
    </row>
    <row r="62" spans="1:20" ht="11.25" customHeight="1" thickTop="1" x14ac:dyDescent="0.25">
      <c r="A62" s="37"/>
      <c r="B62" s="15"/>
      <c r="C62" s="17"/>
      <c r="D62" s="24"/>
      <c r="E62" s="19"/>
      <c r="F62" s="24"/>
      <c r="G62" s="19"/>
      <c r="H62" s="24"/>
      <c r="I62" s="19"/>
      <c r="J62" s="15"/>
      <c r="K62" s="15"/>
      <c r="P62" s="49" t="str">
        <f t="shared" si="2"/>
        <v/>
      </c>
    </row>
    <row r="63" spans="1:20" ht="19.5" customHeight="1" thickBot="1" x14ac:dyDescent="0.3">
      <c r="A63" s="38">
        <v>27</v>
      </c>
      <c r="B63" s="28"/>
      <c r="C63" s="17"/>
      <c r="D63" s="26" t="str">
        <f>IF(B63="","",IF(B63=0,H61,((P61+B63)-$A$6)))</f>
        <v/>
      </c>
      <c r="E63" s="19"/>
      <c r="F63" s="27"/>
      <c r="G63" s="19"/>
      <c r="H63" s="26" t="str">
        <f>IF(D63="","",IF(B63=0,D63,D63+($A$6*2)))</f>
        <v/>
      </c>
      <c r="I63" s="19"/>
      <c r="J63" s="29"/>
      <c r="K63" s="15"/>
      <c r="M63" s="30" t="str">
        <f>IF(J63="Collectes","Collectes",IF(J63="remises","remises",IF(J63="S/Réseau","S/Réseau",IF(J63="Relevages","Relevages",IF(J63="DR","DR",IF(J63="Pick-Up","Pick-Up",IF(J63="Retour","Retour",IF(J63="Non Course","Non Course",IF(J63="Tps Forf.","Tps Forf.","")))))))))</f>
        <v/>
      </c>
      <c r="N63" s="31" t="str">
        <f t="shared" ref="N63" si="26">IF(M63="","",B63)</f>
        <v/>
      </c>
      <c r="P63" s="49" t="str">
        <f t="shared" si="2"/>
        <v/>
      </c>
    </row>
    <row r="64" spans="1:20" ht="11.25" customHeight="1" thickTop="1" x14ac:dyDescent="0.25">
      <c r="A64" s="37"/>
      <c r="B64" s="15"/>
      <c r="C64" s="17"/>
      <c r="D64" s="24"/>
      <c r="E64" s="19"/>
      <c r="F64" s="24"/>
      <c r="G64" s="19"/>
      <c r="H64" s="24"/>
      <c r="I64" s="19"/>
      <c r="J64" s="15"/>
      <c r="K64" s="15"/>
      <c r="P64" s="49" t="str">
        <f t="shared" si="2"/>
        <v/>
      </c>
    </row>
    <row r="65" spans="1:16" ht="19.5" customHeight="1" thickBot="1" x14ac:dyDescent="0.3">
      <c r="A65" s="38">
        <v>28</v>
      </c>
      <c r="B65" s="28"/>
      <c r="C65" s="17"/>
      <c r="D65" s="26" t="str">
        <f>IF(B65="","",IF(B65=0,H63,((P63+B65)-$A$6)))</f>
        <v/>
      </c>
      <c r="E65" s="19"/>
      <c r="F65" s="27"/>
      <c r="G65" s="19"/>
      <c r="H65" s="26" t="str">
        <f>IF(D65="","",IF(B65=0,D65,D65+($A$6*2)))</f>
        <v/>
      </c>
      <c r="I65" s="19"/>
      <c r="J65" s="29"/>
      <c r="K65" s="15"/>
      <c r="M65" s="30" t="str">
        <f>IF(J65="Collectes","Collectes",IF(J65="remises","remises",IF(J65="S/Réseau","S/Réseau",IF(J65="Relevages","Relevages",IF(J65="DR","DR",IF(J65="Pick-Up","Pick-Up",IF(J65="Retour","Retour",IF(J65="Non Course","Non Course",IF(J65="Tps Forf.","Tps Forf.","")))))))))</f>
        <v/>
      </c>
      <c r="N65" s="31" t="str">
        <f t="shared" ref="N65" si="27">IF(M65="","",B65)</f>
        <v/>
      </c>
      <c r="P65" s="49" t="str">
        <f t="shared" si="2"/>
        <v/>
      </c>
    </row>
    <row r="66" spans="1:16" ht="11.25" customHeight="1" thickTop="1" x14ac:dyDescent="0.25">
      <c r="A66" s="37"/>
      <c r="B66" s="15"/>
      <c r="C66" s="17"/>
      <c r="D66" s="24"/>
      <c r="E66" s="19"/>
      <c r="F66" s="24"/>
      <c r="G66" s="19"/>
      <c r="H66" s="24"/>
      <c r="I66" s="19"/>
      <c r="J66" s="15"/>
      <c r="K66" s="15"/>
      <c r="P66" s="49" t="str">
        <f t="shared" si="2"/>
        <v/>
      </c>
    </row>
    <row r="67" spans="1:16" ht="19.5" customHeight="1" thickBot="1" x14ac:dyDescent="0.3">
      <c r="A67" s="38">
        <v>29</v>
      </c>
      <c r="B67" s="28"/>
      <c r="C67" s="17"/>
      <c r="D67" s="26" t="str">
        <f>IF(B67="","",IF(B67=0,H65,((P65+B67)-$A$6)))</f>
        <v/>
      </c>
      <c r="E67" s="19"/>
      <c r="F67" s="27"/>
      <c r="G67" s="19"/>
      <c r="H67" s="26" t="str">
        <f>IF(D67="","",IF(B67=0,D67,D67+($A$6*2)))</f>
        <v/>
      </c>
      <c r="I67" s="19"/>
      <c r="J67" s="29"/>
      <c r="K67" s="15"/>
      <c r="M67" s="30" t="str">
        <f>IF(J67="Collectes","Collectes",IF(J67="remises","remises",IF(J67="S/Réseau","S/Réseau",IF(J67="Relevages","Relevages",IF(J67="DR","DR",IF(J67="Pick-Up","Pick-Up",IF(J67="Retour","Retour",IF(J67="Non Course","Non Course",IF(J67="Tps Forf.","Tps Forf.","")))))))))</f>
        <v/>
      </c>
      <c r="N67" s="31" t="str">
        <f t="shared" ref="N67" si="28">IF(M67="","",B67)</f>
        <v/>
      </c>
      <c r="P67" s="49" t="str">
        <f t="shared" si="2"/>
        <v/>
      </c>
    </row>
    <row r="68" spans="1:16" ht="11.25" customHeight="1" thickTop="1" x14ac:dyDescent="0.25">
      <c r="A68" s="37"/>
      <c r="B68" s="15"/>
      <c r="C68" s="17"/>
      <c r="D68" s="24"/>
      <c r="E68" s="19"/>
      <c r="F68" s="24"/>
      <c r="G68" s="19"/>
      <c r="H68" s="24"/>
      <c r="I68" s="19"/>
      <c r="J68" s="15"/>
      <c r="K68" s="15"/>
      <c r="P68" s="49" t="str">
        <f t="shared" si="2"/>
        <v/>
      </c>
    </row>
    <row r="69" spans="1:16" ht="19.5" customHeight="1" thickBot="1" x14ac:dyDescent="0.3">
      <c r="A69" s="38">
        <v>30</v>
      </c>
      <c r="B69" s="28"/>
      <c r="C69" s="17"/>
      <c r="D69" s="26" t="str">
        <f>IF(B69="","",IF(B69=0,H67,((P67+B69)-$A$6)))</f>
        <v/>
      </c>
      <c r="E69" s="19"/>
      <c r="F69" s="27"/>
      <c r="G69" s="19"/>
      <c r="H69" s="26" t="str">
        <f>IF(D69="","",IF(B69=0,D69,D69+($A$6*2)))</f>
        <v/>
      </c>
      <c r="I69" s="19"/>
      <c r="J69" s="29"/>
      <c r="K69" s="15"/>
      <c r="M69" s="30" t="str">
        <f>IF(J69="Collectes","Collectes",IF(J69="remises","remises",IF(J69="S/Réseau","S/Réseau",IF(J69="Relevages","Relevages",IF(J69="DR","DR",IF(J69="Pick-Up","Pick-Up",IF(J69="Retour","Retour",IF(J69="Non Course","Non Course",IF(J69="Tps Forf.","Tps Forf.","")))))))))</f>
        <v/>
      </c>
      <c r="N69" s="31" t="str">
        <f t="shared" ref="N69" si="29">IF(M69="","",B69)</f>
        <v/>
      </c>
      <c r="P69" s="49" t="str">
        <f t="shared" si="2"/>
        <v/>
      </c>
    </row>
    <row r="70" spans="1:16" ht="11.25" customHeight="1" thickTop="1" x14ac:dyDescent="0.25">
      <c r="A70" s="37"/>
      <c r="B70" s="15"/>
      <c r="C70" s="17"/>
      <c r="D70" s="24"/>
      <c r="E70" s="19"/>
      <c r="F70" s="24"/>
      <c r="G70" s="19"/>
      <c r="H70" s="24"/>
      <c r="I70" s="19"/>
      <c r="J70" s="15"/>
      <c r="K70" s="15"/>
      <c r="P70" s="49" t="str">
        <f t="shared" si="2"/>
        <v/>
      </c>
    </row>
    <row r="71" spans="1:16" x14ac:dyDescent="0.25">
      <c r="M71" s="32" t="str">
        <f>IF(J71="Collectes","Collectes",IF(J71="remises","remises",IF(J71="S/Réseau","S/Réseau",IF(J71="Relevages","Relevages",IF(J71="DR","DR",IF(J71="Pick-Up","Pick-Up",IF(J71="Retour","Retour",IF(J71="Non Course","Non Course",IF(J71="Tps Forf.","Tps Forf.","")))))))))</f>
        <v/>
      </c>
      <c r="P71" s="49" t="str">
        <f t="shared" si="2"/>
        <v/>
      </c>
    </row>
  </sheetData>
  <mergeCells count="5">
    <mergeCell ref="B3:D4"/>
    <mergeCell ref="F3:F4"/>
    <mergeCell ref="H3:J4"/>
    <mergeCell ref="B5:D5"/>
    <mergeCell ref="H5:J5"/>
  </mergeCells>
  <conditionalFormatting sqref="A16:N16 A15:L15 N15">
    <cfRule type="expression" dxfId="55" priority="28" stopIfTrue="1">
      <formula>$B$13=""</formula>
    </cfRule>
  </conditionalFormatting>
  <conditionalFormatting sqref="A70:N70 A69:L69 N69">
    <cfRule type="expression" dxfId="54" priority="27">
      <formula>$B$67=""</formula>
    </cfRule>
  </conditionalFormatting>
  <conditionalFormatting sqref="A68:N68 A67:L67 N67">
    <cfRule type="expression" dxfId="53" priority="26">
      <formula>$B$65=""</formula>
    </cfRule>
  </conditionalFormatting>
  <conditionalFormatting sqref="A66:N66 A65:L65 N65">
    <cfRule type="expression" dxfId="52" priority="25">
      <formula>$B$63=""</formula>
    </cfRule>
  </conditionalFormatting>
  <conditionalFormatting sqref="A64:N64 A63:L63 N63">
    <cfRule type="expression" dxfId="51" priority="24">
      <formula>$B$61=""</formula>
    </cfRule>
  </conditionalFormatting>
  <conditionalFormatting sqref="A62:N62 A61:L61 N61">
    <cfRule type="expression" dxfId="50" priority="23">
      <formula>$B$59=""</formula>
    </cfRule>
  </conditionalFormatting>
  <conditionalFormatting sqref="A60:N60 A59:L59 N59">
    <cfRule type="expression" dxfId="49" priority="22">
      <formula>$B$57=""</formula>
    </cfRule>
  </conditionalFormatting>
  <conditionalFormatting sqref="A58:N58 A57:L57 N57">
    <cfRule type="expression" dxfId="48" priority="21">
      <formula>$B$55=""</formula>
    </cfRule>
  </conditionalFormatting>
  <conditionalFormatting sqref="A56:N56 A55:L55 N55">
    <cfRule type="expression" dxfId="47" priority="20">
      <formula>$B$53=""</formula>
    </cfRule>
  </conditionalFormatting>
  <conditionalFormatting sqref="A54:N54 A53:L53 N53">
    <cfRule type="expression" dxfId="46" priority="19">
      <formula>$B$51=""</formula>
    </cfRule>
  </conditionalFormatting>
  <conditionalFormatting sqref="A52:N52 A51:L51 N51">
    <cfRule type="expression" dxfId="45" priority="18">
      <formula>$B$49=""</formula>
    </cfRule>
  </conditionalFormatting>
  <conditionalFormatting sqref="A50:N50 A49:L49 N49">
    <cfRule type="expression" dxfId="44" priority="17">
      <formula>$B$47=""</formula>
    </cfRule>
  </conditionalFormatting>
  <conditionalFormatting sqref="A48:N48 A47:L47 N47">
    <cfRule type="expression" dxfId="43" priority="16">
      <formula>$B$45=""</formula>
    </cfRule>
  </conditionalFormatting>
  <conditionalFormatting sqref="A46:N46 A45:L45 N45">
    <cfRule type="expression" dxfId="42" priority="15">
      <formula>$B$43=""</formula>
    </cfRule>
  </conditionalFormatting>
  <conditionalFormatting sqref="A44:N44 A43:L43 N43">
    <cfRule type="expression" dxfId="41" priority="14">
      <formula>$B$41=""</formula>
    </cfRule>
  </conditionalFormatting>
  <conditionalFormatting sqref="A42:N42 A41:L41 N41">
    <cfRule type="expression" dxfId="40" priority="13">
      <formula>$B$39=""</formula>
    </cfRule>
  </conditionalFormatting>
  <conditionalFormatting sqref="A40:N40 A39:L39 N39">
    <cfRule type="expression" dxfId="39" priority="12">
      <formula>$B$37=""</formula>
    </cfRule>
  </conditionalFormatting>
  <conditionalFormatting sqref="A38:N38 A37:L37 N37">
    <cfRule type="expression" dxfId="38" priority="11">
      <formula>$B$35=""</formula>
    </cfRule>
  </conditionalFormatting>
  <conditionalFormatting sqref="A36:N36 A35:L35 N35">
    <cfRule type="expression" dxfId="37" priority="10">
      <formula>$B$33=""</formula>
    </cfRule>
  </conditionalFormatting>
  <conditionalFormatting sqref="A34:N34 A33:L33 N33">
    <cfRule type="expression" dxfId="36" priority="9">
      <formula>$B$31=""</formula>
    </cfRule>
  </conditionalFormatting>
  <conditionalFormatting sqref="A32:N32 A31:L31 N31">
    <cfRule type="expression" dxfId="35" priority="8">
      <formula>$B$29=""</formula>
    </cfRule>
  </conditionalFormatting>
  <conditionalFormatting sqref="A30:N30 A29:L29 N29">
    <cfRule type="expression" dxfId="34" priority="7">
      <formula>$B$27=""</formula>
    </cfRule>
  </conditionalFormatting>
  <conditionalFormatting sqref="A28:N28 A27:L27 N27">
    <cfRule type="expression" dxfId="33" priority="6">
      <formula>$B$25=""</formula>
    </cfRule>
  </conditionalFormatting>
  <conditionalFormatting sqref="A26:N26 A25:L25 N25">
    <cfRule type="expression" dxfId="32" priority="5">
      <formula>$B$23=""</formula>
    </cfRule>
  </conditionalFormatting>
  <conditionalFormatting sqref="A24:N24 A23:L23 N23">
    <cfRule type="expression" dxfId="31" priority="4">
      <formula>$B$21=""</formula>
    </cfRule>
  </conditionalFormatting>
  <conditionalFormatting sqref="A22:N22 A21:L21 N21">
    <cfRule type="expression" dxfId="30" priority="3">
      <formula>$B$19=""</formula>
    </cfRule>
  </conditionalFormatting>
  <conditionalFormatting sqref="A20:N20 A19:L19 N19">
    <cfRule type="expression" dxfId="29" priority="2">
      <formula>$B$17=""</formula>
    </cfRule>
  </conditionalFormatting>
  <conditionalFormatting sqref="A18:N18 A17:L17 N17">
    <cfRule type="expression" dxfId="28" priority="1">
      <formula>$B$15=""</formula>
    </cfRule>
  </conditionalFormatting>
  <dataValidations count="5">
    <dataValidation type="time" allowBlank="1" showInputMessage="1" showErrorMessage="1" sqref="B11 B13 B15 B17 B19 B21 B23 B25 B27 B29 B31 B33 B35 B37 B39 B41 B43 B45 B47 B63 B55 B51 B59 B49 B53 B57 B61 B65 B67 B69">
      <formula1>0</formula1>
      <formula2>0.125</formula2>
    </dataValidation>
    <dataValidation type="time" allowBlank="1" showInputMessage="1" showErrorMessage="1" sqref="H9">
      <formula1>0.208333333333333</formula1>
      <formula2>0.791666666666667</formula2>
    </dataValidation>
    <dataValidation allowBlank="1" showInputMessage="1" showErrorMessage="1" promptTitle="Aide :" prompt="Dans ce cadre, tapez le nom de la course &quot;9812&quot; par exemple et ensuite vous mettez la couleur en cliquant sur le bouton de remplissage des couleurs." sqref="E5"/>
    <dataValidation allowBlank="1" showInputMessage="1" showErrorMessage="1" promptTitle="Aide :" prompt="Tapez le Nom du titulaire de la course._x000a_Si c'est une Course du Samedi Tapez le Nom du Type : LEROUX / DUPOND" sqref="H5:J5"/>
    <dataValidation allowBlank="1" showInputMessage="1" showErrorMessage="1" promptTitle="Aide :" prompt="Dans ce cadre, tapez le nom de la course &quot;9812&quot; par exemple et ensuite vous mettez la couleur en cliquant sur le bouton de remplissage des couleurs._x000a_" sqref="F5"/>
  </dataValidation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5" name="Button 1">
              <controlPr defaultSize="0" print="0" autoFill="0" autoPict="0" macro="[0]!RetourTdB">
                <anchor moveWithCells="1" sizeWithCells="1">
                  <from>
                    <xdr:col>3</xdr:col>
                    <xdr:colOff>390525</xdr:colOff>
                    <xdr:row>0</xdr:row>
                    <xdr:rowOff>171450</xdr:rowOff>
                  </from>
                  <to>
                    <xdr:col>5</xdr:col>
                    <xdr:colOff>495300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6" name="Button 2">
              <controlPr defaultSize="0" print="0" autoFill="0" autoPict="0" macro="[0]!SupprmerCourse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3</xdr:col>
                    <xdr:colOff>161925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7" name="Option Button 3">
              <controlPr defaultSize="0" autoFill="0" autoLine="0" autoPict="0" altText="Semaine">
                <anchor moveWithCells="1">
                  <from>
                    <xdr:col>5</xdr:col>
                    <xdr:colOff>685800</xdr:colOff>
                    <xdr:row>0</xdr:row>
                    <xdr:rowOff>85725</xdr:rowOff>
                  </from>
                  <to>
                    <xdr:col>5</xdr:col>
                    <xdr:colOff>2143125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8" name="Option Button 4">
              <controlPr defaultSize="0" autoFill="0" autoLine="0" autoPict="0" altText="">
                <anchor moveWithCells="1">
                  <from>
                    <xdr:col>5</xdr:col>
                    <xdr:colOff>685800</xdr:colOff>
                    <xdr:row>1</xdr:row>
                    <xdr:rowOff>0</xdr:rowOff>
                  </from>
                  <to>
                    <xdr:col>5</xdr:col>
                    <xdr:colOff>2143125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9" name="Button 5">
              <controlPr defaultSize="0" print="0" autoFill="0" autoPict="0" macro="[0]!creationnomonglet">
                <anchor moveWithCells="1" sizeWithCells="1">
                  <from>
                    <xdr:col>5</xdr:col>
                    <xdr:colOff>1685925</xdr:colOff>
                    <xdr:row>0</xdr:row>
                    <xdr:rowOff>180975</xdr:rowOff>
                  </from>
                  <to>
                    <xdr:col>6</xdr:col>
                    <xdr:colOff>171450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10" name="Button 6">
              <controlPr defaultSize="0" print="0" autoFill="0" autoPict="0" macro="[0]!Pivot_Table">
                <anchor moveWithCells="1" sizeWithCells="1">
                  <from>
                    <xdr:col>7</xdr:col>
                    <xdr:colOff>161925</xdr:colOff>
                    <xdr:row>0</xdr:row>
                    <xdr:rowOff>180975</xdr:rowOff>
                  </from>
                  <to>
                    <xdr:col>9</xdr:col>
                    <xdr:colOff>266700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Remises!$A$1:$A$13</xm:f>
          </x14:formula1>
          <xm:sqref>J13</xm:sqref>
        </x14:dataValidation>
        <x14:dataValidation type="list" allowBlank="1" showInputMessage="1" showErrorMessage="1">
          <x14:formula1>
            <xm:f>Remises!$A$1:$A$14</xm:f>
          </x14:formula1>
          <xm:sqref>J11</xm:sqref>
        </x14:dataValidation>
        <x14:dataValidation type="list" allowBlank="1" showInputMessage="1" showErrorMessage="1">
          <x14:formula1>
            <xm:f>Remises!$A$1:$A$11</xm:f>
          </x14:formula1>
          <xm:sqref>J69 J67 J65 J63 J61 J59 J57 J55 J53 J51 J49 J47 J45 J43 J41 J39 J37 J35 J33 J31 J29 J27 J25 J23 J21 J19 J17 J15</xm:sqref>
        </x14:dataValidation>
        <x14:dataValidation type="list" allowBlank="1" showInputMessage="1" showErrorMessage="1" promptTitle="Aide :" prompt="Sélectionnez dans le menu déroulant le numéro de la PT.">
          <x14:formula1>
            <xm:f>Remises!$B$1:$B$30</xm:f>
          </x14:formula1>
          <xm:sqref>B5:D5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B7DEE8"/>
  </sheetPr>
  <dimension ref="A1:T71"/>
  <sheetViews>
    <sheetView zoomScaleNormal="100" workbookViewId="0">
      <selection activeCell="F5" sqref="F5"/>
    </sheetView>
  </sheetViews>
  <sheetFormatPr baseColWidth="10" defaultRowHeight="15" x14ac:dyDescent="0.25"/>
  <cols>
    <col min="1" max="1" width="3.28515625" style="39" customWidth="1"/>
    <col min="2" max="2" width="10.5703125" customWidth="1"/>
    <col min="3" max="3" width="3.85546875" style="5" customWidth="1"/>
    <col min="4" max="4" width="10.5703125" style="1" customWidth="1"/>
    <col min="5" max="5" width="3.85546875" style="3" customWidth="1"/>
    <col min="6" max="6" width="38.7109375" style="1" customWidth="1"/>
    <col min="7" max="7" width="3.85546875" style="3" customWidth="1"/>
    <col min="8" max="8" width="10.5703125" style="1" customWidth="1"/>
    <col min="9" max="9" width="3.85546875" style="3" customWidth="1"/>
    <col min="10" max="10" width="10.5703125" customWidth="1"/>
    <col min="11" max="11" width="4.42578125" customWidth="1"/>
    <col min="12" max="12" width="4.28515625" customWidth="1"/>
    <col min="13" max="13" width="11.5703125" customWidth="1"/>
    <col min="15" max="15" width="4.7109375" customWidth="1"/>
    <col min="18" max="18" width="12.5703125" customWidth="1"/>
    <col min="19" max="19" width="9.42578125" customWidth="1"/>
    <col min="20" max="20" width="7.85546875" customWidth="1"/>
  </cols>
  <sheetData>
    <row r="1" spans="1:20" ht="28.5" customHeight="1" x14ac:dyDescent="0.25">
      <c r="A1" s="36" t="s">
        <v>46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20" ht="28.5" customHeight="1" x14ac:dyDescent="0.25">
      <c r="A2" s="36"/>
      <c r="B2" s="6"/>
      <c r="C2" s="7"/>
      <c r="D2" s="8"/>
      <c r="E2" s="9"/>
      <c r="F2" s="8"/>
      <c r="G2" s="9"/>
      <c r="H2" s="8"/>
      <c r="I2" s="9"/>
      <c r="J2" s="6"/>
      <c r="K2" s="6"/>
    </row>
    <row r="3" spans="1:20" ht="22.5" customHeight="1" x14ac:dyDescent="0.25">
      <c r="A3" s="41"/>
      <c r="B3" s="69" t="s">
        <v>15</v>
      </c>
      <c r="C3" s="69"/>
      <c r="D3" s="69"/>
      <c r="E3" s="45"/>
      <c r="F3" s="71" t="s">
        <v>10</v>
      </c>
      <c r="G3" s="9"/>
      <c r="H3" s="69" t="s">
        <v>11</v>
      </c>
      <c r="I3" s="69"/>
      <c r="J3" s="69"/>
      <c r="K3" s="6"/>
      <c r="M3" s="48">
        <v>1</v>
      </c>
      <c r="N3" s="47" t="str">
        <f>IF(M3=2,"Samedi","Semaine")</f>
        <v>Semaine</v>
      </c>
    </row>
    <row r="4" spans="1:20" ht="22.5" customHeight="1" thickBot="1" x14ac:dyDescent="0.4">
      <c r="A4" s="41" t="s">
        <v>9</v>
      </c>
      <c r="B4" s="70"/>
      <c r="C4" s="70"/>
      <c r="D4" s="70"/>
      <c r="E4" s="45"/>
      <c r="F4" s="72"/>
      <c r="G4" s="43"/>
      <c r="H4" s="70"/>
      <c r="I4" s="70"/>
      <c r="J4" s="70"/>
      <c r="K4" s="6"/>
    </row>
    <row r="5" spans="1:20" ht="30" customHeight="1" thickTop="1" x14ac:dyDescent="0.25">
      <c r="A5" s="34"/>
      <c r="B5" s="73" t="s">
        <v>32</v>
      </c>
      <c r="C5" s="74"/>
      <c r="D5" s="75"/>
      <c r="E5" s="6"/>
      <c r="F5" s="50" t="s">
        <v>76</v>
      </c>
      <c r="G5" s="9"/>
      <c r="H5" s="73" t="s">
        <v>67</v>
      </c>
      <c r="I5" s="74"/>
      <c r="J5" s="75"/>
      <c r="K5" s="6"/>
    </row>
    <row r="6" spans="1:20" ht="22.5" customHeight="1" thickBot="1" x14ac:dyDescent="0.3">
      <c r="A6" s="41">
        <v>6.9444444444444447E-4</v>
      </c>
      <c r="B6" s="6"/>
      <c r="C6" s="7"/>
      <c r="D6" s="8"/>
      <c r="E6" s="9"/>
      <c r="F6" s="42"/>
      <c r="G6" s="9"/>
      <c r="H6" s="8"/>
      <c r="I6" s="9"/>
      <c r="J6" s="6"/>
      <c r="K6" s="6"/>
      <c r="R6" s="51"/>
      <c r="S6" s="51"/>
    </row>
    <row r="7" spans="1:20" s="2" customFormat="1" ht="24.75" customHeight="1" thickBot="1" x14ac:dyDescent="0.3">
      <c r="A7" s="35"/>
      <c r="B7" s="11" t="s">
        <v>2</v>
      </c>
      <c r="C7" s="12"/>
      <c r="D7" s="13" t="s">
        <v>0</v>
      </c>
      <c r="E7" s="12"/>
      <c r="F7" s="14" t="s">
        <v>48</v>
      </c>
      <c r="G7" s="12"/>
      <c r="H7" s="13" t="s">
        <v>1</v>
      </c>
      <c r="I7" s="12"/>
      <c r="J7" s="11" t="s">
        <v>3</v>
      </c>
      <c r="K7" s="10"/>
      <c r="N7" s="40">
        <f>SUM(N11:N76)</f>
        <v>0.29861111111111116</v>
      </c>
      <c r="P7"/>
      <c r="R7" s="53" t="str">
        <f>B5</f>
        <v>PT 17</v>
      </c>
      <c r="S7" s="53" t="str">
        <f>H5</f>
        <v>MARTIN</v>
      </c>
    </row>
    <row r="8" spans="1:20" s="4" customFormat="1" ht="7.5" customHeight="1" x14ac:dyDescent="0.25">
      <c r="A8" s="36"/>
      <c r="B8" s="9"/>
      <c r="C8" s="9"/>
      <c r="D8" s="9"/>
      <c r="E8" s="9"/>
      <c r="F8" s="9"/>
      <c r="G8" s="9"/>
      <c r="H8" s="9"/>
      <c r="I8" s="9"/>
      <c r="J8" s="9"/>
      <c r="K8" s="6"/>
      <c r="R8" s="52"/>
      <c r="S8" s="52"/>
    </row>
    <row r="9" spans="1:20" s="23" customFormat="1" ht="19.5" customHeight="1" thickBot="1" x14ac:dyDescent="0.3">
      <c r="A9" s="37"/>
      <c r="B9" s="16"/>
      <c r="C9" s="17"/>
      <c r="D9" s="18"/>
      <c r="E9" s="19"/>
      <c r="F9" s="27" t="s">
        <v>47</v>
      </c>
      <c r="G9" s="20"/>
      <c r="H9" s="28">
        <v>0.59375</v>
      </c>
      <c r="I9" s="21"/>
      <c r="J9" s="18"/>
      <c r="K9" s="22"/>
      <c r="M9" s="55" t="s">
        <v>68</v>
      </c>
      <c r="N9" s="55" t="s">
        <v>2</v>
      </c>
      <c r="R9" s="53" t="str">
        <f>F5</f>
        <v>Dupont</v>
      </c>
      <c r="S9" s="54" t="str">
        <f>N3</f>
        <v>Semaine</v>
      </c>
    </row>
    <row r="10" spans="1:20" s="25" customFormat="1" ht="11.25" customHeight="1" thickTop="1" x14ac:dyDescent="0.25">
      <c r="A10" s="37"/>
      <c r="B10" s="15"/>
      <c r="C10" s="17"/>
      <c r="D10" s="24"/>
      <c r="E10" s="19"/>
      <c r="F10" s="24"/>
      <c r="G10" s="19"/>
      <c r="H10" s="24"/>
      <c r="I10" s="19"/>
      <c r="J10" s="15"/>
      <c r="K10" s="15"/>
    </row>
    <row r="11" spans="1:20" s="25" customFormat="1" ht="19.5" customHeight="1" thickBot="1" x14ac:dyDescent="0.3">
      <c r="A11" s="38">
        <v>1</v>
      </c>
      <c r="B11" s="28">
        <v>2.0833333333333332E-2</v>
      </c>
      <c r="C11" s="17"/>
      <c r="D11" s="26">
        <f>IF(B11="","",((H9+B11)-A6))</f>
        <v>0.61388888888888893</v>
      </c>
      <c r="E11" s="19"/>
      <c r="F11" s="27" t="s">
        <v>53</v>
      </c>
      <c r="G11" s="19"/>
      <c r="H11" s="26">
        <f>IF(D11="","",D11+($A$6*2))</f>
        <v>0.61527777777777781</v>
      </c>
      <c r="I11" s="19"/>
      <c r="J11" s="29" t="s">
        <v>8</v>
      </c>
      <c r="K11" s="15"/>
      <c r="M11" s="30" t="str">
        <f>IF(J11="Collectes","Collectes",IF(J11="remises","remises",IF(J11="S/Réseau","S/Réseau",IF(J11="Relevages","Relevages",IF(J11="DR","DR",IF(J11="Pick-Up","Pick-Up",IF(J11="Retour","Retour",IF(J11="Non Course","Non Course",IF(J11="Tps Forf.","Tps Forf.","")))))))))</f>
        <v>Relevages</v>
      </c>
      <c r="N11" s="31">
        <f t="shared" ref="N11:N15" si="0">IF(M11="","",B11)</f>
        <v>2.0833333333333332E-2</v>
      </c>
      <c r="P11" s="49">
        <f>IF(H9="","",H9+B11)</f>
        <v>0.61458333333333337</v>
      </c>
      <c r="R11" s="58" t="s">
        <v>68</v>
      </c>
      <c r="S11" t="s">
        <v>70</v>
      </c>
      <c r="T11" t="s">
        <v>71</v>
      </c>
    </row>
    <row r="12" spans="1:20" ht="11.25" customHeight="1" thickTop="1" x14ac:dyDescent="0.25">
      <c r="A12" s="37"/>
      <c r="B12" s="15"/>
      <c r="C12" s="17"/>
      <c r="D12" s="24"/>
      <c r="E12" s="19"/>
      <c r="F12" s="24"/>
      <c r="G12" s="19"/>
      <c r="H12" s="24"/>
      <c r="I12" s="19"/>
      <c r="J12" s="15"/>
      <c r="K12" s="15"/>
      <c r="M12" s="32"/>
      <c r="N12" s="33" t="str">
        <f t="shared" si="0"/>
        <v/>
      </c>
      <c r="P12" s="49" t="str">
        <f t="shared" ref="P12" si="1">IF(H10="","",H10+B12)</f>
        <v/>
      </c>
      <c r="R12" s="2" t="s">
        <v>6</v>
      </c>
      <c r="S12" s="59">
        <v>8</v>
      </c>
      <c r="T12" s="56">
        <v>5.5555555555555566E-2</v>
      </c>
    </row>
    <row r="13" spans="1:20" ht="19.5" customHeight="1" thickBot="1" x14ac:dyDescent="0.3">
      <c r="A13" s="38">
        <v>2</v>
      </c>
      <c r="B13" s="28">
        <v>0</v>
      </c>
      <c r="C13" s="17"/>
      <c r="D13" s="26">
        <f>IF(B13="","",IF(B13=0,H11,((H11+B13)-$A$6)))</f>
        <v>0.61527777777777781</v>
      </c>
      <c r="E13" s="19"/>
      <c r="F13" s="27" t="s">
        <v>60</v>
      </c>
      <c r="G13" s="19"/>
      <c r="H13" s="26">
        <f>IF(D13="","",IF(B13=0,D13,D13+($A$6*2)))</f>
        <v>0.61527777777777781</v>
      </c>
      <c r="I13" s="19"/>
      <c r="J13" s="29" t="s">
        <v>4</v>
      </c>
      <c r="K13" s="15"/>
      <c r="M13" s="30" t="str">
        <f>IF(J13="Collectes","Collectes",IF(J13="remises","remises",IF(J13="S/Réseau","S/Réseau",IF(J13="Relevages","Relevages",IF(J13="DR","DR",IF(J13="Pick-Up","Pick-Up",IF(J13="Retour","Retour",IF(J13="Non Course","Non Course",IF(J13="Tps Forf.","Tps Forf.","")))))))))</f>
        <v>S/Réseau</v>
      </c>
      <c r="N13" s="31">
        <f t="shared" si="0"/>
        <v>0</v>
      </c>
      <c r="P13" s="49">
        <f>IF(B13="","",P11+B13)</f>
        <v>0.61458333333333337</v>
      </c>
      <c r="R13" s="2" t="s">
        <v>5</v>
      </c>
      <c r="S13" s="59">
        <v>1</v>
      </c>
      <c r="T13" s="56">
        <v>3.125E-2</v>
      </c>
    </row>
    <row r="14" spans="1:20" ht="11.25" customHeight="1" thickTop="1" x14ac:dyDescent="0.25">
      <c r="A14" s="37"/>
      <c r="B14" s="15"/>
      <c r="C14" s="17"/>
      <c r="D14" s="24"/>
      <c r="E14" s="19"/>
      <c r="F14" s="24"/>
      <c r="G14" s="19"/>
      <c r="H14" s="24"/>
      <c r="I14" s="19"/>
      <c r="J14" s="15"/>
      <c r="K14" s="15"/>
      <c r="M14" s="32"/>
      <c r="N14" s="33" t="str">
        <f t="shared" si="0"/>
        <v/>
      </c>
      <c r="P14" s="49" t="str">
        <f t="shared" ref="P14:P71" si="2">IF(B14="","",P12+B14)</f>
        <v/>
      </c>
      <c r="R14" s="2" t="s">
        <v>13</v>
      </c>
      <c r="S14" s="59">
        <v>1</v>
      </c>
      <c r="T14" s="56">
        <v>5.9027777777777783E-2</v>
      </c>
    </row>
    <row r="15" spans="1:20" ht="19.5" customHeight="1" thickBot="1" x14ac:dyDescent="0.3">
      <c r="A15" s="38">
        <v>3</v>
      </c>
      <c r="B15" s="28">
        <v>3.472222222222222E-3</v>
      </c>
      <c r="C15" s="17"/>
      <c r="D15" s="26">
        <f>IF(B15="","",IF(B15=0,H13,((H13+B15)-$A$6)))</f>
        <v>0.61805555555555558</v>
      </c>
      <c r="E15" s="19"/>
      <c r="F15" s="27" t="s">
        <v>56</v>
      </c>
      <c r="G15" s="19"/>
      <c r="H15" s="26">
        <f>IF(D15="","",IF(B15=0,D15,D15+($A$6*2)))</f>
        <v>0.61944444444444446</v>
      </c>
      <c r="I15" s="19"/>
      <c r="J15" s="29" t="s">
        <v>8</v>
      </c>
      <c r="K15" s="15"/>
      <c r="M15" s="30" t="str">
        <f>IF(J15="Collectes","Collectes",IF(J15="remises","remises",IF(J15="S/Réseau","S/Réseau",IF(J15="Relevages","Relevages",IF(J15="DR","DR",IF(J15="Pick-Up","Pick-Up",IF(J15="Retour","Retour",IF(J15="Non Course","Non Course",IF(J15="Tps Forf.","Tps Forf.","")))))))))</f>
        <v>Relevages</v>
      </c>
      <c r="N15" s="31">
        <f t="shared" si="0"/>
        <v>3.472222222222222E-3</v>
      </c>
      <c r="P15" s="49">
        <f t="shared" si="2"/>
        <v>0.61805555555555558</v>
      </c>
      <c r="R15" s="2" t="s">
        <v>8</v>
      </c>
      <c r="S15" s="59">
        <v>4</v>
      </c>
      <c r="T15" s="56">
        <v>4.8611111111111105E-2</v>
      </c>
    </row>
    <row r="16" spans="1:20" ht="11.25" customHeight="1" thickTop="1" x14ac:dyDescent="0.25">
      <c r="A16" s="37"/>
      <c r="B16" s="15"/>
      <c r="C16" s="17"/>
      <c r="D16" s="24"/>
      <c r="E16" s="19"/>
      <c r="F16" s="24"/>
      <c r="G16" s="19"/>
      <c r="H16" s="24"/>
      <c r="I16" s="19"/>
      <c r="J16" s="15"/>
      <c r="K16" s="15"/>
      <c r="P16" s="49" t="str">
        <f t="shared" si="2"/>
        <v/>
      </c>
      <c r="R16" s="2" t="s">
        <v>65</v>
      </c>
      <c r="S16" s="59">
        <v>2</v>
      </c>
      <c r="T16" s="56">
        <v>0.10069444444444445</v>
      </c>
    </row>
    <row r="17" spans="1:20" ht="19.5" customHeight="1" thickBot="1" x14ac:dyDescent="0.3">
      <c r="A17" s="38">
        <v>4</v>
      </c>
      <c r="B17" s="28">
        <v>6.9444444444444441E-3</v>
      </c>
      <c r="C17" s="17"/>
      <c r="D17" s="26">
        <f>IF(B17="","",IF(B17=0,H15,((P15+B17)-$A$6)))</f>
        <v>0.62430555555555556</v>
      </c>
      <c r="E17" s="19"/>
      <c r="F17" s="27" t="s">
        <v>49</v>
      </c>
      <c r="G17" s="19"/>
      <c r="H17" s="26">
        <f>IF(D17="","",IF(B17=0,D17,D17+($A$6*2)))</f>
        <v>0.62569444444444444</v>
      </c>
      <c r="I17" s="19"/>
      <c r="J17" s="29" t="s">
        <v>6</v>
      </c>
      <c r="K17" s="15"/>
      <c r="M17" s="30" t="str">
        <f>IF(J17="Collectes","Collectes",IF(J17="remises","remises",IF(J17="S/Réseau","S/Réseau",IF(J17="Relevages","Relevages",IF(J17="DR","DR",IF(J17="Pick-Up","Pick-Up",IF(J17="Retour","Retour",IF(J17="Non Course","Non Course",IF(J17="Tps Forf.","Tps Forf.","")))))))))</f>
        <v>Collectes</v>
      </c>
      <c r="N17" s="31">
        <f t="shared" ref="N17" si="3">IF(M17="","",B17)</f>
        <v>6.9444444444444441E-3</v>
      </c>
      <c r="P17" s="49">
        <f t="shared" si="2"/>
        <v>0.625</v>
      </c>
      <c r="R17" s="2" t="s">
        <v>4</v>
      </c>
      <c r="S17" s="59">
        <v>5</v>
      </c>
      <c r="T17" s="56">
        <v>3.472222222222222E-3</v>
      </c>
    </row>
    <row r="18" spans="1:20" ht="11.25" customHeight="1" thickTop="1" x14ac:dyDescent="0.25">
      <c r="A18" s="37"/>
      <c r="B18" s="15"/>
      <c r="C18" s="17"/>
      <c r="D18" s="24"/>
      <c r="E18" s="19"/>
      <c r="F18" s="24"/>
      <c r="G18" s="19"/>
      <c r="H18" s="24"/>
      <c r="I18" s="19"/>
      <c r="J18" s="15"/>
      <c r="K18" s="15"/>
      <c r="P18" s="49" t="str">
        <f t="shared" si="2"/>
        <v/>
      </c>
      <c r="R18" s="2" t="s">
        <v>72</v>
      </c>
      <c r="S18" s="59">
        <v>21</v>
      </c>
      <c r="T18" s="56">
        <v>0.2986111111111111</v>
      </c>
    </row>
    <row r="19" spans="1:20" ht="19.5" customHeight="1" thickBot="1" x14ac:dyDescent="0.3">
      <c r="A19" s="38">
        <v>5</v>
      </c>
      <c r="B19" s="28">
        <v>5.5555555555555558E-3</v>
      </c>
      <c r="C19" s="17"/>
      <c r="D19" s="26">
        <f>IF(B19="","",IF(B19=0,H17,((P17+B19)-$A$6)))</f>
        <v>0.62986111111111109</v>
      </c>
      <c r="E19" s="19"/>
      <c r="F19" s="27" t="s">
        <v>50</v>
      </c>
      <c r="G19" s="19"/>
      <c r="H19" s="26">
        <f>IF(D19="","",IF(B19=0,D19,D19+($A$6*2)))</f>
        <v>0.63124999999999998</v>
      </c>
      <c r="I19" s="19"/>
      <c r="J19" s="29" t="s">
        <v>6</v>
      </c>
      <c r="K19" s="15"/>
      <c r="M19" s="30" t="str">
        <f>IF(J19="Collectes","Collectes",IF(J19="remises","remises",IF(J19="S/Réseau","S/Réseau",IF(J19="Relevages","Relevages",IF(J19="DR","DR",IF(J19="Pick-Up","Pick-Up",IF(J19="Retour","Retour",IF(J19="Non Course","Non Course",IF(J19="Tps Forf.","Tps Forf.","")))))))))</f>
        <v>Collectes</v>
      </c>
      <c r="N19" s="31">
        <f t="shared" ref="N19" si="4">IF(M19="","",B19)</f>
        <v>5.5555555555555558E-3</v>
      </c>
      <c r="P19" s="49">
        <f t="shared" si="2"/>
        <v>0.63055555555555554</v>
      </c>
      <c r="R19" s="2"/>
      <c r="S19" s="47"/>
      <c r="T19" s="47"/>
    </row>
    <row r="20" spans="1:20" ht="11.25" customHeight="1" thickTop="1" x14ac:dyDescent="0.25">
      <c r="A20" s="37"/>
      <c r="B20" s="15"/>
      <c r="C20" s="17"/>
      <c r="D20" s="24"/>
      <c r="E20" s="19"/>
      <c r="F20" s="24"/>
      <c r="G20" s="19"/>
      <c r="H20" s="24"/>
      <c r="I20" s="19"/>
      <c r="J20" s="15"/>
      <c r="K20" s="15"/>
      <c r="M20" s="46"/>
      <c r="P20" s="49" t="str">
        <f t="shared" si="2"/>
        <v/>
      </c>
      <c r="R20" s="2"/>
      <c r="S20" s="47"/>
      <c r="T20" s="47"/>
    </row>
    <row r="21" spans="1:20" ht="19.5" customHeight="1" thickBot="1" x14ac:dyDescent="0.3">
      <c r="A21" s="38">
        <v>6</v>
      </c>
      <c r="B21" s="28">
        <v>8.3333333333333332E-3</v>
      </c>
      <c r="C21" s="17"/>
      <c r="D21" s="26">
        <f>IF(B21="","",IF(B21=0,H19,((P19+B21)-$A$6)))</f>
        <v>0.6381944444444444</v>
      </c>
      <c r="E21" s="19"/>
      <c r="F21" s="27" t="s">
        <v>51</v>
      </c>
      <c r="G21" s="19"/>
      <c r="H21" s="26">
        <f>IF(D21="","",IF(B21=0,D21,D21+($A$6*2)))</f>
        <v>0.63958333333333328</v>
      </c>
      <c r="I21" s="19"/>
      <c r="J21" s="29" t="s">
        <v>6</v>
      </c>
      <c r="K21" s="15"/>
      <c r="M21" s="30" t="str">
        <f>IF(J21="Collectes","Collectes",IF(J21="remises","remises",IF(J21="S/Réseau","S/Réseau",IF(J21="Relevages","Relevages",IF(J21="DR","DR",IF(J21="Pick-Up","Pick-Up",IF(J21="Retour","Retour",IF(J21="Non Course","Non Course",IF(J21="Tps Forf.","Tps Forf.","")))))))))</f>
        <v>Collectes</v>
      </c>
      <c r="N21" s="31">
        <f t="shared" ref="N21" si="5">IF(M21="","",B21)</f>
        <v>8.3333333333333332E-3</v>
      </c>
      <c r="P21" s="49">
        <f t="shared" si="2"/>
        <v>0.63888888888888884</v>
      </c>
      <c r="R21" s="2"/>
      <c r="S21" s="47"/>
      <c r="T21" s="47"/>
    </row>
    <row r="22" spans="1:20" ht="11.25" customHeight="1" thickTop="1" x14ac:dyDescent="0.25">
      <c r="A22" s="37"/>
      <c r="B22" s="15"/>
      <c r="C22" s="17"/>
      <c r="D22" s="24"/>
      <c r="E22" s="19"/>
      <c r="F22" s="24"/>
      <c r="G22" s="19"/>
      <c r="H22" s="24"/>
      <c r="I22" s="19"/>
      <c r="J22" s="15"/>
      <c r="K22" s="15"/>
      <c r="P22" s="49" t="str">
        <f t="shared" si="2"/>
        <v/>
      </c>
      <c r="R22" s="2"/>
      <c r="S22" s="47"/>
      <c r="T22" s="47"/>
    </row>
    <row r="23" spans="1:20" ht="19.5" customHeight="1" thickBot="1" x14ac:dyDescent="0.3">
      <c r="A23" s="38">
        <v>7</v>
      </c>
      <c r="B23" s="28">
        <v>3.472222222222222E-3</v>
      </c>
      <c r="C23" s="17"/>
      <c r="D23" s="26">
        <f>IF(B23="","",IF(B23=0,H21,((P21+B23)-$A$6)))</f>
        <v>0.64166666666666661</v>
      </c>
      <c r="E23" s="19"/>
      <c r="F23" s="27" t="s">
        <v>52</v>
      </c>
      <c r="G23" s="19"/>
      <c r="H23" s="26">
        <f>IF(D23="","",IF(B23=0,D23,D23+($A$6*2)))</f>
        <v>0.64305555555555549</v>
      </c>
      <c r="I23" s="19"/>
      <c r="J23" s="29" t="s">
        <v>6</v>
      </c>
      <c r="K23" s="15"/>
      <c r="M23" s="30" t="str">
        <f>IF(J23="Collectes","Collectes",IF(J23="remises","remises",IF(J23="S/Réseau","S/Réseau",IF(J23="Relevages","Relevages",IF(J23="DR","DR",IF(J23="Pick-Up","Pick-Up",IF(J23="Retour","Retour",IF(J23="Non Course","Non Course",IF(J23="Tps Forf.","Tps Forf.","")))))))))</f>
        <v>Collectes</v>
      </c>
      <c r="N23" s="31">
        <f t="shared" ref="N23" si="6">IF(M23="","",B23)</f>
        <v>3.472222222222222E-3</v>
      </c>
      <c r="P23" s="49">
        <f t="shared" si="2"/>
        <v>0.64236111111111105</v>
      </c>
      <c r="R23" s="2"/>
      <c r="S23" s="47"/>
      <c r="T23" s="47"/>
    </row>
    <row r="24" spans="1:20" ht="11.25" customHeight="1" thickTop="1" x14ac:dyDescent="0.25">
      <c r="A24" s="37"/>
      <c r="B24" s="15"/>
      <c r="C24" s="17"/>
      <c r="D24" s="24"/>
      <c r="E24" s="19"/>
      <c r="F24" s="24"/>
      <c r="G24" s="19"/>
      <c r="H24" s="24"/>
      <c r="I24" s="19"/>
      <c r="J24" s="15"/>
      <c r="K24" s="15"/>
      <c r="P24" s="49" t="str">
        <f t="shared" si="2"/>
        <v/>
      </c>
      <c r="R24" s="2"/>
      <c r="S24" s="47"/>
      <c r="T24" s="47"/>
    </row>
    <row r="25" spans="1:20" ht="19.5" customHeight="1" thickBot="1" x14ac:dyDescent="0.3">
      <c r="A25" s="38">
        <v>8</v>
      </c>
      <c r="B25" s="28">
        <v>3.472222222222222E-3</v>
      </c>
      <c r="C25" s="17"/>
      <c r="D25" s="26">
        <f>IF(B25="","",IF(B25=0,H23,((P23+B25)-$A$6)))</f>
        <v>0.64513888888888882</v>
      </c>
      <c r="E25" s="19"/>
      <c r="F25" s="27" t="s">
        <v>54</v>
      </c>
      <c r="G25" s="19"/>
      <c r="H25" s="26">
        <f>IF(D25="","",IF(B25=0,D25,D25+($A$6*2)))</f>
        <v>0.6465277777777777</v>
      </c>
      <c r="I25" s="19"/>
      <c r="J25" s="29" t="s">
        <v>8</v>
      </c>
      <c r="K25" s="15"/>
      <c r="M25" s="30" t="str">
        <f>IF(J25="Collectes","Collectes",IF(J25="remises","remises",IF(J25="S/Réseau","S/Réseau",IF(J25="Relevages","Relevages",IF(J25="DR","DR",IF(J25="Pick-Up","Pick-Up",IF(J25="Retour","Retour",IF(J25="Non Course","Non Course",IF(J25="Tps Forf.","Tps Forf.","")))))))))</f>
        <v>Relevages</v>
      </c>
      <c r="N25" s="31">
        <f t="shared" ref="N25" si="7">IF(M25="","",B25)</f>
        <v>3.472222222222222E-3</v>
      </c>
      <c r="P25" s="49">
        <f t="shared" si="2"/>
        <v>0.64583333333333326</v>
      </c>
      <c r="R25" s="2"/>
      <c r="S25" s="47"/>
      <c r="T25" s="47"/>
    </row>
    <row r="26" spans="1:20" ht="11.25" customHeight="1" thickTop="1" x14ac:dyDescent="0.25">
      <c r="A26" s="37"/>
      <c r="B26" s="15"/>
      <c r="C26" s="17"/>
      <c r="D26" s="24"/>
      <c r="E26" s="19"/>
      <c r="F26" s="24"/>
      <c r="G26" s="19"/>
      <c r="H26" s="24"/>
      <c r="I26" s="19"/>
      <c r="J26" s="15"/>
      <c r="K26" s="15"/>
      <c r="P26" s="49" t="str">
        <f t="shared" si="2"/>
        <v/>
      </c>
      <c r="R26" s="2"/>
      <c r="S26" s="47"/>
      <c r="T26" s="47"/>
    </row>
    <row r="27" spans="1:20" ht="19.5" customHeight="1" thickBot="1" x14ac:dyDescent="0.3">
      <c r="A27" s="38">
        <v>9</v>
      </c>
      <c r="B27" s="28">
        <v>3.472222222222222E-3</v>
      </c>
      <c r="C27" s="17"/>
      <c r="D27" s="26">
        <f>IF(B27="","",IF(B27=0,H25,((P25+B27)-$A$6)))</f>
        <v>0.64861111111111103</v>
      </c>
      <c r="E27" s="19"/>
      <c r="F27" s="27" t="s">
        <v>55</v>
      </c>
      <c r="G27" s="19"/>
      <c r="H27" s="26">
        <f>IF(D27="","",IF(B27=0,D27,D27+($A$6*2)))</f>
        <v>0.64999999999999991</v>
      </c>
      <c r="I27" s="19"/>
      <c r="J27" s="29" t="s">
        <v>6</v>
      </c>
      <c r="K27" s="15"/>
      <c r="M27" s="30" t="str">
        <f>IF(J27="Collectes","Collectes",IF(J27="remises","remises",IF(J27="S/Réseau","S/Réseau",IF(J27="Relevages","Relevages",IF(J27="DR","DR",IF(J27="Pick-Up","Pick-Up",IF(J27="Retour","Retour",IF(J27="Non Course","Non Course",IF(J27="Tps Forf.","Tps Forf.","")))))))))</f>
        <v>Collectes</v>
      </c>
      <c r="N27" s="31">
        <f t="shared" ref="N27" si="8">IF(M27="","",B27)</f>
        <v>3.472222222222222E-3</v>
      </c>
      <c r="P27" s="49">
        <f t="shared" si="2"/>
        <v>0.64930555555555547</v>
      </c>
      <c r="R27" s="2"/>
      <c r="S27" s="47"/>
      <c r="T27" s="47"/>
    </row>
    <row r="28" spans="1:20" ht="11.25" customHeight="1" thickTop="1" x14ac:dyDescent="0.25">
      <c r="A28" s="37"/>
      <c r="B28" s="15"/>
      <c r="C28" s="17"/>
      <c r="D28" s="24"/>
      <c r="E28" s="19"/>
      <c r="F28" s="24"/>
      <c r="G28" s="19"/>
      <c r="H28" s="24"/>
      <c r="I28" s="19"/>
      <c r="J28" s="15"/>
      <c r="K28" s="15"/>
      <c r="P28" s="49" t="str">
        <f t="shared" si="2"/>
        <v/>
      </c>
      <c r="R28" s="2"/>
      <c r="S28" s="47"/>
      <c r="T28" s="47"/>
    </row>
    <row r="29" spans="1:20" ht="19.5" customHeight="1" thickBot="1" x14ac:dyDescent="0.3">
      <c r="A29" s="38">
        <v>10</v>
      </c>
      <c r="B29" s="28">
        <v>3.472222222222222E-3</v>
      </c>
      <c r="C29" s="17"/>
      <c r="D29" s="26">
        <f>IF(B29="","",IF(B29=0,H27,((P27+B29)-$A$6)))</f>
        <v>0.65208333333333324</v>
      </c>
      <c r="E29" s="19"/>
      <c r="F29" s="27" t="s">
        <v>57</v>
      </c>
      <c r="G29" s="19"/>
      <c r="H29" s="26">
        <f>IF(D29="","",IF(B29=0,D29,D29+($A$6*2)))</f>
        <v>0.65347222222222212</v>
      </c>
      <c r="I29" s="19"/>
      <c r="J29" s="29" t="s">
        <v>6</v>
      </c>
      <c r="K29" s="15"/>
      <c r="M29" s="30" t="str">
        <f>IF(J29="Collectes","Collectes",IF(J29="remises","remises",IF(J29="S/Réseau","S/Réseau",IF(J29="Relevages","Relevages",IF(J29="DR","DR",IF(J29="Pick-Up","Pick-Up",IF(J29="Retour","Retour",IF(J29="Non Course","Non Course",IF(J29="Tps Forf.","Tps Forf.","")))))))))</f>
        <v>Collectes</v>
      </c>
      <c r="N29" s="31">
        <f t="shared" ref="N29" si="9">IF(M29="","",B29)</f>
        <v>3.472222222222222E-3</v>
      </c>
      <c r="P29" s="49">
        <f t="shared" si="2"/>
        <v>0.65277777777777768</v>
      </c>
      <c r="R29" s="2"/>
      <c r="S29" s="47"/>
      <c r="T29" s="47"/>
    </row>
    <row r="30" spans="1:20" ht="11.25" customHeight="1" thickTop="1" x14ac:dyDescent="0.25">
      <c r="A30" s="37"/>
      <c r="B30" s="15"/>
      <c r="C30" s="17"/>
      <c r="D30" s="24"/>
      <c r="E30" s="19"/>
      <c r="F30" s="24"/>
      <c r="G30" s="19"/>
      <c r="H30" s="24"/>
      <c r="I30" s="19"/>
      <c r="J30" s="15"/>
      <c r="K30" s="15"/>
      <c r="P30" s="49" t="str">
        <f t="shared" si="2"/>
        <v/>
      </c>
      <c r="R30" s="2"/>
      <c r="S30" s="47"/>
      <c r="T30" s="47"/>
    </row>
    <row r="31" spans="1:20" ht="19.5" customHeight="1" thickBot="1" x14ac:dyDescent="0.3">
      <c r="A31" s="38">
        <v>11</v>
      </c>
      <c r="B31" s="28">
        <v>0</v>
      </c>
      <c r="C31" s="17"/>
      <c r="D31" s="26">
        <f>IF(B31="","",IF(B31=0,H29,((P29+B31)-$A$6)))</f>
        <v>0.65347222222222212</v>
      </c>
      <c r="E31" s="19"/>
      <c r="F31" s="27" t="s">
        <v>58</v>
      </c>
      <c r="G31" s="19"/>
      <c r="H31" s="26">
        <f>IF(D31="","",IF(B31=0,D31,D31+($A$6*2)))</f>
        <v>0.65347222222222212</v>
      </c>
      <c r="I31" s="19"/>
      <c r="J31" s="29" t="s">
        <v>4</v>
      </c>
      <c r="K31" s="15"/>
      <c r="M31" s="30" t="str">
        <f>IF(J31="Collectes","Collectes",IF(J31="remises","remises",IF(J31="S/Réseau","S/Réseau",IF(J31="Relevages","Relevages",IF(J31="DR","DR",IF(J31="Pick-Up","Pick-Up",IF(J31="Retour","Retour",IF(J31="Non Course","Non Course",IF(J31="Tps Forf.","Tps Forf.","")))))))))</f>
        <v>S/Réseau</v>
      </c>
      <c r="N31" s="31">
        <f t="shared" ref="N31" si="10">IF(M31="","",B31)</f>
        <v>0</v>
      </c>
      <c r="P31" s="49">
        <f t="shared" si="2"/>
        <v>0.65277777777777768</v>
      </c>
      <c r="R31" s="2"/>
      <c r="S31" s="47"/>
      <c r="T31" s="47"/>
    </row>
    <row r="32" spans="1:20" ht="11.25" customHeight="1" thickTop="1" x14ac:dyDescent="0.25">
      <c r="A32" s="37"/>
      <c r="B32" s="15"/>
      <c r="C32" s="17"/>
      <c r="D32" s="24"/>
      <c r="E32" s="19"/>
      <c r="F32" s="24"/>
      <c r="G32" s="19"/>
      <c r="H32" s="24"/>
      <c r="I32" s="19"/>
      <c r="J32" s="15"/>
      <c r="K32" s="15"/>
      <c r="P32" s="49" t="str">
        <f t="shared" si="2"/>
        <v/>
      </c>
      <c r="R32" s="2"/>
      <c r="S32" s="47"/>
      <c r="T32" s="47"/>
    </row>
    <row r="33" spans="1:20" ht="19.5" customHeight="1" thickBot="1" x14ac:dyDescent="0.3">
      <c r="A33" s="38">
        <v>12</v>
      </c>
      <c r="B33" s="28">
        <v>0</v>
      </c>
      <c r="C33" s="17"/>
      <c r="D33" s="26">
        <f>IF(B33="","",IF(B33=0,H31,((P31+B33)-$A$6)))</f>
        <v>0.65347222222222212</v>
      </c>
      <c r="E33" s="19"/>
      <c r="F33" s="27" t="s">
        <v>59</v>
      </c>
      <c r="G33" s="19"/>
      <c r="H33" s="26">
        <f>IF(D33="","",IF(B33=0,D33,D33+($A$6*2)))</f>
        <v>0.65347222222222212</v>
      </c>
      <c r="I33" s="19"/>
      <c r="J33" s="29" t="s">
        <v>4</v>
      </c>
      <c r="K33" s="15"/>
      <c r="M33" s="30" t="str">
        <f>IF(J33="Collectes","Collectes",IF(J33="remises","remises",IF(J33="S/Réseau","S/Réseau",IF(J33="Relevages","Relevages",IF(J33="DR","DR",IF(J33="Pick-Up","Pick-Up",IF(J33="Retour","Retour",IF(J33="Non Course","Non Course",IF(J33="Tps Forf.","Tps Forf.","")))))))))</f>
        <v>S/Réseau</v>
      </c>
      <c r="N33" s="31">
        <f t="shared" ref="N33" si="11">IF(M33="","",B33)</f>
        <v>0</v>
      </c>
      <c r="P33" s="49">
        <f t="shared" si="2"/>
        <v>0.65277777777777768</v>
      </c>
      <c r="R33" s="2"/>
      <c r="S33" s="47"/>
      <c r="T33" s="47"/>
    </row>
    <row r="34" spans="1:20" ht="11.25" customHeight="1" thickTop="1" x14ac:dyDescent="0.25">
      <c r="A34" s="37"/>
      <c r="B34" s="15"/>
      <c r="C34" s="17"/>
      <c r="D34" s="24"/>
      <c r="E34" s="19"/>
      <c r="F34" s="24"/>
      <c r="G34" s="19"/>
      <c r="H34" s="24"/>
      <c r="I34" s="19"/>
      <c r="J34" s="15"/>
      <c r="K34" s="15"/>
      <c r="P34" s="49" t="str">
        <f t="shared" si="2"/>
        <v/>
      </c>
      <c r="R34" s="2"/>
      <c r="S34" s="47"/>
      <c r="T34" s="47"/>
    </row>
    <row r="35" spans="1:20" ht="19.5" customHeight="1" thickBot="1" x14ac:dyDescent="0.3">
      <c r="A35" s="38">
        <v>13</v>
      </c>
      <c r="B35" s="28">
        <v>3.472222222222222E-3</v>
      </c>
      <c r="C35" s="17"/>
      <c r="D35" s="26">
        <f>IF(B35="","",IF(B35=0,H33,((P33+B35)-$A$6)))</f>
        <v>0.65555555555555545</v>
      </c>
      <c r="E35" s="19"/>
      <c r="F35" s="27" t="s">
        <v>61</v>
      </c>
      <c r="G35" s="19"/>
      <c r="H35" s="26">
        <f>IF(D35="","",IF(B35=0,D35,D35+($A$6*2)))</f>
        <v>0.65694444444444433</v>
      </c>
      <c r="I35" s="19"/>
      <c r="J35" s="29" t="s">
        <v>4</v>
      </c>
      <c r="K35" s="15"/>
      <c r="M35" s="30" t="str">
        <f>IF(J35="Collectes","Collectes",IF(J35="remises","remises",IF(J35="S/Réseau","S/Réseau",IF(J35="Relevages","Relevages",IF(J35="DR","DR",IF(J35="Pick-Up","Pick-Up",IF(J35="Retour","Retour",IF(J35="Non Course","Non Course",IF(J35="Tps Forf.","Tps Forf.","")))))))))</f>
        <v>S/Réseau</v>
      </c>
      <c r="N35" s="31">
        <f t="shared" ref="N35" si="12">IF(M35="","",B35)</f>
        <v>3.472222222222222E-3</v>
      </c>
      <c r="P35" s="49">
        <f t="shared" si="2"/>
        <v>0.65624999999999989</v>
      </c>
      <c r="R35" s="2"/>
      <c r="S35" s="47"/>
      <c r="T35" s="47"/>
    </row>
    <row r="36" spans="1:20" ht="11.25" customHeight="1" thickTop="1" x14ac:dyDescent="0.25">
      <c r="A36" s="37"/>
      <c r="B36" s="15"/>
      <c r="C36" s="17"/>
      <c r="D36" s="24"/>
      <c r="E36" s="19"/>
      <c r="F36" s="24"/>
      <c r="G36" s="19"/>
      <c r="H36" s="24"/>
      <c r="I36" s="19"/>
      <c r="J36" s="15"/>
      <c r="K36" s="15"/>
      <c r="P36" s="49" t="str">
        <f t="shared" si="2"/>
        <v/>
      </c>
      <c r="R36" s="2"/>
      <c r="S36" s="47"/>
      <c r="T36" s="47"/>
    </row>
    <row r="37" spans="1:20" ht="19.5" customHeight="1" thickBot="1" x14ac:dyDescent="0.3">
      <c r="A37" s="38">
        <v>14</v>
      </c>
      <c r="B37" s="28">
        <v>0</v>
      </c>
      <c r="C37" s="17"/>
      <c r="D37" s="26">
        <f>IF(B37="","",IF(B37=0,H35,((P35+B37)-$A$6)))</f>
        <v>0.65694444444444433</v>
      </c>
      <c r="E37" s="19"/>
      <c r="F37" s="27" t="s">
        <v>62</v>
      </c>
      <c r="G37" s="19"/>
      <c r="H37" s="26">
        <f>IF(D37="","",IF(B37=0,D37,D37+($A$6*2)))</f>
        <v>0.65694444444444433</v>
      </c>
      <c r="I37" s="19"/>
      <c r="J37" s="29" t="s">
        <v>4</v>
      </c>
      <c r="K37" s="15"/>
      <c r="M37" s="30" t="str">
        <f>IF(J37="Collectes","Collectes",IF(J37="remises","remises",IF(J37="S/Réseau","S/Réseau",IF(J37="Relevages","Relevages",IF(J37="DR","DR",IF(J37="Pick-Up","Pick-Up",IF(J37="Retour","Retour",IF(J37="Non Course","Non Course",IF(J37="Tps Forf.","Tps Forf.","")))))))))</f>
        <v>S/Réseau</v>
      </c>
      <c r="N37" s="31">
        <f t="shared" ref="N37" si="13">IF(M37="","",B37)</f>
        <v>0</v>
      </c>
      <c r="P37" s="49">
        <f t="shared" si="2"/>
        <v>0.65624999999999989</v>
      </c>
      <c r="R37" s="2"/>
      <c r="S37" s="47"/>
      <c r="T37" s="47"/>
    </row>
    <row r="38" spans="1:20" ht="11.25" customHeight="1" thickTop="1" x14ac:dyDescent="0.25">
      <c r="A38" s="37"/>
      <c r="B38" s="15"/>
      <c r="C38" s="17"/>
      <c r="D38" s="24"/>
      <c r="E38" s="19"/>
      <c r="F38" s="24"/>
      <c r="G38" s="19"/>
      <c r="H38" s="24"/>
      <c r="I38" s="19"/>
      <c r="J38" s="15"/>
      <c r="K38" s="15"/>
      <c r="P38" s="49" t="str">
        <f t="shared" si="2"/>
        <v/>
      </c>
      <c r="R38" s="2"/>
      <c r="S38" s="47"/>
      <c r="T38" s="47"/>
    </row>
    <row r="39" spans="1:20" ht="19.5" customHeight="1" thickBot="1" x14ac:dyDescent="0.3">
      <c r="A39" s="38">
        <v>15</v>
      </c>
      <c r="B39" s="28">
        <v>6.9444444444444441E-3</v>
      </c>
      <c r="C39" s="17"/>
      <c r="D39" s="26">
        <f>IF(B39="","",IF(B39=0,H37,((P37+B39)-$A$6)))</f>
        <v>0.66249999999999987</v>
      </c>
      <c r="E39" s="19"/>
      <c r="F39" s="27" t="s">
        <v>63</v>
      </c>
      <c r="G39" s="19"/>
      <c r="H39" s="26">
        <f>IF(D39="","",IF(B39=0,D39,D39+($A$6*2)))</f>
        <v>0.66388888888888875</v>
      </c>
      <c r="I39" s="19"/>
      <c r="J39" s="29" t="s">
        <v>6</v>
      </c>
      <c r="K39" s="15"/>
      <c r="M39" s="30" t="str">
        <f>IF(J39="Collectes","Collectes",IF(J39="remises","remises",IF(J39="S/Réseau","S/Réseau",IF(J39="Relevages","Relevages",IF(J39="DR","DR",IF(J39="Pick-Up","Pick-Up",IF(J39="Retour","Retour",IF(J39="Non Course","Non Course",IF(J39="Tps Forf.","Tps Forf.","")))))))))</f>
        <v>Collectes</v>
      </c>
      <c r="N39" s="31">
        <f t="shared" ref="N39" si="14">IF(M39="","",B39)</f>
        <v>6.9444444444444441E-3</v>
      </c>
      <c r="P39" s="49">
        <f t="shared" si="2"/>
        <v>0.66319444444444431</v>
      </c>
      <c r="R39" s="2"/>
      <c r="S39" s="47"/>
      <c r="T39" s="47"/>
    </row>
    <row r="40" spans="1:20" ht="11.25" customHeight="1" thickTop="1" x14ac:dyDescent="0.25">
      <c r="A40" s="37"/>
      <c r="B40" s="15"/>
      <c r="C40" s="17"/>
      <c r="D40" s="24"/>
      <c r="E40" s="19"/>
      <c r="F40" s="24"/>
      <c r="G40" s="19"/>
      <c r="H40" s="24"/>
      <c r="I40" s="19"/>
      <c r="J40" s="15"/>
      <c r="K40" s="15"/>
      <c r="P40" s="49" t="str">
        <f t="shared" si="2"/>
        <v/>
      </c>
      <c r="R40" s="2"/>
      <c r="S40" s="47"/>
      <c r="T40" s="47"/>
    </row>
    <row r="41" spans="1:20" ht="19.5" customHeight="1" thickBot="1" x14ac:dyDescent="0.3">
      <c r="A41" s="38">
        <v>16</v>
      </c>
      <c r="B41" s="28">
        <v>1.7361111111111112E-2</v>
      </c>
      <c r="C41" s="17"/>
      <c r="D41" s="26">
        <f>IF(B41="","",IF(B41=0,H39,((P39+B41)-$A$6)))</f>
        <v>0.67986111111111103</v>
      </c>
      <c r="E41" s="19"/>
      <c r="F41" s="27" t="s">
        <v>64</v>
      </c>
      <c r="G41" s="19"/>
      <c r="H41" s="26">
        <f>IF(D41="","",IF(B41=0,D41,D41+($A$6*2)))</f>
        <v>0.68124999999999991</v>
      </c>
      <c r="I41" s="19"/>
      <c r="J41" s="29" t="s">
        <v>6</v>
      </c>
      <c r="K41" s="15"/>
      <c r="M41" s="30" t="str">
        <f>IF(J41="Collectes","Collectes",IF(J41="remises","remises",IF(J41="S/Réseau","S/Réseau",IF(J41="Relevages","Relevages",IF(J41="DR","DR",IF(J41="Pick-Up","Pick-Up",IF(J41="Retour","Retour",IF(J41="Non Course","Non Course",IF(J41="Tps Forf.","Tps Forf.","")))))))))</f>
        <v>Collectes</v>
      </c>
      <c r="N41" s="31">
        <f t="shared" ref="N41" si="15">IF(M41="","",B41)</f>
        <v>1.7361111111111112E-2</v>
      </c>
      <c r="P41" s="49">
        <f t="shared" si="2"/>
        <v>0.68055555555555547</v>
      </c>
      <c r="R41" s="2"/>
      <c r="S41" s="47"/>
      <c r="T41" s="47"/>
    </row>
    <row r="42" spans="1:20" ht="11.25" customHeight="1" thickTop="1" x14ac:dyDescent="0.25">
      <c r="A42" s="37"/>
      <c r="B42" s="15"/>
      <c r="C42" s="17"/>
      <c r="D42" s="24"/>
      <c r="E42" s="19"/>
      <c r="F42" s="24"/>
      <c r="G42" s="19"/>
      <c r="H42" s="24"/>
      <c r="I42" s="19"/>
      <c r="J42" s="15"/>
      <c r="K42" s="15"/>
      <c r="P42" s="49" t="str">
        <f t="shared" si="2"/>
        <v/>
      </c>
      <c r="R42" s="2"/>
      <c r="S42" s="47"/>
      <c r="T42" s="47"/>
    </row>
    <row r="43" spans="1:20" ht="19.5" customHeight="1" thickBot="1" x14ac:dyDescent="0.3">
      <c r="A43" s="38">
        <v>17</v>
      </c>
      <c r="B43" s="28">
        <v>1.3888888888888888E-2</v>
      </c>
      <c r="C43" s="17"/>
      <c r="D43" s="26">
        <f>IF(B43="","",IF(B43=0,H41,((P41+B43)-$A$6)))</f>
        <v>0.69374999999999987</v>
      </c>
      <c r="E43" s="19"/>
      <c r="F43" s="27" t="s">
        <v>47</v>
      </c>
      <c r="G43" s="19"/>
      <c r="H43" s="26">
        <f>IF(D43="","",IF(B43=0,D43,D43+($A$6*2)))</f>
        <v>0.69513888888888875</v>
      </c>
      <c r="I43" s="19"/>
      <c r="J43" s="29" t="s">
        <v>65</v>
      </c>
      <c r="K43" s="15"/>
      <c r="M43" s="30" t="str">
        <f>IF(J43="Collectes","Collectes",IF(J43="remises","remises",IF(J43="S/Réseau","S/Réseau",IF(J43="Relevages","Relevages",IF(J43="DR","DR",IF(J43="Pick-Up","Pick-Up",IF(J43="Retour","Retour",IF(J43="Non Course","Non Course",IF(J43="Tps Forf.","Tps Forf.","")))))))))</f>
        <v>Retour</v>
      </c>
      <c r="N43" s="31">
        <f t="shared" ref="N43" si="16">IF(M43="","",B43)</f>
        <v>1.3888888888888888E-2</v>
      </c>
      <c r="P43" s="49">
        <f t="shared" si="2"/>
        <v>0.69444444444444431</v>
      </c>
      <c r="R43" s="2"/>
      <c r="S43" s="47"/>
      <c r="T43" s="47"/>
    </row>
    <row r="44" spans="1:20" ht="11.25" customHeight="1" thickTop="1" x14ac:dyDescent="0.25">
      <c r="A44" s="37"/>
      <c r="B44" s="15"/>
      <c r="C44" s="17"/>
      <c r="D44" s="24"/>
      <c r="E44" s="19"/>
      <c r="F44" s="24"/>
      <c r="G44" s="19"/>
      <c r="H44" s="24"/>
      <c r="I44" s="19"/>
      <c r="J44" s="15"/>
      <c r="K44" s="15"/>
      <c r="P44" s="49" t="str">
        <f t="shared" si="2"/>
        <v/>
      </c>
      <c r="R44" s="2"/>
      <c r="S44" s="47"/>
      <c r="T44" s="47"/>
    </row>
    <row r="45" spans="1:20" ht="19.5" customHeight="1" thickBot="1" x14ac:dyDescent="0.3">
      <c r="A45" s="38">
        <v>18</v>
      </c>
      <c r="B45" s="28">
        <v>2.0833333333333332E-2</v>
      </c>
      <c r="C45" s="17"/>
      <c r="D45" s="26">
        <f>IF(B45="","",IF(B45=0,H43,((P43+B45)-$A$6)))</f>
        <v>0.71458333333333324</v>
      </c>
      <c r="E45" s="19"/>
      <c r="F45" s="27"/>
      <c r="G45" s="19"/>
      <c r="H45" s="26">
        <f>IF(D45="","",IF(B45=0,D45,D45+($A$6*2)))</f>
        <v>0.71597222222222212</v>
      </c>
      <c r="I45" s="19"/>
      <c r="J45" s="29" t="s">
        <v>8</v>
      </c>
      <c r="K45" s="15"/>
      <c r="M45" s="30" t="str">
        <f>IF(J45="Collectes","Collectes",IF(J45="remises","remises",IF(J45="S/Réseau","S/Réseau",IF(J45="Relevages","Relevages",IF(J45="DR","DR",IF(J45="Pick-Up","Pick-Up",IF(J45="Retour","Retour",IF(J45="Non Course","Non Course",IF(J45="Tps Forf.","Tps Forf.","")))))))))</f>
        <v>Relevages</v>
      </c>
      <c r="N45" s="31">
        <f t="shared" ref="N45" si="17">IF(M45="","",B45)</f>
        <v>2.0833333333333332E-2</v>
      </c>
      <c r="P45" s="49">
        <f t="shared" si="2"/>
        <v>0.71527777777777768</v>
      </c>
      <c r="R45" s="2"/>
      <c r="S45" s="47"/>
      <c r="T45" s="47"/>
    </row>
    <row r="46" spans="1:20" ht="11.25" customHeight="1" thickTop="1" x14ac:dyDescent="0.25">
      <c r="A46" s="37"/>
      <c r="B46" s="15"/>
      <c r="C46" s="17"/>
      <c r="D46" s="24"/>
      <c r="E46" s="19"/>
      <c r="F46" s="24"/>
      <c r="G46" s="19"/>
      <c r="H46" s="24"/>
      <c r="I46" s="19"/>
      <c r="J46" s="15"/>
      <c r="K46" s="15"/>
      <c r="P46" s="49" t="str">
        <f t="shared" si="2"/>
        <v/>
      </c>
      <c r="R46" s="2"/>
      <c r="S46" s="47"/>
      <c r="T46" s="47"/>
    </row>
    <row r="47" spans="1:20" ht="19.5" customHeight="1" thickBot="1" x14ac:dyDescent="0.3">
      <c r="A47" s="38">
        <v>19</v>
      </c>
      <c r="B47" s="28">
        <v>3.125E-2</v>
      </c>
      <c r="C47" s="17"/>
      <c r="D47" s="26">
        <f>IF(B47="","",IF(B47=0,H45,((P45+B47)-$A$6)))</f>
        <v>0.74583333333333324</v>
      </c>
      <c r="E47" s="19"/>
      <c r="F47" s="27"/>
      <c r="G47" s="19"/>
      <c r="H47" s="26">
        <f>IF(D47="","",IF(B47=0,D47,D47+($A$6*2)))</f>
        <v>0.74722222222222212</v>
      </c>
      <c r="I47" s="19"/>
      <c r="J47" s="29" t="s">
        <v>5</v>
      </c>
      <c r="K47" s="15"/>
      <c r="M47" s="30" t="str">
        <f>IF(J47="Collectes","Collectes",IF(J47="remises","remises",IF(J47="S/Réseau","S/Réseau",IF(J47="Relevages","Relevages",IF(J47="DR","DR",IF(J47="Pick-Up","Pick-Up",IF(J47="Retour","Retour",IF(J47="Non Course","Non Course",IF(J47="Tps Forf.","Tps Forf.","")))))))))</f>
        <v>DR</v>
      </c>
      <c r="N47" s="31">
        <f t="shared" ref="N47" si="18">IF(M47="","",B47)</f>
        <v>3.125E-2</v>
      </c>
      <c r="P47" s="49">
        <f t="shared" si="2"/>
        <v>0.74652777777777768</v>
      </c>
      <c r="R47" s="2"/>
      <c r="S47" s="47"/>
      <c r="T47" s="47"/>
    </row>
    <row r="48" spans="1:20" ht="11.25" customHeight="1" thickTop="1" x14ac:dyDescent="0.25">
      <c r="A48" s="37"/>
      <c r="B48" s="15"/>
      <c r="C48" s="17"/>
      <c r="D48" s="24"/>
      <c r="E48" s="19"/>
      <c r="F48" s="24"/>
      <c r="G48" s="19"/>
      <c r="H48" s="24"/>
      <c r="I48" s="19"/>
      <c r="J48" s="15"/>
      <c r="K48" s="15"/>
      <c r="P48" s="49" t="str">
        <f t="shared" si="2"/>
        <v/>
      </c>
      <c r="R48" s="2"/>
      <c r="S48" s="47"/>
      <c r="T48" s="47"/>
    </row>
    <row r="49" spans="1:20" ht="19.5" customHeight="1" thickBot="1" x14ac:dyDescent="0.3">
      <c r="A49" s="38">
        <v>20</v>
      </c>
      <c r="B49" s="28">
        <v>5.9027777777777783E-2</v>
      </c>
      <c r="C49" s="17"/>
      <c r="D49" s="26">
        <f>IF(B49="","",IF(B49=0,H47,((P47+B49)-$A$6)))</f>
        <v>0.80486111111111103</v>
      </c>
      <c r="E49" s="19"/>
      <c r="F49" s="27"/>
      <c r="G49" s="19"/>
      <c r="H49" s="26">
        <f>IF(D49="","",IF(B49=0,D49,D49+($A$6*2)))</f>
        <v>0.80624999999999991</v>
      </c>
      <c r="I49" s="19"/>
      <c r="J49" s="29" t="s">
        <v>13</v>
      </c>
      <c r="K49" s="15"/>
      <c r="M49" s="30" t="str">
        <f>IF(J49="Collectes","Collectes",IF(J49="remises","remises",IF(J49="S/Réseau","S/Réseau",IF(J49="Relevages","Relevages",IF(J49="DR","DR",IF(J49="Pick-Up","Pick-Up",IF(J49="Retour","Retour",IF(J49="Non Course","Non Course",IF(J49="Tps Forf.","Tps Forf.","")))))))))</f>
        <v>Pick-Up</v>
      </c>
      <c r="N49" s="57">
        <f t="shared" ref="N49" si="19">IF(M49="","",B49)</f>
        <v>5.9027777777777783E-2</v>
      </c>
      <c r="P49" s="49">
        <f t="shared" si="2"/>
        <v>0.80555555555555547</v>
      </c>
      <c r="R49" s="2"/>
      <c r="S49" s="47"/>
      <c r="T49" s="47"/>
    </row>
    <row r="50" spans="1:20" ht="11.25" customHeight="1" thickTop="1" x14ac:dyDescent="0.25">
      <c r="A50" s="37"/>
      <c r="B50" s="15"/>
      <c r="C50" s="17"/>
      <c r="D50" s="24"/>
      <c r="E50" s="19"/>
      <c r="F50" s="24"/>
      <c r="G50" s="19"/>
      <c r="H50" s="24"/>
      <c r="I50" s="19"/>
      <c r="J50" s="15"/>
      <c r="K50" s="15"/>
      <c r="P50" s="49" t="str">
        <f t="shared" si="2"/>
        <v/>
      </c>
      <c r="R50" s="2"/>
      <c r="S50" s="47"/>
      <c r="T50" s="47"/>
    </row>
    <row r="51" spans="1:20" ht="19.5" customHeight="1" thickBot="1" x14ac:dyDescent="0.3">
      <c r="A51" s="38">
        <v>21</v>
      </c>
      <c r="B51" s="28">
        <v>8.6805555555555566E-2</v>
      </c>
      <c r="C51" s="17"/>
      <c r="D51" s="26">
        <f>IF(B51="","",IF(B51=0,H49,((P49+B51)-$A$6)))</f>
        <v>0.89166666666666661</v>
      </c>
      <c r="E51" s="19"/>
      <c r="F51" s="27"/>
      <c r="G51" s="19"/>
      <c r="H51" s="26">
        <f>IF(D51="","",IF(B51=0,D51,D51+($A$6*2)))</f>
        <v>0.89305555555555549</v>
      </c>
      <c r="I51" s="19"/>
      <c r="J51" s="29" t="s">
        <v>65</v>
      </c>
      <c r="K51" s="15"/>
      <c r="M51" s="30" t="str">
        <f>IF(J51="Collectes","Collectes",IF(J51="remises","remises",IF(J51="S/Réseau","S/Réseau",IF(J51="Relevages","Relevages",IF(J51="DR","DR",IF(J51="Pick-Up","Pick-Up",IF(J51="Retour","Retour",IF(J51="Non Course","Non Course",IF(J51="Tps Forf.","Tps Forf.","")))))))))</f>
        <v>Retour</v>
      </c>
      <c r="N51" s="31">
        <f t="shared" ref="N51" si="20">IF(M51="","",B51)</f>
        <v>8.6805555555555566E-2</v>
      </c>
      <c r="P51" s="49">
        <f t="shared" si="2"/>
        <v>0.89236111111111105</v>
      </c>
      <c r="R51" s="2"/>
      <c r="S51" s="47"/>
      <c r="T51" s="47"/>
    </row>
    <row r="52" spans="1:20" ht="11.25" customHeight="1" thickTop="1" x14ac:dyDescent="0.25">
      <c r="A52" s="37"/>
      <c r="B52" s="15"/>
      <c r="C52" s="17"/>
      <c r="D52" s="24"/>
      <c r="E52" s="19"/>
      <c r="F52" s="24"/>
      <c r="G52" s="19"/>
      <c r="H52" s="24"/>
      <c r="I52" s="19"/>
      <c r="J52" s="15"/>
      <c r="K52" s="15"/>
      <c r="P52" s="49" t="str">
        <f t="shared" si="2"/>
        <v/>
      </c>
      <c r="R52" s="2"/>
      <c r="S52" s="47"/>
      <c r="T52" s="47"/>
    </row>
    <row r="53" spans="1:20" ht="19.5" customHeight="1" thickBot="1" x14ac:dyDescent="0.3">
      <c r="A53" s="38">
        <v>22</v>
      </c>
      <c r="B53" s="28"/>
      <c r="C53" s="17"/>
      <c r="D53" s="26" t="str">
        <f>IF(B53="","",IF(B53=0,H51,((P51+B53)-$A$6)))</f>
        <v/>
      </c>
      <c r="E53" s="19"/>
      <c r="F53" s="27"/>
      <c r="G53" s="19"/>
      <c r="H53" s="26" t="str">
        <f>IF(D53="","",IF(B53=0,D53,D53+($A$6*2)))</f>
        <v/>
      </c>
      <c r="I53" s="19"/>
      <c r="J53" s="29"/>
      <c r="K53" s="15"/>
      <c r="M53" s="30" t="str">
        <f>IF(J53="Collectes","Collectes",IF(J53="remises","remises",IF(J53="S/Réseau","S/Réseau",IF(J53="Relevages","Relevages",IF(J53="DR","DR",IF(J53="Pick-Up","Pick-Up",IF(J53="Retour","Retour",IF(J53="Non Course","Non Course",IF(J53="Tps Forf.","Tps Forf.","")))))))))</f>
        <v/>
      </c>
      <c r="N53" s="31" t="str">
        <f t="shared" ref="N53" si="21">IF(M53="","",B53)</f>
        <v/>
      </c>
      <c r="P53" s="49" t="str">
        <f t="shared" si="2"/>
        <v/>
      </c>
    </row>
    <row r="54" spans="1:20" ht="11.25" customHeight="1" thickTop="1" x14ac:dyDescent="0.25">
      <c r="A54" s="37"/>
      <c r="B54" s="15"/>
      <c r="C54" s="17"/>
      <c r="D54" s="24"/>
      <c r="E54" s="19"/>
      <c r="F54" s="24"/>
      <c r="G54" s="19"/>
      <c r="H54" s="24"/>
      <c r="I54" s="19"/>
      <c r="J54" s="15"/>
      <c r="K54" s="15"/>
      <c r="P54" s="49" t="str">
        <f t="shared" si="2"/>
        <v/>
      </c>
    </row>
    <row r="55" spans="1:20" ht="19.5" customHeight="1" thickBot="1" x14ac:dyDescent="0.3">
      <c r="A55" s="38">
        <v>23</v>
      </c>
      <c r="B55" s="28"/>
      <c r="C55" s="17"/>
      <c r="D55" s="26" t="str">
        <f>IF(B55="","",IF(B55=0,H53,((P53+B55)-$A$6)))</f>
        <v/>
      </c>
      <c r="E55" s="19"/>
      <c r="F55" s="27"/>
      <c r="G55" s="19"/>
      <c r="H55" s="26" t="str">
        <f>IF(D55="","",IF(B55=0,D55,D55+($A$6*2)))</f>
        <v/>
      </c>
      <c r="I55" s="19"/>
      <c r="J55" s="29"/>
      <c r="K55" s="15"/>
      <c r="M55" s="30" t="str">
        <f>IF(J55="Collectes","Collectes",IF(J55="remises","remises",IF(J55="S/Réseau","S/Réseau",IF(J55="Relevages","Relevages",IF(J55="DR","DR",IF(J55="Pick-Up","Pick-Up",IF(J55="Retour","Retour",IF(J55="Non Course","Non Course",IF(J55="Tps Forf.","Tps Forf.","")))))))))</f>
        <v/>
      </c>
      <c r="N55" s="31" t="str">
        <f t="shared" ref="N55" si="22">IF(M55="","",B55)</f>
        <v/>
      </c>
      <c r="P55" s="49" t="str">
        <f t="shared" si="2"/>
        <v/>
      </c>
    </row>
    <row r="56" spans="1:20" ht="11.25" customHeight="1" thickTop="1" x14ac:dyDescent="0.25">
      <c r="A56" s="37"/>
      <c r="B56" s="15"/>
      <c r="C56" s="17"/>
      <c r="D56" s="24"/>
      <c r="E56" s="19"/>
      <c r="F56" s="24"/>
      <c r="G56" s="19"/>
      <c r="H56" s="24"/>
      <c r="I56" s="19"/>
      <c r="J56" s="15"/>
      <c r="K56" s="15"/>
      <c r="P56" s="49" t="str">
        <f t="shared" si="2"/>
        <v/>
      </c>
    </row>
    <row r="57" spans="1:20" ht="19.5" customHeight="1" thickBot="1" x14ac:dyDescent="0.3">
      <c r="A57" s="38">
        <v>24</v>
      </c>
      <c r="B57" s="28"/>
      <c r="C57" s="17"/>
      <c r="D57" s="26" t="str">
        <f>IF(B57="","",IF(B57=0,H55,((P55+B57)-$A$6)))</f>
        <v/>
      </c>
      <c r="E57" s="19"/>
      <c r="F57" s="27"/>
      <c r="G57" s="19"/>
      <c r="H57" s="26" t="str">
        <f>IF(D57="","",IF(B57=0,D57,D57+($A$6*2)))</f>
        <v/>
      </c>
      <c r="I57" s="19"/>
      <c r="J57" s="29"/>
      <c r="K57" s="15"/>
      <c r="M57" s="30" t="str">
        <f>IF(J57="Collectes","Collectes",IF(J57="remises","remises",IF(J57="S/Réseau","S/Réseau",IF(J57="Relevages","Relevages",IF(J57="DR","DR",IF(J57="Pick-Up","Pick-Up",IF(J57="Retour","Retour",IF(J57="Non Course","Non Course",IF(J57="Tps Forf.","Tps Forf.","")))))))))</f>
        <v/>
      </c>
      <c r="N57" s="31" t="str">
        <f t="shared" ref="N57" si="23">IF(M57="","",B57)</f>
        <v/>
      </c>
      <c r="P57" s="49" t="str">
        <f t="shared" si="2"/>
        <v/>
      </c>
    </row>
    <row r="58" spans="1:20" ht="11.25" customHeight="1" thickTop="1" x14ac:dyDescent="0.25">
      <c r="A58" s="37"/>
      <c r="B58" s="15"/>
      <c r="C58" s="17"/>
      <c r="D58" s="24"/>
      <c r="E58" s="19"/>
      <c r="F58" s="24"/>
      <c r="G58" s="19"/>
      <c r="H58" s="24"/>
      <c r="I58" s="19"/>
      <c r="J58" s="15"/>
      <c r="K58" s="15"/>
      <c r="P58" s="49" t="str">
        <f t="shared" si="2"/>
        <v/>
      </c>
    </row>
    <row r="59" spans="1:20" ht="19.5" customHeight="1" thickBot="1" x14ac:dyDescent="0.3">
      <c r="A59" s="38">
        <v>25</v>
      </c>
      <c r="B59" s="28"/>
      <c r="C59" s="17"/>
      <c r="D59" s="26" t="str">
        <f>IF(B59="","",IF(B59=0,H57,((P57+B59)-$A$6)))</f>
        <v/>
      </c>
      <c r="E59" s="19"/>
      <c r="F59" s="27"/>
      <c r="G59" s="19"/>
      <c r="H59" s="26" t="str">
        <f>IF(D59="","",IF(B59=0,D59,D59+($A$6*2)))</f>
        <v/>
      </c>
      <c r="I59" s="19"/>
      <c r="J59" s="29"/>
      <c r="K59" s="15"/>
      <c r="M59" s="30" t="str">
        <f>IF(J59="Collectes","Collectes",IF(J59="remises","remises",IF(J59="S/Réseau","S/Réseau",IF(J59="Relevages","Relevages",IF(J59="DR","DR",IF(J59="Pick-Up","Pick-Up",IF(J59="Retour","Retour",IF(J59="Non Course","Non Course",IF(J59="Tps Forf.","Tps Forf.","")))))))))</f>
        <v/>
      </c>
      <c r="N59" s="31" t="str">
        <f t="shared" ref="N59" si="24">IF(M59="","",B59)</f>
        <v/>
      </c>
      <c r="P59" s="49" t="str">
        <f t="shared" si="2"/>
        <v/>
      </c>
    </row>
    <row r="60" spans="1:20" ht="11.25" customHeight="1" thickTop="1" x14ac:dyDescent="0.25">
      <c r="A60" s="37"/>
      <c r="B60" s="15"/>
      <c r="C60" s="17"/>
      <c r="D60" s="24"/>
      <c r="E60" s="19"/>
      <c r="F60" s="24"/>
      <c r="G60" s="19"/>
      <c r="H60" s="24"/>
      <c r="I60" s="19"/>
      <c r="J60" s="15"/>
      <c r="K60" s="15"/>
      <c r="P60" s="49" t="str">
        <f t="shared" si="2"/>
        <v/>
      </c>
    </row>
    <row r="61" spans="1:20" ht="19.5" customHeight="1" thickBot="1" x14ac:dyDescent="0.3">
      <c r="A61" s="38">
        <v>26</v>
      </c>
      <c r="B61" s="28"/>
      <c r="C61" s="17"/>
      <c r="D61" s="26" t="str">
        <f>IF(B61="","",IF(B61=0,H59,((P59+B61)-$A$6)))</f>
        <v/>
      </c>
      <c r="E61" s="19"/>
      <c r="F61" s="27"/>
      <c r="G61" s="19"/>
      <c r="H61" s="26" t="str">
        <f>IF(D61="","",IF(B61=0,D61,D61+($A$6*2)))</f>
        <v/>
      </c>
      <c r="I61" s="19"/>
      <c r="J61" s="29"/>
      <c r="K61" s="15"/>
      <c r="M61" s="30" t="str">
        <f>IF(J61="Collectes","Collectes",IF(J61="remises","remises",IF(J61="S/Réseau","S/Réseau",IF(J61="Relevages","Relevages",IF(J61="DR","DR",IF(J61="Pick-Up","Pick-Up",IF(J61="Retour","Retour",IF(J61="Non Course","Non Course",IF(J61="Tps Forf.","Tps Forf.","")))))))))</f>
        <v/>
      </c>
      <c r="N61" s="31" t="str">
        <f t="shared" ref="N61" si="25">IF(M61="","",B61)</f>
        <v/>
      </c>
      <c r="P61" s="49" t="str">
        <f t="shared" si="2"/>
        <v/>
      </c>
    </row>
    <row r="62" spans="1:20" ht="11.25" customHeight="1" thickTop="1" x14ac:dyDescent="0.25">
      <c r="A62" s="37"/>
      <c r="B62" s="15"/>
      <c r="C62" s="17"/>
      <c r="D62" s="24"/>
      <c r="E62" s="19"/>
      <c r="F62" s="24"/>
      <c r="G62" s="19"/>
      <c r="H62" s="24"/>
      <c r="I62" s="19"/>
      <c r="J62" s="15"/>
      <c r="K62" s="15"/>
      <c r="P62" s="49" t="str">
        <f t="shared" si="2"/>
        <v/>
      </c>
    </row>
    <row r="63" spans="1:20" ht="19.5" customHeight="1" thickBot="1" x14ac:dyDescent="0.3">
      <c r="A63" s="38">
        <v>27</v>
      </c>
      <c r="B63" s="28"/>
      <c r="C63" s="17"/>
      <c r="D63" s="26" t="str">
        <f>IF(B63="","",IF(B63=0,H61,((P61+B63)-$A$6)))</f>
        <v/>
      </c>
      <c r="E63" s="19"/>
      <c r="F63" s="27"/>
      <c r="G63" s="19"/>
      <c r="H63" s="26" t="str">
        <f>IF(D63="","",IF(B63=0,D63,D63+($A$6*2)))</f>
        <v/>
      </c>
      <c r="I63" s="19"/>
      <c r="J63" s="29"/>
      <c r="K63" s="15"/>
      <c r="M63" s="30" t="str">
        <f>IF(J63="Collectes","Collectes",IF(J63="remises","remises",IF(J63="S/Réseau","S/Réseau",IF(J63="Relevages","Relevages",IF(J63="DR","DR",IF(J63="Pick-Up","Pick-Up",IF(J63="Retour","Retour",IF(J63="Non Course","Non Course",IF(J63="Tps Forf.","Tps Forf.","")))))))))</f>
        <v/>
      </c>
      <c r="N63" s="31" t="str">
        <f t="shared" ref="N63" si="26">IF(M63="","",B63)</f>
        <v/>
      </c>
      <c r="P63" s="49" t="str">
        <f t="shared" si="2"/>
        <v/>
      </c>
    </row>
    <row r="64" spans="1:20" ht="11.25" customHeight="1" thickTop="1" x14ac:dyDescent="0.25">
      <c r="A64" s="37"/>
      <c r="B64" s="15"/>
      <c r="C64" s="17"/>
      <c r="D64" s="24"/>
      <c r="E64" s="19"/>
      <c r="F64" s="24"/>
      <c r="G64" s="19"/>
      <c r="H64" s="24"/>
      <c r="I64" s="19"/>
      <c r="J64" s="15"/>
      <c r="K64" s="15"/>
      <c r="P64" s="49" t="str">
        <f t="shared" si="2"/>
        <v/>
      </c>
    </row>
    <row r="65" spans="1:16" ht="19.5" customHeight="1" thickBot="1" x14ac:dyDescent="0.3">
      <c r="A65" s="38">
        <v>28</v>
      </c>
      <c r="B65" s="28"/>
      <c r="C65" s="17"/>
      <c r="D65" s="26" t="str">
        <f>IF(B65="","",IF(B65=0,H63,((P63+B65)-$A$6)))</f>
        <v/>
      </c>
      <c r="E65" s="19"/>
      <c r="F65" s="27"/>
      <c r="G65" s="19"/>
      <c r="H65" s="26" t="str">
        <f>IF(D65="","",IF(B65=0,D65,D65+($A$6*2)))</f>
        <v/>
      </c>
      <c r="I65" s="19"/>
      <c r="J65" s="29"/>
      <c r="K65" s="15"/>
      <c r="M65" s="30" t="str">
        <f>IF(J65="Collectes","Collectes",IF(J65="remises","remises",IF(J65="S/Réseau","S/Réseau",IF(J65="Relevages","Relevages",IF(J65="DR","DR",IF(J65="Pick-Up","Pick-Up",IF(J65="Retour","Retour",IF(J65="Non Course","Non Course",IF(J65="Tps Forf.","Tps Forf.","")))))))))</f>
        <v/>
      </c>
      <c r="N65" s="31" t="str">
        <f t="shared" ref="N65" si="27">IF(M65="","",B65)</f>
        <v/>
      </c>
      <c r="P65" s="49" t="str">
        <f t="shared" si="2"/>
        <v/>
      </c>
    </row>
    <row r="66" spans="1:16" ht="11.25" customHeight="1" thickTop="1" x14ac:dyDescent="0.25">
      <c r="A66" s="37"/>
      <c r="B66" s="15"/>
      <c r="C66" s="17"/>
      <c r="D66" s="24"/>
      <c r="E66" s="19"/>
      <c r="F66" s="24"/>
      <c r="G66" s="19"/>
      <c r="H66" s="24"/>
      <c r="I66" s="19"/>
      <c r="J66" s="15"/>
      <c r="K66" s="15"/>
      <c r="P66" s="49" t="str">
        <f t="shared" si="2"/>
        <v/>
      </c>
    </row>
    <row r="67" spans="1:16" ht="19.5" customHeight="1" thickBot="1" x14ac:dyDescent="0.3">
      <c r="A67" s="38">
        <v>29</v>
      </c>
      <c r="B67" s="28"/>
      <c r="C67" s="17"/>
      <c r="D67" s="26" t="str">
        <f>IF(B67="","",IF(B67=0,H65,((P65+B67)-$A$6)))</f>
        <v/>
      </c>
      <c r="E67" s="19"/>
      <c r="F67" s="27"/>
      <c r="G67" s="19"/>
      <c r="H67" s="26" t="str">
        <f>IF(D67="","",IF(B67=0,D67,D67+($A$6*2)))</f>
        <v/>
      </c>
      <c r="I67" s="19"/>
      <c r="J67" s="29"/>
      <c r="K67" s="15"/>
      <c r="M67" s="30" t="str">
        <f>IF(J67="Collectes","Collectes",IF(J67="remises","remises",IF(J67="S/Réseau","S/Réseau",IF(J67="Relevages","Relevages",IF(J67="DR","DR",IF(J67="Pick-Up","Pick-Up",IF(J67="Retour","Retour",IF(J67="Non Course","Non Course",IF(J67="Tps Forf.","Tps Forf.","")))))))))</f>
        <v/>
      </c>
      <c r="N67" s="31" t="str">
        <f t="shared" ref="N67" si="28">IF(M67="","",B67)</f>
        <v/>
      </c>
      <c r="P67" s="49" t="str">
        <f t="shared" si="2"/>
        <v/>
      </c>
    </row>
    <row r="68" spans="1:16" ht="11.25" customHeight="1" thickTop="1" x14ac:dyDescent="0.25">
      <c r="A68" s="37"/>
      <c r="B68" s="15"/>
      <c r="C68" s="17"/>
      <c r="D68" s="24"/>
      <c r="E68" s="19"/>
      <c r="F68" s="24"/>
      <c r="G68" s="19"/>
      <c r="H68" s="24"/>
      <c r="I68" s="19"/>
      <c r="J68" s="15"/>
      <c r="K68" s="15"/>
      <c r="P68" s="49" t="str">
        <f t="shared" si="2"/>
        <v/>
      </c>
    </row>
    <row r="69" spans="1:16" ht="19.5" customHeight="1" thickBot="1" x14ac:dyDescent="0.3">
      <c r="A69" s="38">
        <v>30</v>
      </c>
      <c r="B69" s="28"/>
      <c r="C69" s="17"/>
      <c r="D69" s="26" t="str">
        <f>IF(B69="","",IF(B69=0,H67,((P67+B69)-$A$6)))</f>
        <v/>
      </c>
      <c r="E69" s="19"/>
      <c r="F69" s="27"/>
      <c r="G69" s="19"/>
      <c r="H69" s="26" t="str">
        <f>IF(D69="","",IF(B69=0,D69,D69+($A$6*2)))</f>
        <v/>
      </c>
      <c r="I69" s="19"/>
      <c r="J69" s="29"/>
      <c r="K69" s="15"/>
      <c r="M69" s="30" t="str">
        <f>IF(J69="Collectes","Collectes",IF(J69="remises","remises",IF(J69="S/Réseau","S/Réseau",IF(J69="Relevages","Relevages",IF(J69="DR","DR",IF(J69="Pick-Up","Pick-Up",IF(J69="Retour","Retour",IF(J69="Non Course","Non Course",IF(J69="Tps Forf.","Tps Forf.","")))))))))</f>
        <v/>
      </c>
      <c r="N69" s="31" t="str">
        <f t="shared" ref="N69" si="29">IF(M69="","",B69)</f>
        <v/>
      </c>
      <c r="P69" s="49" t="str">
        <f t="shared" si="2"/>
        <v/>
      </c>
    </row>
    <row r="70" spans="1:16" ht="11.25" customHeight="1" thickTop="1" x14ac:dyDescent="0.25">
      <c r="A70" s="37"/>
      <c r="B70" s="15"/>
      <c r="C70" s="17"/>
      <c r="D70" s="24"/>
      <c r="E70" s="19"/>
      <c r="F70" s="24"/>
      <c r="G70" s="19"/>
      <c r="H70" s="24"/>
      <c r="I70" s="19"/>
      <c r="J70" s="15"/>
      <c r="K70" s="15"/>
      <c r="P70" s="49" t="str">
        <f t="shared" si="2"/>
        <v/>
      </c>
    </row>
    <row r="71" spans="1:16" x14ac:dyDescent="0.25">
      <c r="M71" s="32" t="str">
        <f>IF(J71="Collectes","Collectes",IF(J71="remises","remises",IF(J71="S/Réseau","S/Réseau",IF(J71="Relevages","Relevages",IF(J71="DR","DR",IF(J71="Pick-Up","Pick-Up",IF(J71="Retour","Retour",IF(J71="Non Course","Non Course",IF(J71="Tps Forf.","Tps Forf.","")))))))))</f>
        <v/>
      </c>
      <c r="P71" s="49" t="str">
        <f t="shared" si="2"/>
        <v/>
      </c>
    </row>
  </sheetData>
  <mergeCells count="5">
    <mergeCell ref="B3:D4"/>
    <mergeCell ref="F3:F4"/>
    <mergeCell ref="H3:J4"/>
    <mergeCell ref="B5:D5"/>
    <mergeCell ref="H5:J5"/>
  </mergeCells>
  <conditionalFormatting sqref="A16:N16 A15:L15 N15">
    <cfRule type="expression" dxfId="27" priority="28" stopIfTrue="1">
      <formula>$B$13=""</formula>
    </cfRule>
  </conditionalFormatting>
  <conditionalFormatting sqref="A70:N70 A69:L69 N69">
    <cfRule type="expression" dxfId="26" priority="27">
      <formula>$B$67=""</formula>
    </cfRule>
  </conditionalFormatting>
  <conditionalFormatting sqref="A68:N68 A67:L67 N67">
    <cfRule type="expression" dxfId="25" priority="26">
      <formula>$B$65=""</formula>
    </cfRule>
  </conditionalFormatting>
  <conditionalFormatting sqref="A66:N66 A65:L65 N65">
    <cfRule type="expression" dxfId="24" priority="25">
      <formula>$B$63=""</formula>
    </cfRule>
  </conditionalFormatting>
  <conditionalFormatting sqref="A64:N64 A63:L63 N63">
    <cfRule type="expression" dxfId="23" priority="24">
      <formula>$B$61=""</formula>
    </cfRule>
  </conditionalFormatting>
  <conditionalFormatting sqref="A62:N62 A61:L61 N61">
    <cfRule type="expression" dxfId="22" priority="23">
      <formula>$B$59=""</formula>
    </cfRule>
  </conditionalFormatting>
  <conditionalFormatting sqref="A60:N60 A59:L59 N59">
    <cfRule type="expression" dxfId="21" priority="22">
      <formula>$B$57=""</formula>
    </cfRule>
  </conditionalFormatting>
  <conditionalFormatting sqref="A58:N58 A57:L57 N57">
    <cfRule type="expression" dxfId="20" priority="21">
      <formula>$B$55=""</formula>
    </cfRule>
  </conditionalFormatting>
  <conditionalFormatting sqref="A56:N56 A55:L55 N55">
    <cfRule type="expression" dxfId="19" priority="20">
      <formula>$B$53=""</formula>
    </cfRule>
  </conditionalFormatting>
  <conditionalFormatting sqref="A54:N54 A53:L53 N53">
    <cfRule type="expression" dxfId="18" priority="19">
      <formula>$B$51=""</formula>
    </cfRule>
  </conditionalFormatting>
  <conditionalFormatting sqref="A52:N52 A51:L51 N51">
    <cfRule type="expression" dxfId="17" priority="18">
      <formula>$B$49=""</formula>
    </cfRule>
  </conditionalFormatting>
  <conditionalFormatting sqref="A50:N50 A49:L49 N49">
    <cfRule type="expression" dxfId="16" priority="17">
      <formula>$B$47=""</formula>
    </cfRule>
  </conditionalFormatting>
  <conditionalFormatting sqref="A48:N48 A47:L47 N47">
    <cfRule type="expression" dxfId="15" priority="16">
      <formula>$B$45=""</formula>
    </cfRule>
  </conditionalFormatting>
  <conditionalFormatting sqref="A46:N46 A45:L45 N45">
    <cfRule type="expression" dxfId="14" priority="15">
      <formula>$B$43=""</formula>
    </cfRule>
  </conditionalFormatting>
  <conditionalFormatting sqref="A44:N44 A43:L43 N43">
    <cfRule type="expression" dxfId="13" priority="14">
      <formula>$B$41=""</formula>
    </cfRule>
  </conditionalFormatting>
  <conditionalFormatting sqref="A42:N42 A41:L41 N41">
    <cfRule type="expression" dxfId="12" priority="13">
      <formula>$B$39=""</formula>
    </cfRule>
  </conditionalFormatting>
  <conditionalFormatting sqref="A40:N40 A39:L39 N39">
    <cfRule type="expression" dxfId="11" priority="12">
      <formula>$B$37=""</formula>
    </cfRule>
  </conditionalFormatting>
  <conditionalFormatting sqref="A38:N38 A37:L37 N37">
    <cfRule type="expression" dxfId="10" priority="11">
      <formula>$B$35=""</formula>
    </cfRule>
  </conditionalFormatting>
  <conditionalFormatting sqref="A36:N36 A35:L35 N35">
    <cfRule type="expression" dxfId="9" priority="10">
      <formula>$B$33=""</formula>
    </cfRule>
  </conditionalFormatting>
  <conditionalFormatting sqref="A34:N34 A33:L33 N33">
    <cfRule type="expression" dxfId="8" priority="9">
      <formula>$B$31=""</formula>
    </cfRule>
  </conditionalFormatting>
  <conditionalFormatting sqref="A32:N32 A31:L31 N31">
    <cfRule type="expression" dxfId="7" priority="8">
      <formula>$B$29=""</formula>
    </cfRule>
  </conditionalFormatting>
  <conditionalFormatting sqref="A30:N30 A29:L29 N29">
    <cfRule type="expression" dxfId="6" priority="7">
      <formula>$B$27=""</formula>
    </cfRule>
  </conditionalFormatting>
  <conditionalFormatting sqref="A28:N28 A27:L27 N27">
    <cfRule type="expression" dxfId="5" priority="6">
      <formula>$B$25=""</formula>
    </cfRule>
  </conditionalFormatting>
  <conditionalFormatting sqref="A26:N26 A25:L25 N25">
    <cfRule type="expression" dxfId="4" priority="5">
      <formula>$B$23=""</formula>
    </cfRule>
  </conditionalFormatting>
  <conditionalFormatting sqref="A24:N24 A23:L23 N23">
    <cfRule type="expression" dxfId="3" priority="4">
      <formula>$B$21=""</formula>
    </cfRule>
  </conditionalFormatting>
  <conditionalFormatting sqref="A22:N22 A21:L21 N21">
    <cfRule type="expression" dxfId="2" priority="3">
      <formula>$B$19=""</formula>
    </cfRule>
  </conditionalFormatting>
  <conditionalFormatting sqref="A20:N20 A19:L19 N19">
    <cfRule type="expression" dxfId="1" priority="2">
      <formula>$B$17=""</formula>
    </cfRule>
  </conditionalFormatting>
  <conditionalFormatting sqref="A18:N18 A17:L17 N17">
    <cfRule type="expression" dxfId="0" priority="1">
      <formula>$B$15=""</formula>
    </cfRule>
  </conditionalFormatting>
  <dataValidations count="5">
    <dataValidation type="time" allowBlank="1" showInputMessage="1" showErrorMessage="1" sqref="B11 B13 B15 B17 B19 B21 B23 B25 B27 B29 B31 B33 B35 B37 B39 B41 B43 B45 B47 B63 B55 B51 B59 B49 B53 B57 B61 B65 B67 B69">
      <formula1>0</formula1>
      <formula2>0.125</formula2>
    </dataValidation>
    <dataValidation type="time" allowBlank="1" showInputMessage="1" showErrorMessage="1" sqref="H9">
      <formula1>0.208333333333333</formula1>
      <formula2>0.791666666666667</formula2>
    </dataValidation>
    <dataValidation allowBlank="1" showInputMessage="1" showErrorMessage="1" promptTitle="Aide :" prompt="Dans ce cadre, tapez le nom de la course &quot;9812&quot; par exemple et ensuite vous mettez la couleur en cliquant sur le bouton de remplissage des couleurs." sqref="E5"/>
    <dataValidation allowBlank="1" showInputMessage="1" showErrorMessage="1" promptTitle="Aide :" prompt="Tapez le Nom du titulaire de la course._x000a_Si c'est une Course du Samedi Tapez le Nom du Type : LEROUX / DUPOND" sqref="H5:J5"/>
    <dataValidation allowBlank="1" showInputMessage="1" showErrorMessage="1" promptTitle="Aide :" prompt="Dans ce cadre, tapez le nom de la course &quot;9812&quot; par exemple et ensuite vous mettez la couleur en cliquant sur le bouton de remplissage des couleurs._x000a_" sqref="F5"/>
  </dataValidation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5" name="Button 1">
              <controlPr defaultSize="0" print="0" autoFill="0" autoPict="0" macro="[0]!RetourTdB">
                <anchor moveWithCells="1" sizeWithCells="1">
                  <from>
                    <xdr:col>3</xdr:col>
                    <xdr:colOff>390525</xdr:colOff>
                    <xdr:row>0</xdr:row>
                    <xdr:rowOff>171450</xdr:rowOff>
                  </from>
                  <to>
                    <xdr:col>5</xdr:col>
                    <xdr:colOff>495300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6" name="Button 2">
              <controlPr defaultSize="0" print="0" autoFill="0" autoPict="0" macro="[0]!SupprmerCourse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3</xdr:col>
                    <xdr:colOff>161925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7" name="Option Button 3">
              <controlPr defaultSize="0" autoFill="0" autoLine="0" autoPict="0" altText="Semaine">
                <anchor moveWithCells="1">
                  <from>
                    <xdr:col>5</xdr:col>
                    <xdr:colOff>685800</xdr:colOff>
                    <xdr:row>0</xdr:row>
                    <xdr:rowOff>85725</xdr:rowOff>
                  </from>
                  <to>
                    <xdr:col>5</xdr:col>
                    <xdr:colOff>2143125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8" name="Option Button 4">
              <controlPr defaultSize="0" autoFill="0" autoLine="0" autoPict="0" altText="">
                <anchor moveWithCells="1">
                  <from>
                    <xdr:col>5</xdr:col>
                    <xdr:colOff>685800</xdr:colOff>
                    <xdr:row>1</xdr:row>
                    <xdr:rowOff>0</xdr:rowOff>
                  </from>
                  <to>
                    <xdr:col>5</xdr:col>
                    <xdr:colOff>2143125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9" name="Button 5">
              <controlPr defaultSize="0" print="0" autoFill="0" autoPict="0" macro="[0]!creationnomonglet">
                <anchor moveWithCells="1" sizeWithCells="1">
                  <from>
                    <xdr:col>5</xdr:col>
                    <xdr:colOff>1685925</xdr:colOff>
                    <xdr:row>0</xdr:row>
                    <xdr:rowOff>180975</xdr:rowOff>
                  </from>
                  <to>
                    <xdr:col>6</xdr:col>
                    <xdr:colOff>171450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10" name="Button 6">
              <controlPr defaultSize="0" print="0" autoFill="0" autoPict="0" macro="[0]!Pivot_Table">
                <anchor moveWithCells="1" sizeWithCells="1">
                  <from>
                    <xdr:col>7</xdr:col>
                    <xdr:colOff>161925</xdr:colOff>
                    <xdr:row>0</xdr:row>
                    <xdr:rowOff>180975</xdr:rowOff>
                  </from>
                  <to>
                    <xdr:col>9</xdr:col>
                    <xdr:colOff>266700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Remises!$A$1:$A$13</xm:f>
          </x14:formula1>
          <xm:sqref>J13</xm:sqref>
        </x14:dataValidation>
        <x14:dataValidation type="list" allowBlank="1" showInputMessage="1" showErrorMessage="1">
          <x14:formula1>
            <xm:f>Remises!$A$1:$A$14</xm:f>
          </x14:formula1>
          <xm:sqref>J11</xm:sqref>
        </x14:dataValidation>
        <x14:dataValidation type="list" allowBlank="1" showInputMessage="1" showErrorMessage="1">
          <x14:formula1>
            <xm:f>Remises!$A$1:$A$11</xm:f>
          </x14:formula1>
          <xm:sqref>J69 J67 J65 J63 J61 J59 J57 J55 J53 J51 J49 J47 J45 J43 J41 J39 J37 J35 J33 J31 J29 J27 J25 J23 J21 J19 J17 J15</xm:sqref>
        </x14:dataValidation>
        <x14:dataValidation type="list" allowBlank="1" showInputMessage="1" showErrorMessage="1" promptTitle="Aide :" prompt="Sélectionnez dans le menu déroulant le numéro de la PT.">
          <x14:formula1>
            <xm:f>Remises!$B$1:$B$30</xm:f>
          </x14:formula1>
          <xm:sqref>B5:D5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Remises</vt:lpstr>
      <vt:lpstr>Tableau de Bord</vt:lpstr>
      <vt:lpstr>Synthèse</vt:lpstr>
      <vt:lpstr>test</vt:lpstr>
      <vt:lpstr>Durand</vt:lpstr>
      <vt:lpstr>Leroux</vt:lpstr>
      <vt:lpstr>Dupont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Jacques DEBERLE</cp:lastModifiedBy>
  <cp:lastPrinted>2017-06-21T08:36:11Z</cp:lastPrinted>
  <dcterms:created xsi:type="dcterms:W3CDTF">2017-06-20T05:47:34Z</dcterms:created>
  <dcterms:modified xsi:type="dcterms:W3CDTF">2017-06-23T15:27:38Z</dcterms:modified>
</cp:coreProperties>
</file>