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\Documents\"/>
    </mc:Choice>
  </mc:AlternateContent>
  <bookViews>
    <workbookView xWindow="0" yWindow="0" windowWidth="29340" windowHeight="19650" activeTab="3"/>
  </bookViews>
  <sheets>
    <sheet name="Carnet pour véhicule" sheetId="1" r:id="rId1"/>
    <sheet name="Voitures" sheetId="3" r:id="rId2"/>
    <sheet name="Entretiens" sheetId="12" r:id="rId3"/>
    <sheet name="Marques Modèles" sheetId="13" r:id="rId4"/>
    <sheet name="Menu véhicule" sheetId="7" r:id="rId5"/>
    <sheet name="calculs" sheetId="2" state="hidden" r:id="rId6"/>
  </sheets>
  <definedNames>
    <definedName name="Bus">'Menu véhicule'!$E$2</definedName>
    <definedName name="ChoixTraçage">'Carnet pour véhicule'!$N$6</definedName>
    <definedName name="Citroen">'Menu véhicule'!$C$2</definedName>
    <definedName name="DatesGraphiques">CHOOSE(TableauGraphique,Carburant[DATE],#REF!)</definedName>
    <definedName name="KilométrageDébut">'Carnet pour véhicule'!$N$3</definedName>
    <definedName name="Logiciels_voitures.accdb" localSheetId="2" hidden="1">Entretiens!$A$1:$M$8</definedName>
    <definedName name="Logiciels_voitures.accdb" localSheetId="3" hidden="1">'Marques Modèles'!$A$1:$I$12</definedName>
    <definedName name="Logiciels_voitures.accdb" localSheetId="1" hidden="1">Voitures!$A$2:$M$9</definedName>
    <definedName name="Logiciels_voitures.accdb_1" localSheetId="0" hidden="1">'Carnet pour véhicule'!$J$25:$V$32</definedName>
    <definedName name="Logiciels_voitures1.accdb" localSheetId="2" hidden="1">Entretiens!#REF!</definedName>
    <definedName name="Marque">'Menu véhicule'!$A$1:$E$1</definedName>
    <definedName name="Peugeot">'Menu véhicule'!$A$2:$A$7</definedName>
    <definedName name="Remplacement">'Menu véhicule'!$D$2</definedName>
    <definedName name="Renault">'Menu véhicule'!$B$2:$B$3</definedName>
    <definedName name="TableauGraphique">IF(ChoixTraçage="ENTRETIEN",1,2)</definedName>
    <definedName name="ValeursGraphique">CHOOSE(TableauGraphique,Carburant[COÛT],#REF!)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C6" i="2" l="1"/>
  <c r="C5" i="2"/>
  <c r="C4" i="2"/>
  <c r="C20" i="1" l="1" a="1"/>
  <c r="C20" i="1" s="1"/>
  <c r="G20" i="1" s="1"/>
  <c r="C21" i="1" a="1"/>
  <c r="C21" i="1" s="1"/>
  <c r="G21" i="1" s="1"/>
  <c r="C22" i="1" a="1"/>
  <c r="C22" i="1" s="1"/>
  <c r="G22" i="1" s="1"/>
  <c r="D15" i="1" l="1"/>
  <c r="D7" i="1"/>
  <c r="B15" i="1"/>
  <c r="H20" i="1"/>
  <c r="H21" i="1"/>
  <c r="H22" i="1"/>
  <c r="B11" i="1" l="1"/>
  <c r="B7" i="1"/>
</calcChain>
</file>

<file path=xl/connections.xml><?xml version="1.0" encoding="utf-8"?>
<connections xmlns="http://schemas.openxmlformats.org/spreadsheetml/2006/main">
  <connection id="1" sourceFile="C:\Users\Alex\Desktop\Logiciels voitures.accdb" keepAlive="1" name="Logiciels voitures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2" sourceFile="C:\Users\Alex\Desktop\Logiciels voitures.accdb" odcFile="C:\Users\Alex\Documents\My Data Sources\Logiciels voitures interventions.odc" keepAlive="1" name="Logiciels voitures interventions" type="5" refreshedVersion="0" new="1" background="1" saveData="1">
    <dbPr connection="Provider=Microsoft.ACE.OLEDB.12.0;Password=&quot;&quot;;User ID=Admin;Data Source=C:\Users\Alex\Desktop\Logiciels voitures.accdb;Mode=ReadWrite;Extended Properties=&quot;&quot;;Jet OLEDB:System database=&quot;&quot;;Jet OLEDB:Registry Path=&quot;&quot;;Jet OLEDB:Database Password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3" sourceFile="C:\Users\Alex\Desktop\Logiciels voitures.accdb" keepAlive="1" name="Logiciels voitures1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4" sourceFile="C:\Users\Alex\Desktop\Logiciels voitures.accdb" keepAlive="1" name="Logiciels voitures11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5" sourceFile="C:\Users\Alex\Desktop\Logiciels voitures.accdb" keepAlive="1" name="Logiciels voitures12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6" sourceFile="C:\Users\Alex\Desktop\Logiciels voitures.accdb" keepAlive="1" name="Logiciels voitures13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7" sourceFile="C:\Users\Alex\Desktop\Logiciels voitures.accdb" keepAlive="1" name="Logiciels voitures2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Voitures" commandType="3"/>
  </connection>
</connections>
</file>

<file path=xl/sharedStrings.xml><?xml version="1.0" encoding="utf-8"?>
<sst xmlns="http://schemas.openxmlformats.org/spreadsheetml/2006/main" count="209" uniqueCount="98">
  <si>
    <t>ÉLÉMENT</t>
  </si>
  <si>
    <t>COÛT</t>
  </si>
  <si>
    <t>REMARQUES</t>
  </si>
  <si>
    <t>LITRE(S) AUX 100</t>
  </si>
  <si>
    <t>MONTANT</t>
  </si>
  <si>
    <t>VÉRIFICATION N°</t>
  </si>
  <si>
    <t>PLAGE</t>
  </si>
  <si>
    <t>LITRES</t>
  </si>
  <si>
    <t>COMPTEUR KILOMÉTRIQUE</t>
  </si>
  <si>
    <t>KILOMÉTRAGE TOTAL</t>
  </si>
  <si>
    <t>CONSOMMATION MOYENNE</t>
  </si>
  <si>
    <t>COÛT TOTAL CARBURANT</t>
  </si>
  <si>
    <t>CARBURANT</t>
  </si>
  <si>
    <t>ENTRETIEN</t>
  </si>
  <si>
    <t>REMBOURSEMENTS DU PRÊT</t>
  </si>
  <si>
    <t>KILOMÉTRAGE PRÉC.</t>
  </si>
  <si>
    <t>Remboursement janvier</t>
  </si>
  <si>
    <t>Remboursement février</t>
  </si>
  <si>
    <t>Vidange</t>
  </si>
  <si>
    <t>COÛT DE L’ENTRETIEN</t>
  </si>
  <si>
    <t>TOTAL</t>
  </si>
  <si>
    <t>LITRES DE CARBURANT</t>
  </si>
  <si>
    <t>DÉBUT KILOMÉTRAGE :</t>
  </si>
  <si>
    <t>CARBURANT</t>
  </si>
  <si>
    <t>ENTRETIEN</t>
  </si>
  <si>
    <t>PRÊT</t>
  </si>
  <si>
    <t>***Cette feuille doit rester masquée***</t>
  </si>
  <si>
    <t>DATE</t>
  </si>
  <si>
    <t>N°Voitures</t>
  </si>
  <si>
    <t>Marque</t>
  </si>
  <si>
    <t>Modèle</t>
  </si>
  <si>
    <t>Type</t>
  </si>
  <si>
    <t>Année de mise en circulation</t>
  </si>
  <si>
    <t>Plaque d'immatriculation</t>
  </si>
  <si>
    <t>Liste des modèles</t>
  </si>
  <si>
    <t>Liste des marques</t>
  </si>
  <si>
    <t>Marque_Liste</t>
  </si>
  <si>
    <t>Citroen</t>
  </si>
  <si>
    <t>Jumpy</t>
  </si>
  <si>
    <t>Diesel</t>
  </si>
  <si>
    <t>2002</t>
  </si>
  <si>
    <t>CV-827-YR</t>
  </si>
  <si>
    <t>Renault</t>
  </si>
  <si>
    <t>Bipper</t>
  </si>
  <si>
    <t>2003</t>
  </si>
  <si>
    <t>BS-742-GA</t>
  </si>
  <si>
    <t>Bus</t>
  </si>
  <si>
    <t>2004</t>
  </si>
  <si>
    <t>CA-494-KS</t>
  </si>
  <si>
    <t>Peugeot</t>
  </si>
  <si>
    <t>Expert</t>
  </si>
  <si>
    <t>2005</t>
  </si>
  <si>
    <t>4530-VT-88</t>
  </si>
  <si>
    <t>Boxer</t>
  </si>
  <si>
    <t>2006</t>
  </si>
  <si>
    <t>8877-VF-88</t>
  </si>
  <si>
    <t>207</t>
  </si>
  <si>
    <t>2007</t>
  </si>
  <si>
    <t>AZ-422-FQ</t>
  </si>
  <si>
    <t>206</t>
  </si>
  <si>
    <t>2008</t>
  </si>
  <si>
    <t>BX-361-HQ</t>
  </si>
  <si>
    <t>Clio 3</t>
  </si>
  <si>
    <t>2009</t>
  </si>
  <si>
    <t>308</t>
  </si>
  <si>
    <t>2010</t>
  </si>
  <si>
    <t>CF-921-RC</t>
  </si>
  <si>
    <t>307</t>
  </si>
  <si>
    <t>CH-210-QR</t>
  </si>
  <si>
    <t>Remplacement</t>
  </si>
  <si>
    <t>2014</t>
  </si>
  <si>
    <t>N°intervention</t>
  </si>
  <si>
    <t>date intervention</t>
  </si>
  <si>
    <t>Description de l'intervention</t>
  </si>
  <si>
    <t>type intervention</t>
  </si>
  <si>
    <t>Effectué</t>
  </si>
  <si>
    <t>Commentaire</t>
  </si>
  <si>
    <t>N°Voiture</t>
  </si>
  <si>
    <t>N° technicien</t>
  </si>
  <si>
    <t>test</t>
  </si>
  <si>
    <t>Entretien</t>
  </si>
  <si>
    <t>Essence</t>
  </si>
  <si>
    <t>Le plein est ok</t>
  </si>
  <si>
    <t>Vidange ok</t>
  </si>
  <si>
    <t xml:space="preserve">Peugeot </t>
  </si>
  <si>
    <t xml:space="preserve">Remplacement </t>
  </si>
  <si>
    <t xml:space="preserve">GRAPHIQUE </t>
  </si>
  <si>
    <t>Réparation</t>
  </si>
  <si>
    <t>ok</t>
  </si>
  <si>
    <t>Phare arrière</t>
  </si>
  <si>
    <t>Phare avant</t>
  </si>
  <si>
    <t>freins disques</t>
  </si>
  <si>
    <t>Frein à main</t>
  </si>
  <si>
    <t>Kilomètres</t>
  </si>
  <si>
    <t>Kilomètres avant</t>
  </si>
  <si>
    <t>Cout intervention</t>
  </si>
  <si>
    <t>Marques</t>
  </si>
  <si>
    <t>Modèles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</si>
</sst>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&quot;$&quot;#,##0.00"/>
    <numFmt numFmtId="165" formatCode="#,##0.0"/>
    <numFmt numFmtId="166" formatCode="0.0"/>
    <numFmt numFmtId="167" formatCode="#,##0.00\ &quot;€&quot;"/>
  </numFmts>
  <fonts count="14" x14ac:knownFonts="1">
    <font>
      <sz val="12"/>
      <color theme="1" tint="0.1499374370555742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sz val="14"/>
      <color theme="1" tint="0.14996795556505021"/>
      <name val="Calibri"/>
      <family val="2"/>
      <scheme val="minor"/>
    </font>
    <font>
      <sz val="14"/>
      <color theme="2"/>
      <name val="Calibri"/>
      <family val="2"/>
      <scheme val="minor"/>
    </font>
    <font>
      <sz val="28"/>
      <color theme="4"/>
      <name val="Calibri"/>
      <family val="2"/>
      <scheme val="minor"/>
    </font>
    <font>
      <sz val="48"/>
      <color theme="4"/>
      <name val="Calibri"/>
      <family val="2"/>
      <scheme val="minor"/>
    </font>
    <font>
      <sz val="12"/>
      <color theme="4"/>
      <name val="Calibri"/>
      <family val="2"/>
      <scheme val="major"/>
    </font>
    <font>
      <sz val="22"/>
      <color theme="1" tint="0.14993743705557422"/>
      <name val="Calibri"/>
      <family val="2"/>
      <scheme val="major"/>
    </font>
    <font>
      <sz val="10"/>
      <color theme="3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 tint="0.14993743705557422"/>
      <name val="Calibri"/>
      <family val="2"/>
      <scheme val="minor"/>
    </font>
    <font>
      <sz val="62"/>
      <color rgb="FFFF0000"/>
      <name val="Calibri"/>
      <family val="2"/>
      <scheme val="minor"/>
    </font>
    <font>
      <sz val="36"/>
      <color theme="1" tint="0.14993743705557422"/>
      <name val="Calibri"/>
      <family val="2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2" borderId="0">
      <alignment horizontal="left" vertical="center"/>
    </xf>
    <xf numFmtId="0" fontId="7" fillId="0" borderId="0" applyNumberFormat="0" applyFill="0" applyBorder="0" applyAlignment="0" applyProtection="0"/>
    <xf numFmtId="3" fontId="1" fillId="0" borderId="0" applyFont="0" applyFill="0" applyBorder="0" applyProtection="0">
      <alignment horizontal="left" vertical="center"/>
    </xf>
    <xf numFmtId="164" fontId="1" fillId="0" borderId="0" applyFont="0" applyFill="0" applyBorder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3" fillId="3" borderId="1" applyNumberFormat="0" applyBorder="0" applyProtection="0">
      <alignment horizontal="center" vertical="center"/>
    </xf>
    <xf numFmtId="0" fontId="2" fillId="2" borderId="0" applyFont="0" applyFill="0" applyBorder="0" applyAlignment="0" applyProtection="0">
      <alignment horizontal="left" vertical="center"/>
    </xf>
    <xf numFmtId="0" fontId="8" fillId="0" borderId="0" applyNumberFormat="0" applyFill="0" applyBorder="0" applyAlignment="0" applyProtection="0"/>
    <xf numFmtId="44" fontId="10" fillId="0" borderId="0" applyFont="0" applyFill="0" applyBorder="0" applyAlignment="0" applyProtection="0"/>
  </cellStyleXfs>
  <cellXfs count="44">
    <xf numFmtId="0" fontId="0" fillId="2" borderId="0" xfId="0">
      <alignment horizontal="left" vertical="center"/>
    </xf>
    <xf numFmtId="0" fontId="0" fillId="2" borderId="0" xfId="0">
      <alignment horizontal="left" vertical="center"/>
    </xf>
    <xf numFmtId="0" fontId="0" fillId="2" borderId="3" xfId="0" applyBorder="1" applyAlignment="1">
      <alignment horizontal="center" vertical="center"/>
    </xf>
    <xf numFmtId="0" fontId="0" fillId="4" borderId="0" xfId="0" applyFill="1" applyBorder="1">
      <alignment horizontal="left" vertical="center"/>
    </xf>
    <xf numFmtId="0" fontId="5" fillId="4" borderId="0" xfId="0" applyFont="1" applyFill="1" applyAlignment="1"/>
    <xf numFmtId="0" fontId="0" fillId="4" borderId="0" xfId="0" applyFill="1">
      <alignment horizontal="left" vertical="center"/>
    </xf>
    <xf numFmtId="0" fontId="11" fillId="4" borderId="0" xfId="0" applyFont="1" applyFill="1" applyBorder="1" applyAlignment="1">
      <alignment horizontal="center" vertical="center"/>
    </xf>
    <xf numFmtId="0" fontId="7" fillId="4" borderId="0" xfId="1" applyFill="1" applyAlignment="1">
      <alignment horizontal="right" vertical="center"/>
    </xf>
    <xf numFmtId="0" fontId="4" fillId="4" borderId="0" xfId="0" applyFont="1" applyFill="1" applyAlignment="1">
      <alignment horizontal="right" vertical="center"/>
    </xf>
    <xf numFmtId="0" fontId="4" fillId="4" borderId="2" xfId="4" applyFill="1" applyBorder="1" applyAlignment="1">
      <alignment horizontal="left" vertical="center"/>
    </xf>
    <xf numFmtId="0" fontId="8" fillId="4" borderId="0" xfId="7" applyFill="1" applyAlignment="1">
      <alignment horizontal="left"/>
    </xf>
    <xf numFmtId="167" fontId="4" fillId="4" borderId="0" xfId="8" applyNumberFormat="1" applyFont="1" applyFill="1" applyAlignment="1">
      <alignment horizontal="left"/>
    </xf>
    <xf numFmtId="0" fontId="8" fillId="4" borderId="0" xfId="7" applyFill="1" applyAlignment="1">
      <alignment horizontal="left" vertical="center"/>
    </xf>
    <xf numFmtId="0" fontId="9" fillId="4" borderId="0" xfId="0" applyFont="1" applyFill="1" applyAlignment="1">
      <alignment horizontal="center" vertical="center"/>
    </xf>
    <xf numFmtId="166" fontId="9" fillId="4" borderId="0" xfId="0" applyNumberFormat="1" applyFont="1" applyFill="1" applyAlignment="1" applyProtection="1">
      <alignment horizontal="center" vertical="center"/>
    </xf>
    <xf numFmtId="0" fontId="0" fillId="4" borderId="0" xfId="0" applyFont="1" applyFill="1">
      <alignment horizontal="left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7" fontId="0" fillId="4" borderId="0" xfId="8" applyNumberFormat="1" applyFont="1" applyFill="1" applyBorder="1" applyAlignment="1">
      <alignment horizontal="center" vertical="center"/>
    </xf>
    <xf numFmtId="3" fontId="0" fillId="4" borderId="0" xfId="2" applyFont="1" applyFill="1" applyBorder="1" applyAlignment="1">
      <alignment horizontal="center" vertical="center"/>
    </xf>
    <xf numFmtId="14" fontId="0" fillId="4" borderId="0" xfId="0" applyNumberFormat="1" applyFont="1" applyFill="1" applyAlignment="1">
      <alignment horizontal="center" vertical="center"/>
    </xf>
    <xf numFmtId="167" fontId="0" fillId="4" borderId="0" xfId="8" applyNumberFormat="1" applyFont="1" applyFill="1" applyAlignment="1">
      <alignment horizontal="center" vertical="center"/>
    </xf>
    <xf numFmtId="0" fontId="0" fillId="4" borderId="0" xfId="6" applyFont="1" applyFill="1" applyAlignment="1">
      <alignment horizontal="center" vertical="center"/>
    </xf>
    <xf numFmtId="167" fontId="0" fillId="4" borderId="0" xfId="3" applyNumberFormat="1" applyFont="1" applyFill="1" applyBorder="1" applyAlignment="1">
      <alignment horizontal="center" vertical="center"/>
    </xf>
    <xf numFmtId="0" fontId="13" fillId="4" borderId="0" xfId="5" applyFont="1" applyFill="1" applyBorder="1">
      <alignment horizontal="center" vertical="center"/>
    </xf>
    <xf numFmtId="0" fontId="0" fillId="4" borderId="0" xfId="0" applyFill="1" applyAlignment="1">
      <alignment vertical="center"/>
    </xf>
    <xf numFmtId="14" fontId="0" fillId="2" borderId="0" xfId="0" applyNumberFormat="1">
      <alignment horizontal="left" vertical="center"/>
    </xf>
    <xf numFmtId="0" fontId="7" fillId="4" borderId="0" xfId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3" fontId="4" fillId="4" borderId="0" xfId="4" applyNumberFormat="1" applyFill="1" applyAlignment="1">
      <alignment horizontal="left"/>
    </xf>
    <xf numFmtId="165" fontId="4" fillId="4" borderId="0" xfId="4" applyNumberFormat="1" applyFill="1" applyAlignment="1">
      <alignment horizontal="left"/>
    </xf>
    <xf numFmtId="0" fontId="0" fillId="2" borderId="4" xfId="0" applyBorder="1" applyAlignment="1">
      <alignment horizontal="center" vertical="center"/>
    </xf>
    <xf numFmtId="0" fontId="0" fillId="2" borderId="5" xfId="0" applyBorder="1" applyAlignment="1">
      <alignment horizontal="center" vertical="center"/>
    </xf>
    <xf numFmtId="0" fontId="0" fillId="2" borderId="6" xfId="0" applyBorder="1" applyAlignment="1">
      <alignment horizontal="center" vertical="center"/>
    </xf>
    <xf numFmtId="0" fontId="0" fillId="2" borderId="7" xfId="0" applyBorder="1" applyAlignment="1">
      <alignment horizontal="center" vertical="center"/>
    </xf>
    <xf numFmtId="14" fontId="0" fillId="2" borderId="3" xfId="0" applyNumberFormat="1" applyBorder="1" applyAlignment="1">
      <alignment horizontal="center" vertical="center"/>
    </xf>
    <xf numFmtId="0" fontId="0" fillId="2" borderId="8" xfId="0" applyBorder="1" applyAlignment="1">
      <alignment horizontal="center" vertical="center"/>
    </xf>
    <xf numFmtId="0" fontId="0" fillId="2" borderId="9" xfId="0" applyBorder="1" applyAlignment="1">
      <alignment horizontal="center" vertical="center"/>
    </xf>
    <xf numFmtId="14" fontId="0" fillId="2" borderId="10" xfId="0" applyNumberFormat="1" applyBorder="1" applyAlignment="1">
      <alignment horizontal="center" vertical="center"/>
    </xf>
    <xf numFmtId="0" fontId="0" fillId="2" borderId="10" xfId="0" applyBorder="1" applyAlignment="1">
      <alignment horizontal="center" vertical="center"/>
    </xf>
    <xf numFmtId="0" fontId="0" fillId="2" borderId="11" xfId="0" applyBorder="1" applyAlignment="1">
      <alignment horizontal="center" vertical="center"/>
    </xf>
  </cellXfs>
  <cellStyles count="9">
    <cellStyle name="Cost" xfId="3"/>
    <cellStyle name="Entrée" xfId="5" builtinId="20" customBuiltin="1"/>
    <cellStyle name="Gallons" xfId="6"/>
    <cellStyle name="Monétaire" xfId="8" builtinId="4"/>
    <cellStyle name="Normal" xfId="0" builtinId="0" customBuiltin="1"/>
    <cellStyle name="Odom" xfId="2"/>
    <cellStyle name="Titre 1" xfId="4" builtinId="16" customBuiltin="1"/>
    <cellStyle name="Titre 2" xfId="1" builtinId="17" customBuiltin="1"/>
    <cellStyle name="Titre 3" xfId="7" builtinId="18" customBuiltin="1"/>
  </cellStyles>
  <dxfs count="70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8" formatCode="mm/d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4"/>
        <name val="Calibri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166" formatCode="0.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4"/>
        <color theme="1" tint="0.14996795556505021"/>
        <name val="Calibri"/>
        <scheme val="minor"/>
      </font>
      <numFmt numFmtId="168" formatCode="mm/d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4"/>
        <name val="Calibri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color theme="4"/>
      </font>
    </dxf>
    <dxf>
      <border>
        <horizontal style="thin">
          <color theme="5"/>
        </horizontal>
      </border>
    </dxf>
  </dxfs>
  <tableStyles count="1" defaultTableStyle="Vehicle Log Book" defaultPivotStyle="PivotStyleLight16">
    <tableStyle name="Vehicle Log Book" pivot="0" count="2">
      <tableStyleElement type="wholeTable" dxfId="69"/>
      <tableStyleElement type="headerRow" dxfId="6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72200383761921"/>
          <c:y val="2.8186775412652902E-2"/>
          <c:w val="0.81888159102063462"/>
          <c:h val="0.84187857701445246"/>
        </c:manualLayout>
      </c:layout>
      <c:scatterChart>
        <c:scatterStyle val="lineMarker"/>
        <c:varyColors val="0"/>
        <c:ser>
          <c:idx val="0"/>
          <c:order val="0"/>
          <c:tx>
            <c:v>Tracer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2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xVal>
            <c:numRef>
              <c:f>[0]!DatesGraphiques</c:f>
            </c:numRef>
          </c:xVal>
          <c:yVal>
            <c:numRef>
              <c:f>[0]!ValeursGraphique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314496"/>
        <c:axId val="114315056"/>
      </c:scatterChart>
      <c:valAx>
        <c:axId val="114314496"/>
        <c:scaling>
          <c:orientation val="minMax"/>
        </c:scaling>
        <c:delete val="0"/>
        <c:axPos val="b"/>
        <c:numFmt formatCode="dd/mm" sourceLinked="0"/>
        <c:majorTickMark val="none"/>
        <c:minorTickMark val="none"/>
        <c:tickLblPos val="nextTo"/>
        <c:spPr>
          <a:noFill/>
          <a:ln w="25400" cap="flat" cmpd="sng" algn="ctr">
            <a:solidFill>
              <a:schemeClr val="tx1">
                <a:lumMod val="85000"/>
                <a:lumOff val="1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315056"/>
        <c:crosses val="autoZero"/>
        <c:crossBetween val="midCat"/>
      </c:valAx>
      <c:valAx>
        <c:axId val="114315056"/>
        <c:scaling>
          <c:orientation val="minMax"/>
          <c:min val="0"/>
        </c:scaling>
        <c:delete val="0"/>
        <c:axPos val="l"/>
        <c:majorGridlines>
          <c:spPr>
            <a:ln w="6350" cap="flat" cmpd="sng" algn="ctr">
              <a:solidFill>
                <a:schemeClr val="accent2"/>
              </a:solidFill>
              <a:round/>
            </a:ln>
            <a:effectLst/>
          </c:spPr>
        </c:majorGridlines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314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70525353590127"/>
          <c:y val="2.314812413154238E-2"/>
          <c:w val="1"/>
          <c:h val="0.95850041314280154"/>
        </c:manualLayout>
      </c:layout>
      <c:doughnutChart>
        <c:varyColors val="1"/>
        <c:ser>
          <c:idx val="0"/>
          <c:order val="0"/>
          <c:tx>
            <c:v>Coût</c:v>
          </c:tx>
          <c:spPr>
            <a:effectLst/>
          </c:spPr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>
                  <a:lumMod val="85000"/>
                  <a:lumOff val="15000"/>
                </a:schemeClr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Lbls>
            <c:dLbl>
              <c:idx val="0"/>
              <c:layout>
                <c:manualLayout>
                  <c:x val="-7.2332730560579327E-3"/>
                  <c:y val="9.4119499768411299E-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478834133075136"/>
                      <c:h val="0.152478369615562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2.0487637040396615E-4"/>
                  <c:y val="1.3148123641046281E-2"/>
                </c:manualLayout>
              </c:layout>
              <c:tx>
                <c:rich>
                  <a:bodyPr rot="0" spcFirstLastPara="1" vertOverflow="ellipsis" vert="horz" wrap="square" lIns="36000" tIns="36000" rIns="36000" bIns="36000" anchor="ctr" anchorCtr="1">
                    <a:noAutofit/>
                  </a:bodyPr>
                  <a:lstStyle/>
                  <a:p>
                    <a:pPr>
                      <a:defRPr sz="1100" b="1" i="0" u="none" strike="noStrike" kern="1200" spc="0" baseline="0">
                        <a:solidFill>
                          <a:schemeClr val="bg2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F91C7F0-A017-43B9-B8F6-1541813C06F5}" type="CATEGORYNAME">
                      <a:rPr lang="en-US" sz="1200" spc="-20" baseline="0"/>
                      <a:pPr>
                        <a:defRPr sz="1100" b="1" i="0" u="none" strike="noStrike" kern="1200" spc="0" baseline="0">
                          <a:solidFill>
                            <a:schemeClr val="bg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586186223758363"/>
                      <c:h val="0.21717888922182993"/>
                    </c:manualLayout>
                  </c15:layout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6000" tIns="36000" rIns="36000" bIns="36000" anchor="ctr" anchorCtr="1">
                <a:spAutoFit/>
              </a:bodyPr>
              <a:lstStyle/>
              <a:p>
                <a:pPr>
                  <a:defRPr sz="1200" b="1" i="0" u="none" strike="noStrike" kern="1200" spc="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</c:ext>
            </c:extLst>
          </c:dLbls>
          <c:cat>
            <c:strRef>
              <c:f>calculs!$B$4:$B$6</c:f>
              <c:strCache>
                <c:ptCount val="3"/>
                <c:pt idx="0">
                  <c:v>CARBURANT</c:v>
                </c:pt>
                <c:pt idx="1">
                  <c:v>ENTRETIEN</c:v>
                </c:pt>
                <c:pt idx="2">
                  <c:v>PRÊT</c:v>
                </c:pt>
              </c:strCache>
            </c:strRef>
          </c:cat>
          <c:val>
            <c:numRef>
              <c:f>calculs!$C$4:$C$6</c:f>
              <c:numCache>
                <c:formatCode>General</c:formatCode>
                <c:ptCount val="3"/>
                <c:pt idx="0">
                  <c:v>1500</c:v>
                </c:pt>
                <c:pt idx="1">
                  <c:v>0</c:v>
                </c:pt>
                <c:pt idx="2">
                  <c:v>2321.59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1238249</xdr:colOff>
      <xdr:row>6</xdr:row>
      <xdr:rowOff>100012</xdr:rowOff>
    </xdr:from>
    <xdr:to>
      <xdr:col>14</xdr:col>
      <xdr:colOff>228600</xdr:colOff>
      <xdr:row>14</xdr:row>
      <xdr:rowOff>409575</xdr:rowOff>
    </xdr:to>
    <xdr:graphicFrame macro="">
      <xdr:nvGraphicFramePr>
        <xdr:cNvPr id="4" name="Graphique Carburant et entretien" descr="Trace les coûts liés au carburant ou à l’entretien, selon le choix de l’utilisateur." title="Graphique d’options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1609724</xdr:colOff>
      <xdr:row>4</xdr:row>
      <xdr:rowOff>95251</xdr:rowOff>
    </xdr:from>
    <xdr:to>
      <xdr:col>7</xdr:col>
      <xdr:colOff>514350</xdr:colOff>
      <xdr:row>14</xdr:row>
      <xdr:rowOff>408517</xdr:rowOff>
    </xdr:to>
    <xdr:graphicFrame macro="">
      <xdr:nvGraphicFramePr>
        <xdr:cNvPr id="5" name="Consigner les valeurs" descr="Graphique en anneau qui trace les facteurs de coût du véhicule suivants : carburant, entretien et prêt." title="Graphique de catégorie de coû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</xdr:row>
      <xdr:rowOff>19050</xdr:rowOff>
    </xdr:from>
    <xdr:to>
      <xdr:col>7</xdr:col>
      <xdr:colOff>876649</xdr:colOff>
      <xdr:row>3</xdr:row>
      <xdr:rowOff>17992</xdr:rowOff>
    </xdr:to>
    <xdr:grpSp>
      <xdr:nvGrpSpPr>
        <xdr:cNvPr id="11" name="Carnet pour véhicule" descr="&quot;&quot;" title="Carnet pour véhicule"/>
        <xdr:cNvGrpSpPr>
          <a:grpSpLocks noChangeAspect="1"/>
        </xdr:cNvGrpSpPr>
      </xdr:nvGrpSpPr>
      <xdr:grpSpPr>
        <a:xfrm>
          <a:off x="317500" y="325967"/>
          <a:ext cx="9237482" cy="1131358"/>
          <a:chOff x="209550" y="5311810"/>
          <a:chExt cx="4288194" cy="1151135"/>
        </a:xfrm>
      </xdr:grpSpPr>
      <xdr:grpSp>
        <xdr:nvGrpSpPr>
          <xdr:cNvPr id="10" name="Groupe 9"/>
          <xdr:cNvGrpSpPr/>
        </xdr:nvGrpSpPr>
        <xdr:grpSpPr>
          <a:xfrm>
            <a:off x="209550" y="5311810"/>
            <a:ext cx="2610837" cy="1151135"/>
            <a:chOff x="209550" y="5311810"/>
            <a:chExt cx="2610837" cy="1151135"/>
          </a:xfrm>
        </xdr:grpSpPr>
        <xdr:sp macro="" textlink="">
          <xdr:nvSpPr>
            <xdr:cNvPr id="1030" name="Forme libre 6"/>
            <xdr:cNvSpPr>
              <a:spLocks/>
            </xdr:cNvSpPr>
          </xdr:nvSpPr>
          <xdr:spPr bwMode="auto">
            <a:xfrm>
              <a:off x="209550" y="5311810"/>
              <a:ext cx="2610837" cy="571500"/>
            </a:xfrm>
            <a:custGeom>
              <a:avLst/>
              <a:gdLst>
                <a:gd name="T0" fmla="*/ 56 w 2282"/>
                <a:gd name="T1" fmla="*/ 0 h 420"/>
                <a:gd name="T2" fmla="*/ 2225 w 2282"/>
                <a:gd name="T3" fmla="*/ 0 h 420"/>
                <a:gd name="T4" fmla="*/ 2243 w 2282"/>
                <a:gd name="T5" fmla="*/ 3 h 420"/>
                <a:gd name="T6" fmla="*/ 2258 w 2282"/>
                <a:gd name="T7" fmla="*/ 11 h 420"/>
                <a:gd name="T8" fmla="*/ 2271 w 2282"/>
                <a:gd name="T9" fmla="*/ 24 h 420"/>
                <a:gd name="T10" fmla="*/ 2278 w 2282"/>
                <a:gd name="T11" fmla="*/ 39 h 420"/>
                <a:gd name="T12" fmla="*/ 2282 w 2282"/>
                <a:gd name="T13" fmla="*/ 56 h 420"/>
                <a:gd name="T14" fmla="*/ 2282 w 2282"/>
                <a:gd name="T15" fmla="*/ 420 h 420"/>
                <a:gd name="T16" fmla="*/ 0 w 2282"/>
                <a:gd name="T17" fmla="*/ 420 h 420"/>
                <a:gd name="T18" fmla="*/ 0 w 2282"/>
                <a:gd name="T19" fmla="*/ 56 h 420"/>
                <a:gd name="T20" fmla="*/ 3 w 2282"/>
                <a:gd name="T21" fmla="*/ 39 h 420"/>
                <a:gd name="T22" fmla="*/ 11 w 2282"/>
                <a:gd name="T23" fmla="*/ 24 h 420"/>
                <a:gd name="T24" fmla="*/ 22 w 2282"/>
                <a:gd name="T25" fmla="*/ 11 h 420"/>
                <a:gd name="T26" fmla="*/ 39 w 2282"/>
                <a:gd name="T27" fmla="*/ 3 h 420"/>
                <a:gd name="T28" fmla="*/ 56 w 2282"/>
                <a:gd name="T29" fmla="*/ 0 h 4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2282" h="420">
                  <a:moveTo>
                    <a:pt x="56" y="0"/>
                  </a:moveTo>
                  <a:lnTo>
                    <a:pt x="2225" y="0"/>
                  </a:lnTo>
                  <a:lnTo>
                    <a:pt x="2243" y="3"/>
                  </a:lnTo>
                  <a:lnTo>
                    <a:pt x="2258" y="11"/>
                  </a:lnTo>
                  <a:lnTo>
                    <a:pt x="2271" y="24"/>
                  </a:lnTo>
                  <a:lnTo>
                    <a:pt x="2278" y="39"/>
                  </a:lnTo>
                  <a:lnTo>
                    <a:pt x="2282" y="56"/>
                  </a:lnTo>
                  <a:lnTo>
                    <a:pt x="2282" y="420"/>
                  </a:lnTo>
                  <a:lnTo>
                    <a:pt x="0" y="420"/>
                  </a:lnTo>
                  <a:lnTo>
                    <a:pt x="0" y="56"/>
                  </a:lnTo>
                  <a:lnTo>
                    <a:pt x="3" y="39"/>
                  </a:lnTo>
                  <a:lnTo>
                    <a:pt x="11" y="24"/>
                  </a:lnTo>
                  <a:lnTo>
                    <a:pt x="22" y="11"/>
                  </a:lnTo>
                  <a:lnTo>
                    <a:pt x="39" y="3"/>
                  </a:lnTo>
                  <a:lnTo>
                    <a:pt x="56" y="0"/>
                  </a:lnTo>
                  <a:close/>
                </a:path>
              </a:pathLst>
            </a:custGeom>
            <a:solidFill>
              <a:schemeClr val="accent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/>
            <xdr:cNvSpPr>
              <a:spLocks/>
            </xdr:cNvSpPr>
          </xdr:nvSpPr>
          <xdr:spPr bwMode="auto">
            <a:xfrm>
              <a:off x="209550" y="5891445"/>
              <a:ext cx="2610837" cy="571500"/>
            </a:xfrm>
            <a:custGeom>
              <a:avLst/>
              <a:gdLst>
                <a:gd name="T0" fmla="*/ 0 w 2282"/>
                <a:gd name="T1" fmla="*/ 0 h 419"/>
                <a:gd name="T2" fmla="*/ 2282 w 2282"/>
                <a:gd name="T3" fmla="*/ 0 h 419"/>
                <a:gd name="T4" fmla="*/ 2282 w 2282"/>
                <a:gd name="T5" fmla="*/ 363 h 419"/>
                <a:gd name="T6" fmla="*/ 2278 w 2282"/>
                <a:gd name="T7" fmla="*/ 381 h 419"/>
                <a:gd name="T8" fmla="*/ 2271 w 2282"/>
                <a:gd name="T9" fmla="*/ 397 h 419"/>
                <a:gd name="T10" fmla="*/ 2258 w 2282"/>
                <a:gd name="T11" fmla="*/ 408 h 419"/>
                <a:gd name="T12" fmla="*/ 2243 w 2282"/>
                <a:gd name="T13" fmla="*/ 416 h 419"/>
                <a:gd name="T14" fmla="*/ 2225 w 2282"/>
                <a:gd name="T15" fmla="*/ 419 h 419"/>
                <a:gd name="T16" fmla="*/ 56 w 2282"/>
                <a:gd name="T17" fmla="*/ 419 h 419"/>
                <a:gd name="T18" fmla="*/ 39 w 2282"/>
                <a:gd name="T19" fmla="*/ 416 h 419"/>
                <a:gd name="T20" fmla="*/ 22 w 2282"/>
                <a:gd name="T21" fmla="*/ 408 h 419"/>
                <a:gd name="T22" fmla="*/ 11 w 2282"/>
                <a:gd name="T23" fmla="*/ 397 h 419"/>
                <a:gd name="T24" fmla="*/ 3 w 2282"/>
                <a:gd name="T25" fmla="*/ 381 h 419"/>
                <a:gd name="T26" fmla="*/ 0 w 2282"/>
                <a:gd name="T27" fmla="*/ 363 h 419"/>
                <a:gd name="T28" fmla="*/ 0 w 2282"/>
                <a:gd name="T29" fmla="*/ 0 h 4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2282" h="419">
                  <a:moveTo>
                    <a:pt x="0" y="0"/>
                  </a:moveTo>
                  <a:lnTo>
                    <a:pt x="2282" y="0"/>
                  </a:lnTo>
                  <a:lnTo>
                    <a:pt x="2282" y="363"/>
                  </a:lnTo>
                  <a:lnTo>
                    <a:pt x="2278" y="381"/>
                  </a:lnTo>
                  <a:lnTo>
                    <a:pt x="2271" y="397"/>
                  </a:lnTo>
                  <a:lnTo>
                    <a:pt x="2258" y="408"/>
                  </a:lnTo>
                  <a:lnTo>
                    <a:pt x="2243" y="416"/>
                  </a:lnTo>
                  <a:lnTo>
                    <a:pt x="2225" y="419"/>
                  </a:lnTo>
                  <a:lnTo>
                    <a:pt x="56" y="419"/>
                  </a:lnTo>
                  <a:lnTo>
                    <a:pt x="39" y="416"/>
                  </a:lnTo>
                  <a:lnTo>
                    <a:pt x="22" y="408"/>
                  </a:lnTo>
                  <a:lnTo>
                    <a:pt x="11" y="397"/>
                  </a:lnTo>
                  <a:lnTo>
                    <a:pt x="3" y="381"/>
                  </a:lnTo>
                  <a:lnTo>
                    <a:pt x="0" y="363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8" name="Zone de texte 7"/>
            <xdr:cNvSpPr txBox="1"/>
          </xdr:nvSpPr>
          <xdr:spPr>
            <a:xfrm>
              <a:off x="219075" y="5495925"/>
              <a:ext cx="2391875" cy="7693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noAutofit/>
            </a:bodyPr>
            <a:lstStyle/>
            <a:p>
              <a:pPr algn="ctr"/>
              <a:r>
                <a:rPr lang="en-US" sz="6200">
                  <a:solidFill>
                    <a:schemeClr val="bg2"/>
                  </a:solidFill>
                </a:rPr>
                <a:t>CARNET</a:t>
              </a:r>
              <a:r>
                <a:rPr lang="en-US" sz="6200" baseline="0">
                  <a:solidFill>
                    <a:schemeClr val="bg2"/>
                  </a:solidFill>
                </a:rPr>
                <a:t> POUR</a:t>
              </a:r>
              <a:endParaRPr lang="en-US" sz="6200">
                <a:solidFill>
                  <a:schemeClr val="bg2"/>
                </a:solidFill>
              </a:endParaRPr>
            </a:p>
          </xdr:txBody>
        </xdr:sp>
      </xdr:grpSp>
      <xdr:grpSp>
        <xdr:nvGrpSpPr>
          <xdr:cNvPr id="9" name="Groupe 8"/>
          <xdr:cNvGrpSpPr/>
        </xdr:nvGrpSpPr>
        <xdr:grpSpPr>
          <a:xfrm>
            <a:off x="2866653" y="5311810"/>
            <a:ext cx="1631091" cy="1151135"/>
            <a:chOff x="2895228" y="5311810"/>
            <a:chExt cx="1631091" cy="1151135"/>
          </a:xfrm>
        </xdr:grpSpPr>
        <xdr:sp macro="" textlink="">
          <xdr:nvSpPr>
            <xdr:cNvPr id="1032" name="Forme libre 8"/>
            <xdr:cNvSpPr>
              <a:spLocks/>
            </xdr:cNvSpPr>
          </xdr:nvSpPr>
          <xdr:spPr bwMode="auto">
            <a:xfrm>
              <a:off x="2895230" y="5311810"/>
              <a:ext cx="1628775" cy="571500"/>
            </a:xfrm>
            <a:custGeom>
              <a:avLst/>
              <a:gdLst>
                <a:gd name="T0" fmla="*/ 57 w 1196"/>
                <a:gd name="T1" fmla="*/ 0 h 420"/>
                <a:gd name="T2" fmla="*/ 1140 w 1196"/>
                <a:gd name="T3" fmla="*/ 0 h 420"/>
                <a:gd name="T4" fmla="*/ 1157 w 1196"/>
                <a:gd name="T5" fmla="*/ 3 h 420"/>
                <a:gd name="T6" fmla="*/ 1172 w 1196"/>
                <a:gd name="T7" fmla="*/ 11 h 420"/>
                <a:gd name="T8" fmla="*/ 1185 w 1196"/>
                <a:gd name="T9" fmla="*/ 24 h 420"/>
                <a:gd name="T10" fmla="*/ 1193 w 1196"/>
                <a:gd name="T11" fmla="*/ 39 h 420"/>
                <a:gd name="T12" fmla="*/ 1196 w 1196"/>
                <a:gd name="T13" fmla="*/ 56 h 420"/>
                <a:gd name="T14" fmla="*/ 1196 w 1196"/>
                <a:gd name="T15" fmla="*/ 420 h 420"/>
                <a:gd name="T16" fmla="*/ 0 w 1196"/>
                <a:gd name="T17" fmla="*/ 420 h 420"/>
                <a:gd name="T18" fmla="*/ 0 w 1196"/>
                <a:gd name="T19" fmla="*/ 56 h 420"/>
                <a:gd name="T20" fmla="*/ 4 w 1196"/>
                <a:gd name="T21" fmla="*/ 39 h 420"/>
                <a:gd name="T22" fmla="*/ 11 w 1196"/>
                <a:gd name="T23" fmla="*/ 24 h 420"/>
                <a:gd name="T24" fmla="*/ 24 w 1196"/>
                <a:gd name="T25" fmla="*/ 11 h 420"/>
                <a:gd name="T26" fmla="*/ 39 w 1196"/>
                <a:gd name="T27" fmla="*/ 3 h 420"/>
                <a:gd name="T28" fmla="*/ 57 w 1196"/>
                <a:gd name="T29" fmla="*/ 0 h 4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1196" h="420">
                  <a:moveTo>
                    <a:pt x="57" y="0"/>
                  </a:moveTo>
                  <a:lnTo>
                    <a:pt x="1140" y="0"/>
                  </a:lnTo>
                  <a:lnTo>
                    <a:pt x="1157" y="3"/>
                  </a:lnTo>
                  <a:lnTo>
                    <a:pt x="1172" y="11"/>
                  </a:lnTo>
                  <a:lnTo>
                    <a:pt x="1185" y="24"/>
                  </a:lnTo>
                  <a:lnTo>
                    <a:pt x="1193" y="39"/>
                  </a:lnTo>
                  <a:lnTo>
                    <a:pt x="1196" y="56"/>
                  </a:lnTo>
                  <a:lnTo>
                    <a:pt x="1196" y="420"/>
                  </a:lnTo>
                  <a:lnTo>
                    <a:pt x="0" y="420"/>
                  </a:lnTo>
                  <a:lnTo>
                    <a:pt x="0" y="56"/>
                  </a:lnTo>
                  <a:lnTo>
                    <a:pt x="4" y="39"/>
                  </a:lnTo>
                  <a:lnTo>
                    <a:pt x="11" y="24"/>
                  </a:lnTo>
                  <a:lnTo>
                    <a:pt x="24" y="11"/>
                  </a:lnTo>
                  <a:lnTo>
                    <a:pt x="39" y="3"/>
                  </a:lnTo>
                  <a:lnTo>
                    <a:pt x="57" y="0"/>
                  </a:lnTo>
                  <a:close/>
                </a:path>
              </a:pathLst>
            </a:custGeom>
            <a:solidFill>
              <a:schemeClr val="tx1">
                <a:lumMod val="85000"/>
                <a:lumOff val="15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3" name="Forme libre 9"/>
            <xdr:cNvSpPr>
              <a:spLocks/>
            </xdr:cNvSpPr>
          </xdr:nvSpPr>
          <xdr:spPr bwMode="auto">
            <a:xfrm>
              <a:off x="2895228" y="5891445"/>
              <a:ext cx="1628775" cy="571500"/>
            </a:xfrm>
            <a:custGeom>
              <a:avLst/>
              <a:gdLst>
                <a:gd name="T0" fmla="*/ 0 w 1196"/>
                <a:gd name="T1" fmla="*/ 0 h 419"/>
                <a:gd name="T2" fmla="*/ 1196 w 1196"/>
                <a:gd name="T3" fmla="*/ 0 h 419"/>
                <a:gd name="T4" fmla="*/ 1196 w 1196"/>
                <a:gd name="T5" fmla="*/ 363 h 419"/>
                <a:gd name="T6" fmla="*/ 1193 w 1196"/>
                <a:gd name="T7" fmla="*/ 381 h 419"/>
                <a:gd name="T8" fmla="*/ 1185 w 1196"/>
                <a:gd name="T9" fmla="*/ 397 h 419"/>
                <a:gd name="T10" fmla="*/ 1172 w 1196"/>
                <a:gd name="T11" fmla="*/ 408 h 419"/>
                <a:gd name="T12" fmla="*/ 1157 w 1196"/>
                <a:gd name="T13" fmla="*/ 416 h 419"/>
                <a:gd name="T14" fmla="*/ 1140 w 1196"/>
                <a:gd name="T15" fmla="*/ 419 h 419"/>
                <a:gd name="T16" fmla="*/ 57 w 1196"/>
                <a:gd name="T17" fmla="*/ 419 h 419"/>
                <a:gd name="T18" fmla="*/ 39 w 1196"/>
                <a:gd name="T19" fmla="*/ 416 h 419"/>
                <a:gd name="T20" fmla="*/ 24 w 1196"/>
                <a:gd name="T21" fmla="*/ 408 h 419"/>
                <a:gd name="T22" fmla="*/ 11 w 1196"/>
                <a:gd name="T23" fmla="*/ 397 h 419"/>
                <a:gd name="T24" fmla="*/ 4 w 1196"/>
                <a:gd name="T25" fmla="*/ 381 h 419"/>
                <a:gd name="T26" fmla="*/ 0 w 1196"/>
                <a:gd name="T27" fmla="*/ 363 h 419"/>
                <a:gd name="T28" fmla="*/ 0 w 1196"/>
                <a:gd name="T29" fmla="*/ 0 h 4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1196" h="419">
                  <a:moveTo>
                    <a:pt x="0" y="0"/>
                  </a:moveTo>
                  <a:lnTo>
                    <a:pt x="1196" y="0"/>
                  </a:lnTo>
                  <a:lnTo>
                    <a:pt x="1196" y="363"/>
                  </a:lnTo>
                  <a:lnTo>
                    <a:pt x="1193" y="381"/>
                  </a:lnTo>
                  <a:lnTo>
                    <a:pt x="1185" y="397"/>
                  </a:lnTo>
                  <a:lnTo>
                    <a:pt x="1172" y="408"/>
                  </a:lnTo>
                  <a:lnTo>
                    <a:pt x="1157" y="416"/>
                  </a:lnTo>
                  <a:lnTo>
                    <a:pt x="1140" y="419"/>
                  </a:lnTo>
                  <a:lnTo>
                    <a:pt x="57" y="419"/>
                  </a:lnTo>
                  <a:lnTo>
                    <a:pt x="39" y="416"/>
                  </a:lnTo>
                  <a:lnTo>
                    <a:pt x="24" y="408"/>
                  </a:lnTo>
                  <a:lnTo>
                    <a:pt x="11" y="397"/>
                  </a:lnTo>
                  <a:lnTo>
                    <a:pt x="4" y="381"/>
                  </a:lnTo>
                  <a:lnTo>
                    <a:pt x="0" y="363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tx1">
                <a:lumMod val="85000"/>
                <a:lumOff val="15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6" name="Zone de texte 15"/>
            <xdr:cNvSpPr txBox="1"/>
          </xdr:nvSpPr>
          <xdr:spPr>
            <a:xfrm>
              <a:off x="2916594" y="5384896"/>
              <a:ext cx="1609725" cy="9239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noAutofit/>
            </a:bodyPr>
            <a:lstStyle/>
            <a:p>
              <a:pPr algn="ctr"/>
              <a:r>
                <a:rPr lang="en-US" sz="6200">
                  <a:solidFill>
                    <a:schemeClr val="bg2"/>
                  </a:solidFill>
                </a:rPr>
                <a:t>VÉHICULE</a:t>
              </a:r>
            </a:p>
          </xdr:txBody>
        </xdr:sp>
      </xdr:grpSp>
    </xdr:grpSp>
    <xdr:clientData/>
  </xdr:twoCellAnchor>
</xdr:wsDr>
</file>

<file path=xl/queryTables/queryTable1.xml><?xml version="1.0" encoding="utf-8"?>
<queryTable xmlns="http://schemas.openxmlformats.org/spreadsheetml/2006/main" name="Logiciels voitures.accdb_1" connectionId="6" autoFormatId="16" applyNumberFormats="0" applyBorderFormats="0" applyFontFormats="0" applyPatternFormats="0" applyAlignmentFormats="0" applyWidthHeightFormats="0">
  <queryTableRefresh nextId="15">
    <queryTableFields count="13">
      <queryTableField id="1" name="N°intervention" tableColumnId="1"/>
      <queryTableField id="2" name="date intervention" tableColumnId="2"/>
      <queryTableField id="3" name="Description de l'intervention" tableColumnId="3"/>
      <queryTableField id="4" name="type intervention" tableColumnId="4"/>
      <queryTableField id="5" name="Effectué" tableColumnId="5"/>
      <queryTableField id="6" name="Commentaire" tableColumnId="6"/>
      <queryTableField id="7" name="N°Voiture" tableColumnId="7"/>
      <queryTableField id="8" name="N° technicien" tableColumnId="8"/>
      <queryTableField id="9" name="Kilomètres" tableColumnId="9"/>
      <queryTableField id="10" name="Kilomètres avant" tableColumnId="10"/>
      <queryTableField id="12" name="Cout intervention" tableColumnId="12"/>
      <queryTableField id="13" name="Marques" tableColumnId="13"/>
      <queryTableField id="14" name="Modèles" tableColumnId="14"/>
    </queryTableFields>
  </queryTableRefresh>
</queryTable>
</file>

<file path=xl/queryTables/queryTable2.xml><?xml version="1.0" encoding="utf-8"?>
<queryTable xmlns="http://schemas.openxmlformats.org/spreadsheetml/2006/main" name="Logiciels voitures.accdb" connectionId="1" autoFormatId="16" applyNumberFormats="0" applyBorderFormats="0" applyFontFormats="0" applyPatternFormats="0" applyAlignmentFormats="0" applyWidthHeightFormats="0">
  <queryTableRefresh nextId="24">
    <queryTableFields count="13">
      <queryTableField id="10" name="N°intervention" tableColumnId="1"/>
      <queryTableField id="11" name="date intervention" tableColumnId="2"/>
      <queryTableField id="12" name="Description de l'intervention" tableColumnId="3"/>
      <queryTableField id="13" name="type intervention" tableColumnId="4"/>
      <queryTableField id="14" name="Effectué" tableColumnId="5"/>
      <queryTableField id="15" name="Commentaire" tableColumnId="6"/>
      <queryTableField id="16" name="N°Voiture" tableColumnId="7"/>
      <queryTableField id="17" name="N° technicien" tableColumnId="8"/>
      <queryTableField id="18" name="Kilomètres" tableColumnId="9"/>
      <queryTableField id="19" name="Kilomètres avant" tableColumnId="10"/>
      <queryTableField id="21" name="Cout intervention" tableColumnId="12"/>
      <queryTableField id="22" name="Marques" tableColumnId="13"/>
      <queryTableField id="23" name="Modèles" tableColumnId="14"/>
    </queryTableFields>
  </queryTableRefresh>
</queryTable>
</file>

<file path=xl/queryTables/queryTable3.xml><?xml version="1.0" encoding="utf-8"?>
<queryTable xmlns="http://schemas.openxmlformats.org/spreadsheetml/2006/main" name="Logiciels voitures.accdb" connectionId="3" autoFormatId="16" applyNumberFormats="0" applyBorderFormats="0" applyFontFormats="0" applyPatternFormats="0" applyAlignmentFormats="0" applyWidthHeightFormats="0">
  <queryTableRefresh nextId="15">
    <queryTableFields count="13">
      <queryTableField id="1" name="N°intervention" tableColumnId="1"/>
      <queryTableField id="2" name="date intervention" tableColumnId="2"/>
      <queryTableField id="3" name="Description de l'intervention" tableColumnId="3"/>
      <queryTableField id="4" name="type intervention" tableColumnId="4"/>
      <queryTableField id="5" name="Effectué" tableColumnId="5"/>
      <queryTableField id="6" name="Commentaire" tableColumnId="6"/>
      <queryTableField id="7" name="N°Voiture" tableColumnId="7"/>
      <queryTableField id="8" name="N° technicien" tableColumnId="8"/>
      <queryTableField id="9" name="Kilomètres" tableColumnId="9"/>
      <queryTableField id="10" name="Kilomètres avant" tableColumnId="10"/>
      <queryTableField id="12" name="Cout intervention" tableColumnId="12"/>
      <queryTableField id="13" name="Marques" tableColumnId="13"/>
      <queryTableField id="14" name="Modèles" tableColumnId="14"/>
    </queryTableFields>
  </queryTableRefresh>
</queryTable>
</file>

<file path=xl/queryTables/queryTable4.xml><?xml version="1.0" encoding="utf-8"?>
<queryTable xmlns="http://schemas.openxmlformats.org/spreadsheetml/2006/main" name="Logiciels voitures.accdb" connectionId="7" autoFormatId="16" applyNumberFormats="0" applyBorderFormats="0" applyFontFormats="0" applyPatternFormats="0" applyAlignmentFormats="0" applyWidthHeightFormats="0">
  <queryTableRefresh nextId="10">
    <queryTableFields count="9">
      <queryTableField id="1" name="N°Voitures" tableColumnId="1"/>
      <queryTableField id="2" name="Marque" tableColumnId="2"/>
      <queryTableField id="3" name="Modèle" tableColumnId="3"/>
      <queryTableField id="4" name="Type" tableColumnId="4"/>
      <queryTableField id="5" name="Année de mise en circulation" tableColumnId="5"/>
      <queryTableField id="6" name="Plaque d'immatriculation" tableColumnId="6"/>
      <queryTableField id="7" name="Liste des modèles" tableColumnId="7"/>
      <queryTableField id="8" name="Liste des marques" tableColumnId="8"/>
      <queryTableField id="9" name="Marque_Liste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2" name="Carburant" displayName="Carburant" ref="B19:H22" totalsRowShown="0" headerRowDxfId="67" dataDxfId="66">
  <autoFilter ref="B19:H22"/>
  <tableColumns count="7">
    <tableColumn id="1" name="DATE" dataDxfId="65"/>
    <tableColumn id="12" name="KILOMÉTRAGE PRÉC." dataDxfId="64">
      <calculatedColumnFormula array="1">IFERROR(MAX(KilométrageDébut,IF(Carburant[COMPTEUR KILOMÉTRIQUE]&lt;Carburant[[#This Row],[COMPTEUR KILOMÉTRIQUE]],Carburant[COMPTEUR KILOMÉTRIQUE])),"")</calculatedColumnFormula>
    </tableColumn>
    <tableColumn id="2" name="LITRES" dataDxfId="63" dataCellStyle="Gallons"/>
    <tableColumn id="3" name="COÛT" dataDxfId="62" dataCellStyle="Cost"/>
    <tableColumn id="4" name="COMPTEUR KILOMÉTRIQUE" dataDxfId="61"/>
    <tableColumn id="9" name="PLAGE" dataDxfId="60">
      <calculatedColumnFormula>IFERROR(Carburant[COMPTEUR KILOMÉTRIQUE]-Carburant[[#This Row],[KILOMÉTRAGE PRÉC.]],"")</calculatedColumnFormula>
    </tableColumn>
    <tableColumn id="5" name="LITRE(S) AUX 100" dataDxfId="59">
      <calculatedColumnFormula>IFERROR(Carburant[PLAGE]/Carburant[LITRES],"")</calculatedColumnFormula>
    </tableColumn>
  </tableColumns>
  <tableStyleInfo name="TableStyleLight15" showFirstColumn="0" showLastColumn="0" showRowStripes="1" showColumnStripes="0"/>
  <extLst>
    <ext xmlns:x14="http://schemas.microsoft.com/office/spreadsheetml/2009/9/main" uri="{504A1905-F514-4f6f-8877-14C23A59335A}">
      <x14:table altText="Carburant" altTextSummary="Liste des dépenses liées au carburant indiquant le kilométrage précédent, la date, le nombre de litres, le coût total et le kilométrage actuel. "/>
    </ext>
  </extLst>
</table>
</file>

<file path=xl/tables/table2.xml><?xml version="1.0" encoding="utf-8"?>
<table xmlns="http://schemas.openxmlformats.org/spreadsheetml/2006/main" id="3" name="Remboursements" displayName="Remboursements" ref="J19:N21" totalsRowShown="0" headerRowDxfId="58" dataDxfId="57">
  <autoFilter ref="J19:N21"/>
  <tableColumns count="5">
    <tableColumn id="1" name="DATE" dataDxfId="56"/>
    <tableColumn id="2" name="ÉLÉMENT" dataDxfId="55"/>
    <tableColumn id="3" name="MONTANT" dataDxfId="54"/>
    <tableColumn id="4" name="VÉRIFICATION N°" dataDxfId="53"/>
    <tableColumn id="6" name="REMARQUES" dataDxfId="52"/>
  </tableColumns>
  <tableStyleInfo name="TableStyleLight15" showFirstColumn="0" showLastColumn="0" showRowStripes="1" showColumnStripes="0"/>
  <extLst>
    <ext xmlns:x14="http://schemas.microsoft.com/office/spreadsheetml/2009/9/main" uri="{504A1905-F514-4f6f-8877-14C23A59335A}">
      <x14:table altText="Remboursements du prêt" altTextSummary="Liste des remboursements du prêt (date, élément, montant, numéro de chèque et remarques)."/>
    </ext>
  </extLst>
</table>
</file>

<file path=xl/tables/table3.xml><?xml version="1.0" encoding="utf-8"?>
<table xmlns="http://schemas.openxmlformats.org/spreadsheetml/2006/main" id="9" name="Tableau_Logiciels_voitures.accdb710" displayName="Tableau_Logiciels_voitures.accdb710" ref="J25:V32" tableType="queryTable" totalsRowShown="0" headerRowDxfId="51" dataDxfId="50" headerRowBorderDxfId="48" tableBorderDxfId="49" totalsRowBorderDxfId="47">
  <autoFilter ref="J25:V32"/>
  <tableColumns count="13">
    <tableColumn id="1" uniqueName="1" name="N°intervention" queryTableFieldId="1" dataDxfId="40"/>
    <tableColumn id="2" uniqueName="2" name="date intervention" queryTableFieldId="2" dataDxfId="39"/>
    <tableColumn id="3" uniqueName="3" name="Description de l'intervention" queryTableFieldId="3" dataDxfId="38"/>
    <tableColumn id="4" uniqueName="4" name="type intervention" queryTableFieldId="4" dataDxfId="37"/>
    <tableColumn id="5" uniqueName="5" name="Effectué" queryTableFieldId="5" dataDxfId="36"/>
    <tableColumn id="6" uniqueName="6" name="Commentaire" queryTableFieldId="6" dataDxfId="35"/>
    <tableColumn id="7" uniqueName="7" name="N°Voiture" queryTableFieldId="7" dataDxfId="34"/>
    <tableColumn id="8" uniqueName="8" name="N° technicien" queryTableFieldId="8" dataDxfId="33"/>
    <tableColumn id="9" uniqueName="9" name="Kilomètres" queryTableFieldId="9" dataDxfId="32"/>
    <tableColumn id="10" uniqueName="10" name="Kilomètres avant" queryTableFieldId="10" dataDxfId="31"/>
    <tableColumn id="12" uniqueName="12" name="Cout intervention" queryTableFieldId="12" dataDxfId="30"/>
    <tableColumn id="13" uniqueName="13" name="Marques" queryTableFieldId="13" dataDxfId="29"/>
    <tableColumn id="14" uniqueName="14" name="Modèles" queryTableFieldId="14" dataDxfId="28"/>
  </tableColumns>
  <tableStyleInfo name="Vehicle Log Book" showFirstColumn="0" showLastColumn="0" showRowStripes="1" showColumnStripes="0"/>
</table>
</file>

<file path=xl/tables/table4.xml><?xml version="1.0" encoding="utf-8"?>
<table xmlns="http://schemas.openxmlformats.org/spreadsheetml/2006/main" id="4" name="Tableau_Logiciels_voitures.accdb" displayName="Tableau_Logiciels_voitures.accdb" ref="A2:M9" tableType="queryTable" totalsRowShown="0">
  <autoFilter ref="A2:M9"/>
  <tableColumns count="13">
    <tableColumn id="1" uniqueName="1" name="N°intervention" queryTableFieldId="10"/>
    <tableColumn id="2" uniqueName="2" name="date intervention" queryTableFieldId="11" dataDxfId="27"/>
    <tableColumn id="3" uniqueName="3" name="Description de l'intervention" queryTableFieldId="12"/>
    <tableColumn id="4" uniqueName="4" name="type intervention" queryTableFieldId="13"/>
    <tableColumn id="5" uniqueName="5" name="Effectué" queryTableFieldId="14"/>
    <tableColumn id="6" uniqueName="6" name="Commentaire" queryTableFieldId="15"/>
    <tableColumn id="7" uniqueName="7" name="N°Voiture" queryTableFieldId="16"/>
    <tableColumn id="8" uniqueName="8" name="N° technicien" queryTableFieldId="17"/>
    <tableColumn id="9" uniqueName="9" name="Kilomètres" queryTableFieldId="18"/>
    <tableColumn id="10" uniqueName="10" name="Kilomètres avant" queryTableFieldId="19"/>
    <tableColumn id="12" uniqueName="12" name="Cout intervention" queryTableFieldId="21"/>
    <tableColumn id="13" uniqueName="13" name="Marques" queryTableFieldId="22"/>
    <tableColumn id="14" uniqueName="14" name="Modèles" queryTableFieldId="2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_Logiciels_voitures.accdb7" displayName="Tableau_Logiciels_voitures.accdb7" ref="A1:M8" tableType="queryTable" totalsRowShown="0" headerRowDxfId="46" dataDxfId="45" headerRowBorderDxfId="43" tableBorderDxfId="44" totalsRowBorderDxfId="42">
  <autoFilter ref="A1:M8"/>
  <tableColumns count="13">
    <tableColumn id="1" uniqueName="1" name="N°intervention" queryTableFieldId="1" dataDxfId="26"/>
    <tableColumn id="2" uniqueName="2" name="date intervention" queryTableFieldId="2" dataDxfId="25"/>
    <tableColumn id="3" uniqueName="3" name="Description de l'intervention" queryTableFieldId="3" dataDxfId="24"/>
    <tableColumn id="4" uniqueName="4" name="type intervention" queryTableFieldId="4" dataDxfId="23"/>
    <tableColumn id="5" uniqueName="5" name="Effectué" queryTableFieldId="5" dataDxfId="22"/>
    <tableColumn id="6" uniqueName="6" name="Commentaire" queryTableFieldId="6" dataDxfId="21"/>
    <tableColumn id="7" uniqueName="7" name="N°Voiture" queryTableFieldId="7" dataDxfId="20"/>
    <tableColumn id="8" uniqueName="8" name="N° technicien" queryTableFieldId="8" dataDxfId="19"/>
    <tableColumn id="9" uniqueName="9" name="Kilomètres" queryTableFieldId="9" dataDxfId="18"/>
    <tableColumn id="10" uniqueName="10" name="Kilomètres avant" queryTableFieldId="10" dataDxfId="17"/>
    <tableColumn id="12" uniqueName="12" name="Cout intervention" queryTableFieldId="12" dataDxfId="16"/>
    <tableColumn id="13" uniqueName="13" name="Marques" queryTableFieldId="13" dataDxfId="15"/>
    <tableColumn id="14" uniqueName="14" name="Modèles" queryTableFieldId="14" dataDxfId="14"/>
  </tableColumns>
  <tableStyleInfo name="Vehicle Log Book" showFirstColumn="0" showLastColumn="0" showRowStripes="1" showColumnStripes="0"/>
</table>
</file>

<file path=xl/tables/table6.xml><?xml version="1.0" encoding="utf-8"?>
<table xmlns="http://schemas.openxmlformats.org/spreadsheetml/2006/main" id="10" name="Tableau_Logiciels_voitures.accdb11" displayName="Tableau_Logiciels_voitures.accdb11" ref="A1:I12" tableType="queryTable" totalsRowShown="0" headerRowDxfId="0" dataDxfId="13" headerRowBorderDxfId="11" tableBorderDxfId="12" totalsRowBorderDxfId="10">
  <autoFilter ref="A1:I12"/>
  <tableColumns count="9">
    <tableColumn id="1" uniqueName="1" name="N°Voitures" queryTableFieldId="1" dataDxfId="9"/>
    <tableColumn id="2" uniqueName="2" name="Marque" queryTableFieldId="2" dataDxfId="8"/>
    <tableColumn id="3" uniqueName="3" name="Modèle" queryTableFieldId="3" dataDxfId="7"/>
    <tableColumn id="4" uniqueName="4" name="Type" queryTableFieldId="4" dataDxfId="6"/>
    <tableColumn id="5" uniqueName="5" name="Année de mise en circulation" queryTableFieldId="5" dataDxfId="5"/>
    <tableColumn id="6" uniqueName="6" name="Plaque d'immatriculation" queryTableFieldId="6" dataDxfId="4"/>
    <tableColumn id="7" uniqueName="7" name="Liste des modèles" queryTableFieldId="7" dataDxfId="3"/>
    <tableColumn id="8" uniqueName="8" name="Liste des marques" queryTableFieldId="8" dataDxfId="2"/>
    <tableColumn id="9" uniqueName="9" name="Marque_Liste" queryTableFieldId="9" dataDxfId="1"/>
  </tableColumns>
  <tableStyleInfo name="Vehicle Log Book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Vehicle Log Book">
      <a:dk1>
        <a:sysClr val="windowText" lastClr="000000"/>
      </a:dk1>
      <a:lt1>
        <a:sysClr val="window" lastClr="FFFFFF"/>
      </a:lt1>
      <a:dk2>
        <a:srgbClr val="252E2C"/>
      </a:dk2>
      <a:lt2>
        <a:srgbClr val="EBEBE7"/>
      </a:lt2>
      <a:accent1>
        <a:srgbClr val="F79E20"/>
      </a:accent1>
      <a:accent2>
        <a:srgbClr val="94B9AE"/>
      </a:accent2>
      <a:accent3>
        <a:srgbClr val="ECC942"/>
      </a:accent3>
      <a:accent4>
        <a:srgbClr val="68B57F"/>
      </a:accent4>
      <a:accent5>
        <a:srgbClr val="E37437"/>
      </a:accent5>
      <a:accent6>
        <a:srgbClr val="8A6870"/>
      </a:accent6>
      <a:hlink>
        <a:srgbClr val="94B9AE"/>
      </a:hlink>
      <a:folHlink>
        <a:srgbClr val="8A6870"/>
      </a:folHlink>
    </a:clrScheme>
    <a:fontScheme name="Vehicle Log Book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2:V32"/>
  <sheetViews>
    <sheetView showGridLines="0" topLeftCell="L16" zoomScale="90" zoomScaleNormal="90" workbookViewId="0">
      <selection activeCell="R27" sqref="R27"/>
    </sheetView>
  </sheetViews>
  <sheetFormatPr baseColWidth="10" defaultColWidth="9" defaultRowHeight="24" customHeight="1" x14ac:dyDescent="0.25"/>
  <cols>
    <col min="1" max="1" width="4.125" style="5" customWidth="1"/>
    <col min="2" max="2" width="15.375" style="5" customWidth="1"/>
    <col min="3" max="3" width="26" style="5" customWidth="1"/>
    <col min="4" max="4" width="21.75" style="5" customWidth="1"/>
    <col min="5" max="5" width="9.875" style="5" customWidth="1"/>
    <col min="6" max="6" width="28.5" style="5" customWidth="1"/>
    <col min="7" max="7" width="8.125" style="5" customWidth="1"/>
    <col min="8" max="8" width="18.375" style="5" customWidth="1"/>
    <col min="9" max="9" width="4.875" style="5" customWidth="1"/>
    <col min="10" max="10" width="16.875" style="5" customWidth="1"/>
    <col min="11" max="11" width="19" style="5" customWidth="1"/>
    <col min="12" max="12" width="28.125" style="5" customWidth="1"/>
    <col min="13" max="13" width="18.875" style="5" customWidth="1"/>
    <col min="14" max="14" width="11.875" style="5" customWidth="1"/>
    <col min="15" max="15" width="16.125" style="5" customWidth="1"/>
    <col min="16" max="16" width="13.125" style="5" customWidth="1"/>
    <col min="17" max="17" width="15.875" style="5" customWidth="1"/>
    <col min="18" max="18" width="13.75" style="5" customWidth="1"/>
    <col min="19" max="19" width="18.625" style="5" customWidth="1"/>
    <col min="20" max="20" width="19" style="5" customWidth="1"/>
    <col min="21" max="21" width="12.375" style="5" customWidth="1"/>
    <col min="22" max="22" width="12.125" style="5" customWidth="1"/>
    <col min="23" max="23" width="19.875" style="5" customWidth="1"/>
    <col min="24" max="16384" width="9" style="5"/>
  </cols>
  <sheetData>
    <row r="2" spans="2:14" ht="62.25" customHeight="1" x14ac:dyDescent="0.9">
      <c r="B2" s="4"/>
      <c r="C2" s="4"/>
      <c r="D2" s="4"/>
      <c r="I2" s="3"/>
      <c r="J2" s="6"/>
      <c r="K2" s="6"/>
      <c r="L2" s="3"/>
      <c r="N2" s="7" t="s">
        <v>22</v>
      </c>
    </row>
    <row r="3" spans="2:14" ht="27" customHeight="1" x14ac:dyDescent="0.9">
      <c r="B3" s="4"/>
      <c r="C3" s="4"/>
      <c r="D3" s="4"/>
      <c r="N3" s="8">
        <v>10987</v>
      </c>
    </row>
    <row r="4" spans="2:14" ht="24.75" customHeight="1" thickBot="1" x14ac:dyDescent="0.3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2:14" ht="24" customHeight="1" thickTop="1" x14ac:dyDescent="0.25"/>
    <row r="6" spans="2:14" ht="55.5" customHeight="1" x14ac:dyDescent="0.2">
      <c r="B6" s="10" t="s">
        <v>9</v>
      </c>
      <c r="D6" s="10" t="s">
        <v>11</v>
      </c>
      <c r="J6" s="30" t="s">
        <v>86</v>
      </c>
      <c r="K6" s="30"/>
      <c r="L6" s="30"/>
      <c r="M6" s="30"/>
      <c r="N6" s="26" t="s">
        <v>12</v>
      </c>
    </row>
    <row r="7" spans="2:14" ht="32.25" customHeight="1" x14ac:dyDescent="0.55000000000000004">
      <c r="B7" s="32">
        <f>SUM(Carburant[PLAGE])</f>
        <v>900</v>
      </c>
      <c r="C7" s="32"/>
      <c r="D7" s="11">
        <f>SUM(Carburant[COÛT])</f>
        <v>1500</v>
      </c>
    </row>
    <row r="8" spans="2:14" ht="15" customHeight="1" x14ac:dyDescent="0.25"/>
    <row r="9" spans="2:14" ht="15" customHeight="1" x14ac:dyDescent="0.2">
      <c r="D9" s="10" t="s">
        <v>20</v>
      </c>
    </row>
    <row r="10" spans="2:14" ht="19.5" customHeight="1" x14ac:dyDescent="0.2">
      <c r="B10" s="10" t="s">
        <v>10</v>
      </c>
      <c r="D10" s="12" t="s">
        <v>19</v>
      </c>
    </row>
    <row r="11" spans="2:14" ht="32.25" customHeight="1" x14ac:dyDescent="0.55000000000000004">
      <c r="B11" s="33">
        <f>AVERAGE(Carburant[LITRE(S) AUX 100])</f>
        <v>19.221288515406162</v>
      </c>
      <c r="C11" s="33"/>
      <c r="D11" s="11">
        <f>SUM(Tableau_Logiciels_voitures.accdb710[Cout intervention])</f>
        <v>450</v>
      </c>
    </row>
    <row r="12" spans="2:14" ht="15" customHeight="1" x14ac:dyDescent="0.25"/>
    <row r="13" spans="2:14" ht="13.5" customHeight="1" x14ac:dyDescent="0.2">
      <c r="B13" s="10" t="s">
        <v>20</v>
      </c>
      <c r="D13" s="10" t="s">
        <v>20</v>
      </c>
    </row>
    <row r="14" spans="2:14" ht="19.5" customHeight="1" x14ac:dyDescent="0.25">
      <c r="B14" s="12" t="s">
        <v>21</v>
      </c>
      <c r="D14" s="12" t="s">
        <v>14</v>
      </c>
    </row>
    <row r="15" spans="2:14" ht="32.25" customHeight="1" x14ac:dyDescent="0.55000000000000004">
      <c r="B15" s="32">
        <f>SUM(Carburant[LITRES])</f>
        <v>47</v>
      </c>
      <c r="C15" s="32"/>
      <c r="D15" s="11">
        <f>SUM(Remboursements[MONTANT])</f>
        <v>2321.59</v>
      </c>
    </row>
    <row r="18" spans="2:22" ht="24" customHeight="1" x14ac:dyDescent="0.25">
      <c r="B18" s="29" t="s">
        <v>12</v>
      </c>
      <c r="C18" s="29"/>
      <c r="D18" s="29"/>
      <c r="E18" s="29"/>
      <c r="F18" s="29"/>
      <c r="G18" s="29"/>
      <c r="H18" s="29"/>
      <c r="J18" s="29" t="s">
        <v>14</v>
      </c>
      <c r="K18" s="29"/>
      <c r="L18" s="29"/>
      <c r="M18" s="29"/>
      <c r="N18" s="29"/>
    </row>
    <row r="19" spans="2:22" ht="24" customHeight="1" x14ac:dyDescent="0.25">
      <c r="B19" s="16" t="s">
        <v>27</v>
      </c>
      <c r="C19" s="16" t="s">
        <v>15</v>
      </c>
      <c r="D19" s="16" t="s">
        <v>7</v>
      </c>
      <c r="E19" s="16" t="s">
        <v>1</v>
      </c>
      <c r="F19" s="16" t="s">
        <v>8</v>
      </c>
      <c r="G19" s="16" t="s">
        <v>6</v>
      </c>
      <c r="H19" s="16" t="s">
        <v>3</v>
      </c>
      <c r="J19" s="16" t="s">
        <v>27</v>
      </c>
      <c r="K19" s="16" t="s">
        <v>0</v>
      </c>
      <c r="L19" s="16" t="s">
        <v>4</v>
      </c>
      <c r="M19" s="16" t="s">
        <v>5</v>
      </c>
      <c r="N19" s="16" t="s">
        <v>2</v>
      </c>
    </row>
    <row r="20" spans="2:22" ht="24" customHeight="1" x14ac:dyDescent="0.25">
      <c r="B20" s="18">
        <v>41285</v>
      </c>
      <c r="C20" s="13">
        <f t="array" ref="C20">IFERROR(MAX(KilométrageDébut,IF(Carburant[COMPTEUR KILOMÉTRIQUE]&lt;Carburant[[#This Row],[COMPTEUR KILOMÉTRIQUE]],Carburant[COMPTEUR KILOMÉTRIQUE])),"")</f>
        <v>10987</v>
      </c>
      <c r="D20" s="24">
        <v>16</v>
      </c>
      <c r="E20" s="25">
        <v>500</v>
      </c>
      <c r="F20" s="21">
        <v>11291</v>
      </c>
      <c r="G20" s="13">
        <f>IFERROR(Carburant[COMPTEUR KILOMÉTRIQUE]-Carburant[[#This Row],[KILOMÉTRAGE PRÉC.]],"")</f>
        <v>304</v>
      </c>
      <c r="H20" s="14">
        <f>IFERROR(Carburant[PLAGE]/Carburant[LITRES],"")</f>
        <v>19</v>
      </c>
      <c r="J20" s="18">
        <v>41276</v>
      </c>
      <c r="K20" s="19" t="s">
        <v>16</v>
      </c>
      <c r="L20" s="20">
        <v>2000</v>
      </c>
      <c r="M20" s="19">
        <v>1055</v>
      </c>
      <c r="N20" s="19"/>
    </row>
    <row r="21" spans="2:22" ht="24" customHeight="1" x14ac:dyDescent="0.25">
      <c r="B21" s="18">
        <v>41290</v>
      </c>
      <c r="C21" s="13">
        <f t="array" ref="C21">IFERROR(MAX(KilométrageDébut,IF(Carburant[COMPTEUR KILOMÉTRIQUE]&lt;Carburant[[#This Row],[COMPTEUR KILOMÉTRIQUE]],Carburant[COMPTEUR KILOMÉTRIQUE])),"")</f>
        <v>11291</v>
      </c>
      <c r="D21" s="24">
        <v>17</v>
      </c>
      <c r="E21" s="25">
        <v>500</v>
      </c>
      <c r="F21" s="21">
        <v>11601</v>
      </c>
      <c r="G21" s="13">
        <f>IFERROR(Carburant[COMPTEUR KILOMÉTRIQUE]-Carburant[[#This Row],[KILOMÉTRAGE PRÉC.]],"")</f>
        <v>310</v>
      </c>
      <c r="H21" s="14">
        <f>IFERROR(Carburant[PLAGE]/Carburant[LITRES],"")</f>
        <v>18.235294117647058</v>
      </c>
      <c r="J21" s="22">
        <v>41307</v>
      </c>
      <c r="K21" s="17" t="s">
        <v>17</v>
      </c>
      <c r="L21" s="23">
        <v>321.58999999999997</v>
      </c>
      <c r="M21" s="17">
        <v>1062</v>
      </c>
      <c r="N21" s="17"/>
    </row>
    <row r="22" spans="2:22" ht="24" customHeight="1" x14ac:dyDescent="0.25">
      <c r="B22" s="18">
        <v>41295</v>
      </c>
      <c r="C22" s="13">
        <f t="array" ref="C22">IFERROR(MAX(KilométrageDébut,IF(Carburant[COMPTEUR KILOMÉTRIQUE]&lt;Carburant[[#This Row],[COMPTEUR KILOMÉTRIQUE]],Carburant[COMPTEUR KILOMÉTRIQUE])),"")</f>
        <v>11601</v>
      </c>
      <c r="D22" s="24">
        <v>14</v>
      </c>
      <c r="E22" s="25">
        <v>500</v>
      </c>
      <c r="F22" s="21">
        <v>11887</v>
      </c>
      <c r="G22" s="13">
        <f>IFERROR(Carburant[COMPTEUR KILOMÉTRIQUE]-Carburant[[#This Row],[KILOMÉTRAGE PRÉC.]],"")</f>
        <v>286</v>
      </c>
      <c r="H22" s="14">
        <f>IFERROR(Carburant[PLAGE]/Carburant[LITRES],"")</f>
        <v>20.428571428571427</v>
      </c>
      <c r="J22" s="31"/>
      <c r="K22" s="31"/>
      <c r="L22" s="31"/>
      <c r="M22" s="31"/>
      <c r="N22" s="31"/>
    </row>
    <row r="23" spans="2:22" ht="24" customHeight="1" x14ac:dyDescent="0.25">
      <c r="B23" s="31"/>
      <c r="C23" s="31"/>
      <c r="D23" s="31"/>
      <c r="E23" s="31"/>
      <c r="F23" s="31"/>
      <c r="G23" s="31"/>
      <c r="H23" s="31"/>
    </row>
    <row r="24" spans="2:22" ht="24" customHeight="1" x14ac:dyDescent="0.25">
      <c r="B24" s="27"/>
      <c r="C24" s="27"/>
      <c r="D24" s="27"/>
      <c r="E24" s="27"/>
      <c r="F24" s="27"/>
      <c r="G24" s="27"/>
      <c r="H24" s="27"/>
      <c r="J24" s="29" t="s">
        <v>13</v>
      </c>
      <c r="K24" s="29"/>
      <c r="L24" s="29"/>
      <c r="M24" s="29"/>
      <c r="N24" s="29"/>
    </row>
    <row r="25" spans="2:22" ht="15.75" x14ac:dyDescent="0.25">
      <c r="E25" s="15"/>
      <c r="J25" s="34" t="s">
        <v>71</v>
      </c>
      <c r="K25" s="35" t="s">
        <v>72</v>
      </c>
      <c r="L25" s="35" t="s">
        <v>73</v>
      </c>
      <c r="M25" s="35" t="s">
        <v>74</v>
      </c>
      <c r="N25" s="35" t="s">
        <v>75</v>
      </c>
      <c r="O25" s="35" t="s">
        <v>76</v>
      </c>
      <c r="P25" s="35" t="s">
        <v>77</v>
      </c>
      <c r="Q25" s="35" t="s">
        <v>78</v>
      </c>
      <c r="R25" s="35" t="s">
        <v>93</v>
      </c>
      <c r="S25" s="35" t="s">
        <v>94</v>
      </c>
      <c r="T25" s="35" t="s">
        <v>95</v>
      </c>
      <c r="U25" s="35" t="s">
        <v>96</v>
      </c>
      <c r="V25" s="35" t="s">
        <v>97</v>
      </c>
    </row>
    <row r="26" spans="2:22" ht="15.75" x14ac:dyDescent="0.25">
      <c r="J26" s="37">
        <v>1</v>
      </c>
      <c r="K26" s="38">
        <v>42191</v>
      </c>
      <c r="L26" s="2" t="s">
        <v>79</v>
      </c>
      <c r="M26" s="2" t="s">
        <v>80</v>
      </c>
      <c r="N26" s="2" t="b">
        <v>1</v>
      </c>
      <c r="O26" s="2" t="s">
        <v>79</v>
      </c>
      <c r="P26" s="2">
        <v>1</v>
      </c>
      <c r="Q26" s="2">
        <v>1</v>
      </c>
      <c r="R26" s="2"/>
      <c r="S26" s="2">
        <v>11</v>
      </c>
      <c r="T26" s="35">
        <v>150</v>
      </c>
      <c r="U26" s="35"/>
      <c r="V26" s="35"/>
    </row>
    <row r="27" spans="2:22" ht="15.75" x14ac:dyDescent="0.25">
      <c r="J27" s="37">
        <v>2</v>
      </c>
      <c r="K27" s="38">
        <v>41827</v>
      </c>
      <c r="L27" s="2" t="s">
        <v>91</v>
      </c>
      <c r="M27" s="2" t="s">
        <v>80</v>
      </c>
      <c r="N27" s="2" t="b">
        <v>1</v>
      </c>
      <c r="O27" s="2" t="s">
        <v>79</v>
      </c>
      <c r="P27" s="2">
        <v>2</v>
      </c>
      <c r="Q27" s="2">
        <v>1</v>
      </c>
      <c r="R27" s="2"/>
      <c r="S27" s="2"/>
      <c r="T27" s="2"/>
      <c r="U27" s="2"/>
      <c r="V27" s="2"/>
    </row>
    <row r="28" spans="2:22" ht="15.75" x14ac:dyDescent="0.25">
      <c r="J28" s="37">
        <v>3</v>
      </c>
      <c r="K28" s="38">
        <v>42193</v>
      </c>
      <c r="L28" s="2" t="s">
        <v>81</v>
      </c>
      <c r="M28" s="2" t="s">
        <v>80</v>
      </c>
      <c r="N28" s="2" t="b">
        <v>1</v>
      </c>
      <c r="O28" s="2" t="s">
        <v>82</v>
      </c>
      <c r="P28" s="2">
        <v>6</v>
      </c>
      <c r="Q28" s="2">
        <v>2</v>
      </c>
      <c r="R28" s="2"/>
      <c r="S28" s="2"/>
      <c r="T28" s="2"/>
      <c r="U28" s="2"/>
      <c r="V28" s="2"/>
    </row>
    <row r="29" spans="2:22" ht="15.75" x14ac:dyDescent="0.25">
      <c r="J29" s="37">
        <v>4</v>
      </c>
      <c r="K29" s="38">
        <v>42193</v>
      </c>
      <c r="L29" s="2" t="s">
        <v>18</v>
      </c>
      <c r="M29" s="2" t="s">
        <v>80</v>
      </c>
      <c r="N29" s="2" t="b">
        <v>1</v>
      </c>
      <c r="O29" s="2" t="s">
        <v>83</v>
      </c>
      <c r="P29" s="2">
        <v>3</v>
      </c>
      <c r="Q29" s="2">
        <v>3</v>
      </c>
      <c r="R29" s="2"/>
      <c r="S29" s="2"/>
      <c r="T29" s="2">
        <v>300</v>
      </c>
      <c r="U29" s="2"/>
      <c r="V29" s="2"/>
    </row>
    <row r="30" spans="2:22" ht="15.75" x14ac:dyDescent="0.25">
      <c r="J30" s="37">
        <v>5</v>
      </c>
      <c r="K30" s="38">
        <v>42195</v>
      </c>
      <c r="L30" s="2" t="s">
        <v>90</v>
      </c>
      <c r="M30" s="2" t="s">
        <v>87</v>
      </c>
      <c r="N30" s="2" t="b">
        <v>1</v>
      </c>
      <c r="O30" s="2" t="s">
        <v>88</v>
      </c>
      <c r="P30" s="2">
        <v>1</v>
      </c>
      <c r="Q30" s="2">
        <v>1</v>
      </c>
      <c r="R30" s="2"/>
      <c r="S30" s="2"/>
      <c r="T30" s="2"/>
      <c r="U30" s="2"/>
      <c r="V30" s="2"/>
    </row>
    <row r="31" spans="2:22" ht="15.75" x14ac:dyDescent="0.25">
      <c r="J31" s="37">
        <v>6</v>
      </c>
      <c r="K31" s="38">
        <v>42196</v>
      </c>
      <c r="L31" s="2" t="s">
        <v>89</v>
      </c>
      <c r="M31" s="2" t="s">
        <v>80</v>
      </c>
      <c r="N31" s="2" t="b">
        <v>1</v>
      </c>
      <c r="O31" s="2" t="s">
        <v>88</v>
      </c>
      <c r="P31" s="2">
        <v>7</v>
      </c>
      <c r="Q31" s="2">
        <v>1</v>
      </c>
      <c r="R31" s="2"/>
      <c r="S31" s="2"/>
      <c r="T31" s="2"/>
      <c r="U31" s="2"/>
      <c r="V31" s="2"/>
    </row>
    <row r="32" spans="2:22" ht="15.75" x14ac:dyDescent="0.25">
      <c r="J32" s="40">
        <v>7</v>
      </c>
      <c r="K32" s="41">
        <v>42205</v>
      </c>
      <c r="L32" s="42" t="s">
        <v>92</v>
      </c>
      <c r="M32" s="42" t="s">
        <v>80</v>
      </c>
      <c r="N32" s="42" t="b">
        <v>1</v>
      </c>
      <c r="O32" s="42" t="s">
        <v>69</v>
      </c>
      <c r="P32" s="42">
        <v>8</v>
      </c>
      <c r="Q32" s="42">
        <v>2</v>
      </c>
      <c r="R32" s="42"/>
      <c r="S32" s="42"/>
      <c r="T32" s="42"/>
      <c r="U32" s="42"/>
      <c r="V32" s="42"/>
    </row>
  </sheetData>
  <mergeCells count="9">
    <mergeCell ref="J24:N24"/>
    <mergeCell ref="J6:M6"/>
    <mergeCell ref="J22:N22"/>
    <mergeCell ref="B23:H23"/>
    <mergeCell ref="B7:C7"/>
    <mergeCell ref="B11:C11"/>
    <mergeCell ref="B15:C15"/>
    <mergeCell ref="B18:H18"/>
    <mergeCell ref="J18:N18"/>
  </mergeCells>
  <conditionalFormatting sqref="J2:K2">
    <cfRule type="duplicateValues" dxfId="41" priority="1"/>
  </conditionalFormatting>
  <dataValidations count="1">
    <dataValidation type="list" allowBlank="1" showInputMessage="1" showErrorMessage="1" errorTitle="Désolé…" error="Pour que le graphique s'affiche correctement, vous devez effectuer une sélection dans la liste déroulante." sqref="N6">
      <formula1>"CARBURANT,ENTRETIEN"</formula1>
    </dataValidation>
  </dataValidations>
  <printOptions horizontalCentered="1"/>
  <pageMargins left="0.45" right="0.45" top="0.4" bottom="0.5" header="0.3" footer="0.3"/>
  <pageSetup scale="65" fitToHeight="0" orientation="landscape" r:id="rId1"/>
  <headerFooter differentFirst="1">
    <oddFooter>Page &amp;P of &amp;N</oddFooter>
  </headerFooter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9"/>
  <sheetViews>
    <sheetView workbookViewId="0">
      <selection activeCell="F16" sqref="F16"/>
    </sheetView>
  </sheetViews>
  <sheetFormatPr baseColWidth="10" defaultRowHeight="15.75" x14ac:dyDescent="0.25"/>
  <cols>
    <col min="1" max="1" width="15.625" style="1" bestFit="1" customWidth="1"/>
    <col min="2" max="2" width="18.125" style="1" bestFit="1" customWidth="1"/>
    <col min="3" max="3" width="27.75" style="1" bestFit="1" customWidth="1"/>
    <col min="4" max="4" width="18.125" style="1" bestFit="1" customWidth="1"/>
    <col min="5" max="5" width="9.875" style="1" customWidth="1"/>
    <col min="6" max="6" width="14.375" style="1" bestFit="1" customWidth="1"/>
    <col min="7" max="7" width="11.25" style="1" bestFit="1" customWidth="1"/>
    <col min="8" max="8" width="14.25" style="1" bestFit="1" customWidth="1"/>
    <col min="9" max="9" width="12" style="1" customWidth="1"/>
    <col min="10" max="10" width="17.375" style="1" customWidth="1"/>
    <col min="11" max="11" width="18.25" style="1" customWidth="1"/>
    <col min="12" max="12" width="10.375" style="1" customWidth="1"/>
    <col min="13" max="13" width="10.125" style="1" customWidth="1"/>
    <col min="14" max="14" width="17.125" style="1" customWidth="1"/>
    <col min="15" max="15" width="14" bestFit="1" customWidth="1"/>
    <col min="16" max="17" width="13" bestFit="1" customWidth="1"/>
    <col min="18" max="18" width="9" bestFit="1" customWidth="1"/>
    <col min="19" max="19" width="29.875" bestFit="1" customWidth="1"/>
    <col min="20" max="20" width="26.875" bestFit="1" customWidth="1"/>
    <col min="21" max="21" width="19.75" bestFit="1" customWidth="1"/>
    <col min="22" max="22" width="20.125" bestFit="1" customWidth="1"/>
    <col min="23" max="23" width="16.5" bestFit="1" customWidth="1"/>
  </cols>
  <sheetData>
    <row r="2" spans="1:14" x14ac:dyDescent="0.25">
      <c r="A2" s="1" t="s">
        <v>71</v>
      </c>
      <c r="B2" s="1" t="s">
        <v>72</v>
      </c>
      <c r="C2" s="1" t="s">
        <v>73</v>
      </c>
      <c r="D2" s="1" t="s">
        <v>74</v>
      </c>
      <c r="E2" s="1" t="s">
        <v>75</v>
      </c>
      <c r="F2" s="1" t="s">
        <v>76</v>
      </c>
      <c r="G2" s="1" t="s">
        <v>77</v>
      </c>
      <c r="H2" s="1" t="s">
        <v>78</v>
      </c>
      <c r="I2" s="1" t="s">
        <v>93</v>
      </c>
      <c r="J2" s="1" t="s">
        <v>94</v>
      </c>
      <c r="K2" s="1" t="s">
        <v>95</v>
      </c>
      <c r="L2" s="1" t="s">
        <v>96</v>
      </c>
      <c r="M2" s="1" t="s">
        <v>97</v>
      </c>
      <c r="N2"/>
    </row>
    <row r="3" spans="1:14" x14ac:dyDescent="0.25">
      <c r="A3" s="1">
        <v>1</v>
      </c>
      <c r="B3" s="28">
        <v>42191</v>
      </c>
      <c r="C3" s="1" t="s">
        <v>79</v>
      </c>
      <c r="D3" s="1" t="s">
        <v>80</v>
      </c>
      <c r="E3" s="1" t="b">
        <v>1</v>
      </c>
      <c r="F3" s="1" t="s">
        <v>79</v>
      </c>
      <c r="G3" s="1">
        <v>1</v>
      </c>
      <c r="H3" s="1">
        <v>1</v>
      </c>
      <c r="J3" s="1">
        <v>11</v>
      </c>
      <c r="K3" s="1">
        <v>150</v>
      </c>
      <c r="N3"/>
    </row>
    <row r="4" spans="1:14" x14ac:dyDescent="0.25">
      <c r="A4" s="1">
        <v>2</v>
      </c>
      <c r="B4" s="28">
        <v>41827</v>
      </c>
      <c r="C4" s="1" t="s">
        <v>91</v>
      </c>
      <c r="D4" s="1" t="s">
        <v>80</v>
      </c>
      <c r="E4" s="1" t="b">
        <v>1</v>
      </c>
      <c r="F4" s="1" t="s">
        <v>79</v>
      </c>
      <c r="G4" s="1">
        <v>2</v>
      </c>
      <c r="H4" s="1">
        <v>1</v>
      </c>
      <c r="N4"/>
    </row>
    <row r="5" spans="1:14" x14ac:dyDescent="0.25">
      <c r="A5" s="1">
        <v>3</v>
      </c>
      <c r="B5" s="28">
        <v>42193</v>
      </c>
      <c r="C5" s="1" t="s">
        <v>81</v>
      </c>
      <c r="D5" s="1" t="s">
        <v>80</v>
      </c>
      <c r="E5" s="1" t="b">
        <v>1</v>
      </c>
      <c r="F5" s="1" t="s">
        <v>82</v>
      </c>
      <c r="G5" s="1">
        <v>6</v>
      </c>
      <c r="H5" s="1">
        <v>2</v>
      </c>
      <c r="N5"/>
    </row>
    <row r="6" spans="1:14" x14ac:dyDescent="0.25">
      <c r="A6" s="1">
        <v>4</v>
      </c>
      <c r="B6" s="28">
        <v>42193</v>
      </c>
      <c r="C6" s="1" t="s">
        <v>18</v>
      </c>
      <c r="D6" s="1" t="s">
        <v>80</v>
      </c>
      <c r="E6" s="1" t="b">
        <v>1</v>
      </c>
      <c r="F6" s="1" t="s">
        <v>83</v>
      </c>
      <c r="G6" s="1">
        <v>3</v>
      </c>
      <c r="H6" s="1">
        <v>3</v>
      </c>
      <c r="K6" s="1">
        <v>300</v>
      </c>
      <c r="N6"/>
    </row>
    <row r="7" spans="1:14" x14ac:dyDescent="0.25">
      <c r="A7" s="1">
        <v>5</v>
      </c>
      <c r="B7" s="28">
        <v>42195</v>
      </c>
      <c r="C7" s="1" t="s">
        <v>90</v>
      </c>
      <c r="D7" s="1" t="s">
        <v>87</v>
      </c>
      <c r="E7" s="1" t="b">
        <v>1</v>
      </c>
      <c r="F7" s="1" t="s">
        <v>88</v>
      </c>
      <c r="G7" s="1">
        <v>1</v>
      </c>
      <c r="H7" s="1">
        <v>1</v>
      </c>
      <c r="N7"/>
    </row>
    <row r="8" spans="1:14" x14ac:dyDescent="0.25">
      <c r="A8" s="1">
        <v>6</v>
      </c>
      <c r="B8" s="28">
        <v>42196</v>
      </c>
      <c r="C8" s="1" t="s">
        <v>89</v>
      </c>
      <c r="D8" s="1" t="s">
        <v>80</v>
      </c>
      <c r="E8" s="1" t="b">
        <v>1</v>
      </c>
      <c r="F8" s="1" t="s">
        <v>88</v>
      </c>
      <c r="G8" s="1">
        <v>7</v>
      </c>
      <c r="H8" s="1">
        <v>1</v>
      </c>
      <c r="N8"/>
    </row>
    <row r="9" spans="1:14" x14ac:dyDescent="0.25">
      <c r="A9" s="1">
        <v>7</v>
      </c>
      <c r="B9" s="28">
        <v>42205</v>
      </c>
      <c r="C9" s="1" t="s">
        <v>92</v>
      </c>
      <c r="D9" s="1" t="s">
        <v>80</v>
      </c>
      <c r="E9" s="1" t="b">
        <v>1</v>
      </c>
      <c r="F9" s="1" t="s">
        <v>69</v>
      </c>
      <c r="G9" s="1">
        <v>8</v>
      </c>
      <c r="H9" s="1">
        <v>2</v>
      </c>
      <c r="N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C24" sqref="C24"/>
    </sheetView>
  </sheetViews>
  <sheetFormatPr baseColWidth="10" defaultRowHeight="15.75" x14ac:dyDescent="0.25"/>
  <cols>
    <col min="1" max="1" width="16.5" customWidth="1"/>
    <col min="2" max="2" width="18.75" customWidth="1"/>
    <col min="3" max="3" width="28.125" customWidth="1"/>
    <col min="4" max="4" width="18.625" customWidth="1"/>
    <col min="5" max="5" width="11.625" customWidth="1"/>
    <col min="6" max="6" width="15.75" customWidth="1"/>
    <col min="7" max="7" width="12.625" customWidth="1"/>
    <col min="8" max="8" width="15.625" customWidth="1"/>
    <col min="9" max="9" width="13.5" style="1" customWidth="1"/>
    <col min="10" max="10" width="18.5" style="1" customWidth="1"/>
    <col min="11" max="11" width="18.875" style="1" customWidth="1"/>
    <col min="12" max="12" width="12" style="1" customWidth="1"/>
    <col min="13" max="13" width="11.875" style="1" customWidth="1"/>
    <col min="14" max="14" width="21.125" style="1" customWidth="1"/>
  </cols>
  <sheetData>
    <row r="1" spans="1:14" x14ac:dyDescent="0.25">
      <c r="A1" s="34" t="s">
        <v>71</v>
      </c>
      <c r="B1" s="35" t="s">
        <v>72</v>
      </c>
      <c r="C1" s="35" t="s">
        <v>73</v>
      </c>
      <c r="D1" s="35" t="s">
        <v>74</v>
      </c>
      <c r="E1" s="35" t="s">
        <v>75</v>
      </c>
      <c r="F1" s="35" t="s">
        <v>76</v>
      </c>
      <c r="G1" s="35" t="s">
        <v>77</v>
      </c>
      <c r="H1" s="35" t="s">
        <v>78</v>
      </c>
      <c r="I1" s="35" t="s">
        <v>93</v>
      </c>
      <c r="J1" s="35" t="s">
        <v>94</v>
      </c>
      <c r="K1" s="35" t="s">
        <v>95</v>
      </c>
      <c r="L1" s="35" t="s">
        <v>96</v>
      </c>
      <c r="M1" s="35" t="s">
        <v>97</v>
      </c>
      <c r="N1"/>
    </row>
    <row r="2" spans="1:14" x14ac:dyDescent="0.25">
      <c r="A2" s="37">
        <v>1</v>
      </c>
      <c r="B2" s="38">
        <v>42191</v>
      </c>
      <c r="C2" s="2" t="s">
        <v>79</v>
      </c>
      <c r="D2" s="2" t="s">
        <v>80</v>
      </c>
      <c r="E2" s="2" t="b">
        <v>1</v>
      </c>
      <c r="F2" s="2" t="s">
        <v>79</v>
      </c>
      <c r="G2" s="2">
        <v>1</v>
      </c>
      <c r="H2" s="2">
        <v>1</v>
      </c>
      <c r="I2" s="2"/>
      <c r="J2" s="2">
        <v>11</v>
      </c>
      <c r="K2" s="35">
        <v>150</v>
      </c>
      <c r="L2" s="35"/>
      <c r="M2" s="35"/>
      <c r="N2"/>
    </row>
    <row r="3" spans="1:14" x14ac:dyDescent="0.25">
      <c r="A3" s="37">
        <v>2</v>
      </c>
      <c r="B3" s="38">
        <v>41827</v>
      </c>
      <c r="C3" s="2" t="s">
        <v>91</v>
      </c>
      <c r="D3" s="2" t="s">
        <v>80</v>
      </c>
      <c r="E3" s="2" t="b">
        <v>1</v>
      </c>
      <c r="F3" s="2" t="s">
        <v>79</v>
      </c>
      <c r="G3" s="2">
        <v>2</v>
      </c>
      <c r="H3" s="2">
        <v>1</v>
      </c>
      <c r="I3" s="2"/>
      <c r="J3" s="2"/>
      <c r="K3" s="2"/>
      <c r="L3" s="2"/>
      <c r="M3" s="2"/>
      <c r="N3"/>
    </row>
    <row r="4" spans="1:14" x14ac:dyDescent="0.25">
      <c r="A4" s="37">
        <v>3</v>
      </c>
      <c r="B4" s="38">
        <v>42193</v>
      </c>
      <c r="C4" s="2" t="s">
        <v>81</v>
      </c>
      <c r="D4" s="2" t="s">
        <v>80</v>
      </c>
      <c r="E4" s="2" t="b">
        <v>1</v>
      </c>
      <c r="F4" s="2" t="s">
        <v>82</v>
      </c>
      <c r="G4" s="2">
        <v>6</v>
      </c>
      <c r="H4" s="2">
        <v>2</v>
      </c>
      <c r="I4" s="2"/>
      <c r="J4" s="2"/>
      <c r="K4" s="2"/>
      <c r="L4" s="2"/>
      <c r="M4" s="2"/>
      <c r="N4"/>
    </row>
    <row r="5" spans="1:14" x14ac:dyDescent="0.25">
      <c r="A5" s="37">
        <v>4</v>
      </c>
      <c r="B5" s="38">
        <v>42193</v>
      </c>
      <c r="C5" s="2" t="s">
        <v>18</v>
      </c>
      <c r="D5" s="2" t="s">
        <v>80</v>
      </c>
      <c r="E5" s="2" t="b">
        <v>1</v>
      </c>
      <c r="F5" s="2" t="s">
        <v>83</v>
      </c>
      <c r="G5" s="2">
        <v>3</v>
      </c>
      <c r="H5" s="2">
        <v>3</v>
      </c>
      <c r="I5" s="2"/>
      <c r="J5" s="2"/>
      <c r="K5" s="2">
        <v>300</v>
      </c>
      <c r="L5" s="2"/>
      <c r="M5" s="2"/>
      <c r="N5"/>
    </row>
    <row r="6" spans="1:14" x14ac:dyDescent="0.25">
      <c r="A6" s="37">
        <v>5</v>
      </c>
      <c r="B6" s="38">
        <v>42195</v>
      </c>
      <c r="C6" s="2" t="s">
        <v>90</v>
      </c>
      <c r="D6" s="2" t="s">
        <v>87</v>
      </c>
      <c r="E6" s="2" t="b">
        <v>1</v>
      </c>
      <c r="F6" s="2" t="s">
        <v>88</v>
      </c>
      <c r="G6" s="2">
        <v>1</v>
      </c>
      <c r="H6" s="2">
        <v>1</v>
      </c>
      <c r="I6" s="2"/>
      <c r="J6" s="2"/>
      <c r="K6" s="2"/>
      <c r="L6" s="2"/>
      <c r="M6" s="2"/>
      <c r="N6"/>
    </row>
    <row r="7" spans="1:14" x14ac:dyDescent="0.25">
      <c r="A7" s="37">
        <v>6</v>
      </c>
      <c r="B7" s="38">
        <v>42196</v>
      </c>
      <c r="C7" s="2" t="s">
        <v>89</v>
      </c>
      <c r="D7" s="2" t="s">
        <v>80</v>
      </c>
      <c r="E7" s="2" t="b">
        <v>1</v>
      </c>
      <c r="F7" s="2" t="s">
        <v>88</v>
      </c>
      <c r="G7" s="2">
        <v>7</v>
      </c>
      <c r="H7" s="2">
        <v>1</v>
      </c>
      <c r="I7" s="2"/>
      <c r="J7" s="2"/>
      <c r="K7" s="2"/>
      <c r="L7" s="2"/>
      <c r="M7" s="2"/>
      <c r="N7"/>
    </row>
    <row r="8" spans="1:14" x14ac:dyDescent="0.25">
      <c r="A8" s="40">
        <v>7</v>
      </c>
      <c r="B8" s="41">
        <v>42205</v>
      </c>
      <c r="C8" s="42" t="s">
        <v>92</v>
      </c>
      <c r="D8" s="42" t="s">
        <v>80</v>
      </c>
      <c r="E8" s="42" t="b">
        <v>1</v>
      </c>
      <c r="F8" s="42" t="s">
        <v>69</v>
      </c>
      <c r="G8" s="42">
        <v>8</v>
      </c>
      <c r="H8" s="42">
        <v>2</v>
      </c>
      <c r="I8" s="42"/>
      <c r="J8" s="42"/>
      <c r="K8" s="42"/>
      <c r="L8" s="42"/>
      <c r="M8" s="42"/>
      <c r="N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B18" sqref="B18"/>
    </sheetView>
  </sheetViews>
  <sheetFormatPr baseColWidth="10" defaultRowHeight="15.75" x14ac:dyDescent="0.25"/>
  <cols>
    <col min="1" max="9" width="35.25" customWidth="1"/>
  </cols>
  <sheetData>
    <row r="1" spans="1:9" x14ac:dyDescent="0.25">
      <c r="A1" s="34" t="s">
        <v>28</v>
      </c>
      <c r="B1" s="35" t="s">
        <v>29</v>
      </c>
      <c r="C1" s="35" t="s">
        <v>30</v>
      </c>
      <c r="D1" s="35" t="s">
        <v>31</v>
      </c>
      <c r="E1" s="35" t="s">
        <v>32</v>
      </c>
      <c r="F1" s="35" t="s">
        <v>33</v>
      </c>
      <c r="G1" s="35" t="s">
        <v>34</v>
      </c>
      <c r="H1" s="35" t="s">
        <v>35</v>
      </c>
      <c r="I1" s="36" t="s">
        <v>36</v>
      </c>
    </row>
    <row r="2" spans="1:9" x14ac:dyDescent="0.25">
      <c r="A2" s="37">
        <v>1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/>
      <c r="H2" s="2"/>
      <c r="I2" s="39"/>
    </row>
    <row r="3" spans="1:9" x14ac:dyDescent="0.25">
      <c r="A3" s="37">
        <v>2</v>
      </c>
      <c r="B3" s="2" t="s">
        <v>42</v>
      </c>
      <c r="C3" s="2" t="s">
        <v>43</v>
      </c>
      <c r="D3" s="2" t="s">
        <v>39</v>
      </c>
      <c r="E3" s="2" t="s">
        <v>44</v>
      </c>
      <c r="F3" s="2" t="s">
        <v>45</v>
      </c>
      <c r="G3" s="2"/>
      <c r="H3" s="2"/>
      <c r="I3" s="39"/>
    </row>
    <row r="4" spans="1:9" x14ac:dyDescent="0.25">
      <c r="A4" s="37">
        <v>3</v>
      </c>
      <c r="B4" s="2" t="s">
        <v>46</v>
      </c>
      <c r="C4" s="2" t="s">
        <v>46</v>
      </c>
      <c r="D4" s="2" t="s">
        <v>39</v>
      </c>
      <c r="E4" s="2" t="s">
        <v>47</v>
      </c>
      <c r="F4" s="2" t="s">
        <v>48</v>
      </c>
      <c r="G4" s="2"/>
      <c r="H4" s="2"/>
      <c r="I4" s="39"/>
    </row>
    <row r="5" spans="1:9" x14ac:dyDescent="0.25">
      <c r="A5" s="37">
        <v>4</v>
      </c>
      <c r="B5" s="2" t="s">
        <v>49</v>
      </c>
      <c r="C5" s="2" t="s">
        <v>50</v>
      </c>
      <c r="D5" s="2" t="s">
        <v>39</v>
      </c>
      <c r="E5" s="2" t="s">
        <v>51</v>
      </c>
      <c r="F5" s="2" t="s">
        <v>52</v>
      </c>
      <c r="G5" s="2"/>
      <c r="H5" s="2"/>
      <c r="I5" s="39"/>
    </row>
    <row r="6" spans="1:9" x14ac:dyDescent="0.25">
      <c r="A6" s="37">
        <v>5</v>
      </c>
      <c r="B6" s="2" t="s">
        <v>49</v>
      </c>
      <c r="C6" s="2" t="s">
        <v>53</v>
      </c>
      <c r="D6" s="2" t="s">
        <v>39</v>
      </c>
      <c r="E6" s="2" t="s">
        <v>54</v>
      </c>
      <c r="F6" s="2" t="s">
        <v>55</v>
      </c>
      <c r="G6" s="2"/>
      <c r="H6" s="2"/>
      <c r="I6" s="39"/>
    </row>
    <row r="7" spans="1:9" x14ac:dyDescent="0.25">
      <c r="A7" s="37">
        <v>6</v>
      </c>
      <c r="B7" s="2" t="s">
        <v>49</v>
      </c>
      <c r="C7" s="2" t="s">
        <v>56</v>
      </c>
      <c r="D7" s="2" t="s">
        <v>39</v>
      </c>
      <c r="E7" s="2" t="s">
        <v>57</v>
      </c>
      <c r="F7" s="2" t="s">
        <v>58</v>
      </c>
      <c r="G7" s="2"/>
      <c r="H7" s="2"/>
      <c r="I7" s="39"/>
    </row>
    <row r="8" spans="1:9" x14ac:dyDescent="0.25">
      <c r="A8" s="37">
        <v>7</v>
      </c>
      <c r="B8" s="2" t="s">
        <v>49</v>
      </c>
      <c r="C8" s="2" t="s">
        <v>59</v>
      </c>
      <c r="D8" s="2" t="s">
        <v>39</v>
      </c>
      <c r="E8" s="2" t="s">
        <v>60</v>
      </c>
      <c r="F8" s="2" t="s">
        <v>61</v>
      </c>
      <c r="G8" s="2"/>
      <c r="H8" s="2"/>
      <c r="I8" s="39"/>
    </row>
    <row r="9" spans="1:9" x14ac:dyDescent="0.25">
      <c r="A9" s="37">
        <v>8</v>
      </c>
      <c r="B9" s="2" t="s">
        <v>42</v>
      </c>
      <c r="C9" s="2" t="s">
        <v>62</v>
      </c>
      <c r="D9" s="2" t="s">
        <v>39</v>
      </c>
      <c r="E9" s="2" t="s">
        <v>63</v>
      </c>
      <c r="F9" s="2"/>
      <c r="G9" s="2"/>
      <c r="H9" s="2"/>
      <c r="I9" s="39"/>
    </row>
    <row r="10" spans="1:9" x14ac:dyDescent="0.25">
      <c r="A10" s="37">
        <v>9</v>
      </c>
      <c r="B10" s="2" t="s">
        <v>49</v>
      </c>
      <c r="C10" s="2" t="s">
        <v>64</v>
      </c>
      <c r="D10" s="2" t="s">
        <v>39</v>
      </c>
      <c r="E10" s="2" t="s">
        <v>65</v>
      </c>
      <c r="F10" s="2" t="s">
        <v>66</v>
      </c>
      <c r="G10" s="2"/>
      <c r="H10" s="2"/>
      <c r="I10" s="39"/>
    </row>
    <row r="11" spans="1:9" x14ac:dyDescent="0.25">
      <c r="A11" s="37">
        <v>10</v>
      </c>
      <c r="B11" s="2" t="s">
        <v>49</v>
      </c>
      <c r="C11" s="2" t="s">
        <v>67</v>
      </c>
      <c r="D11" s="2" t="s">
        <v>39</v>
      </c>
      <c r="E11" s="2" t="s">
        <v>51</v>
      </c>
      <c r="F11" s="2" t="s">
        <v>68</v>
      </c>
      <c r="G11" s="2"/>
      <c r="H11" s="2"/>
      <c r="I11" s="39"/>
    </row>
    <row r="12" spans="1:9" x14ac:dyDescent="0.25">
      <c r="A12" s="40">
        <v>12</v>
      </c>
      <c r="B12" s="42" t="s">
        <v>69</v>
      </c>
      <c r="C12" s="42" t="s">
        <v>69</v>
      </c>
      <c r="D12" s="42" t="s">
        <v>39</v>
      </c>
      <c r="E12" s="42" t="s">
        <v>70</v>
      </c>
      <c r="F12" s="42"/>
      <c r="G12" s="42"/>
      <c r="H12" s="42"/>
      <c r="I12" s="4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G15" sqref="G15"/>
    </sheetView>
  </sheetViews>
  <sheetFormatPr baseColWidth="10" defaultRowHeight="15.75" x14ac:dyDescent="0.25"/>
  <cols>
    <col min="4" max="4" width="13.125" customWidth="1"/>
  </cols>
  <sheetData>
    <row r="1" spans="1:5" x14ac:dyDescent="0.25">
      <c r="A1" s="2" t="s">
        <v>84</v>
      </c>
      <c r="B1" s="2" t="s">
        <v>42</v>
      </c>
      <c r="C1" s="2" t="s">
        <v>37</v>
      </c>
      <c r="D1" s="2" t="s">
        <v>85</v>
      </c>
      <c r="E1" s="2" t="s">
        <v>46</v>
      </c>
    </row>
    <row r="2" spans="1:5" x14ac:dyDescent="0.25">
      <c r="A2" s="2" t="s">
        <v>50</v>
      </c>
      <c r="B2" s="2" t="s">
        <v>43</v>
      </c>
      <c r="C2" s="2" t="s">
        <v>38</v>
      </c>
      <c r="D2" s="2" t="s">
        <v>85</v>
      </c>
      <c r="E2" s="2" t="s">
        <v>46</v>
      </c>
    </row>
    <row r="3" spans="1:5" x14ac:dyDescent="0.25">
      <c r="A3" s="2" t="s">
        <v>53</v>
      </c>
      <c r="B3" s="2" t="s">
        <v>62</v>
      </c>
      <c r="C3" s="2"/>
      <c r="D3" s="2"/>
      <c r="E3" s="2"/>
    </row>
    <row r="4" spans="1:5" x14ac:dyDescent="0.25">
      <c r="A4" s="2">
        <v>207</v>
      </c>
      <c r="B4" s="2"/>
      <c r="C4" s="2"/>
      <c r="D4" s="2"/>
      <c r="E4" s="2"/>
    </row>
    <row r="5" spans="1:5" x14ac:dyDescent="0.25">
      <c r="A5" s="2">
        <v>206</v>
      </c>
      <c r="B5" s="2"/>
      <c r="C5" s="2"/>
      <c r="D5" s="2"/>
      <c r="E5" s="2"/>
    </row>
    <row r="6" spans="1:5" x14ac:dyDescent="0.25">
      <c r="A6" s="2">
        <v>308</v>
      </c>
      <c r="B6" s="2"/>
      <c r="C6" s="2"/>
      <c r="D6" s="2"/>
      <c r="E6" s="2"/>
    </row>
    <row r="7" spans="1:5" x14ac:dyDescent="0.25">
      <c r="A7" s="2">
        <v>307</v>
      </c>
      <c r="B7" s="2"/>
      <c r="C7" s="2"/>
      <c r="D7" s="2"/>
      <c r="E7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baseColWidth="10" defaultColWidth="9" defaultRowHeight="15.75" x14ac:dyDescent="0.25"/>
  <cols>
    <col min="2" max="2" width="11.125" bestFit="1" customWidth="1"/>
    <col min="3" max="3" width="6.875" bestFit="1" customWidth="1"/>
  </cols>
  <sheetData>
    <row r="1" spans="1:3" x14ac:dyDescent="0.25">
      <c r="A1" t="s">
        <v>26</v>
      </c>
    </row>
    <row r="4" spans="1:3" x14ac:dyDescent="0.25">
      <c r="B4" t="s">
        <v>23</v>
      </c>
      <c r="C4" s="1">
        <f>SUM(Carburant[COÛT])</f>
        <v>1500</v>
      </c>
    </row>
    <row r="5" spans="1:3" x14ac:dyDescent="0.25">
      <c r="B5" t="s">
        <v>24</v>
      </c>
      <c r="C5" s="1" t="e">
        <f>SUM(#REF!)</f>
        <v>#REF!</v>
      </c>
    </row>
    <row r="6" spans="1:3" x14ac:dyDescent="0.25">
      <c r="B6" t="s">
        <v>25</v>
      </c>
      <c r="C6" s="1">
        <f>SUM(Remboursements[MONTANT])</f>
        <v>2321.59</v>
      </c>
    </row>
  </sheetData>
  <pageMargins left="0.7" right="0.7" top="0.75" bottom="0.75" header="0.3" footer="0.3"/>
  <pageSetup orientation="portrait" horizontalDpi="4294967294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D775420-FCDD-46F4-B0C0-6330E97E6C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Carnet pour véhicule</vt:lpstr>
      <vt:lpstr>Voitures</vt:lpstr>
      <vt:lpstr>Entretiens</vt:lpstr>
      <vt:lpstr>Marques Modèles</vt:lpstr>
      <vt:lpstr>Menu véhicule</vt:lpstr>
      <vt:lpstr>calculs</vt:lpstr>
      <vt:lpstr>Bus</vt:lpstr>
      <vt:lpstr>ChoixTraçage</vt:lpstr>
      <vt:lpstr>Citroen</vt:lpstr>
      <vt:lpstr>KilométrageDébut</vt:lpstr>
      <vt:lpstr>Marque</vt:lpstr>
      <vt:lpstr>Peugeot</vt:lpstr>
      <vt:lpstr>Remplacement</vt:lpstr>
      <vt:lpstr>Renault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Alex</dc:creator>
  <cp:keywords/>
  <cp:lastModifiedBy>Alex</cp:lastModifiedBy>
  <dcterms:created xsi:type="dcterms:W3CDTF">2015-07-10T06:34:07Z</dcterms:created>
  <dcterms:modified xsi:type="dcterms:W3CDTF">2015-07-20T08:22:36Z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TC040142129991</vt:lpwstr>
  </property>
</Properties>
</file>