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nnections.xml" ContentType="application/vnd.openxmlformats-officedocument.spreadsheetml.connection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5" yWindow="5010" windowWidth="19440" windowHeight="5055" tabRatio="851" activeTab="5"/>
  </bookViews>
  <sheets>
    <sheet name="01" sheetId="36" r:id="rId1"/>
    <sheet name="02" sheetId="210" r:id="rId2"/>
    <sheet name="03" sheetId="211" r:id="rId3"/>
    <sheet name="04" sheetId="212" r:id="rId4"/>
    <sheet name="05" sheetId="213" r:id="rId5"/>
    <sheet name="RECAP+CA" sheetId="18" r:id="rId6"/>
    <sheet name="Base de données-Recap" sheetId="199" r:id="rId7"/>
    <sheet name="Commerciaux" sheetId="209" r:id="rId8"/>
    <sheet name="Objectifs - Commerciaux" sheetId="198" r:id="rId9"/>
    <sheet name="Prix de Vente" sheetId="200" r:id="rId10"/>
  </sheets>
  <definedNames>
    <definedName name="__xlcn.WorksheetConnection_ObjectifsdétaillésA1F3901" localSheetId="1" hidden="1">#REF!</definedName>
    <definedName name="__xlcn.WorksheetConnection_ObjectifsdétaillésA1F3901" localSheetId="2" hidden="1">#REF!</definedName>
    <definedName name="__xlcn.WorksheetConnection_ObjectifsdétaillésA1F3901" localSheetId="3" hidden="1">#REF!</definedName>
    <definedName name="__xlcn.WorksheetConnection_ObjectifsdétaillésA1F3901" localSheetId="4" hidden="1">#REF!</definedName>
    <definedName name="__xlcn.WorksheetConnection_ObjectifsdétaillésA1F3901" hidden="1">#REF!</definedName>
    <definedName name="_xlnm._FilterDatabase" localSheetId="0" hidden="1">'01'!#REF!</definedName>
    <definedName name="_xlnm._FilterDatabase" localSheetId="1" hidden="1">'02'!#REF!</definedName>
    <definedName name="_xlnm._FilterDatabase" localSheetId="2" hidden="1">'03'!#REF!</definedName>
    <definedName name="_xlnm._FilterDatabase" localSheetId="3" hidden="1">'04'!#REF!</definedName>
    <definedName name="_xlnm._FilterDatabase" localSheetId="4" hidden="1">'05'!#REF!</definedName>
    <definedName name="_xlnm._FilterDatabase" localSheetId="6" hidden="1">'Base de données-Recap'!$A$1:$J$25</definedName>
    <definedName name="_xlnm._FilterDatabase" localSheetId="8" hidden="1">'Objectifs - Commerciaux'!$A$5:$F$496</definedName>
    <definedName name="_xlnm._FilterDatabase" localSheetId="5" hidden="1">'RECAP+CA'!$D$7:$O$7</definedName>
  </definedNames>
  <calcPr calcId="124519"/>
  <fileRecoveryPr repairLoad="1"/>
</workbook>
</file>

<file path=xl/calcChain.xml><?xml version="1.0" encoding="utf-8"?>
<calcChain xmlns="http://schemas.openxmlformats.org/spreadsheetml/2006/main">
  <c r="C3" i="199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"/>
  <c r="G18"/>
  <c r="H19"/>
  <c r="H12"/>
  <c r="F7"/>
  <c r="F6"/>
  <c r="G23"/>
  <c r="H10"/>
  <c r="F5"/>
  <c r="F4"/>
  <c r="G8" i="213"/>
  <c r="K8"/>
  <c r="G9"/>
  <c r="K9"/>
  <c r="G10"/>
  <c r="K10"/>
  <c r="G11"/>
  <c r="K11"/>
  <c r="G12"/>
  <c r="K12"/>
  <c r="G13"/>
  <c r="K13"/>
  <c r="G14"/>
  <c r="K14"/>
  <c r="G15"/>
  <c r="K15"/>
  <c r="G15" i="210"/>
  <c r="G9"/>
  <c r="G10"/>
  <c r="G11"/>
  <c r="G12"/>
  <c r="G13"/>
  <c r="G14"/>
  <c r="G8"/>
  <c r="L9" i="18"/>
  <c r="M9"/>
  <c r="G7" i="199" s="1"/>
  <c r="N9" i="18"/>
  <c r="H7" i="199" s="1"/>
  <c r="L10" i="18"/>
  <c r="F12" i="199" s="1"/>
  <c r="M10" i="18"/>
  <c r="G12" i="199" s="1"/>
  <c r="N10" i="18"/>
  <c r="L11"/>
  <c r="F13" i="199" s="1"/>
  <c r="M11" i="18"/>
  <c r="G13" i="199" s="1"/>
  <c r="N11" i="18"/>
  <c r="H13" i="199" s="1"/>
  <c r="L12" i="18"/>
  <c r="F18" i="199" s="1"/>
  <c r="M12" i="18"/>
  <c r="N12"/>
  <c r="H18" i="199" s="1"/>
  <c r="L13" i="18"/>
  <c r="F19" i="199" s="1"/>
  <c r="M13" i="18"/>
  <c r="G19" i="199" s="1"/>
  <c r="N13" i="18"/>
  <c r="L14"/>
  <c r="F24" i="199" s="1"/>
  <c r="M14" i="18"/>
  <c r="G24" i="199" s="1"/>
  <c r="N14" i="18"/>
  <c r="H24" i="199" s="1"/>
  <c r="L15" i="18"/>
  <c r="F25" i="199" s="1"/>
  <c r="M15" i="18"/>
  <c r="G25" i="199" s="1"/>
  <c r="N15" i="18"/>
  <c r="H25" i="199" s="1"/>
  <c r="H9" i="18"/>
  <c r="I9"/>
  <c r="G5" i="199" s="1"/>
  <c r="J9" i="18"/>
  <c r="H5" i="199" s="1"/>
  <c r="H10" i="18"/>
  <c r="F10" i="199" s="1"/>
  <c r="I10" i="18"/>
  <c r="G10" i="199" s="1"/>
  <c r="J10" i="18"/>
  <c r="H11"/>
  <c r="F11" i="199" s="1"/>
  <c r="I11" i="18"/>
  <c r="G11" i="199" s="1"/>
  <c r="J11" i="18"/>
  <c r="H11" i="199" s="1"/>
  <c r="H12" i="18"/>
  <c r="F16" i="199" s="1"/>
  <c r="I12" i="18"/>
  <c r="G16" i="199" s="1"/>
  <c r="J12" i="18"/>
  <c r="H16" i="199" s="1"/>
  <c r="H13" i="18"/>
  <c r="F17" i="199" s="1"/>
  <c r="I13" i="18"/>
  <c r="G17" i="199" s="1"/>
  <c r="J13" i="18"/>
  <c r="H17" i="199" s="1"/>
  <c r="H14" i="18"/>
  <c r="F22" i="199" s="1"/>
  <c r="I14" i="18"/>
  <c r="G22" i="199" s="1"/>
  <c r="J14" i="18"/>
  <c r="H22" i="199" s="1"/>
  <c r="H15" i="18"/>
  <c r="F23" i="199" s="1"/>
  <c r="I15" i="18"/>
  <c r="J15"/>
  <c r="H23" i="199" s="1"/>
  <c r="H8" i="18"/>
  <c r="I8"/>
  <c r="G4" i="199" s="1"/>
  <c r="J8" i="18"/>
  <c r="H4" i="199" s="1"/>
  <c r="L8" i="18"/>
  <c r="M8"/>
  <c r="G6" i="199" s="1"/>
  <c r="N8" i="18"/>
  <c r="H6" i="199" s="1"/>
  <c r="D9" i="18"/>
  <c r="F3" i="199" s="1"/>
  <c r="E9" i="18"/>
  <c r="G3" i="199" s="1"/>
  <c r="F9" i="18"/>
  <c r="H3" i="199" s="1"/>
  <c r="D10" i="18"/>
  <c r="F8" i="199" s="1"/>
  <c r="E10" i="18"/>
  <c r="G8" i="199" s="1"/>
  <c r="F10" i="18"/>
  <c r="H8" i="199" s="1"/>
  <c r="D11" i="18"/>
  <c r="F9" i="199" s="1"/>
  <c r="E11" i="18"/>
  <c r="G9" i="199" s="1"/>
  <c r="F11" i="18"/>
  <c r="H9" i="199" s="1"/>
  <c r="D12" i="18"/>
  <c r="F14" i="199" s="1"/>
  <c r="E12" i="18"/>
  <c r="G14" i="199" s="1"/>
  <c r="F12" i="18"/>
  <c r="H14" i="199" s="1"/>
  <c r="D13" i="18"/>
  <c r="F15" i="199" s="1"/>
  <c r="E13" i="18"/>
  <c r="G15" i="199" s="1"/>
  <c r="F13" i="18"/>
  <c r="H15" i="199" s="1"/>
  <c r="D14" i="18"/>
  <c r="F20" i="199" s="1"/>
  <c r="E14" i="18"/>
  <c r="G20" i="199" s="1"/>
  <c r="F14" i="18"/>
  <c r="H20" i="199" s="1"/>
  <c r="D15" i="18"/>
  <c r="F21" i="199" s="1"/>
  <c r="E15" i="18"/>
  <c r="G21" i="199" s="1"/>
  <c r="F15" i="18"/>
  <c r="H21" i="199" s="1"/>
  <c r="E8" i="18"/>
  <c r="G2" i="199" s="1"/>
  <c r="F8" i="18"/>
  <c r="H2" i="199" s="1"/>
  <c r="D8" i="18"/>
  <c r="F2" i="199" s="1"/>
  <c r="O15" i="213"/>
  <c r="O14"/>
  <c r="O13"/>
  <c r="O12"/>
  <c r="O11"/>
  <c r="O10"/>
  <c r="O9"/>
  <c r="O8"/>
  <c r="O15" i="212"/>
  <c r="K15"/>
  <c r="G15"/>
  <c r="O14"/>
  <c r="K14"/>
  <c r="G14"/>
  <c r="O13"/>
  <c r="K13"/>
  <c r="G13"/>
  <c r="O12"/>
  <c r="K12"/>
  <c r="G12"/>
  <c r="O11"/>
  <c r="K11"/>
  <c r="G11"/>
  <c r="O10"/>
  <c r="K10"/>
  <c r="G10"/>
  <c r="O9"/>
  <c r="K9"/>
  <c r="G9"/>
  <c r="O8"/>
  <c r="K8"/>
  <c r="G8"/>
  <c r="O15" i="211"/>
  <c r="K15"/>
  <c r="G15"/>
  <c r="O14"/>
  <c r="K14"/>
  <c r="G14"/>
  <c r="O13"/>
  <c r="K13"/>
  <c r="G13"/>
  <c r="O12"/>
  <c r="K12"/>
  <c r="G12"/>
  <c r="O11"/>
  <c r="K11"/>
  <c r="G11"/>
  <c r="O10"/>
  <c r="K10"/>
  <c r="G10"/>
  <c r="O9"/>
  <c r="K9"/>
  <c r="G9"/>
  <c r="O8"/>
  <c r="K8"/>
  <c r="G8"/>
  <c r="O15" i="210"/>
  <c r="K15"/>
  <c r="O14"/>
  <c r="K14"/>
  <c r="O13"/>
  <c r="K13"/>
  <c r="O12"/>
  <c r="K12"/>
  <c r="O11"/>
  <c r="K11"/>
  <c r="O10"/>
  <c r="K10"/>
  <c r="O9"/>
  <c r="K9"/>
  <c r="O8"/>
  <c r="K8"/>
  <c r="O9" i="36"/>
  <c r="O10"/>
  <c r="O11"/>
  <c r="O12"/>
  <c r="O13"/>
  <c r="O14"/>
  <c r="O15"/>
  <c r="K9"/>
  <c r="K10"/>
  <c r="K11"/>
  <c r="K12"/>
  <c r="K13"/>
  <c r="K14"/>
  <c r="K15"/>
  <c r="G9"/>
  <c r="G10"/>
  <c r="G11"/>
  <c r="G12"/>
  <c r="G13"/>
  <c r="G14"/>
  <c r="G15"/>
  <c r="J19" i="199" l="1"/>
  <c r="J12"/>
  <c r="J17"/>
  <c r="J13"/>
  <c r="J23"/>
  <c r="J15"/>
  <c r="J16"/>
  <c r="J8"/>
  <c r="J18"/>
  <c r="G12" i="18"/>
  <c r="I14" i="199" s="1"/>
  <c r="J14" s="1"/>
  <c r="G9" i="18"/>
  <c r="I3" i="199" s="1"/>
  <c r="J3" s="1"/>
  <c r="G13" i="18"/>
  <c r="I15" i="199" s="1"/>
  <c r="O8" i="18"/>
  <c r="I6" i="199" s="1"/>
  <c r="J6" s="1"/>
  <c r="K8" i="18"/>
  <c r="I4" i="199" s="1"/>
  <c r="J4" s="1"/>
  <c r="K14" i="18"/>
  <c r="I22" i="199" s="1"/>
  <c r="J22" s="1"/>
  <c r="K13" i="18"/>
  <c r="I17" i="199" s="1"/>
  <c r="K12" i="18"/>
  <c r="I16" i="199" s="1"/>
  <c r="K9" i="18"/>
  <c r="I5" i="199" s="1"/>
  <c r="J5" s="1"/>
  <c r="O15" i="18"/>
  <c r="I25" i="199" s="1"/>
  <c r="J25" s="1"/>
  <c r="O11" i="18"/>
  <c r="I13" i="199" s="1"/>
  <c r="O9" i="18"/>
  <c r="I7" i="199" s="1"/>
  <c r="J7" s="1"/>
  <c r="G8" i="18"/>
  <c r="I2" i="199" s="1"/>
  <c r="J2" s="1"/>
  <c r="G14" i="18"/>
  <c r="I20" i="199" s="1"/>
  <c r="J20" s="1"/>
  <c r="G10" i="18"/>
  <c r="I8" i="199" s="1"/>
  <c r="K15" i="18"/>
  <c r="I23" i="199" s="1"/>
  <c r="K11" i="18"/>
  <c r="I11" i="199" s="1"/>
  <c r="J11" s="1"/>
  <c r="O14" i="18"/>
  <c r="I24" i="199" s="1"/>
  <c r="J24" s="1"/>
  <c r="O10" i="18"/>
  <c r="I12" i="199" s="1"/>
  <c r="G11" i="18"/>
  <c r="I9" i="199" s="1"/>
  <c r="J9" s="1"/>
  <c r="K10" i="18"/>
  <c r="I10" i="199" s="1"/>
  <c r="J10" s="1"/>
  <c r="G15" i="18"/>
  <c r="I21" i="199" s="1"/>
  <c r="J21" s="1"/>
  <c r="O13" i="18"/>
  <c r="I19" i="199" s="1"/>
  <c r="O12" i="18"/>
  <c r="I18" i="199" s="1"/>
  <c r="K8" i="36"/>
  <c r="G8"/>
  <c r="O8"/>
  <c r="J26" i="199" l="1"/>
  <c r="D6" i="198"/>
  <c r="E6"/>
  <c r="D7"/>
  <c r="E7"/>
  <c r="D8"/>
  <c r="E8"/>
  <c r="D9"/>
  <c r="E9"/>
  <c r="D10"/>
  <c r="E10"/>
  <c r="D11"/>
  <c r="E11"/>
  <c r="D12"/>
  <c r="E12"/>
  <c r="D13"/>
  <c r="E13"/>
  <c r="D14"/>
  <c r="E14"/>
  <c r="D15"/>
  <c r="E15"/>
  <c r="D16"/>
  <c r="E16"/>
  <c r="D17"/>
  <c r="E17"/>
  <c r="D18"/>
  <c r="E18"/>
  <c r="D19"/>
  <c r="E19"/>
  <c r="D20"/>
  <c r="E20"/>
  <c r="D21"/>
  <c r="E21"/>
  <c r="D22"/>
  <c r="E22"/>
  <c r="D23"/>
  <c r="E23"/>
  <c r="D24"/>
  <c r="E24"/>
  <c r="D25"/>
  <c r="E25"/>
  <c r="D26"/>
  <c r="E26"/>
  <c r="D27"/>
  <c r="E27"/>
  <c r="D28"/>
  <c r="E28"/>
  <c r="D29"/>
  <c r="E29"/>
  <c r="D30"/>
  <c r="E30"/>
  <c r="F30" s="1"/>
  <c r="D31"/>
  <c r="E31"/>
  <c r="D32"/>
  <c r="E32"/>
  <c r="D33"/>
  <c r="E33"/>
  <c r="D34"/>
  <c r="E34"/>
  <c r="F34" s="1"/>
  <c r="D35"/>
  <c r="E35"/>
  <c r="D36"/>
  <c r="E36"/>
  <c r="D37"/>
  <c r="E37"/>
  <c r="D38"/>
  <c r="E38"/>
  <c r="F38" s="1"/>
  <c r="D39"/>
  <c r="E39"/>
  <c r="D40"/>
  <c r="E40"/>
  <c r="D41"/>
  <c r="E41"/>
  <c r="D42"/>
  <c r="E42"/>
  <c r="D43"/>
  <c r="D44"/>
  <c r="E44"/>
  <c r="D45"/>
  <c r="E45"/>
  <c r="D46"/>
  <c r="E46"/>
  <c r="D47"/>
  <c r="E47"/>
  <c r="D48"/>
  <c r="D49"/>
  <c r="E49"/>
  <c r="D50"/>
  <c r="E50"/>
  <c r="D51"/>
  <c r="E51"/>
  <c r="F51" s="1"/>
  <c r="D52"/>
  <c r="E52"/>
  <c r="D53"/>
  <c r="E53"/>
  <c r="D54"/>
  <c r="E54"/>
  <c r="D55"/>
  <c r="E55"/>
  <c r="F55" s="1"/>
  <c r="D56"/>
  <c r="E56"/>
  <c r="D57"/>
  <c r="E57"/>
  <c r="D58"/>
  <c r="E58"/>
  <c r="D59"/>
  <c r="E59"/>
  <c r="D60"/>
  <c r="E60"/>
  <c r="D61"/>
  <c r="E61"/>
  <c r="D62"/>
  <c r="E62"/>
  <c r="D63"/>
  <c r="E63"/>
  <c r="D64"/>
  <c r="D65"/>
  <c r="E65"/>
  <c r="D66"/>
  <c r="D67"/>
  <c r="E67"/>
  <c r="D68"/>
  <c r="E68"/>
  <c r="D69"/>
  <c r="E69"/>
  <c r="D70"/>
  <c r="E70"/>
  <c r="F70" s="1"/>
  <c r="D71"/>
  <c r="E71"/>
  <c r="D72"/>
  <c r="E72"/>
  <c r="D73"/>
  <c r="E73"/>
  <c r="D74"/>
  <c r="E74"/>
  <c r="D75"/>
  <c r="E75"/>
  <c r="D76"/>
  <c r="E76"/>
  <c r="D77"/>
  <c r="D78"/>
  <c r="E78"/>
  <c r="D79"/>
  <c r="D80"/>
  <c r="D81"/>
  <c r="D82"/>
  <c r="D83"/>
  <c r="D84"/>
  <c r="E84"/>
  <c r="D85"/>
  <c r="E85"/>
  <c r="D86"/>
  <c r="E86"/>
  <c r="D87"/>
  <c r="D88"/>
  <c r="E88"/>
  <c r="D89"/>
  <c r="E89"/>
  <c r="D90"/>
  <c r="D91"/>
  <c r="D92"/>
  <c r="D93"/>
  <c r="E93"/>
  <c r="D94"/>
  <c r="E94"/>
  <c r="D95"/>
  <c r="E95"/>
  <c r="F95" s="1"/>
  <c r="D96"/>
  <c r="E96"/>
  <c r="D97"/>
  <c r="E97"/>
  <c r="D98"/>
  <c r="E98"/>
  <c r="D99"/>
  <c r="E99"/>
  <c r="D100"/>
  <c r="E100"/>
  <c r="D101"/>
  <c r="E101"/>
  <c r="D102"/>
  <c r="E102"/>
  <c r="D103"/>
  <c r="E103"/>
  <c r="D104"/>
  <c r="E104"/>
  <c r="D105"/>
  <c r="E105"/>
  <c r="D106"/>
  <c r="E106"/>
  <c r="D107"/>
  <c r="E107"/>
  <c r="F107" s="1"/>
  <c r="D108"/>
  <c r="E108"/>
  <c r="D109"/>
  <c r="E109"/>
  <c r="D110"/>
  <c r="E110"/>
  <c r="D111"/>
  <c r="E111"/>
  <c r="F111" s="1"/>
  <c r="D112"/>
  <c r="D113"/>
  <c r="E113"/>
  <c r="D114"/>
  <c r="E114"/>
  <c r="D115"/>
  <c r="E115"/>
  <c r="D116"/>
  <c r="E116"/>
  <c r="D117"/>
  <c r="D118"/>
  <c r="E118"/>
  <c r="D119"/>
  <c r="E119"/>
  <c r="D120"/>
  <c r="E120"/>
  <c r="D121"/>
  <c r="E121"/>
  <c r="D122"/>
  <c r="E122"/>
  <c r="F122" s="1"/>
  <c r="D123"/>
  <c r="E123"/>
  <c r="D124"/>
  <c r="E124"/>
  <c r="D125"/>
  <c r="E125"/>
  <c r="D126"/>
  <c r="E126"/>
  <c r="F126" s="1"/>
  <c r="D127"/>
  <c r="E127"/>
  <c r="D128"/>
  <c r="E128"/>
  <c r="D129"/>
  <c r="E129"/>
  <c r="D130"/>
  <c r="E130"/>
  <c r="D131"/>
  <c r="E131"/>
  <c r="D132"/>
  <c r="E132"/>
  <c r="D133"/>
  <c r="E133"/>
  <c r="D134"/>
  <c r="E134"/>
  <c r="D135"/>
  <c r="E135"/>
  <c r="D136"/>
  <c r="E136"/>
  <c r="D137"/>
  <c r="E137"/>
  <c r="D138"/>
  <c r="E138"/>
  <c r="F138" s="1"/>
  <c r="D139"/>
  <c r="E139"/>
  <c r="D140"/>
  <c r="E140"/>
  <c r="D141"/>
  <c r="E141"/>
  <c r="D142"/>
  <c r="E142"/>
  <c r="F142" s="1"/>
  <c r="D143"/>
  <c r="E143"/>
  <c r="D144"/>
  <c r="E144"/>
  <c r="D145"/>
  <c r="E145"/>
  <c r="D146"/>
  <c r="D147"/>
  <c r="E147"/>
  <c r="D148"/>
  <c r="E148"/>
  <c r="D149"/>
  <c r="E149"/>
  <c r="D150"/>
  <c r="E150"/>
  <c r="D151"/>
  <c r="E151"/>
  <c r="D152"/>
  <c r="E152"/>
  <c r="D153"/>
  <c r="E153"/>
  <c r="D154"/>
  <c r="E154"/>
  <c r="D155"/>
  <c r="E155"/>
  <c r="D156"/>
  <c r="E156"/>
  <c r="D157"/>
  <c r="E157"/>
  <c r="D158"/>
  <c r="E158"/>
  <c r="D159"/>
  <c r="E159"/>
  <c r="D160"/>
  <c r="E160"/>
  <c r="D161"/>
  <c r="E161"/>
  <c r="D162"/>
  <c r="E162"/>
  <c r="D163"/>
  <c r="E163"/>
  <c r="D164"/>
  <c r="E164"/>
  <c r="D165"/>
  <c r="E165"/>
  <c r="D166"/>
  <c r="D167"/>
  <c r="E167"/>
  <c r="D168"/>
  <c r="D169"/>
  <c r="E169"/>
  <c r="D170"/>
  <c r="E170"/>
  <c r="D171"/>
  <c r="E171"/>
  <c r="D172"/>
  <c r="E172"/>
  <c r="D173"/>
  <c r="E173"/>
  <c r="D174"/>
  <c r="E174"/>
  <c r="D175"/>
  <c r="E175"/>
  <c r="D176"/>
  <c r="E176"/>
  <c r="D177"/>
  <c r="E177"/>
  <c r="D178"/>
  <c r="E178"/>
  <c r="D179"/>
  <c r="D180"/>
  <c r="E180"/>
  <c r="D181"/>
  <c r="D182"/>
  <c r="D183"/>
  <c r="D184"/>
  <c r="E184"/>
  <c r="D185"/>
  <c r="E185"/>
  <c r="D186"/>
  <c r="E186"/>
  <c r="D187"/>
  <c r="D188"/>
  <c r="E188"/>
  <c r="D189"/>
  <c r="E189"/>
  <c r="D190"/>
  <c r="E190"/>
  <c r="D191"/>
  <c r="D192"/>
  <c r="D193"/>
  <c r="E193"/>
  <c r="D194"/>
  <c r="E194"/>
  <c r="D195"/>
  <c r="D196"/>
  <c r="D197"/>
  <c r="D198"/>
  <c r="E198"/>
  <c r="D199"/>
  <c r="E199"/>
  <c r="D200"/>
  <c r="E200"/>
  <c r="D201"/>
  <c r="E201"/>
  <c r="D202"/>
  <c r="E202"/>
  <c r="D203"/>
  <c r="E203"/>
  <c r="D204"/>
  <c r="E204"/>
  <c r="D205"/>
  <c r="E205"/>
  <c r="D206"/>
  <c r="E206"/>
  <c r="D207"/>
  <c r="E207"/>
  <c r="D208"/>
  <c r="E208"/>
  <c r="D209"/>
  <c r="E209"/>
  <c r="D210"/>
  <c r="E210"/>
  <c r="D211"/>
  <c r="E211"/>
  <c r="D212"/>
  <c r="E212"/>
  <c r="D213"/>
  <c r="E213"/>
  <c r="D214"/>
  <c r="E214"/>
  <c r="D215"/>
  <c r="E215"/>
  <c r="D216"/>
  <c r="E216"/>
  <c r="D217"/>
  <c r="D218"/>
  <c r="E218"/>
  <c r="D219"/>
  <c r="E219"/>
  <c r="F219" s="1"/>
  <c r="D220"/>
  <c r="E220"/>
  <c r="D221"/>
  <c r="E221"/>
  <c r="D222"/>
  <c r="E222"/>
  <c r="D223"/>
  <c r="E223"/>
  <c r="D224"/>
  <c r="E224"/>
  <c r="D225"/>
  <c r="E225"/>
  <c r="D226"/>
  <c r="E226"/>
  <c r="D227"/>
  <c r="E227"/>
  <c r="F227" s="1"/>
  <c r="D228"/>
  <c r="E228"/>
  <c r="D229"/>
  <c r="E229"/>
  <c r="D230"/>
  <c r="E230"/>
  <c r="D231"/>
  <c r="E231"/>
  <c r="D232"/>
  <c r="E232"/>
  <c r="D233"/>
  <c r="E233"/>
  <c r="F233" s="1"/>
  <c r="D234"/>
  <c r="E234"/>
  <c r="D235"/>
  <c r="E235"/>
  <c r="D236"/>
  <c r="E236"/>
  <c r="D237"/>
  <c r="E237"/>
  <c r="D238"/>
  <c r="E238"/>
  <c r="D239"/>
  <c r="E239"/>
  <c r="D240"/>
  <c r="E240"/>
  <c r="D241"/>
  <c r="E241"/>
  <c r="F241" s="1"/>
  <c r="D242"/>
  <c r="E242"/>
  <c r="D243"/>
  <c r="E243"/>
  <c r="F243" s="1"/>
  <c r="D244"/>
  <c r="E244"/>
  <c r="D245"/>
  <c r="E245"/>
  <c r="D246"/>
  <c r="E246"/>
  <c r="D247"/>
  <c r="E247"/>
  <c r="D248"/>
  <c r="E248"/>
  <c r="D249"/>
  <c r="E249"/>
  <c r="D250"/>
  <c r="D251"/>
  <c r="E251"/>
  <c r="D252"/>
  <c r="E252"/>
  <c r="D253"/>
  <c r="E253"/>
  <c r="D254"/>
  <c r="E254"/>
  <c r="D255"/>
  <c r="E255"/>
  <c r="D256"/>
  <c r="E256"/>
  <c r="D257"/>
  <c r="E257"/>
  <c r="D258"/>
  <c r="E258"/>
  <c r="D259"/>
  <c r="E259"/>
  <c r="D260"/>
  <c r="E260"/>
  <c r="D261"/>
  <c r="E261"/>
  <c r="D262"/>
  <c r="E262"/>
  <c r="D263"/>
  <c r="E263"/>
  <c r="D264"/>
  <c r="E264"/>
  <c r="D265"/>
  <c r="E265"/>
  <c r="D266"/>
  <c r="E266"/>
  <c r="D267"/>
  <c r="E267"/>
  <c r="D268"/>
  <c r="E268"/>
  <c r="D269"/>
  <c r="E269"/>
  <c r="D270"/>
  <c r="E270"/>
  <c r="D271"/>
  <c r="E271"/>
  <c r="D272"/>
  <c r="E272"/>
  <c r="D273"/>
  <c r="E273"/>
  <c r="D274"/>
  <c r="E274"/>
  <c r="D275"/>
  <c r="E275"/>
  <c r="D276"/>
  <c r="E276"/>
  <c r="D277"/>
  <c r="E277"/>
  <c r="D278"/>
  <c r="E278"/>
  <c r="D279"/>
  <c r="E279"/>
  <c r="D280"/>
  <c r="E280"/>
  <c r="D281"/>
  <c r="E281"/>
  <c r="D282"/>
  <c r="E282"/>
  <c r="D283"/>
  <c r="D284"/>
  <c r="E284"/>
  <c r="D285"/>
  <c r="E285"/>
  <c r="D286"/>
  <c r="E286"/>
  <c r="D287"/>
  <c r="E287"/>
  <c r="D288"/>
  <c r="E288"/>
  <c r="D289"/>
  <c r="E289"/>
  <c r="D290"/>
  <c r="E290"/>
  <c r="D291"/>
  <c r="E291"/>
  <c r="D292"/>
  <c r="E292"/>
  <c r="F292" s="1"/>
  <c r="D293"/>
  <c r="E293"/>
  <c r="D294"/>
  <c r="E294"/>
  <c r="D295"/>
  <c r="E295"/>
  <c r="D296"/>
  <c r="E296"/>
  <c r="F296" s="1"/>
  <c r="D297"/>
  <c r="E297"/>
  <c r="D298"/>
  <c r="E298"/>
  <c r="D299"/>
  <c r="E299"/>
  <c r="D300"/>
  <c r="E300"/>
  <c r="D301"/>
  <c r="E301"/>
  <c r="D302"/>
  <c r="E302"/>
  <c r="D303"/>
  <c r="E303"/>
  <c r="D304"/>
  <c r="E304"/>
  <c r="D305"/>
  <c r="E305"/>
  <c r="D306"/>
  <c r="E306"/>
  <c r="D307"/>
  <c r="E307"/>
  <c r="D308"/>
  <c r="E308"/>
  <c r="F308" s="1"/>
  <c r="D309"/>
  <c r="E309"/>
  <c r="D310"/>
  <c r="E310"/>
  <c r="D311"/>
  <c r="E311"/>
  <c r="D312"/>
  <c r="E312"/>
  <c r="F312" s="1"/>
  <c r="D313"/>
  <c r="E313"/>
  <c r="D314"/>
  <c r="E314"/>
  <c r="D315"/>
  <c r="E315"/>
  <c r="D316"/>
  <c r="D317"/>
  <c r="E317"/>
  <c r="D318"/>
  <c r="E318"/>
  <c r="D319"/>
  <c r="E319"/>
  <c r="D320"/>
  <c r="E320"/>
  <c r="D321"/>
  <c r="E321"/>
  <c r="D322"/>
  <c r="E322"/>
  <c r="D323"/>
  <c r="E323"/>
  <c r="D324"/>
  <c r="E324"/>
  <c r="D325"/>
  <c r="E325"/>
  <c r="D326"/>
  <c r="E326"/>
  <c r="D327"/>
  <c r="E327"/>
  <c r="D328"/>
  <c r="E328"/>
  <c r="D329"/>
  <c r="E329"/>
  <c r="D330"/>
  <c r="E330"/>
  <c r="D331"/>
  <c r="E331"/>
  <c r="D332"/>
  <c r="E332"/>
  <c r="D333"/>
  <c r="E333"/>
  <c r="D334"/>
  <c r="E334"/>
  <c r="D335"/>
  <c r="E335"/>
  <c r="D336"/>
  <c r="E336"/>
  <c r="D337"/>
  <c r="E337"/>
  <c r="D338"/>
  <c r="E338"/>
  <c r="D339"/>
  <c r="E339"/>
  <c r="D340"/>
  <c r="E340"/>
  <c r="D341"/>
  <c r="E341"/>
  <c r="D342"/>
  <c r="E342"/>
  <c r="D343"/>
  <c r="E343"/>
  <c r="D344"/>
  <c r="E344"/>
  <c r="D345"/>
  <c r="E345"/>
  <c r="D346"/>
  <c r="E346"/>
  <c r="D347"/>
  <c r="E347"/>
  <c r="D348"/>
  <c r="E348"/>
  <c r="D349"/>
  <c r="D350"/>
  <c r="E350"/>
  <c r="D351"/>
  <c r="E351"/>
  <c r="D352"/>
  <c r="E352"/>
  <c r="D353"/>
  <c r="E353"/>
  <c r="D354"/>
  <c r="E354"/>
  <c r="D355"/>
  <c r="E355"/>
  <c r="F355" s="1"/>
  <c r="D356"/>
  <c r="E356"/>
  <c r="D357"/>
  <c r="E357"/>
  <c r="D358"/>
  <c r="E358"/>
  <c r="D359"/>
  <c r="E359"/>
  <c r="D360"/>
  <c r="E360"/>
  <c r="D361"/>
  <c r="E361"/>
  <c r="D362"/>
  <c r="E362"/>
  <c r="D363"/>
  <c r="E363"/>
  <c r="F363" s="1"/>
  <c r="D364"/>
  <c r="E364"/>
  <c r="D365"/>
  <c r="E365"/>
  <c r="D366"/>
  <c r="E366"/>
  <c r="D367"/>
  <c r="E367"/>
  <c r="D368"/>
  <c r="E368"/>
  <c r="D369"/>
  <c r="E369"/>
  <c r="D370"/>
  <c r="E370"/>
  <c r="D371"/>
  <c r="E371"/>
  <c r="F371" s="1"/>
  <c r="D372"/>
  <c r="E372"/>
  <c r="D373"/>
  <c r="E373"/>
  <c r="D374"/>
  <c r="E374"/>
  <c r="D375"/>
  <c r="E375"/>
  <c r="D376"/>
  <c r="E376"/>
  <c r="D377"/>
  <c r="E377"/>
  <c r="D378"/>
  <c r="E378"/>
  <c r="D379"/>
  <c r="E379"/>
  <c r="F379" s="1"/>
  <c r="D380"/>
  <c r="E380"/>
  <c r="D381"/>
  <c r="E381"/>
  <c r="D382"/>
  <c r="D383"/>
  <c r="E383"/>
  <c r="D384"/>
  <c r="D385"/>
  <c r="E385"/>
  <c r="D386"/>
  <c r="E386"/>
  <c r="D387"/>
  <c r="E387"/>
  <c r="D388"/>
  <c r="D389"/>
  <c r="E389"/>
  <c r="D390"/>
  <c r="E390"/>
  <c r="D391"/>
  <c r="E391"/>
  <c r="D392"/>
  <c r="E392"/>
  <c r="D393"/>
  <c r="D394"/>
  <c r="E394"/>
  <c r="D395"/>
  <c r="E395"/>
  <c r="F395" s="1"/>
  <c r="D396"/>
  <c r="E396"/>
  <c r="D397"/>
  <c r="E397"/>
  <c r="D398"/>
  <c r="E398"/>
  <c r="D399"/>
  <c r="E399"/>
  <c r="D400"/>
  <c r="E400"/>
  <c r="D401"/>
  <c r="E401"/>
  <c r="D402"/>
  <c r="E402"/>
  <c r="D403"/>
  <c r="E403"/>
  <c r="D404"/>
  <c r="E404"/>
  <c r="D405"/>
  <c r="E405"/>
  <c r="D406"/>
  <c r="E406"/>
  <c r="D407"/>
  <c r="E407"/>
  <c r="D408"/>
  <c r="E408"/>
  <c r="D409"/>
  <c r="E409"/>
  <c r="D410"/>
  <c r="E410"/>
  <c r="D411"/>
  <c r="E411"/>
  <c r="D412"/>
  <c r="E412"/>
  <c r="D413"/>
  <c r="E413"/>
  <c r="D414"/>
  <c r="E414"/>
  <c r="D415"/>
  <c r="E415"/>
  <c r="D416"/>
  <c r="E416"/>
  <c r="D417"/>
  <c r="E417"/>
  <c r="D418"/>
  <c r="D419"/>
  <c r="E419"/>
  <c r="D420"/>
  <c r="E420"/>
  <c r="D421"/>
  <c r="E421"/>
  <c r="D422"/>
  <c r="E422"/>
  <c r="D423"/>
  <c r="E423"/>
  <c r="D424"/>
  <c r="E424"/>
  <c r="D425"/>
  <c r="E425"/>
  <c r="D426"/>
  <c r="E426"/>
  <c r="D427"/>
  <c r="E427"/>
  <c r="D428"/>
  <c r="E428"/>
  <c r="D429"/>
  <c r="E429"/>
  <c r="D430"/>
  <c r="E430"/>
  <c r="D431"/>
  <c r="E431"/>
  <c r="D432"/>
  <c r="E432"/>
  <c r="D433"/>
  <c r="E433"/>
  <c r="D434"/>
  <c r="E434"/>
  <c r="D435"/>
  <c r="E435"/>
  <c r="D436"/>
  <c r="E436"/>
  <c r="D437"/>
  <c r="E437"/>
  <c r="D438"/>
  <c r="E438"/>
  <c r="D439"/>
  <c r="E439"/>
  <c r="D440"/>
  <c r="E440"/>
  <c r="D441"/>
  <c r="E441"/>
  <c r="D442"/>
  <c r="E442"/>
  <c r="D443"/>
  <c r="E443"/>
  <c r="D444"/>
  <c r="E444"/>
  <c r="D445"/>
  <c r="E445"/>
  <c r="D446"/>
  <c r="E446"/>
  <c r="D447"/>
  <c r="E447"/>
  <c r="D448"/>
  <c r="E448"/>
  <c r="D449"/>
  <c r="E449"/>
  <c r="D450"/>
  <c r="E450"/>
  <c r="D451"/>
  <c r="D452"/>
  <c r="E452"/>
  <c r="D453"/>
  <c r="E453"/>
  <c r="D454"/>
  <c r="E454"/>
  <c r="D455"/>
  <c r="E455"/>
  <c r="D456"/>
  <c r="D457"/>
  <c r="E457"/>
  <c r="D458"/>
  <c r="E458"/>
  <c r="D459"/>
  <c r="E459"/>
  <c r="D460"/>
  <c r="E460"/>
  <c r="D461"/>
  <c r="E461"/>
  <c r="D462"/>
  <c r="E462"/>
  <c r="D463"/>
  <c r="E463"/>
  <c r="D464"/>
  <c r="E464"/>
  <c r="D465"/>
  <c r="E465"/>
  <c r="D466"/>
  <c r="E466"/>
  <c r="D467"/>
  <c r="E467"/>
  <c r="D468"/>
  <c r="E468"/>
  <c r="D469"/>
  <c r="E469"/>
  <c r="D470"/>
  <c r="E470"/>
  <c r="D471"/>
  <c r="E471"/>
  <c r="D472"/>
  <c r="E472"/>
  <c r="D473"/>
  <c r="E473"/>
  <c r="D474"/>
  <c r="E474"/>
  <c r="D475"/>
  <c r="E475"/>
  <c r="D476"/>
  <c r="E476"/>
  <c r="D477"/>
  <c r="E477"/>
  <c r="D478"/>
  <c r="E478"/>
  <c r="D479"/>
  <c r="E479"/>
  <c r="D480"/>
  <c r="E480"/>
  <c r="D481"/>
  <c r="E481"/>
  <c r="D482"/>
  <c r="E482"/>
  <c r="D483"/>
  <c r="E483"/>
  <c r="D484"/>
  <c r="E484"/>
  <c r="D485"/>
  <c r="E485"/>
  <c r="D486"/>
  <c r="E486"/>
  <c r="D487"/>
  <c r="E487"/>
  <c r="D488"/>
  <c r="E488"/>
  <c r="D489"/>
  <c r="E489"/>
  <c r="D490"/>
  <c r="E490"/>
  <c r="D491"/>
  <c r="E491"/>
  <c r="D492"/>
  <c r="E492"/>
  <c r="D493"/>
  <c r="E493"/>
  <c r="D494"/>
  <c r="E494"/>
  <c r="D495"/>
  <c r="E495"/>
  <c r="D496"/>
  <c r="E496"/>
  <c r="F453" l="1"/>
  <c r="F412"/>
  <c r="F410"/>
  <c r="F404"/>
  <c r="F402"/>
  <c r="F380"/>
  <c r="F368"/>
  <c r="F356"/>
  <c r="F352"/>
  <c r="F311"/>
  <c r="F309"/>
  <c r="F303"/>
  <c r="F301"/>
  <c r="F295"/>
  <c r="F293"/>
  <c r="F285"/>
  <c r="F246"/>
  <c r="F238"/>
  <c r="F234"/>
  <c r="F222"/>
  <c r="F135"/>
  <c r="F131"/>
  <c r="F119"/>
  <c r="F102"/>
  <c r="F98"/>
  <c r="F86"/>
  <c r="F75"/>
  <c r="F71"/>
  <c r="F62"/>
  <c r="F58"/>
  <c r="F50"/>
  <c r="F39"/>
  <c r="F27"/>
  <c r="F23"/>
  <c r="E181"/>
  <c r="F181" s="1"/>
  <c r="E393"/>
  <c r="F393" s="1"/>
  <c r="E82"/>
  <c r="F82" s="1"/>
  <c r="F496"/>
  <c r="F494"/>
  <c r="F492"/>
  <c r="F489"/>
  <c r="F488"/>
  <c r="F480"/>
  <c r="F479"/>
  <c r="F471"/>
  <c r="F468"/>
  <c r="F464"/>
  <c r="F463"/>
  <c r="F445"/>
  <c r="F444"/>
  <c r="F440"/>
  <c r="F437"/>
  <c r="F429"/>
  <c r="F428"/>
  <c r="F424"/>
  <c r="F421"/>
  <c r="F390"/>
  <c r="F389"/>
  <c r="F346"/>
  <c r="F341"/>
  <c r="F334"/>
  <c r="F333"/>
  <c r="F330"/>
  <c r="F323"/>
  <c r="F318"/>
  <c r="F317"/>
  <c r="F278"/>
  <c r="F277"/>
  <c r="F272"/>
  <c r="F268"/>
  <c r="F267"/>
  <c r="F265"/>
  <c r="F261"/>
  <c r="F256"/>
  <c r="F252"/>
  <c r="F251"/>
  <c r="F216"/>
  <c r="F215"/>
  <c r="F213"/>
  <c r="F208"/>
  <c r="F204"/>
  <c r="F201"/>
  <c r="F177"/>
  <c r="F173"/>
  <c r="F172"/>
  <c r="F164"/>
  <c r="F157"/>
  <c r="F153"/>
  <c r="F152"/>
  <c r="F148"/>
  <c r="F116"/>
  <c r="F113"/>
  <c r="F96"/>
  <c r="F88"/>
  <c r="F45"/>
  <c r="F44"/>
  <c r="F22"/>
  <c r="F18"/>
  <c r="F14"/>
  <c r="F11"/>
  <c r="F9"/>
  <c r="F154"/>
  <c r="F279"/>
  <c r="F214"/>
  <c r="F72"/>
  <c r="F114"/>
  <c r="E91"/>
  <c r="F91" s="1"/>
  <c r="E250"/>
  <c r="F250" s="1"/>
  <c r="E166"/>
  <c r="F166" s="1"/>
  <c r="F104"/>
  <c r="F493"/>
  <c r="F485"/>
  <c r="F473"/>
  <c r="F276"/>
  <c r="F270"/>
  <c r="F400"/>
  <c r="F398"/>
  <c r="F396"/>
  <c r="F385"/>
  <c r="F376"/>
  <c r="F374"/>
  <c r="F372"/>
  <c r="F366"/>
  <c r="F364"/>
  <c r="F360"/>
  <c r="F358"/>
  <c r="F188"/>
  <c r="F180"/>
  <c r="F174"/>
  <c r="F455"/>
  <c r="F443"/>
  <c r="F435"/>
  <c r="F299"/>
  <c r="F144"/>
  <c r="F132"/>
  <c r="F235"/>
  <c r="F225"/>
  <c r="F223"/>
  <c r="F221"/>
  <c r="F209"/>
  <c r="F207"/>
  <c r="F205"/>
  <c r="F203"/>
  <c r="F178"/>
  <c r="F171"/>
  <c r="F169"/>
  <c r="F158"/>
  <c r="F151"/>
  <c r="F149"/>
  <c r="F147"/>
  <c r="F127"/>
  <c r="F125"/>
  <c r="F123"/>
  <c r="F121"/>
  <c r="F108"/>
  <c r="F89"/>
  <c r="F78"/>
  <c r="F63"/>
  <c r="F61"/>
  <c r="F343"/>
  <c r="F335"/>
  <c r="F290"/>
  <c r="F288"/>
  <c r="F284"/>
  <c r="F262"/>
  <c r="F254"/>
  <c r="F52"/>
  <c r="F46"/>
  <c r="F40"/>
  <c r="F465"/>
  <c r="F450"/>
  <c r="F448"/>
  <c r="F427"/>
  <c r="F419"/>
  <c r="F391"/>
  <c r="F21"/>
  <c r="F19"/>
  <c r="F17"/>
  <c r="F490"/>
  <c r="F482"/>
  <c r="F476"/>
  <c r="F474"/>
  <c r="F472"/>
  <c r="F454"/>
  <c r="F442"/>
  <c r="F436"/>
  <c r="F434"/>
  <c r="F432"/>
  <c r="F416"/>
  <c r="F414"/>
  <c r="F397"/>
  <c r="F386"/>
  <c r="F381"/>
  <c r="F373"/>
  <c r="F350"/>
  <c r="F344"/>
  <c r="F342"/>
  <c r="F338"/>
  <c r="F336"/>
  <c r="F314"/>
  <c r="F271"/>
  <c r="F269"/>
  <c r="F247"/>
  <c r="F245"/>
  <c r="F210"/>
  <c r="F198"/>
  <c r="F165"/>
  <c r="F163"/>
  <c r="F128"/>
  <c r="F65"/>
  <c r="F24"/>
  <c r="F6"/>
  <c r="F466"/>
  <c r="F460"/>
  <c r="F458"/>
  <c r="F426"/>
  <c r="F420"/>
  <c r="F408"/>
  <c r="F406"/>
  <c r="F392"/>
  <c r="F365"/>
  <c r="F357"/>
  <c r="F328"/>
  <c r="F326"/>
  <c r="F322"/>
  <c r="F320"/>
  <c r="F306"/>
  <c r="F304"/>
  <c r="F300"/>
  <c r="F298"/>
  <c r="F282"/>
  <c r="F280"/>
  <c r="F263"/>
  <c r="F255"/>
  <c r="F253"/>
  <c r="F239"/>
  <c r="F237"/>
  <c r="F189"/>
  <c r="F167"/>
  <c r="F145"/>
  <c r="F143"/>
  <c r="F141"/>
  <c r="F139"/>
  <c r="F137"/>
  <c r="F115"/>
  <c r="F105"/>
  <c r="F103"/>
  <c r="F101"/>
  <c r="F99"/>
  <c r="F97"/>
  <c r="F67"/>
  <c r="F49"/>
  <c r="F35"/>
  <c r="F33"/>
  <c r="F12"/>
  <c r="F491"/>
  <c r="F486"/>
  <c r="F484"/>
  <c r="F477"/>
  <c r="F475"/>
  <c r="F470"/>
  <c r="F461"/>
  <c r="F459"/>
  <c r="F452"/>
  <c r="F449"/>
  <c r="F446"/>
  <c r="F439"/>
  <c r="F433"/>
  <c r="F430"/>
  <c r="F423"/>
  <c r="F417"/>
  <c r="F415"/>
  <c r="F409"/>
  <c r="F407"/>
  <c r="F401"/>
  <c r="F399"/>
  <c r="F394"/>
  <c r="F387"/>
  <c r="F383"/>
  <c r="F377"/>
  <c r="F375"/>
  <c r="F370"/>
  <c r="F361"/>
  <c r="F359"/>
  <c r="F354"/>
  <c r="F348"/>
  <c r="F339"/>
  <c r="F337"/>
  <c r="F332"/>
  <c r="F325"/>
  <c r="F321"/>
  <c r="F319"/>
  <c r="F315"/>
  <c r="F313"/>
  <c r="F310"/>
  <c r="F297"/>
  <c r="F294"/>
  <c r="F287"/>
  <c r="F281"/>
  <c r="F275"/>
  <c r="F273"/>
  <c r="F264"/>
  <c r="F212"/>
  <c r="F106"/>
  <c r="F31"/>
  <c r="F29"/>
  <c r="F20"/>
  <c r="F495"/>
  <c r="F487"/>
  <c r="F483"/>
  <c r="F481"/>
  <c r="F478"/>
  <c r="F469"/>
  <c r="F467"/>
  <c r="F462"/>
  <c r="F457"/>
  <c r="F447"/>
  <c r="F441"/>
  <c r="F438"/>
  <c r="F431"/>
  <c r="F425"/>
  <c r="F422"/>
  <c r="F413"/>
  <c r="F411"/>
  <c r="F405"/>
  <c r="F403"/>
  <c r="F378"/>
  <c r="F369"/>
  <c r="F367"/>
  <c r="F362"/>
  <c r="F353"/>
  <c r="F351"/>
  <c r="F347"/>
  <c r="F345"/>
  <c r="F340"/>
  <c r="F331"/>
  <c r="F329"/>
  <c r="F327"/>
  <c r="F324"/>
  <c r="F307"/>
  <c r="F305"/>
  <c r="F302"/>
  <c r="F291"/>
  <c r="F289"/>
  <c r="F286"/>
  <c r="F260"/>
  <c r="F226"/>
  <c r="F194"/>
  <c r="F185"/>
  <c r="F170"/>
  <c r="F161"/>
  <c r="F159"/>
  <c r="F150"/>
  <c r="F130"/>
  <c r="F84"/>
  <c r="F68"/>
  <c r="F59"/>
  <c r="F57"/>
  <c r="F36"/>
  <c r="F15"/>
  <c r="F13"/>
  <c r="F231"/>
  <c r="F229"/>
  <c r="F206"/>
  <c r="F199"/>
  <c r="F190"/>
  <c r="F186"/>
  <c r="F184"/>
  <c r="F175"/>
  <c r="F162"/>
  <c r="F160"/>
  <c r="F155"/>
  <c r="F140"/>
  <c r="F133"/>
  <c r="F124"/>
  <c r="F109"/>
  <c r="F100"/>
  <c r="F93"/>
  <c r="F73"/>
  <c r="F60"/>
  <c r="F53"/>
  <c r="F47"/>
  <c r="F41"/>
  <c r="F32"/>
  <c r="F25"/>
  <c r="F16"/>
  <c r="F7"/>
  <c r="F259"/>
  <c r="F257"/>
  <c r="F249"/>
  <c r="F242"/>
  <c r="F230"/>
  <c r="F218"/>
  <c r="F211"/>
  <c r="F202"/>
  <c r="F200"/>
  <c r="F193"/>
  <c r="F176"/>
  <c r="F156"/>
  <c r="F136"/>
  <c r="F134"/>
  <c r="F129"/>
  <c r="F120"/>
  <c r="F118"/>
  <c r="F110"/>
  <c r="F94"/>
  <c r="F85"/>
  <c r="F76"/>
  <c r="F74"/>
  <c r="F69"/>
  <c r="F56"/>
  <c r="F54"/>
  <c r="F42"/>
  <c r="F37"/>
  <c r="F28"/>
  <c r="F26"/>
  <c r="F10"/>
  <c r="F8"/>
  <c r="E112"/>
  <c r="F112" s="1"/>
  <c r="F266"/>
  <c r="F248"/>
  <c r="F240"/>
  <c r="F232"/>
  <c r="F224"/>
  <c r="F274"/>
  <c r="F258"/>
  <c r="F244"/>
  <c r="F236"/>
  <c r="F228"/>
  <c r="F220"/>
  <c r="E79" l="1"/>
  <c r="F79" s="1"/>
  <c r="E43"/>
  <c r="F43" s="1"/>
  <c r="E192"/>
  <c r="F192" s="1"/>
  <c r="E77"/>
  <c r="F77" s="1"/>
  <c r="E179"/>
  <c r="F179" s="1"/>
  <c r="E283"/>
  <c r="F283" s="1"/>
  <c r="E64"/>
  <c r="F64" s="1"/>
  <c r="E217"/>
  <c r="F217" s="1"/>
  <c r="E196"/>
  <c r="F196" s="1"/>
  <c r="E81"/>
  <c r="F81" s="1"/>
  <c r="E183"/>
  <c r="F183" s="1"/>
  <c r="E146"/>
  <c r="F146" s="1"/>
  <c r="E418"/>
  <c r="F418" s="1"/>
  <c r="E382"/>
  <c r="F382" s="1"/>
  <c r="E451"/>
  <c r="F451" s="1"/>
  <c r="E316"/>
  <c r="F316" s="1"/>
  <c r="E349"/>
  <c r="F349" s="1"/>
  <c r="E384"/>
  <c r="F384" s="1"/>
  <c r="E80"/>
  <c r="F80" s="1"/>
  <c r="E182"/>
  <c r="F182" s="1"/>
  <c r="E197"/>
  <c r="F197" s="1"/>
  <c r="E92"/>
  <c r="F92" s="1"/>
  <c r="E66"/>
  <c r="F66" s="1"/>
  <c r="E168"/>
  <c r="F168" s="1"/>
  <c r="E195"/>
  <c r="F195" s="1"/>
  <c r="E90"/>
  <c r="F90" s="1"/>
  <c r="E87"/>
  <c r="F87" s="1"/>
  <c r="E191"/>
  <c r="F191" s="1"/>
  <c r="E187"/>
  <c r="F187" s="1"/>
  <c r="E456"/>
  <c r="F456" s="1"/>
  <c r="E388"/>
  <c r="F388" s="1"/>
  <c r="E117"/>
  <c r="F117" s="1"/>
  <c r="E48"/>
  <c r="F48" s="1"/>
  <c r="E83"/>
  <c r="F83" s="1"/>
</calcChain>
</file>

<file path=xl/connections.xml><?xml version="1.0" encoding="utf-8"?>
<connections xmlns="http://schemas.openxmlformats.org/spreadsheetml/2006/main">
  <connection id="1" keepAlive="1" name="ThisWorkbookDataModel" description="Data Model" type="5" refreshedVersion="4" minRefreshableVersion="4" background="1">
    <dbPr connection="Data Model Connection" command="Model" commandType="1"/>
    <olapPr sendLocale="1" rowDrillCount="1000"/>
  </connection>
</connections>
</file>

<file path=xl/sharedStrings.xml><?xml version="1.0" encoding="utf-8"?>
<sst xmlns="http://schemas.openxmlformats.org/spreadsheetml/2006/main" count="1317" uniqueCount="118">
  <si>
    <t>NATURE</t>
  </si>
  <si>
    <t>GROUPE</t>
  </si>
  <si>
    <t>DESIGNATION</t>
  </si>
  <si>
    <t>PRODUITS  FINIS</t>
  </si>
  <si>
    <t>JUS</t>
  </si>
  <si>
    <t>BEURRE</t>
  </si>
  <si>
    <t>GLACE</t>
  </si>
  <si>
    <t>COMMANDE</t>
  </si>
  <si>
    <t>RETOUR</t>
  </si>
  <si>
    <t>VENTE</t>
  </si>
  <si>
    <t>DAHER RAGIDA</t>
  </si>
  <si>
    <t>OUEGUE PREYCKA JEA</t>
  </si>
  <si>
    <t>COULIBALY DAOUDA</t>
  </si>
  <si>
    <t>COULIBALY SIAKA</t>
  </si>
  <si>
    <t>NA FRANCK</t>
  </si>
  <si>
    <t>SANKARA SOUMAILA</t>
  </si>
  <si>
    <t>GOGGOUA DODO MAJESTE</t>
  </si>
  <si>
    <t>OULD MOHAMED</t>
  </si>
  <si>
    <t>DJE KOUASSI</t>
  </si>
  <si>
    <t>TOURE MARIAME</t>
  </si>
  <si>
    <t>COULIBALY FATOU HEL</t>
  </si>
  <si>
    <t>MEITE MARIAME DITE L</t>
  </si>
  <si>
    <t>DESTR</t>
  </si>
  <si>
    <t>SERY DESIRE</t>
  </si>
  <si>
    <t>Groupe</t>
  </si>
  <si>
    <t>Désignation</t>
  </si>
  <si>
    <t>Commercial</t>
  </si>
  <si>
    <t>Prix du produit</t>
  </si>
  <si>
    <t>Commande</t>
  </si>
  <si>
    <t>Retour</t>
  </si>
  <si>
    <t>Destruction</t>
  </si>
  <si>
    <t>Vente</t>
  </si>
  <si>
    <t>Tampico Citrus Punch 200ml</t>
  </si>
  <si>
    <t>Tampico Citrus Punch 8x200ml</t>
  </si>
  <si>
    <t xml:space="preserve">Tampico Citrus Cup 24x180ml </t>
  </si>
  <si>
    <t>Tampico Citrus 6x250ml (Doypack)</t>
  </si>
  <si>
    <t>Tampico Citrus Punch 12x300ml</t>
  </si>
  <si>
    <t>Tampico Citrus Punch 9x1L</t>
  </si>
  <si>
    <t>Tampico Coco Ananas Punch 200ml</t>
  </si>
  <si>
    <t>Tampico Coco Ananas Cup 24x180ml</t>
  </si>
  <si>
    <t>Tampico Coco Ananas Punch 12x300ml</t>
  </si>
  <si>
    <t>Tampico Coco Ananas 6x250ml (Doypack)</t>
  </si>
  <si>
    <t>Tampico Mangue 200ml</t>
  </si>
  <si>
    <t>Tampico Mangue 8x200ml</t>
  </si>
  <si>
    <t>Tampico Mangue 12x300ml</t>
  </si>
  <si>
    <t>Tampico Mangue 6x250ml (Doypack)</t>
  </si>
  <si>
    <t>Tampico Mangue 9x1L</t>
  </si>
  <si>
    <t>Tampico Mangue Cup 24x180ml</t>
  </si>
  <si>
    <t>Princesse Mini tonus Sachet 80ml</t>
  </si>
  <si>
    <t>Princesse Vanille Sachet 240g</t>
  </si>
  <si>
    <t>Princesse Nature Sucré Btlle 280ml</t>
  </si>
  <si>
    <t>Princesse Fraise Btlle 280ml</t>
  </si>
  <si>
    <t>Princesse Vanille Btlle 280ml</t>
  </si>
  <si>
    <t>Spécialité Laitière Mixte Excellence 40x200G</t>
  </si>
  <si>
    <t>Prep. Alimentaire Princesse 40x200G</t>
  </si>
  <si>
    <t>Prep. Alimentaire Princesse 600x10G</t>
  </si>
  <si>
    <t>Lait Concentré Sucré Princesse 24x1Kg</t>
  </si>
  <si>
    <t>Lait Concentré Sucré LP 24x1Kg</t>
  </si>
  <si>
    <t>Lait Concentré Sucré Princesse Sachet 12x1Kg</t>
  </si>
  <si>
    <t>Tampico Coco Ananas  200ml</t>
  </si>
  <si>
    <t>Tampico Coco Ananas 12x300ml</t>
  </si>
  <si>
    <t>Laban 1Kg</t>
  </si>
  <si>
    <t>Labneh 500g</t>
  </si>
  <si>
    <t>Labneh 10Kg</t>
  </si>
  <si>
    <t>Laban Light 1Kg</t>
  </si>
  <si>
    <t>Labneh Light 500g</t>
  </si>
  <si>
    <t>Princesse Salé Btlle 280ml</t>
  </si>
  <si>
    <t>Spécialité Laitière Mixte Ex.40x200G</t>
  </si>
  <si>
    <t>Lait Con. Sucré Princesse 24x1Kg</t>
  </si>
  <si>
    <t>Lait Con. Sucré LP 24x1Kg</t>
  </si>
  <si>
    <t>Lait Con. Sucré Princesse S.12x1Kg</t>
  </si>
  <si>
    <t>Secteur</t>
  </si>
  <si>
    <t>TOURE SOMA</t>
  </si>
  <si>
    <t>MEBY SEKA JEROME</t>
  </si>
  <si>
    <t>RECAP</t>
  </si>
  <si>
    <t>MOIS</t>
  </si>
  <si>
    <t>Mai</t>
  </si>
  <si>
    <t>Juin</t>
  </si>
  <si>
    <t>Nom Commercial</t>
  </si>
  <si>
    <t>Désignation Objet</t>
  </si>
  <si>
    <t>Quantité</t>
  </si>
  <si>
    <t>Quantité à réaliser</t>
  </si>
  <si>
    <t>Trampico Fruits Rouges 200ml</t>
  </si>
  <si>
    <t>Trampico Fruits Rouges Cup 24x180ml</t>
  </si>
  <si>
    <t>Trampico Fruits Rouges 12x300ml</t>
  </si>
  <si>
    <t>Princesse Nature Sucré Sachet 120g</t>
  </si>
  <si>
    <t>Princesse mini tonus 80ml</t>
  </si>
  <si>
    <t>Laban light 1Kg</t>
  </si>
  <si>
    <t>Spécialité Laitière Mixte Excellence 600x10G</t>
  </si>
  <si>
    <t>PRIX DE VENTE HT</t>
  </si>
  <si>
    <t>Prix de vente</t>
  </si>
  <si>
    <t>Chiffre d'Affaire à Réaliser</t>
  </si>
  <si>
    <t>Vente / Chiffre d'Affaires</t>
  </si>
  <si>
    <t>Somme de Chiffre d'Affaires à réaliser</t>
  </si>
  <si>
    <t>LAIT</t>
  </si>
  <si>
    <t>JUS - A</t>
  </si>
  <si>
    <t>JUS - B</t>
  </si>
  <si>
    <t>LAIT - A</t>
  </si>
  <si>
    <t>LAIT - B</t>
  </si>
  <si>
    <t>GLACE - A</t>
  </si>
  <si>
    <t>GLACE - B</t>
  </si>
  <si>
    <t>BEURRE - A</t>
  </si>
  <si>
    <t>BEURRE - B</t>
  </si>
  <si>
    <t>COMMERCIAL A</t>
  </si>
  <si>
    <t>COMMERCIAL B</t>
  </si>
  <si>
    <t>COMMERCIAL C</t>
  </si>
  <si>
    <t>Commercial A</t>
  </si>
  <si>
    <t>Commercial B</t>
  </si>
  <si>
    <t>Commercial C</t>
  </si>
  <si>
    <t>Secteur A</t>
  </si>
  <si>
    <t>Secteur B</t>
  </si>
  <si>
    <t>Secteur C</t>
  </si>
  <si>
    <t>SECTEUR A</t>
  </si>
  <si>
    <t>SECTEUR B</t>
  </si>
  <si>
    <t>SECTEUR C</t>
  </si>
  <si>
    <t>CHIFFRE D'AFFAIRES TOTAL</t>
  </si>
  <si>
    <t>Chiffre d'affaires</t>
  </si>
  <si>
    <t>Du 01/01/2011 au 05/01/2011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</si>
</sst>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13">
    <font>
      <sz val="11"/>
      <color theme="1"/>
      <name val="Calibri"/>
      <family val="2"/>
      <scheme val="minor"/>
    </font>
    <font>
      <b/>
      <sz val="10"/>
      <name val="Cambria"/>
      <family val="1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mbria"/>
      <family val="1"/>
    </font>
    <font>
      <b/>
      <sz val="18"/>
      <color rgb="FF000000"/>
      <name val="Cambria"/>
      <family val="1"/>
    </font>
    <font>
      <b/>
      <sz val="11"/>
      <color theme="1"/>
      <name val="Cambria"/>
      <family val="1"/>
    </font>
    <font>
      <b/>
      <sz val="11"/>
      <color rgb="FFFF0000"/>
      <name val="Cambria"/>
      <family val="1"/>
    </font>
    <font>
      <b/>
      <sz val="12"/>
      <color theme="1"/>
      <name val="Times New Roman"/>
      <family val="1"/>
    </font>
    <font>
      <sz val="12"/>
      <color theme="1"/>
      <name val="Times New Roman"/>
      <family val="1"/>
    </font>
    <font>
      <b/>
      <sz val="16"/>
      <color theme="1"/>
      <name val="Times New Roman"/>
      <family val="1"/>
    </font>
    <font>
      <b/>
      <sz val="16"/>
      <color theme="1"/>
      <name val="Cambria"/>
      <family val="1"/>
    </font>
    <font>
      <b/>
      <sz val="20"/>
      <color theme="1"/>
      <name val="Cambria"/>
      <family val="1"/>
    </font>
  </fonts>
  <fills count="9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3" tint="0.39997558519241921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3" fontId="2" fillId="0" borderId="0" applyFont="0" applyFill="0" applyBorder="0" applyAlignment="0" applyProtection="0"/>
  </cellStyleXfs>
  <cellXfs count="100">
    <xf numFmtId="0" fontId="0" fillId="0" borderId="0" xfId="0"/>
    <xf numFmtId="0" fontId="4" fillId="0" borderId="0" xfId="0" applyFont="1" applyAlignment="1">
      <alignment vertical="center"/>
    </xf>
    <xf numFmtId="14" fontId="4" fillId="0" borderId="0" xfId="0" applyNumberFormat="1" applyFont="1" applyAlignment="1">
      <alignment vertical="center"/>
    </xf>
    <xf numFmtId="0" fontId="5" fillId="0" borderId="0" xfId="0" applyFont="1" applyAlignment="1">
      <alignment horizontal="center"/>
    </xf>
    <xf numFmtId="37" fontId="4" fillId="3" borderId="1" xfId="1" applyNumberFormat="1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6" fillId="4" borderId="3" xfId="0" applyFont="1" applyFill="1" applyBorder="1" applyAlignment="1">
      <alignment horizontal="center" vertical="center"/>
    </xf>
    <xf numFmtId="37" fontId="4" fillId="0" borderId="0" xfId="0" applyNumberFormat="1" applyFont="1" applyAlignment="1">
      <alignment vertical="center"/>
    </xf>
    <xf numFmtId="17" fontId="6" fillId="4" borderId="2" xfId="0" applyNumberFormat="1" applyFont="1" applyFill="1" applyBorder="1" applyAlignment="1">
      <alignment vertical="center"/>
    </xf>
    <xf numFmtId="0" fontId="6" fillId="4" borderId="8" xfId="0" applyFont="1" applyFill="1" applyBorder="1" applyAlignment="1">
      <alignment vertical="center"/>
    </xf>
    <xf numFmtId="0" fontId="6" fillId="4" borderId="9" xfId="0" applyFont="1" applyFill="1" applyBorder="1" applyAlignment="1">
      <alignment vertical="center"/>
    </xf>
    <xf numFmtId="0" fontId="6" fillId="4" borderId="10" xfId="0" applyFont="1" applyFill="1" applyBorder="1" applyAlignment="1">
      <alignment vertical="center"/>
    </xf>
    <xf numFmtId="164" fontId="6" fillId="4" borderId="11" xfId="1" applyNumberFormat="1" applyFont="1" applyFill="1" applyBorder="1" applyAlignment="1">
      <alignment vertical="center"/>
    </xf>
    <xf numFmtId="17" fontId="6" fillId="4" borderId="3" xfId="0" applyNumberFormat="1" applyFont="1" applyFill="1" applyBorder="1" applyAlignment="1">
      <alignment vertical="center"/>
    </xf>
    <xf numFmtId="164" fontId="3" fillId="5" borderId="14" xfId="1" applyNumberFormat="1" applyFont="1" applyFill="1" applyBorder="1"/>
    <xf numFmtId="0" fontId="6" fillId="4" borderId="15" xfId="0" applyFont="1" applyFill="1" applyBorder="1" applyAlignment="1">
      <alignment vertical="center"/>
    </xf>
    <xf numFmtId="17" fontId="6" fillId="4" borderId="1" xfId="0" applyNumberFormat="1" applyFont="1" applyFill="1" applyBorder="1" applyAlignment="1">
      <alignment vertical="center"/>
    </xf>
    <xf numFmtId="17" fontId="6" fillId="4" borderId="10" xfId="0" applyNumberFormat="1" applyFont="1" applyFill="1" applyBorder="1" applyAlignment="1">
      <alignment vertical="center"/>
    </xf>
    <xf numFmtId="0" fontId="0" fillId="0" borderId="0" xfId="0" applyAlignment="1">
      <alignment horizontal="center"/>
    </xf>
    <xf numFmtId="0" fontId="6" fillId="4" borderId="16" xfId="0" applyFont="1" applyFill="1" applyBorder="1" applyAlignment="1">
      <alignment horizontal="center" vertical="center"/>
    </xf>
    <xf numFmtId="37" fontId="3" fillId="5" borderId="12" xfId="0" applyNumberFormat="1" applyFont="1" applyFill="1" applyBorder="1"/>
    <xf numFmtId="0" fontId="8" fillId="0" borderId="0" xfId="0" applyFont="1" applyBorder="1" applyAlignment="1">
      <alignment horizontal="center"/>
    </xf>
    <xf numFmtId="0" fontId="9" fillId="0" borderId="0" xfId="0" applyFont="1"/>
    <xf numFmtId="0" fontId="8" fillId="0" borderId="1" xfId="0" applyFont="1" applyBorder="1"/>
    <xf numFmtId="0" fontId="8" fillId="0" borderId="1" xfId="0" applyFont="1" applyBorder="1" applyAlignment="1">
      <alignment horizontal="center"/>
    </xf>
    <xf numFmtId="0" fontId="9" fillId="0" borderId="1" xfId="0" applyFont="1" applyBorder="1"/>
    <xf numFmtId="164" fontId="9" fillId="0" borderId="1" xfId="1" applyNumberFormat="1" applyFont="1" applyBorder="1"/>
    <xf numFmtId="164" fontId="2" fillId="0" borderId="0" xfId="1" applyNumberFormat="1" applyFont="1"/>
    <xf numFmtId="0" fontId="0" fillId="0" borderId="0" xfId="0"/>
    <xf numFmtId="0" fontId="9" fillId="0" borderId="1" xfId="0" applyFont="1" applyFill="1" applyBorder="1"/>
    <xf numFmtId="0" fontId="6" fillId="4" borderId="1" xfId="0" applyFont="1" applyFill="1" applyBorder="1" applyAlignment="1">
      <alignment horizontal="center" vertical="center"/>
    </xf>
    <xf numFmtId="0" fontId="6" fillId="4" borderId="24" xfId="0" applyFont="1" applyFill="1" applyBorder="1" applyAlignment="1">
      <alignment horizontal="center" vertical="center"/>
    </xf>
    <xf numFmtId="0" fontId="6" fillId="4" borderId="25" xfId="0" applyFont="1" applyFill="1" applyBorder="1" applyAlignment="1">
      <alignment horizontal="center" vertical="center"/>
    </xf>
    <xf numFmtId="0" fontId="6" fillId="4" borderId="6" xfId="0" applyFont="1" applyFill="1" applyBorder="1" applyAlignment="1">
      <alignment horizontal="center" vertical="center"/>
    </xf>
    <xf numFmtId="0" fontId="6" fillId="4" borderId="7" xfId="0" applyFont="1" applyFill="1" applyBorder="1" applyAlignment="1">
      <alignment horizontal="center" vertical="center"/>
    </xf>
    <xf numFmtId="0" fontId="6" fillId="4" borderId="24" xfId="0" applyFont="1" applyFill="1" applyBorder="1" applyAlignment="1">
      <alignment horizontal="center" vertical="center"/>
    </xf>
    <xf numFmtId="0" fontId="6" fillId="4" borderId="8" xfId="0" applyFont="1" applyFill="1" applyBorder="1" applyAlignment="1">
      <alignment horizontal="center" vertical="center"/>
    </xf>
    <xf numFmtId="0" fontId="6" fillId="4" borderId="9" xfId="0" applyFont="1" applyFill="1" applyBorder="1" applyAlignment="1">
      <alignment horizontal="center" vertical="center"/>
    </xf>
    <xf numFmtId="0" fontId="6" fillId="4" borderId="6" xfId="0" applyFont="1" applyFill="1" applyBorder="1" applyAlignment="1">
      <alignment horizontal="center" vertical="center"/>
    </xf>
    <xf numFmtId="0" fontId="6" fillId="4" borderId="20" xfId="0" applyFont="1" applyFill="1" applyBorder="1" applyAlignment="1">
      <alignment horizontal="center" vertical="center"/>
    </xf>
    <xf numFmtId="0" fontId="6" fillId="4" borderId="21" xfId="0" applyFont="1" applyFill="1" applyBorder="1" applyAlignment="1">
      <alignment horizontal="center" vertical="center"/>
    </xf>
    <xf numFmtId="0" fontId="6" fillId="4" borderId="26" xfId="0" applyFont="1" applyFill="1" applyBorder="1" applyAlignment="1">
      <alignment horizontal="center" vertical="center"/>
    </xf>
    <xf numFmtId="0" fontId="6" fillId="4" borderId="2" xfId="0" applyFont="1" applyFill="1" applyBorder="1" applyAlignment="1">
      <alignment horizontal="center" vertical="center"/>
    </xf>
    <xf numFmtId="0" fontId="8" fillId="0" borderId="1" xfId="0" applyFont="1" applyBorder="1" applyAlignment="1">
      <alignment horizontal="center"/>
    </xf>
    <xf numFmtId="0" fontId="10" fillId="0" borderId="1" xfId="0" applyFont="1" applyBorder="1" applyAlignment="1">
      <alignment horizontal="center" vertical="center"/>
    </xf>
    <xf numFmtId="0" fontId="8" fillId="0" borderId="18" xfId="0" applyFont="1" applyBorder="1" applyAlignment="1">
      <alignment horizontal="center"/>
    </xf>
    <xf numFmtId="0" fontId="8" fillId="0" borderId="19" xfId="0" applyFont="1" applyBorder="1" applyAlignment="1">
      <alignment horizontal="center"/>
    </xf>
    <xf numFmtId="0" fontId="6" fillId="8" borderId="9" xfId="0" applyFont="1" applyFill="1" applyBorder="1" applyAlignment="1">
      <alignment horizontal="center" vertical="center"/>
    </xf>
    <xf numFmtId="0" fontId="6" fillId="8" borderId="6" xfId="0" applyFont="1" applyFill="1" applyBorder="1" applyAlignment="1">
      <alignment horizontal="center" vertical="center"/>
    </xf>
    <xf numFmtId="0" fontId="6" fillId="8" borderId="7" xfId="0" applyFont="1" applyFill="1" applyBorder="1" applyAlignment="1">
      <alignment horizontal="center" vertical="center"/>
    </xf>
    <xf numFmtId="0" fontId="6" fillId="8" borderId="24" xfId="0" applyFont="1" applyFill="1" applyBorder="1" applyAlignment="1">
      <alignment horizontal="center" vertical="center"/>
    </xf>
    <xf numFmtId="0" fontId="6" fillId="8" borderId="8" xfId="0" applyFont="1" applyFill="1" applyBorder="1" applyAlignment="1">
      <alignment horizontal="center" vertical="center"/>
    </xf>
    <xf numFmtId="0" fontId="6" fillId="8" borderId="25" xfId="0" applyFont="1" applyFill="1" applyBorder="1" applyAlignment="1">
      <alignment horizontal="center" vertical="center"/>
    </xf>
    <xf numFmtId="17" fontId="6" fillId="4" borderId="1" xfId="0" applyNumberFormat="1" applyFont="1" applyFill="1" applyBorder="1" applyAlignment="1">
      <alignment horizontal="center" vertical="center"/>
    </xf>
    <xf numFmtId="0" fontId="6" fillId="7" borderId="4" xfId="0" applyFont="1" applyFill="1" applyBorder="1" applyAlignment="1">
      <alignment horizontal="center" vertical="center" textRotation="90"/>
    </xf>
    <xf numFmtId="0" fontId="6" fillId="7" borderId="28" xfId="0" applyFont="1" applyFill="1" applyBorder="1" applyAlignment="1">
      <alignment horizontal="center" vertical="center" textRotation="90"/>
    </xf>
    <xf numFmtId="0" fontId="6" fillId="7" borderId="29" xfId="0" applyFont="1" applyFill="1" applyBorder="1" applyAlignment="1">
      <alignment horizontal="center" vertical="center" textRotation="90"/>
    </xf>
    <xf numFmtId="0" fontId="6" fillId="4" borderId="30" xfId="0" applyFont="1" applyFill="1" applyBorder="1" applyAlignment="1">
      <alignment horizontal="center" vertical="center"/>
    </xf>
    <xf numFmtId="0" fontId="6" fillId="4" borderId="31" xfId="0" applyFont="1" applyFill="1" applyBorder="1" applyAlignment="1">
      <alignment horizontal="center" vertical="center"/>
    </xf>
    <xf numFmtId="0" fontId="6" fillId="4" borderId="4" xfId="0" applyFont="1" applyFill="1" applyBorder="1" applyAlignment="1">
      <alignment horizontal="center" vertical="center"/>
    </xf>
    <xf numFmtId="0" fontId="6" fillId="4" borderId="29" xfId="0" applyFont="1" applyFill="1" applyBorder="1" applyAlignment="1">
      <alignment horizontal="center" vertical="center"/>
    </xf>
    <xf numFmtId="0" fontId="1" fillId="6" borderId="30" xfId="0" applyFont="1" applyFill="1" applyBorder="1" applyAlignment="1">
      <alignment horizontal="left" vertical="center" indent="1"/>
    </xf>
    <xf numFmtId="0" fontId="1" fillId="6" borderId="29" xfId="0" applyFont="1" applyFill="1" applyBorder="1" applyAlignment="1">
      <alignment horizontal="left" vertical="center" indent="1"/>
    </xf>
    <xf numFmtId="37" fontId="4" fillId="3" borderId="7" xfId="1" applyNumberFormat="1" applyFont="1" applyFill="1" applyBorder="1" applyAlignment="1">
      <alignment horizontal="center" vertical="center"/>
    </xf>
    <xf numFmtId="37" fontId="4" fillId="3" borderId="8" xfId="1" applyNumberFormat="1" applyFont="1" applyFill="1" applyBorder="1" applyAlignment="1">
      <alignment horizontal="center" vertical="center"/>
    </xf>
    <xf numFmtId="37" fontId="4" fillId="2" borderId="9" xfId="1" applyNumberFormat="1" applyFont="1" applyFill="1" applyBorder="1" applyAlignment="1">
      <alignment horizontal="center" vertical="center"/>
    </xf>
    <xf numFmtId="37" fontId="4" fillId="3" borderId="32" xfId="1" applyNumberFormat="1" applyFont="1" applyFill="1" applyBorder="1" applyAlignment="1">
      <alignment horizontal="center" vertical="center"/>
    </xf>
    <xf numFmtId="37" fontId="4" fillId="2" borderId="33" xfId="1" applyNumberFormat="1" applyFont="1" applyFill="1" applyBorder="1" applyAlignment="1">
      <alignment horizontal="center" vertical="center"/>
    </xf>
    <xf numFmtId="0" fontId="1" fillId="6" borderId="20" xfId="0" applyFont="1" applyFill="1" applyBorder="1" applyAlignment="1">
      <alignment horizontal="left" vertical="center" indent="1"/>
    </xf>
    <xf numFmtId="0" fontId="1" fillId="6" borderId="23" xfId="0" applyFont="1" applyFill="1" applyBorder="1" applyAlignment="1">
      <alignment horizontal="left" vertical="center" indent="1"/>
    </xf>
    <xf numFmtId="14" fontId="11" fillId="0" borderId="0" xfId="0" applyNumberFormat="1" applyFont="1" applyAlignment="1">
      <alignment horizontal="center" vertical="center"/>
    </xf>
    <xf numFmtId="0" fontId="6" fillId="4" borderId="24" xfId="0" applyFont="1" applyFill="1" applyBorder="1" applyAlignment="1">
      <alignment vertical="center"/>
    </xf>
    <xf numFmtId="0" fontId="7" fillId="4" borderId="36" xfId="0" applyFont="1" applyFill="1" applyBorder="1" applyAlignment="1">
      <alignment horizontal="center" vertical="center"/>
    </xf>
    <xf numFmtId="0" fontId="6" fillId="4" borderId="37" xfId="0" applyFont="1" applyFill="1" applyBorder="1" applyAlignment="1">
      <alignment horizontal="center" vertical="center"/>
    </xf>
    <xf numFmtId="37" fontId="4" fillId="3" borderId="24" xfId="1" applyNumberFormat="1" applyFont="1" applyFill="1" applyBorder="1" applyAlignment="1">
      <alignment horizontal="center" vertical="center"/>
    </xf>
    <xf numFmtId="37" fontId="4" fillId="3" borderId="25" xfId="1" applyNumberFormat="1" applyFont="1" applyFill="1" applyBorder="1" applyAlignment="1">
      <alignment horizontal="center" vertical="center"/>
    </xf>
    <xf numFmtId="37" fontId="4" fillId="2" borderId="37" xfId="1" applyNumberFormat="1" applyFont="1" applyFill="1" applyBorder="1" applyAlignment="1">
      <alignment horizontal="center" vertical="center"/>
    </xf>
    <xf numFmtId="0" fontId="6" fillId="4" borderId="38" xfId="0" applyFont="1" applyFill="1" applyBorder="1" applyAlignment="1">
      <alignment horizontal="center" vertical="center"/>
    </xf>
    <xf numFmtId="164" fontId="0" fillId="6" borderId="30" xfId="1" applyNumberFormat="1" applyFont="1" applyFill="1" applyBorder="1"/>
    <xf numFmtId="164" fontId="0" fillId="6" borderId="31" xfId="1" applyNumberFormat="1" applyFont="1" applyFill="1" applyBorder="1"/>
    <xf numFmtId="164" fontId="0" fillId="6" borderId="39" xfId="1" applyNumberFormat="1" applyFont="1" applyFill="1" applyBorder="1"/>
    <xf numFmtId="164" fontId="6" fillId="4" borderId="10" xfId="1" applyNumberFormat="1" applyFont="1" applyFill="1" applyBorder="1" applyAlignment="1">
      <alignment vertical="center"/>
    </xf>
    <xf numFmtId="164" fontId="3" fillId="8" borderId="10" xfId="1" applyNumberFormat="1" applyFont="1" applyFill="1" applyBorder="1"/>
    <xf numFmtId="164" fontId="3" fillId="8" borderId="15" xfId="1" applyNumberFormat="1" applyFont="1" applyFill="1" applyBorder="1" applyAlignment="1">
      <alignment horizontal="center"/>
    </xf>
    <xf numFmtId="164" fontId="3" fillId="8" borderId="27" xfId="1" applyNumberFormat="1" applyFont="1" applyFill="1" applyBorder="1" applyAlignment="1">
      <alignment horizontal="center"/>
    </xf>
    <xf numFmtId="164" fontId="3" fillId="8" borderId="17" xfId="1" applyNumberFormat="1" applyFont="1" applyFill="1" applyBorder="1" applyAlignment="1">
      <alignment horizontal="center"/>
    </xf>
    <xf numFmtId="0" fontId="3" fillId="5" borderId="12" xfId="0" applyFont="1" applyFill="1" applyBorder="1" applyAlignment="1">
      <alignment horizontal="center" vertical="center"/>
    </xf>
    <xf numFmtId="0" fontId="3" fillId="5" borderId="13" xfId="0" applyFont="1" applyFill="1" applyBorder="1" applyAlignment="1">
      <alignment horizontal="center" vertical="center"/>
    </xf>
    <xf numFmtId="164" fontId="3" fillId="5" borderId="14" xfId="1" applyNumberFormat="1" applyFont="1" applyFill="1" applyBorder="1" applyAlignment="1">
      <alignment horizontal="center" vertical="center"/>
    </xf>
    <xf numFmtId="0" fontId="12" fillId="0" borderId="22" xfId="0" applyFont="1" applyBorder="1" applyAlignment="1">
      <alignment horizontal="center" vertical="center"/>
    </xf>
    <xf numFmtId="0" fontId="12" fillId="0" borderId="11" xfId="0" applyFont="1" applyBorder="1" applyAlignment="1">
      <alignment horizontal="center" vertical="center"/>
    </xf>
    <xf numFmtId="0" fontId="12" fillId="0" borderId="23" xfId="0" applyFont="1" applyBorder="1" applyAlignment="1">
      <alignment horizontal="center" vertical="center"/>
    </xf>
    <xf numFmtId="0" fontId="12" fillId="0" borderId="35" xfId="0" applyFont="1" applyBorder="1" applyAlignment="1">
      <alignment horizontal="center" vertical="center"/>
    </xf>
    <xf numFmtId="14" fontId="11" fillId="0" borderId="22" xfId="0" applyNumberFormat="1" applyFont="1" applyBorder="1" applyAlignment="1">
      <alignment horizontal="center" vertical="center"/>
    </xf>
    <xf numFmtId="14" fontId="11" fillId="0" borderId="5" xfId="0" applyNumberFormat="1" applyFont="1" applyBorder="1" applyAlignment="1">
      <alignment horizontal="center" vertical="center"/>
    </xf>
    <xf numFmtId="14" fontId="11" fillId="0" borderId="11" xfId="0" applyNumberFormat="1" applyFont="1" applyBorder="1" applyAlignment="1">
      <alignment horizontal="center" vertical="center"/>
    </xf>
    <xf numFmtId="14" fontId="11" fillId="0" borderId="23" xfId="0" applyNumberFormat="1" applyFont="1" applyBorder="1" applyAlignment="1">
      <alignment horizontal="center" vertical="center"/>
    </xf>
    <xf numFmtId="14" fontId="11" fillId="0" borderId="34" xfId="0" applyNumberFormat="1" applyFont="1" applyBorder="1" applyAlignment="1">
      <alignment horizontal="center" vertical="center"/>
    </xf>
    <xf numFmtId="14" fontId="11" fillId="0" borderId="35" xfId="0" applyNumberFormat="1" applyFont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394609</xdr:colOff>
      <xdr:row>0</xdr:row>
      <xdr:rowOff>76200</xdr:rowOff>
    </xdr:from>
    <xdr:to>
      <xdr:col>12</xdr:col>
      <xdr:colOff>68037</xdr:colOff>
      <xdr:row>3</xdr:row>
      <xdr:rowOff>14968</xdr:rowOff>
    </xdr:to>
    <xdr:sp macro="" textlink="">
      <xdr:nvSpPr>
        <xdr:cNvPr id="2" name="Rectangle à coins arrondis 1"/>
        <xdr:cNvSpPr/>
      </xdr:nvSpPr>
      <xdr:spPr>
        <a:xfrm>
          <a:off x="9252859" y="76200"/>
          <a:ext cx="5388428" cy="605518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800" b="1">
              <a:latin typeface="+mj-lt"/>
            </a:rPr>
            <a:t>ETAT JOURNALIER  DE SUIVI DES</a:t>
          </a:r>
          <a:r>
            <a:rPr lang="fr-FR" sz="1800" b="1" baseline="0">
              <a:latin typeface="+mj-lt"/>
            </a:rPr>
            <a:t> COMMERCIAUX</a:t>
          </a:r>
          <a:endParaRPr lang="fr-FR" sz="1800" b="1">
            <a:latin typeface="+mj-lt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6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15"/>
  <sheetViews>
    <sheetView zoomScale="70" zoomScaleNormal="70" workbookViewId="0">
      <pane xSplit="3" ySplit="7" topLeftCell="D8" activePane="bottomRight" state="frozen"/>
      <selection activeCell="G72" sqref="G72"/>
      <selection pane="topRight" activeCell="G72" sqref="G72"/>
      <selection pane="bottomLeft" activeCell="G72" sqref="G72"/>
      <selection pane="bottomRight" activeCell="B22" sqref="B22"/>
    </sheetView>
  </sheetViews>
  <sheetFormatPr baseColWidth="10" defaultColWidth="11.42578125" defaultRowHeight="15"/>
  <cols>
    <col min="1" max="1" width="36.42578125" customWidth="1"/>
    <col min="2" max="2" width="21.5703125" style="6" customWidth="1"/>
    <col min="3" max="3" width="44.5703125" customWidth="1"/>
    <col min="4" max="4" width="18" bestFit="1" customWidth="1"/>
    <col min="5" max="5" width="12.7109375" bestFit="1" customWidth="1"/>
    <col min="6" max="6" width="10.85546875" bestFit="1" customWidth="1"/>
    <col min="7" max="7" width="12" bestFit="1" customWidth="1"/>
    <col min="8" max="8" width="18" bestFit="1" customWidth="1"/>
    <col min="9" max="9" width="12.7109375" bestFit="1" customWidth="1"/>
    <col min="10" max="10" width="10.85546875" bestFit="1" customWidth="1"/>
    <col min="11" max="11" width="13.140625" bestFit="1" customWidth="1"/>
    <col min="12" max="12" width="18" bestFit="1" customWidth="1"/>
    <col min="13" max="13" width="12.7109375" bestFit="1" customWidth="1"/>
    <col min="14" max="14" width="10.85546875" bestFit="1" customWidth="1"/>
    <col min="15" max="15" width="9.28515625" bestFit="1" customWidth="1"/>
  </cols>
  <sheetData>
    <row r="1" spans="1:15" ht="15.75" thickBot="1">
      <c r="A1" s="1"/>
      <c r="B1" s="5"/>
      <c r="C1" s="1"/>
      <c r="D1" s="1"/>
      <c r="E1" s="1"/>
      <c r="F1" s="1"/>
      <c r="G1" s="1"/>
    </row>
    <row r="2" spans="1:15">
      <c r="A2" s="94">
        <v>40544</v>
      </c>
      <c r="B2" s="95"/>
      <c r="C2" s="96"/>
      <c r="D2" s="1"/>
      <c r="E2" s="2"/>
      <c r="F2" s="2"/>
      <c r="G2" s="2"/>
    </row>
    <row r="3" spans="1:15" ht="23.25" thickBot="1">
      <c r="A3" s="97"/>
      <c r="B3" s="98"/>
      <c r="C3" s="99"/>
      <c r="D3" s="1"/>
      <c r="E3" s="1"/>
      <c r="F3" s="1"/>
      <c r="G3" s="1"/>
      <c r="M3" s="3"/>
      <c r="N3" s="3"/>
    </row>
    <row r="4" spans="1:15">
      <c r="A4" s="1"/>
      <c r="B4" s="5"/>
      <c r="C4" s="1"/>
      <c r="D4" s="1"/>
      <c r="E4" s="1"/>
      <c r="F4" s="1"/>
      <c r="G4" s="1"/>
    </row>
    <row r="5" spans="1:15" ht="15.75" thickBot="1">
      <c r="A5" s="1"/>
      <c r="B5" s="5"/>
      <c r="C5" s="1"/>
      <c r="D5" s="1"/>
      <c r="E5" s="1"/>
      <c r="F5" s="1"/>
      <c r="G5" s="1"/>
    </row>
    <row r="6" spans="1:15">
      <c r="A6" s="58" t="s">
        <v>0</v>
      </c>
      <c r="B6" s="58" t="s">
        <v>1</v>
      </c>
      <c r="C6" s="58" t="s">
        <v>2</v>
      </c>
      <c r="D6" s="40" t="s">
        <v>103</v>
      </c>
      <c r="E6" s="41"/>
      <c r="F6" s="41"/>
      <c r="G6" s="42"/>
      <c r="H6" s="41" t="s">
        <v>104</v>
      </c>
      <c r="I6" s="41"/>
      <c r="J6" s="41"/>
      <c r="K6" s="41"/>
      <c r="L6" s="40" t="s">
        <v>105</v>
      </c>
      <c r="M6" s="41"/>
      <c r="N6" s="41"/>
      <c r="O6" s="42"/>
    </row>
    <row r="7" spans="1:15" ht="15.75" thickBot="1">
      <c r="A7" s="59"/>
      <c r="B7" s="59"/>
      <c r="C7" s="59"/>
      <c r="D7" s="20" t="s">
        <v>7</v>
      </c>
      <c r="E7" s="7" t="s">
        <v>8</v>
      </c>
      <c r="F7" s="7" t="s">
        <v>22</v>
      </c>
      <c r="G7" s="34" t="s">
        <v>9</v>
      </c>
      <c r="H7" s="78" t="s">
        <v>7</v>
      </c>
      <c r="I7" s="7" t="s">
        <v>8</v>
      </c>
      <c r="J7" s="7" t="s">
        <v>22</v>
      </c>
      <c r="K7" s="7" t="s">
        <v>9</v>
      </c>
      <c r="L7" s="32" t="s">
        <v>7</v>
      </c>
      <c r="M7" s="33" t="s">
        <v>8</v>
      </c>
      <c r="N7" s="33" t="s">
        <v>22</v>
      </c>
      <c r="O7" s="74" t="s">
        <v>9</v>
      </c>
    </row>
    <row r="8" spans="1:15" ht="18" customHeight="1">
      <c r="A8" s="55" t="s">
        <v>3</v>
      </c>
      <c r="B8" s="60" t="s">
        <v>4</v>
      </c>
      <c r="C8" s="69" t="s">
        <v>95</v>
      </c>
      <c r="D8" s="64">
        <v>3</v>
      </c>
      <c r="E8" s="65">
        <v>1</v>
      </c>
      <c r="F8" s="65">
        <v>1</v>
      </c>
      <c r="G8" s="66">
        <f t="shared" ref="G8:G15" si="0">+D8-E8-F8</f>
        <v>1</v>
      </c>
      <c r="H8" s="64">
        <v>4</v>
      </c>
      <c r="I8" s="65">
        <v>0</v>
      </c>
      <c r="J8" s="65">
        <v>0</v>
      </c>
      <c r="K8" s="66">
        <f t="shared" ref="K8:K15" si="1">+H8-I8-J8</f>
        <v>4</v>
      </c>
      <c r="L8" s="64">
        <v>5</v>
      </c>
      <c r="M8" s="65">
        <v>4</v>
      </c>
      <c r="N8" s="65">
        <v>0</v>
      </c>
      <c r="O8" s="66">
        <f t="shared" ref="O8:O15" si="2">+L8-M8-N8</f>
        <v>1</v>
      </c>
    </row>
    <row r="9" spans="1:15" ht="18" customHeight="1" thickBot="1">
      <c r="A9" s="56"/>
      <c r="B9" s="61"/>
      <c r="C9" s="70" t="s">
        <v>96</v>
      </c>
      <c r="D9" s="67">
        <v>4</v>
      </c>
      <c r="E9" s="4">
        <v>0</v>
      </c>
      <c r="F9" s="4">
        <v>0</v>
      </c>
      <c r="G9" s="68">
        <f t="shared" si="0"/>
        <v>4</v>
      </c>
      <c r="H9" s="67">
        <v>10</v>
      </c>
      <c r="I9" s="4">
        <v>1</v>
      </c>
      <c r="J9" s="4">
        <v>1</v>
      </c>
      <c r="K9" s="68">
        <f t="shared" si="1"/>
        <v>8</v>
      </c>
      <c r="L9" s="67">
        <v>10</v>
      </c>
      <c r="M9" s="4">
        <v>1</v>
      </c>
      <c r="N9" s="4">
        <v>1</v>
      </c>
      <c r="O9" s="68">
        <f t="shared" si="2"/>
        <v>8</v>
      </c>
    </row>
    <row r="10" spans="1:15" ht="18" customHeight="1">
      <c r="A10" s="56"/>
      <c r="B10" s="60" t="s">
        <v>94</v>
      </c>
      <c r="C10" s="69" t="s">
        <v>97</v>
      </c>
      <c r="D10" s="67">
        <v>5</v>
      </c>
      <c r="E10" s="4">
        <v>4</v>
      </c>
      <c r="F10" s="4">
        <v>0</v>
      </c>
      <c r="G10" s="68">
        <f t="shared" si="0"/>
        <v>1</v>
      </c>
      <c r="H10" s="67">
        <v>5</v>
      </c>
      <c r="I10" s="4">
        <v>4</v>
      </c>
      <c r="J10" s="4">
        <v>0</v>
      </c>
      <c r="K10" s="68">
        <f t="shared" si="1"/>
        <v>1</v>
      </c>
      <c r="L10" s="67">
        <v>2</v>
      </c>
      <c r="M10" s="4">
        <v>2</v>
      </c>
      <c r="N10" s="4">
        <v>0</v>
      </c>
      <c r="O10" s="68">
        <f t="shared" si="2"/>
        <v>0</v>
      </c>
    </row>
    <row r="11" spans="1:15" ht="15.75" thickBot="1">
      <c r="A11" s="56"/>
      <c r="B11" s="61"/>
      <c r="C11" s="70" t="s">
        <v>98</v>
      </c>
      <c r="D11" s="67">
        <v>10</v>
      </c>
      <c r="E11" s="4">
        <v>1</v>
      </c>
      <c r="F11" s="4">
        <v>1</v>
      </c>
      <c r="G11" s="68">
        <f t="shared" si="0"/>
        <v>8</v>
      </c>
      <c r="H11" s="67">
        <v>1</v>
      </c>
      <c r="I11" s="4">
        <v>0</v>
      </c>
      <c r="J11" s="4">
        <v>0</v>
      </c>
      <c r="K11" s="68">
        <f t="shared" si="1"/>
        <v>1</v>
      </c>
      <c r="L11" s="67">
        <v>2</v>
      </c>
      <c r="M11" s="4">
        <v>1</v>
      </c>
      <c r="N11" s="4">
        <v>1</v>
      </c>
      <c r="O11" s="68">
        <f t="shared" si="2"/>
        <v>0</v>
      </c>
    </row>
    <row r="12" spans="1:15">
      <c r="A12" s="56"/>
      <c r="B12" s="60" t="s">
        <v>6</v>
      </c>
      <c r="C12" s="69" t="s">
        <v>99</v>
      </c>
      <c r="D12" s="67">
        <v>1</v>
      </c>
      <c r="E12" s="4">
        <v>0</v>
      </c>
      <c r="F12" s="4">
        <v>0</v>
      </c>
      <c r="G12" s="68">
        <f t="shared" si="0"/>
        <v>1</v>
      </c>
      <c r="H12" s="67">
        <v>5</v>
      </c>
      <c r="I12" s="4">
        <v>2</v>
      </c>
      <c r="J12" s="4">
        <v>0</v>
      </c>
      <c r="K12" s="68">
        <f t="shared" si="1"/>
        <v>3</v>
      </c>
      <c r="L12" s="67">
        <v>5</v>
      </c>
      <c r="M12" s="4">
        <v>2</v>
      </c>
      <c r="N12" s="4">
        <v>0</v>
      </c>
      <c r="O12" s="68">
        <f t="shared" si="2"/>
        <v>3</v>
      </c>
    </row>
    <row r="13" spans="1:15" ht="15.75" thickBot="1">
      <c r="A13" s="56"/>
      <c r="B13" s="61"/>
      <c r="C13" s="70" t="s">
        <v>100</v>
      </c>
      <c r="D13" s="67">
        <v>2</v>
      </c>
      <c r="E13" s="4">
        <v>2</v>
      </c>
      <c r="F13" s="4">
        <v>0</v>
      </c>
      <c r="G13" s="68">
        <f t="shared" si="0"/>
        <v>0</v>
      </c>
      <c r="H13" s="67">
        <v>2</v>
      </c>
      <c r="I13" s="4">
        <v>1</v>
      </c>
      <c r="J13" s="4">
        <v>1</v>
      </c>
      <c r="K13" s="68">
        <f t="shared" si="1"/>
        <v>0</v>
      </c>
      <c r="L13" s="67">
        <v>2</v>
      </c>
      <c r="M13" s="4">
        <v>2</v>
      </c>
      <c r="N13" s="4">
        <v>0</v>
      </c>
      <c r="O13" s="68">
        <f t="shared" si="2"/>
        <v>0</v>
      </c>
    </row>
    <row r="14" spans="1:15">
      <c r="A14" s="56"/>
      <c r="B14" s="60" t="s">
        <v>5</v>
      </c>
      <c r="C14" s="69" t="s">
        <v>101</v>
      </c>
      <c r="D14" s="67">
        <v>5</v>
      </c>
      <c r="E14" s="4">
        <v>2</v>
      </c>
      <c r="F14" s="4">
        <v>0</v>
      </c>
      <c r="G14" s="68">
        <f t="shared" si="0"/>
        <v>3</v>
      </c>
      <c r="H14" s="67">
        <v>3</v>
      </c>
      <c r="I14" s="4">
        <v>1</v>
      </c>
      <c r="J14" s="4">
        <v>1</v>
      </c>
      <c r="K14" s="68">
        <f t="shared" si="1"/>
        <v>1</v>
      </c>
      <c r="L14" s="67">
        <v>2</v>
      </c>
      <c r="M14" s="4">
        <v>2</v>
      </c>
      <c r="N14" s="4">
        <v>0</v>
      </c>
      <c r="O14" s="68">
        <f t="shared" si="2"/>
        <v>0</v>
      </c>
    </row>
    <row r="15" spans="1:15" ht="15.75" thickBot="1">
      <c r="A15" s="57"/>
      <c r="B15" s="61"/>
      <c r="C15" s="70" t="s">
        <v>102</v>
      </c>
      <c r="D15" s="75">
        <v>2</v>
      </c>
      <c r="E15" s="76">
        <v>1</v>
      </c>
      <c r="F15" s="76">
        <v>1</v>
      </c>
      <c r="G15" s="77">
        <f t="shared" si="0"/>
        <v>0</v>
      </c>
      <c r="H15" s="75">
        <v>2</v>
      </c>
      <c r="I15" s="76">
        <v>2</v>
      </c>
      <c r="J15" s="76">
        <v>0</v>
      </c>
      <c r="K15" s="77">
        <f t="shared" si="1"/>
        <v>0</v>
      </c>
      <c r="L15" s="75">
        <v>2</v>
      </c>
      <c r="M15" s="76">
        <v>1</v>
      </c>
      <c r="N15" s="76">
        <v>1</v>
      </c>
      <c r="O15" s="77">
        <f t="shared" si="2"/>
        <v>0</v>
      </c>
    </row>
  </sheetData>
  <mergeCells count="12">
    <mergeCell ref="A2:C3"/>
    <mergeCell ref="A8:A15"/>
    <mergeCell ref="B8:B9"/>
    <mergeCell ref="B10:B11"/>
    <mergeCell ref="B12:B13"/>
    <mergeCell ref="B14:B15"/>
    <mergeCell ref="L6:O6"/>
    <mergeCell ref="D6:G6"/>
    <mergeCell ref="H6:K6"/>
    <mergeCell ref="A6:A7"/>
    <mergeCell ref="B6:B7"/>
    <mergeCell ref="C6:C7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O15"/>
  <sheetViews>
    <sheetView zoomScale="70" zoomScaleNormal="70" workbookViewId="0">
      <pane xSplit="3" ySplit="7" topLeftCell="D8" activePane="bottomRight" state="frozen"/>
      <selection activeCell="G72" sqref="G72"/>
      <selection pane="topRight" activeCell="G72" sqref="G72"/>
      <selection pane="bottomLeft" activeCell="G72" sqref="G72"/>
      <selection pane="bottomRight" activeCell="A2" sqref="A2:C3"/>
    </sheetView>
  </sheetViews>
  <sheetFormatPr baseColWidth="10" defaultColWidth="11.42578125" defaultRowHeight="15"/>
  <cols>
    <col min="1" max="1" width="36.42578125" style="29" customWidth="1"/>
    <col min="2" max="2" width="21.5703125" style="19" customWidth="1"/>
    <col min="3" max="3" width="35.140625" style="29" customWidth="1"/>
    <col min="4" max="4" width="18" style="29" bestFit="1" customWidth="1"/>
    <col min="5" max="5" width="12.7109375" style="29" bestFit="1" customWidth="1"/>
    <col min="6" max="6" width="10.85546875" style="29" bestFit="1" customWidth="1"/>
    <col min="7" max="7" width="12" style="29" bestFit="1" customWidth="1"/>
    <col min="8" max="8" width="18" style="29" bestFit="1" customWidth="1"/>
    <col min="9" max="9" width="12.7109375" style="29" bestFit="1" customWidth="1"/>
    <col min="10" max="10" width="10.85546875" style="29" bestFit="1" customWidth="1"/>
    <col min="11" max="11" width="13.140625" style="29" bestFit="1" customWidth="1"/>
    <col min="12" max="12" width="18" style="29" bestFit="1" customWidth="1"/>
    <col min="13" max="13" width="12.7109375" style="29" bestFit="1" customWidth="1"/>
    <col min="14" max="14" width="10.85546875" style="29" bestFit="1" customWidth="1"/>
    <col min="15" max="15" width="12" style="29" bestFit="1" customWidth="1"/>
    <col min="16" max="16384" width="11.42578125" style="29"/>
  </cols>
  <sheetData>
    <row r="1" spans="1:15">
      <c r="A1" s="1"/>
      <c r="B1" s="5"/>
      <c r="C1" s="1"/>
      <c r="D1" s="1"/>
      <c r="E1" s="1"/>
      <c r="F1" s="1"/>
      <c r="G1" s="1"/>
    </row>
    <row r="2" spans="1:15">
      <c r="A2" s="71">
        <v>40545</v>
      </c>
      <c r="B2" s="71"/>
      <c r="C2" s="71"/>
      <c r="D2" s="1"/>
      <c r="E2" s="2"/>
      <c r="F2" s="2"/>
      <c r="G2" s="2"/>
    </row>
    <row r="3" spans="1:15" ht="22.5">
      <c r="A3" s="71"/>
      <c r="B3" s="71"/>
      <c r="C3" s="71"/>
      <c r="D3" s="1"/>
      <c r="E3" s="1"/>
      <c r="F3" s="1"/>
      <c r="G3" s="1"/>
      <c r="M3" s="3"/>
      <c r="N3" s="3"/>
    </row>
    <row r="4" spans="1:15">
      <c r="A4" s="1"/>
      <c r="B4" s="5"/>
      <c r="C4" s="1"/>
      <c r="D4" s="1"/>
      <c r="E4" s="1"/>
      <c r="F4" s="1"/>
      <c r="G4" s="1"/>
    </row>
    <row r="5" spans="1:15" ht="15.75" thickBot="1">
      <c r="A5" s="1"/>
      <c r="B5" s="5"/>
      <c r="C5" s="1"/>
      <c r="D5" s="1"/>
      <c r="E5" s="1"/>
      <c r="F5" s="1"/>
      <c r="G5" s="1"/>
    </row>
    <row r="6" spans="1:15">
      <c r="A6" s="58" t="s">
        <v>0</v>
      </c>
      <c r="B6" s="58" t="s">
        <v>1</v>
      </c>
      <c r="C6" s="58" t="s">
        <v>2</v>
      </c>
      <c r="D6" s="40" t="s">
        <v>103</v>
      </c>
      <c r="E6" s="41"/>
      <c r="F6" s="41"/>
      <c r="G6" s="41"/>
      <c r="H6" s="40" t="s">
        <v>104</v>
      </c>
      <c r="I6" s="41"/>
      <c r="J6" s="41"/>
      <c r="K6" s="41"/>
      <c r="L6" s="40" t="s">
        <v>105</v>
      </c>
      <c r="M6" s="41"/>
      <c r="N6" s="41"/>
      <c r="O6" s="42"/>
    </row>
    <row r="7" spans="1:15" ht="15.75" thickBot="1">
      <c r="A7" s="59"/>
      <c r="B7" s="59"/>
      <c r="C7" s="59"/>
      <c r="D7" s="20" t="s">
        <v>7</v>
      </c>
      <c r="E7" s="7" t="s">
        <v>8</v>
      </c>
      <c r="F7" s="7" t="s">
        <v>22</v>
      </c>
      <c r="G7" s="7" t="s">
        <v>9</v>
      </c>
      <c r="H7" s="7" t="s">
        <v>7</v>
      </c>
      <c r="I7" s="7" t="s">
        <v>8</v>
      </c>
      <c r="J7" s="7" t="s">
        <v>22</v>
      </c>
      <c r="K7" s="7" t="s">
        <v>9</v>
      </c>
      <c r="L7" s="32" t="s">
        <v>7</v>
      </c>
      <c r="M7" s="33" t="s">
        <v>8</v>
      </c>
      <c r="N7" s="33" t="s">
        <v>22</v>
      </c>
      <c r="O7" s="74" t="s">
        <v>9</v>
      </c>
    </row>
    <row r="8" spans="1:15" ht="18" customHeight="1">
      <c r="A8" s="55" t="s">
        <v>3</v>
      </c>
      <c r="B8" s="60" t="s">
        <v>4</v>
      </c>
      <c r="C8" s="62" t="s">
        <v>95</v>
      </c>
      <c r="D8" s="64">
        <v>5</v>
      </c>
      <c r="E8" s="65">
        <v>4</v>
      </c>
      <c r="F8" s="65">
        <v>0</v>
      </c>
      <c r="G8" s="66">
        <f>D8-E8-F8</f>
        <v>1</v>
      </c>
      <c r="H8" s="64">
        <v>3</v>
      </c>
      <c r="I8" s="65">
        <v>1</v>
      </c>
      <c r="J8" s="65">
        <v>1</v>
      </c>
      <c r="K8" s="66">
        <f t="shared" ref="K8:K15" si="0">+H8-I8-J8</f>
        <v>1</v>
      </c>
      <c r="L8" s="64">
        <v>5</v>
      </c>
      <c r="M8" s="65">
        <v>4</v>
      </c>
      <c r="N8" s="65">
        <v>0</v>
      </c>
      <c r="O8" s="66">
        <f t="shared" ref="O8:O15" si="1">+L8-M8-N8</f>
        <v>1</v>
      </c>
    </row>
    <row r="9" spans="1:15" ht="18" customHeight="1" thickBot="1">
      <c r="A9" s="56"/>
      <c r="B9" s="61"/>
      <c r="C9" s="63" t="s">
        <v>96</v>
      </c>
      <c r="D9" s="67">
        <v>2</v>
      </c>
      <c r="E9" s="4">
        <v>2</v>
      </c>
      <c r="F9" s="4">
        <v>0</v>
      </c>
      <c r="G9" s="68">
        <f t="shared" ref="G9:G14" si="2">D9-E9-F9</f>
        <v>0</v>
      </c>
      <c r="H9" s="67">
        <v>4</v>
      </c>
      <c r="I9" s="4">
        <v>0</v>
      </c>
      <c r="J9" s="4">
        <v>0</v>
      </c>
      <c r="K9" s="68">
        <f t="shared" si="0"/>
        <v>4</v>
      </c>
      <c r="L9" s="67">
        <v>10</v>
      </c>
      <c r="M9" s="4">
        <v>1</v>
      </c>
      <c r="N9" s="4">
        <v>1</v>
      </c>
      <c r="O9" s="68">
        <f t="shared" si="1"/>
        <v>8</v>
      </c>
    </row>
    <row r="10" spans="1:15" ht="18" customHeight="1">
      <c r="A10" s="56"/>
      <c r="B10" s="60" t="s">
        <v>94</v>
      </c>
      <c r="C10" s="62" t="s">
        <v>97</v>
      </c>
      <c r="D10" s="67">
        <v>2</v>
      </c>
      <c r="E10" s="4">
        <v>1</v>
      </c>
      <c r="F10" s="4">
        <v>1</v>
      </c>
      <c r="G10" s="68">
        <f t="shared" si="2"/>
        <v>0</v>
      </c>
      <c r="H10" s="67">
        <v>5</v>
      </c>
      <c r="I10" s="4">
        <v>4</v>
      </c>
      <c r="J10" s="4">
        <v>0</v>
      </c>
      <c r="K10" s="68">
        <f t="shared" si="0"/>
        <v>1</v>
      </c>
      <c r="L10" s="67">
        <v>5</v>
      </c>
      <c r="M10" s="4">
        <v>2</v>
      </c>
      <c r="N10" s="4">
        <v>0</v>
      </c>
      <c r="O10" s="68">
        <f t="shared" si="1"/>
        <v>3</v>
      </c>
    </row>
    <row r="11" spans="1:15" ht="15.75" thickBot="1">
      <c r="A11" s="56"/>
      <c r="B11" s="61"/>
      <c r="C11" s="63" t="s">
        <v>98</v>
      </c>
      <c r="D11" s="67">
        <v>2</v>
      </c>
      <c r="E11" s="4">
        <v>2</v>
      </c>
      <c r="F11" s="4">
        <v>0</v>
      </c>
      <c r="G11" s="68">
        <f t="shared" si="2"/>
        <v>0</v>
      </c>
      <c r="H11" s="67">
        <v>10</v>
      </c>
      <c r="I11" s="4">
        <v>1</v>
      </c>
      <c r="J11" s="4">
        <v>1</v>
      </c>
      <c r="K11" s="68">
        <f t="shared" si="0"/>
        <v>8</v>
      </c>
      <c r="L11" s="67">
        <v>2</v>
      </c>
      <c r="M11" s="4">
        <v>2</v>
      </c>
      <c r="N11" s="4">
        <v>0</v>
      </c>
      <c r="O11" s="68">
        <f t="shared" si="1"/>
        <v>0</v>
      </c>
    </row>
    <row r="12" spans="1:15">
      <c r="A12" s="56"/>
      <c r="B12" s="60" t="s">
        <v>6</v>
      </c>
      <c r="C12" s="62" t="s">
        <v>99</v>
      </c>
      <c r="D12" s="67">
        <v>2</v>
      </c>
      <c r="E12" s="4">
        <v>2</v>
      </c>
      <c r="F12" s="4">
        <v>0</v>
      </c>
      <c r="G12" s="68">
        <f t="shared" si="2"/>
        <v>0</v>
      </c>
      <c r="H12" s="67">
        <v>1</v>
      </c>
      <c r="I12" s="4">
        <v>0</v>
      </c>
      <c r="J12" s="4">
        <v>0</v>
      </c>
      <c r="K12" s="68">
        <f t="shared" si="0"/>
        <v>1</v>
      </c>
      <c r="L12" s="67">
        <v>2</v>
      </c>
      <c r="M12" s="4">
        <v>1</v>
      </c>
      <c r="N12" s="4">
        <v>1</v>
      </c>
      <c r="O12" s="68">
        <f t="shared" si="1"/>
        <v>0</v>
      </c>
    </row>
    <row r="13" spans="1:15" ht="15.75" thickBot="1">
      <c r="A13" s="56"/>
      <c r="B13" s="61"/>
      <c r="C13" s="63" t="s">
        <v>100</v>
      </c>
      <c r="D13" s="67">
        <v>2</v>
      </c>
      <c r="E13" s="4">
        <v>1</v>
      </c>
      <c r="F13" s="4">
        <v>1</v>
      </c>
      <c r="G13" s="68">
        <f t="shared" si="2"/>
        <v>0</v>
      </c>
      <c r="H13" s="67">
        <v>2</v>
      </c>
      <c r="I13" s="4">
        <v>2</v>
      </c>
      <c r="J13" s="4">
        <v>0</v>
      </c>
      <c r="K13" s="68">
        <f t="shared" si="0"/>
        <v>0</v>
      </c>
      <c r="L13" s="67">
        <v>2</v>
      </c>
      <c r="M13" s="4">
        <v>2</v>
      </c>
      <c r="N13" s="4">
        <v>0</v>
      </c>
      <c r="O13" s="68">
        <f t="shared" si="1"/>
        <v>0</v>
      </c>
    </row>
    <row r="14" spans="1:15">
      <c r="A14" s="56"/>
      <c r="B14" s="60" t="s">
        <v>5</v>
      </c>
      <c r="C14" s="62" t="s">
        <v>101</v>
      </c>
      <c r="D14" s="67">
        <v>5</v>
      </c>
      <c r="E14" s="4">
        <v>2</v>
      </c>
      <c r="F14" s="4">
        <v>0</v>
      </c>
      <c r="G14" s="68">
        <f t="shared" si="2"/>
        <v>3</v>
      </c>
      <c r="H14" s="67">
        <v>5</v>
      </c>
      <c r="I14" s="4">
        <v>2</v>
      </c>
      <c r="J14" s="4">
        <v>0</v>
      </c>
      <c r="K14" s="68">
        <f t="shared" si="0"/>
        <v>3</v>
      </c>
      <c r="L14" s="67">
        <v>2</v>
      </c>
      <c r="M14" s="4">
        <v>2</v>
      </c>
      <c r="N14" s="4">
        <v>0</v>
      </c>
      <c r="O14" s="68">
        <f t="shared" si="1"/>
        <v>0</v>
      </c>
    </row>
    <row r="15" spans="1:15" ht="15.75" thickBot="1">
      <c r="A15" s="57"/>
      <c r="B15" s="61"/>
      <c r="C15" s="63" t="s">
        <v>102</v>
      </c>
      <c r="D15" s="75">
        <v>10</v>
      </c>
      <c r="E15" s="76">
        <v>1</v>
      </c>
      <c r="F15" s="76">
        <v>1</v>
      </c>
      <c r="G15" s="77">
        <f>D15-E15-F15</f>
        <v>8</v>
      </c>
      <c r="H15" s="75">
        <v>2</v>
      </c>
      <c r="I15" s="76">
        <v>1</v>
      </c>
      <c r="J15" s="76">
        <v>1</v>
      </c>
      <c r="K15" s="77">
        <f t="shared" si="0"/>
        <v>0</v>
      </c>
      <c r="L15" s="75">
        <v>2</v>
      </c>
      <c r="M15" s="76">
        <v>1</v>
      </c>
      <c r="N15" s="76">
        <v>1</v>
      </c>
      <c r="O15" s="77">
        <f t="shared" si="1"/>
        <v>0</v>
      </c>
    </row>
  </sheetData>
  <sortState ref="L9:N15">
    <sortCondition descending="1" ref="L8"/>
  </sortState>
  <mergeCells count="12">
    <mergeCell ref="L6:O6"/>
    <mergeCell ref="A8:A15"/>
    <mergeCell ref="B8:B9"/>
    <mergeCell ref="B10:B11"/>
    <mergeCell ref="B12:B13"/>
    <mergeCell ref="B14:B15"/>
    <mergeCell ref="A2:C3"/>
    <mergeCell ref="A6:A7"/>
    <mergeCell ref="B6:B7"/>
    <mergeCell ref="C6:C7"/>
    <mergeCell ref="D6:G6"/>
    <mergeCell ref="H6:K6"/>
  </mergeCells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O15"/>
  <sheetViews>
    <sheetView zoomScale="70" zoomScaleNormal="70" workbookViewId="0">
      <pane xSplit="3" ySplit="7" topLeftCell="D8" activePane="bottomRight" state="frozen"/>
      <selection activeCell="G72" sqref="G72"/>
      <selection pane="topRight" activeCell="G72" sqref="G72"/>
      <selection pane="bottomLeft" activeCell="G72" sqref="G72"/>
      <selection pane="bottomRight" activeCell="A2" sqref="A2:C3"/>
    </sheetView>
  </sheetViews>
  <sheetFormatPr baseColWidth="10" defaultColWidth="11.42578125" defaultRowHeight="15"/>
  <cols>
    <col min="1" max="1" width="36.42578125" style="29" customWidth="1"/>
    <col min="2" max="2" width="21.5703125" style="19" customWidth="1"/>
    <col min="3" max="3" width="31.28515625" style="29" customWidth="1"/>
    <col min="4" max="4" width="18" style="29" bestFit="1" customWidth="1"/>
    <col min="5" max="5" width="12.7109375" style="29" bestFit="1" customWidth="1"/>
    <col min="6" max="6" width="10.85546875" style="29" bestFit="1" customWidth="1"/>
    <col min="7" max="7" width="12" style="29" bestFit="1" customWidth="1"/>
    <col min="8" max="8" width="18" style="29" bestFit="1" customWidth="1"/>
    <col min="9" max="9" width="12.7109375" style="29" bestFit="1" customWidth="1"/>
    <col min="10" max="10" width="10.85546875" style="29" bestFit="1" customWidth="1"/>
    <col min="11" max="11" width="13.140625" style="29" bestFit="1" customWidth="1"/>
    <col min="12" max="12" width="18" style="29" bestFit="1" customWidth="1"/>
    <col min="13" max="13" width="12.7109375" style="29" bestFit="1" customWidth="1"/>
    <col min="14" max="14" width="10.85546875" style="29" bestFit="1" customWidth="1"/>
    <col min="15" max="15" width="12" style="29" bestFit="1" customWidth="1"/>
    <col min="16" max="16384" width="11.42578125" style="29"/>
  </cols>
  <sheetData>
    <row r="1" spans="1:15">
      <c r="A1" s="1"/>
      <c r="B1" s="5"/>
      <c r="C1" s="1"/>
      <c r="D1" s="1"/>
      <c r="E1" s="1"/>
      <c r="F1" s="1"/>
      <c r="G1" s="1"/>
    </row>
    <row r="2" spans="1:15">
      <c r="A2" s="71">
        <v>40546</v>
      </c>
      <c r="B2" s="71"/>
      <c r="C2" s="71"/>
      <c r="D2" s="1"/>
      <c r="E2" s="2"/>
      <c r="F2" s="2"/>
      <c r="G2" s="2"/>
    </row>
    <row r="3" spans="1:15" ht="22.5">
      <c r="A3" s="71"/>
      <c r="B3" s="71"/>
      <c r="C3" s="71"/>
      <c r="D3" s="1"/>
      <c r="E3" s="1"/>
      <c r="F3" s="1"/>
      <c r="G3" s="1"/>
      <c r="M3" s="3"/>
      <c r="N3" s="3"/>
    </row>
    <row r="4" spans="1:15">
      <c r="A4" s="1"/>
      <c r="B4" s="5"/>
      <c r="C4" s="1"/>
      <c r="D4" s="1"/>
      <c r="E4" s="1"/>
      <c r="F4" s="1"/>
      <c r="G4" s="1"/>
    </row>
    <row r="5" spans="1:15" ht="15.75" thickBot="1">
      <c r="A5" s="1"/>
      <c r="B5" s="5"/>
      <c r="C5" s="1"/>
      <c r="D5" s="1"/>
      <c r="E5" s="1"/>
      <c r="F5" s="1"/>
      <c r="G5" s="1"/>
    </row>
    <row r="6" spans="1:15">
      <c r="A6" s="58" t="s">
        <v>0</v>
      </c>
      <c r="B6" s="58" t="s">
        <v>1</v>
      </c>
      <c r="C6" s="58" t="s">
        <v>2</v>
      </c>
      <c r="D6" s="40" t="s">
        <v>103</v>
      </c>
      <c r="E6" s="41"/>
      <c r="F6" s="41"/>
      <c r="G6" s="41"/>
      <c r="H6" s="40" t="s">
        <v>104</v>
      </c>
      <c r="I6" s="41"/>
      <c r="J6" s="41"/>
      <c r="K6" s="41"/>
      <c r="L6" s="40" t="s">
        <v>105</v>
      </c>
      <c r="M6" s="41"/>
      <c r="N6" s="41"/>
      <c r="O6" s="41"/>
    </row>
    <row r="7" spans="1:15" ht="15.75" thickBot="1">
      <c r="A7" s="59"/>
      <c r="B7" s="59"/>
      <c r="C7" s="59"/>
      <c r="D7" s="20" t="s">
        <v>7</v>
      </c>
      <c r="E7" s="7" t="s">
        <v>8</v>
      </c>
      <c r="F7" s="7" t="s">
        <v>22</v>
      </c>
      <c r="G7" s="7" t="s">
        <v>9</v>
      </c>
      <c r="H7" s="7" t="s">
        <v>7</v>
      </c>
      <c r="I7" s="7" t="s">
        <v>8</v>
      </c>
      <c r="J7" s="7" t="s">
        <v>22</v>
      </c>
      <c r="K7" s="7" t="s">
        <v>9</v>
      </c>
      <c r="L7" s="31" t="s">
        <v>7</v>
      </c>
      <c r="M7" s="31" t="s">
        <v>8</v>
      </c>
      <c r="N7" s="31" t="s">
        <v>22</v>
      </c>
      <c r="O7" s="31" t="s">
        <v>9</v>
      </c>
    </row>
    <row r="8" spans="1:15" ht="18" customHeight="1">
      <c r="A8" s="55" t="s">
        <v>3</v>
      </c>
      <c r="B8" s="60" t="s">
        <v>4</v>
      </c>
      <c r="C8" s="62" t="s">
        <v>95</v>
      </c>
      <c r="D8" s="64">
        <v>4</v>
      </c>
      <c r="E8" s="65">
        <v>0</v>
      </c>
      <c r="F8" s="65">
        <v>0</v>
      </c>
      <c r="G8" s="66">
        <f t="shared" ref="G8:G15" si="0">+D8-E8-F8</f>
        <v>4</v>
      </c>
      <c r="H8" s="64">
        <v>4</v>
      </c>
      <c r="I8" s="65">
        <v>0</v>
      </c>
      <c r="J8" s="65">
        <v>0</v>
      </c>
      <c r="K8" s="66">
        <f t="shared" ref="K8:K15" si="1">+H8-I8-J8</f>
        <v>4</v>
      </c>
      <c r="L8" s="64">
        <v>3</v>
      </c>
      <c r="M8" s="65">
        <v>1</v>
      </c>
      <c r="N8" s="65">
        <v>1</v>
      </c>
      <c r="O8" s="66">
        <f t="shared" ref="O8:O15" si="2">+L8-M8-N8</f>
        <v>1</v>
      </c>
    </row>
    <row r="9" spans="1:15" ht="18" customHeight="1" thickBot="1">
      <c r="A9" s="56"/>
      <c r="B9" s="61"/>
      <c r="C9" s="63" t="s">
        <v>96</v>
      </c>
      <c r="D9" s="67">
        <v>10</v>
      </c>
      <c r="E9" s="4">
        <v>1</v>
      </c>
      <c r="F9" s="4">
        <v>1</v>
      </c>
      <c r="G9" s="68">
        <f t="shared" si="0"/>
        <v>8</v>
      </c>
      <c r="H9" s="67">
        <v>1</v>
      </c>
      <c r="I9" s="4">
        <v>0</v>
      </c>
      <c r="J9" s="4">
        <v>0</v>
      </c>
      <c r="K9" s="68">
        <f t="shared" si="1"/>
        <v>1</v>
      </c>
      <c r="L9" s="67">
        <v>4</v>
      </c>
      <c r="M9" s="4">
        <v>0</v>
      </c>
      <c r="N9" s="4">
        <v>0</v>
      </c>
      <c r="O9" s="68">
        <f t="shared" si="2"/>
        <v>4</v>
      </c>
    </row>
    <row r="10" spans="1:15" ht="18" customHeight="1">
      <c r="A10" s="56"/>
      <c r="B10" s="60" t="s">
        <v>94</v>
      </c>
      <c r="C10" s="62" t="s">
        <v>97</v>
      </c>
      <c r="D10" s="67">
        <v>5</v>
      </c>
      <c r="E10" s="4">
        <v>4</v>
      </c>
      <c r="F10" s="4">
        <v>0</v>
      </c>
      <c r="G10" s="68">
        <f t="shared" si="0"/>
        <v>1</v>
      </c>
      <c r="H10" s="67">
        <v>2</v>
      </c>
      <c r="I10" s="4">
        <v>1</v>
      </c>
      <c r="J10" s="4">
        <v>1</v>
      </c>
      <c r="K10" s="68">
        <f t="shared" si="1"/>
        <v>0</v>
      </c>
      <c r="L10" s="67">
        <v>5</v>
      </c>
      <c r="M10" s="4">
        <v>4</v>
      </c>
      <c r="N10" s="4">
        <v>0</v>
      </c>
      <c r="O10" s="68">
        <f t="shared" si="2"/>
        <v>1</v>
      </c>
    </row>
    <row r="11" spans="1:15" ht="15.75" thickBot="1">
      <c r="A11" s="56"/>
      <c r="B11" s="61"/>
      <c r="C11" s="63" t="s">
        <v>98</v>
      </c>
      <c r="D11" s="67">
        <v>1</v>
      </c>
      <c r="E11" s="4">
        <v>0</v>
      </c>
      <c r="F11" s="4">
        <v>0</v>
      </c>
      <c r="G11" s="68">
        <f t="shared" si="0"/>
        <v>1</v>
      </c>
      <c r="H11" s="67">
        <v>2</v>
      </c>
      <c r="I11" s="4">
        <v>2</v>
      </c>
      <c r="J11" s="4">
        <v>0</v>
      </c>
      <c r="K11" s="68">
        <f t="shared" si="1"/>
        <v>0</v>
      </c>
      <c r="L11" s="67">
        <v>10</v>
      </c>
      <c r="M11" s="4">
        <v>1</v>
      </c>
      <c r="N11" s="4">
        <v>1</v>
      </c>
      <c r="O11" s="68">
        <f t="shared" si="2"/>
        <v>8</v>
      </c>
    </row>
    <row r="12" spans="1:15">
      <c r="A12" s="56"/>
      <c r="B12" s="60" t="s">
        <v>6</v>
      </c>
      <c r="C12" s="62" t="s">
        <v>99</v>
      </c>
      <c r="D12" s="67">
        <v>5</v>
      </c>
      <c r="E12" s="4">
        <v>2</v>
      </c>
      <c r="F12" s="4">
        <v>0</v>
      </c>
      <c r="G12" s="68">
        <f t="shared" si="0"/>
        <v>3</v>
      </c>
      <c r="H12" s="67">
        <v>3</v>
      </c>
      <c r="I12" s="4">
        <v>1</v>
      </c>
      <c r="J12" s="4">
        <v>1</v>
      </c>
      <c r="K12" s="68">
        <f t="shared" si="1"/>
        <v>1</v>
      </c>
      <c r="L12" s="67">
        <v>1</v>
      </c>
      <c r="M12" s="4">
        <v>0</v>
      </c>
      <c r="N12" s="4">
        <v>0</v>
      </c>
      <c r="O12" s="68">
        <f t="shared" si="2"/>
        <v>1</v>
      </c>
    </row>
    <row r="13" spans="1:15" ht="15.75" thickBot="1">
      <c r="A13" s="56"/>
      <c r="B13" s="61"/>
      <c r="C13" s="63" t="s">
        <v>100</v>
      </c>
      <c r="D13" s="67">
        <v>2</v>
      </c>
      <c r="E13" s="4">
        <v>1</v>
      </c>
      <c r="F13" s="4">
        <v>1</v>
      </c>
      <c r="G13" s="68">
        <f t="shared" si="0"/>
        <v>0</v>
      </c>
      <c r="H13" s="67">
        <v>5</v>
      </c>
      <c r="I13" s="4">
        <v>4</v>
      </c>
      <c r="J13" s="4">
        <v>0</v>
      </c>
      <c r="K13" s="68">
        <f t="shared" si="1"/>
        <v>1</v>
      </c>
      <c r="L13" s="67">
        <v>2</v>
      </c>
      <c r="M13" s="4">
        <v>2</v>
      </c>
      <c r="N13" s="4">
        <v>0</v>
      </c>
      <c r="O13" s="68">
        <f t="shared" si="2"/>
        <v>0</v>
      </c>
    </row>
    <row r="14" spans="1:15">
      <c r="A14" s="56"/>
      <c r="B14" s="60" t="s">
        <v>5</v>
      </c>
      <c r="C14" s="62" t="s">
        <v>101</v>
      </c>
      <c r="D14" s="67">
        <v>3</v>
      </c>
      <c r="E14" s="4">
        <v>1</v>
      </c>
      <c r="F14" s="4">
        <v>1</v>
      </c>
      <c r="G14" s="68">
        <f t="shared" si="0"/>
        <v>1</v>
      </c>
      <c r="H14" s="67">
        <v>5</v>
      </c>
      <c r="I14" s="4">
        <v>2</v>
      </c>
      <c r="J14" s="4">
        <v>0</v>
      </c>
      <c r="K14" s="68">
        <f t="shared" si="1"/>
        <v>3</v>
      </c>
      <c r="L14" s="67">
        <v>5</v>
      </c>
      <c r="M14" s="4">
        <v>2</v>
      </c>
      <c r="N14" s="4">
        <v>0</v>
      </c>
      <c r="O14" s="68">
        <f t="shared" si="2"/>
        <v>3</v>
      </c>
    </row>
    <row r="15" spans="1:15" ht="15.75" thickBot="1">
      <c r="A15" s="57"/>
      <c r="B15" s="61"/>
      <c r="C15" s="63" t="s">
        <v>102</v>
      </c>
      <c r="D15" s="75">
        <v>2</v>
      </c>
      <c r="E15" s="76">
        <v>2</v>
      </c>
      <c r="F15" s="76">
        <v>0</v>
      </c>
      <c r="G15" s="77">
        <f t="shared" si="0"/>
        <v>0</v>
      </c>
      <c r="H15" s="75">
        <v>10</v>
      </c>
      <c r="I15" s="76">
        <v>1</v>
      </c>
      <c r="J15" s="76">
        <v>1</v>
      </c>
      <c r="K15" s="77">
        <f t="shared" si="1"/>
        <v>8</v>
      </c>
      <c r="L15" s="75">
        <v>2</v>
      </c>
      <c r="M15" s="76">
        <v>1</v>
      </c>
      <c r="N15" s="76">
        <v>1</v>
      </c>
      <c r="O15" s="77">
        <f t="shared" si="2"/>
        <v>0</v>
      </c>
    </row>
  </sheetData>
  <sortState ref="H9:J15">
    <sortCondition ref="H8"/>
  </sortState>
  <mergeCells count="12">
    <mergeCell ref="L6:O6"/>
    <mergeCell ref="A8:A15"/>
    <mergeCell ref="B8:B9"/>
    <mergeCell ref="B10:B11"/>
    <mergeCell ref="B12:B13"/>
    <mergeCell ref="B14:B15"/>
    <mergeCell ref="A2:C3"/>
    <mergeCell ref="A6:A7"/>
    <mergeCell ref="B6:B7"/>
    <mergeCell ref="C6:C7"/>
    <mergeCell ref="D6:G6"/>
    <mergeCell ref="H6:K6"/>
  </mergeCells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O15"/>
  <sheetViews>
    <sheetView zoomScale="70" zoomScaleNormal="70" workbookViewId="0">
      <pane xSplit="3" ySplit="7" topLeftCell="D8" activePane="bottomRight" state="frozen"/>
      <selection activeCell="G72" sqref="G72"/>
      <selection pane="topRight" activeCell="G72" sqref="G72"/>
      <selection pane="bottomLeft" activeCell="G72" sqref="G72"/>
      <selection pane="bottomRight" activeCell="C19" sqref="C19"/>
    </sheetView>
  </sheetViews>
  <sheetFormatPr baseColWidth="10" defaultColWidth="11.42578125" defaultRowHeight="15"/>
  <cols>
    <col min="1" max="1" width="36.42578125" style="29" customWidth="1"/>
    <col min="2" max="2" width="21.5703125" style="19" customWidth="1"/>
    <col min="3" max="3" width="37" style="29" customWidth="1"/>
    <col min="4" max="4" width="18" style="29" bestFit="1" customWidth="1"/>
    <col min="5" max="5" width="12.7109375" style="29" bestFit="1" customWidth="1"/>
    <col min="6" max="6" width="10.85546875" style="29" bestFit="1" customWidth="1"/>
    <col min="7" max="7" width="12" style="29" bestFit="1" customWidth="1"/>
    <col min="8" max="8" width="18" style="29" bestFit="1" customWidth="1"/>
    <col min="9" max="9" width="12.7109375" style="29" bestFit="1" customWidth="1"/>
    <col min="10" max="10" width="10.85546875" style="29" bestFit="1" customWidth="1"/>
    <col min="11" max="11" width="13.140625" style="29" bestFit="1" customWidth="1"/>
    <col min="12" max="12" width="18" style="29" bestFit="1" customWidth="1"/>
    <col min="13" max="13" width="12.7109375" style="29" bestFit="1" customWidth="1"/>
    <col min="14" max="14" width="10.85546875" style="29" bestFit="1" customWidth="1"/>
    <col min="15" max="15" width="12" style="29" bestFit="1" customWidth="1"/>
    <col min="16" max="16384" width="11.42578125" style="29"/>
  </cols>
  <sheetData>
    <row r="1" spans="1:15">
      <c r="A1" s="1"/>
      <c r="B1" s="5"/>
      <c r="C1" s="1"/>
      <c r="D1" s="1"/>
      <c r="E1" s="1"/>
      <c r="F1" s="1"/>
      <c r="G1" s="1"/>
    </row>
    <row r="2" spans="1:15">
      <c r="A2" s="71">
        <v>40547</v>
      </c>
      <c r="B2" s="71"/>
      <c r="C2" s="71"/>
      <c r="D2" s="1"/>
      <c r="E2" s="2"/>
      <c r="F2" s="2"/>
      <c r="G2" s="2"/>
    </row>
    <row r="3" spans="1:15" ht="22.5">
      <c r="A3" s="71"/>
      <c r="B3" s="71"/>
      <c r="C3" s="71"/>
      <c r="D3" s="1"/>
      <c r="E3" s="1"/>
      <c r="F3" s="1"/>
      <c r="G3" s="1"/>
      <c r="M3" s="3"/>
      <c r="N3" s="3"/>
    </row>
    <row r="4" spans="1:15">
      <c r="A4" s="1"/>
      <c r="B4" s="5"/>
      <c r="C4" s="1"/>
      <c r="D4" s="1"/>
      <c r="E4" s="1"/>
      <c r="F4" s="1"/>
      <c r="G4" s="1"/>
    </row>
    <row r="5" spans="1:15" ht="15.75" thickBot="1">
      <c r="A5" s="1"/>
      <c r="B5" s="5"/>
      <c r="C5" s="1"/>
      <c r="D5" s="1"/>
      <c r="E5" s="1"/>
      <c r="F5" s="1"/>
      <c r="G5" s="1"/>
    </row>
    <row r="6" spans="1:15">
      <c r="A6" s="58" t="s">
        <v>0</v>
      </c>
      <c r="B6" s="58" t="s">
        <v>1</v>
      </c>
      <c r="C6" s="58" t="s">
        <v>2</v>
      </c>
      <c r="D6" s="40" t="s">
        <v>103</v>
      </c>
      <c r="E6" s="41"/>
      <c r="F6" s="41"/>
      <c r="G6" s="41"/>
      <c r="H6" s="40" t="s">
        <v>104</v>
      </c>
      <c r="I6" s="41"/>
      <c r="J6" s="41"/>
      <c r="K6" s="41"/>
      <c r="L6" s="40" t="s">
        <v>105</v>
      </c>
      <c r="M6" s="41"/>
      <c r="N6" s="41"/>
      <c r="O6" s="41"/>
    </row>
    <row r="7" spans="1:15" ht="15.75" thickBot="1">
      <c r="A7" s="59"/>
      <c r="B7" s="59"/>
      <c r="C7" s="59"/>
      <c r="D7" s="20" t="s">
        <v>7</v>
      </c>
      <c r="E7" s="7" t="s">
        <v>8</v>
      </c>
      <c r="F7" s="7" t="s">
        <v>22</v>
      </c>
      <c r="G7" s="7" t="s">
        <v>9</v>
      </c>
      <c r="H7" s="7" t="s">
        <v>7</v>
      </c>
      <c r="I7" s="7" t="s">
        <v>8</v>
      </c>
      <c r="J7" s="7" t="s">
        <v>22</v>
      </c>
      <c r="K7" s="7" t="s">
        <v>9</v>
      </c>
      <c r="L7" s="31" t="s">
        <v>7</v>
      </c>
      <c r="M7" s="31" t="s">
        <v>8</v>
      </c>
      <c r="N7" s="31" t="s">
        <v>22</v>
      </c>
      <c r="O7" s="31" t="s">
        <v>9</v>
      </c>
    </row>
    <row r="8" spans="1:15" ht="18" customHeight="1">
      <c r="A8" s="55" t="s">
        <v>3</v>
      </c>
      <c r="B8" s="60" t="s">
        <v>4</v>
      </c>
      <c r="C8" s="62" t="s">
        <v>95</v>
      </c>
      <c r="D8" s="64">
        <v>4</v>
      </c>
      <c r="E8" s="65">
        <v>0</v>
      </c>
      <c r="F8" s="65">
        <v>0</v>
      </c>
      <c r="G8" s="66">
        <f t="shared" ref="G8:G15" si="0">+D8-E8-F8</f>
        <v>4</v>
      </c>
      <c r="H8" s="64">
        <v>4</v>
      </c>
      <c r="I8" s="65">
        <v>0</v>
      </c>
      <c r="J8" s="65">
        <v>0</v>
      </c>
      <c r="K8" s="66">
        <f t="shared" ref="K8:K15" si="1">+H8-I8-J8</f>
        <v>4</v>
      </c>
      <c r="L8" s="64">
        <v>4</v>
      </c>
      <c r="M8" s="65">
        <v>0</v>
      </c>
      <c r="N8" s="65">
        <v>0</v>
      </c>
      <c r="O8" s="66">
        <f t="shared" ref="O8:O15" si="2">+L8-M8-N8</f>
        <v>4</v>
      </c>
    </row>
    <row r="9" spans="1:15" ht="18" customHeight="1" thickBot="1">
      <c r="A9" s="56"/>
      <c r="B9" s="61"/>
      <c r="C9" s="63" t="s">
        <v>96</v>
      </c>
      <c r="D9" s="67">
        <v>10</v>
      </c>
      <c r="E9" s="4">
        <v>1</v>
      </c>
      <c r="F9" s="4">
        <v>1</v>
      </c>
      <c r="G9" s="68">
        <f t="shared" si="0"/>
        <v>8</v>
      </c>
      <c r="H9" s="67">
        <v>10</v>
      </c>
      <c r="I9" s="4">
        <v>1</v>
      </c>
      <c r="J9" s="4">
        <v>1</v>
      </c>
      <c r="K9" s="68">
        <f t="shared" si="1"/>
        <v>8</v>
      </c>
      <c r="L9" s="67">
        <v>10</v>
      </c>
      <c r="M9" s="4">
        <v>1</v>
      </c>
      <c r="N9" s="4">
        <v>1</v>
      </c>
      <c r="O9" s="68">
        <f t="shared" si="2"/>
        <v>8</v>
      </c>
    </row>
    <row r="10" spans="1:15" ht="18" customHeight="1">
      <c r="A10" s="56"/>
      <c r="B10" s="60" t="s">
        <v>94</v>
      </c>
      <c r="C10" s="62" t="s">
        <v>97</v>
      </c>
      <c r="D10" s="67">
        <v>5</v>
      </c>
      <c r="E10" s="4">
        <v>4</v>
      </c>
      <c r="F10" s="4">
        <v>0</v>
      </c>
      <c r="G10" s="68">
        <f t="shared" si="0"/>
        <v>1</v>
      </c>
      <c r="H10" s="67">
        <v>5</v>
      </c>
      <c r="I10" s="4">
        <v>4</v>
      </c>
      <c r="J10" s="4">
        <v>0</v>
      </c>
      <c r="K10" s="68">
        <f t="shared" si="1"/>
        <v>1</v>
      </c>
      <c r="L10" s="67">
        <v>5</v>
      </c>
      <c r="M10" s="4">
        <v>4</v>
      </c>
      <c r="N10" s="4">
        <v>0</v>
      </c>
      <c r="O10" s="68">
        <f t="shared" si="2"/>
        <v>1</v>
      </c>
    </row>
    <row r="11" spans="1:15" ht="15.75" thickBot="1">
      <c r="A11" s="56"/>
      <c r="B11" s="61"/>
      <c r="C11" s="63" t="s">
        <v>98</v>
      </c>
      <c r="D11" s="67">
        <v>1</v>
      </c>
      <c r="E11" s="4">
        <v>0</v>
      </c>
      <c r="F11" s="4">
        <v>0</v>
      </c>
      <c r="G11" s="68">
        <f t="shared" si="0"/>
        <v>1</v>
      </c>
      <c r="H11" s="67">
        <v>1</v>
      </c>
      <c r="I11" s="4">
        <v>0</v>
      </c>
      <c r="J11" s="4">
        <v>0</v>
      </c>
      <c r="K11" s="68">
        <f t="shared" si="1"/>
        <v>1</v>
      </c>
      <c r="L11" s="67">
        <v>1</v>
      </c>
      <c r="M11" s="4">
        <v>0</v>
      </c>
      <c r="N11" s="4">
        <v>0</v>
      </c>
      <c r="O11" s="68">
        <f t="shared" si="2"/>
        <v>1</v>
      </c>
    </row>
    <row r="12" spans="1:15">
      <c r="A12" s="56"/>
      <c r="B12" s="60" t="s">
        <v>6</v>
      </c>
      <c r="C12" s="62" t="s">
        <v>99</v>
      </c>
      <c r="D12" s="67">
        <v>5</v>
      </c>
      <c r="E12" s="4">
        <v>2</v>
      </c>
      <c r="F12" s="4">
        <v>0</v>
      </c>
      <c r="G12" s="68">
        <f t="shared" si="0"/>
        <v>3</v>
      </c>
      <c r="H12" s="67">
        <v>5</v>
      </c>
      <c r="I12" s="4">
        <v>2</v>
      </c>
      <c r="J12" s="4">
        <v>0</v>
      </c>
      <c r="K12" s="68">
        <f t="shared" si="1"/>
        <v>3</v>
      </c>
      <c r="L12" s="67">
        <v>5</v>
      </c>
      <c r="M12" s="4">
        <v>2</v>
      </c>
      <c r="N12" s="4">
        <v>0</v>
      </c>
      <c r="O12" s="68">
        <f t="shared" si="2"/>
        <v>3</v>
      </c>
    </row>
    <row r="13" spans="1:15" ht="15.75" thickBot="1">
      <c r="A13" s="56"/>
      <c r="B13" s="61"/>
      <c r="C13" s="63" t="s">
        <v>100</v>
      </c>
      <c r="D13" s="67">
        <v>2</v>
      </c>
      <c r="E13" s="4">
        <v>1</v>
      </c>
      <c r="F13" s="4">
        <v>1</v>
      </c>
      <c r="G13" s="68">
        <f t="shared" si="0"/>
        <v>0</v>
      </c>
      <c r="H13" s="67">
        <v>2</v>
      </c>
      <c r="I13" s="4">
        <v>1</v>
      </c>
      <c r="J13" s="4">
        <v>1</v>
      </c>
      <c r="K13" s="68">
        <f t="shared" si="1"/>
        <v>0</v>
      </c>
      <c r="L13" s="67">
        <v>2</v>
      </c>
      <c r="M13" s="4">
        <v>1</v>
      </c>
      <c r="N13" s="4">
        <v>1</v>
      </c>
      <c r="O13" s="68">
        <f t="shared" si="2"/>
        <v>0</v>
      </c>
    </row>
    <row r="14" spans="1:15">
      <c r="A14" s="56"/>
      <c r="B14" s="60" t="s">
        <v>5</v>
      </c>
      <c r="C14" s="62" t="s">
        <v>101</v>
      </c>
      <c r="D14" s="67">
        <v>3</v>
      </c>
      <c r="E14" s="4">
        <v>1</v>
      </c>
      <c r="F14" s="4">
        <v>1</v>
      </c>
      <c r="G14" s="68">
        <f t="shared" si="0"/>
        <v>1</v>
      </c>
      <c r="H14" s="67">
        <v>3</v>
      </c>
      <c r="I14" s="4">
        <v>1</v>
      </c>
      <c r="J14" s="4">
        <v>1</v>
      </c>
      <c r="K14" s="68">
        <f t="shared" si="1"/>
        <v>1</v>
      </c>
      <c r="L14" s="67">
        <v>3</v>
      </c>
      <c r="M14" s="4">
        <v>1</v>
      </c>
      <c r="N14" s="4">
        <v>1</v>
      </c>
      <c r="O14" s="68">
        <f t="shared" si="2"/>
        <v>1</v>
      </c>
    </row>
    <row r="15" spans="1:15" ht="15.75" thickBot="1">
      <c r="A15" s="57"/>
      <c r="B15" s="61"/>
      <c r="C15" s="63" t="s">
        <v>102</v>
      </c>
      <c r="D15" s="75">
        <v>2</v>
      </c>
      <c r="E15" s="76">
        <v>2</v>
      </c>
      <c r="F15" s="76">
        <v>0</v>
      </c>
      <c r="G15" s="77">
        <f t="shared" si="0"/>
        <v>0</v>
      </c>
      <c r="H15" s="75">
        <v>2</v>
      </c>
      <c r="I15" s="76">
        <v>2</v>
      </c>
      <c r="J15" s="76">
        <v>0</v>
      </c>
      <c r="K15" s="77">
        <f t="shared" si="1"/>
        <v>0</v>
      </c>
      <c r="L15" s="75">
        <v>2</v>
      </c>
      <c r="M15" s="76">
        <v>2</v>
      </c>
      <c r="N15" s="76">
        <v>0</v>
      </c>
      <c r="O15" s="77">
        <f t="shared" si="2"/>
        <v>0</v>
      </c>
    </row>
  </sheetData>
  <mergeCells count="12">
    <mergeCell ref="L6:O6"/>
    <mergeCell ref="A8:A15"/>
    <mergeCell ref="B8:B9"/>
    <mergeCell ref="B10:B11"/>
    <mergeCell ref="B12:B13"/>
    <mergeCell ref="B14:B15"/>
    <mergeCell ref="A2:C3"/>
    <mergeCell ref="A6:A7"/>
    <mergeCell ref="B6:B7"/>
    <mergeCell ref="C6:C7"/>
    <mergeCell ref="D6:G6"/>
    <mergeCell ref="H6:K6"/>
  </mergeCells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O15"/>
  <sheetViews>
    <sheetView zoomScale="70" zoomScaleNormal="70" workbookViewId="0">
      <pane xSplit="3" ySplit="7" topLeftCell="D8" activePane="bottomRight" state="frozen"/>
      <selection activeCell="G72" sqref="G72"/>
      <selection pane="topRight" activeCell="G72" sqref="G72"/>
      <selection pane="bottomLeft" activeCell="G72" sqref="G72"/>
      <selection pane="bottomRight" activeCell="C20" sqref="C20"/>
    </sheetView>
  </sheetViews>
  <sheetFormatPr baseColWidth="10" defaultColWidth="11.42578125" defaultRowHeight="15"/>
  <cols>
    <col min="1" max="1" width="36.42578125" style="29" customWidth="1"/>
    <col min="2" max="2" width="21.5703125" style="19" customWidth="1"/>
    <col min="3" max="3" width="42.85546875" style="29" customWidth="1"/>
    <col min="4" max="4" width="18" style="29" bestFit="1" customWidth="1"/>
    <col min="5" max="5" width="12.7109375" style="29" bestFit="1" customWidth="1"/>
    <col min="6" max="6" width="10.85546875" style="29" bestFit="1" customWidth="1"/>
    <col min="7" max="7" width="12" style="29" bestFit="1" customWidth="1"/>
    <col min="8" max="8" width="18" style="29" bestFit="1" customWidth="1"/>
    <col min="9" max="9" width="12.7109375" style="29" bestFit="1" customWidth="1"/>
    <col min="10" max="10" width="10.85546875" style="29" bestFit="1" customWidth="1"/>
    <col min="11" max="11" width="13.140625" style="29" bestFit="1" customWidth="1"/>
    <col min="12" max="12" width="18" style="29" bestFit="1" customWidth="1"/>
    <col min="13" max="13" width="12.7109375" style="29" bestFit="1" customWidth="1"/>
    <col min="14" max="14" width="10.85546875" style="29" bestFit="1" customWidth="1"/>
    <col min="15" max="15" width="12" style="29" bestFit="1" customWidth="1"/>
    <col min="16" max="16384" width="11.42578125" style="29"/>
  </cols>
  <sheetData>
    <row r="1" spans="1:15">
      <c r="A1" s="1"/>
      <c r="B1" s="5"/>
      <c r="C1" s="1"/>
      <c r="D1" s="1"/>
      <c r="E1" s="1"/>
      <c r="F1" s="1"/>
      <c r="G1" s="1"/>
    </row>
    <row r="2" spans="1:15">
      <c r="A2" s="71">
        <v>40548</v>
      </c>
      <c r="B2" s="71"/>
      <c r="C2" s="71"/>
      <c r="D2" s="1"/>
      <c r="E2" s="2"/>
      <c r="F2" s="2"/>
      <c r="G2" s="2"/>
    </row>
    <row r="3" spans="1:15" ht="22.5">
      <c r="A3" s="71"/>
      <c r="B3" s="71"/>
      <c r="C3" s="71"/>
      <c r="D3" s="1"/>
      <c r="E3" s="1"/>
      <c r="F3" s="1"/>
      <c r="G3" s="1"/>
      <c r="M3" s="3"/>
      <c r="N3" s="3"/>
    </row>
    <row r="4" spans="1:15">
      <c r="A4" s="1"/>
      <c r="B4" s="5"/>
      <c r="C4" s="1"/>
      <c r="D4" s="1"/>
      <c r="E4" s="1"/>
      <c r="F4" s="1"/>
      <c r="G4" s="1"/>
    </row>
    <row r="5" spans="1:15" ht="15.75" thickBot="1">
      <c r="A5" s="1"/>
      <c r="B5" s="5"/>
      <c r="C5" s="1"/>
      <c r="D5" s="1"/>
      <c r="E5" s="1"/>
      <c r="F5" s="1"/>
      <c r="G5" s="1"/>
    </row>
    <row r="6" spans="1:15">
      <c r="A6" s="58" t="s">
        <v>0</v>
      </c>
      <c r="B6" s="58" t="s">
        <v>1</v>
      </c>
      <c r="C6" s="58" t="s">
        <v>2</v>
      </c>
      <c r="D6" s="40" t="s">
        <v>103</v>
      </c>
      <c r="E6" s="41"/>
      <c r="F6" s="41"/>
      <c r="G6" s="41"/>
      <c r="H6" s="40" t="s">
        <v>104</v>
      </c>
      <c r="I6" s="41"/>
      <c r="J6" s="41"/>
      <c r="K6" s="41"/>
      <c r="L6" s="40" t="s">
        <v>105</v>
      </c>
      <c r="M6" s="41"/>
      <c r="N6" s="41"/>
      <c r="O6" s="42"/>
    </row>
    <row r="7" spans="1:15" ht="15.75" thickBot="1">
      <c r="A7" s="59"/>
      <c r="B7" s="59"/>
      <c r="C7" s="59"/>
      <c r="D7" s="20" t="s">
        <v>7</v>
      </c>
      <c r="E7" s="7" t="s">
        <v>8</v>
      </c>
      <c r="F7" s="7" t="s">
        <v>22</v>
      </c>
      <c r="G7" s="7" t="s">
        <v>9</v>
      </c>
      <c r="H7" s="7" t="s">
        <v>7</v>
      </c>
      <c r="I7" s="7" t="s">
        <v>8</v>
      </c>
      <c r="J7" s="7" t="s">
        <v>22</v>
      </c>
      <c r="K7" s="7" t="s">
        <v>9</v>
      </c>
      <c r="L7" s="32" t="s">
        <v>7</v>
      </c>
      <c r="M7" s="33" t="s">
        <v>8</v>
      </c>
      <c r="N7" s="33" t="s">
        <v>22</v>
      </c>
      <c r="O7" s="74" t="s">
        <v>9</v>
      </c>
    </row>
    <row r="8" spans="1:15" ht="18" customHeight="1">
      <c r="A8" s="55" t="s">
        <v>3</v>
      </c>
      <c r="B8" s="60" t="s">
        <v>4</v>
      </c>
      <c r="C8" s="62" t="s">
        <v>95</v>
      </c>
      <c r="D8" s="64">
        <v>4</v>
      </c>
      <c r="E8" s="65">
        <v>0</v>
      </c>
      <c r="F8" s="65">
        <v>0</v>
      </c>
      <c r="G8" s="66">
        <f t="shared" ref="G8:G15" si="0">+D8-E8-F8</f>
        <v>4</v>
      </c>
      <c r="H8" s="64">
        <v>4</v>
      </c>
      <c r="I8" s="65">
        <v>0</v>
      </c>
      <c r="J8" s="65">
        <v>0</v>
      </c>
      <c r="K8" s="66">
        <f t="shared" ref="K8:K15" si="1">+H8-I8-J8</f>
        <v>4</v>
      </c>
      <c r="L8" s="64">
        <v>4</v>
      </c>
      <c r="M8" s="65">
        <v>0</v>
      </c>
      <c r="N8" s="65">
        <v>0</v>
      </c>
      <c r="O8" s="66">
        <f t="shared" ref="O8:O15" si="2">+L8-M8-N8</f>
        <v>4</v>
      </c>
    </row>
    <row r="9" spans="1:15" ht="18" customHeight="1" thickBot="1">
      <c r="A9" s="56"/>
      <c r="B9" s="61"/>
      <c r="C9" s="63" t="s">
        <v>96</v>
      </c>
      <c r="D9" s="67">
        <v>5</v>
      </c>
      <c r="E9" s="4">
        <v>4</v>
      </c>
      <c r="F9" s="4">
        <v>0</v>
      </c>
      <c r="G9" s="68">
        <f t="shared" si="0"/>
        <v>1</v>
      </c>
      <c r="H9" s="67">
        <v>1</v>
      </c>
      <c r="I9" s="4">
        <v>0</v>
      </c>
      <c r="J9" s="4">
        <v>0</v>
      </c>
      <c r="K9" s="68">
        <f t="shared" si="1"/>
        <v>1</v>
      </c>
      <c r="L9" s="67">
        <v>10</v>
      </c>
      <c r="M9" s="4">
        <v>1</v>
      </c>
      <c r="N9" s="4">
        <v>1</v>
      </c>
      <c r="O9" s="68">
        <f t="shared" si="2"/>
        <v>8</v>
      </c>
    </row>
    <row r="10" spans="1:15" ht="18" customHeight="1">
      <c r="A10" s="56"/>
      <c r="B10" s="60" t="s">
        <v>94</v>
      </c>
      <c r="C10" s="62" t="s">
        <v>97</v>
      </c>
      <c r="D10" s="67">
        <v>5</v>
      </c>
      <c r="E10" s="4">
        <v>4</v>
      </c>
      <c r="F10" s="4">
        <v>0</v>
      </c>
      <c r="G10" s="68">
        <f t="shared" si="0"/>
        <v>1</v>
      </c>
      <c r="H10" s="67">
        <v>2</v>
      </c>
      <c r="I10" s="4">
        <v>1</v>
      </c>
      <c r="J10" s="4">
        <v>1</v>
      </c>
      <c r="K10" s="68">
        <f t="shared" si="1"/>
        <v>0</v>
      </c>
      <c r="L10" s="67">
        <v>5</v>
      </c>
      <c r="M10" s="4">
        <v>4</v>
      </c>
      <c r="N10" s="4">
        <v>0</v>
      </c>
      <c r="O10" s="68">
        <f t="shared" si="2"/>
        <v>1</v>
      </c>
    </row>
    <row r="11" spans="1:15" ht="15.75" thickBot="1">
      <c r="A11" s="56"/>
      <c r="B11" s="61"/>
      <c r="C11" s="63" t="s">
        <v>98</v>
      </c>
      <c r="D11" s="67">
        <v>1</v>
      </c>
      <c r="E11" s="4">
        <v>0</v>
      </c>
      <c r="F11" s="4">
        <v>0</v>
      </c>
      <c r="G11" s="68">
        <f t="shared" si="0"/>
        <v>1</v>
      </c>
      <c r="H11" s="67">
        <v>2</v>
      </c>
      <c r="I11" s="4">
        <v>2</v>
      </c>
      <c r="J11" s="4">
        <v>0</v>
      </c>
      <c r="K11" s="68">
        <f t="shared" si="1"/>
        <v>0</v>
      </c>
      <c r="L11" s="67">
        <v>5</v>
      </c>
      <c r="M11" s="4">
        <v>2</v>
      </c>
      <c r="N11" s="4">
        <v>0</v>
      </c>
      <c r="O11" s="68">
        <f t="shared" si="2"/>
        <v>3</v>
      </c>
    </row>
    <row r="12" spans="1:15">
      <c r="A12" s="56"/>
      <c r="B12" s="60" t="s">
        <v>6</v>
      </c>
      <c r="C12" s="62" t="s">
        <v>99</v>
      </c>
      <c r="D12" s="67">
        <v>5</v>
      </c>
      <c r="E12" s="4">
        <v>2</v>
      </c>
      <c r="F12" s="4">
        <v>0</v>
      </c>
      <c r="G12" s="68">
        <f t="shared" si="0"/>
        <v>3</v>
      </c>
      <c r="H12" s="67">
        <v>3</v>
      </c>
      <c r="I12" s="4">
        <v>1</v>
      </c>
      <c r="J12" s="4">
        <v>1</v>
      </c>
      <c r="K12" s="68">
        <f t="shared" si="1"/>
        <v>1</v>
      </c>
      <c r="L12" s="67">
        <v>3</v>
      </c>
      <c r="M12" s="4">
        <v>1</v>
      </c>
      <c r="N12" s="4">
        <v>1</v>
      </c>
      <c r="O12" s="68">
        <f t="shared" si="2"/>
        <v>1</v>
      </c>
    </row>
    <row r="13" spans="1:15" ht="15.75" thickBot="1">
      <c r="A13" s="56"/>
      <c r="B13" s="61"/>
      <c r="C13" s="63" t="s">
        <v>100</v>
      </c>
      <c r="D13" s="67">
        <v>10</v>
      </c>
      <c r="E13" s="4">
        <v>1</v>
      </c>
      <c r="F13" s="4">
        <v>1</v>
      </c>
      <c r="G13" s="68">
        <f t="shared" si="0"/>
        <v>8</v>
      </c>
      <c r="H13" s="67">
        <v>5</v>
      </c>
      <c r="I13" s="4">
        <v>4</v>
      </c>
      <c r="J13" s="4">
        <v>0</v>
      </c>
      <c r="K13" s="68">
        <f t="shared" si="1"/>
        <v>1</v>
      </c>
      <c r="L13" s="67">
        <v>2</v>
      </c>
      <c r="M13" s="4">
        <v>1</v>
      </c>
      <c r="N13" s="4">
        <v>1</v>
      </c>
      <c r="O13" s="68">
        <f t="shared" si="2"/>
        <v>0</v>
      </c>
    </row>
    <row r="14" spans="1:15">
      <c r="A14" s="56"/>
      <c r="B14" s="60" t="s">
        <v>5</v>
      </c>
      <c r="C14" s="62" t="s">
        <v>101</v>
      </c>
      <c r="D14" s="67">
        <v>3</v>
      </c>
      <c r="E14" s="4">
        <v>1</v>
      </c>
      <c r="F14" s="4">
        <v>1</v>
      </c>
      <c r="G14" s="68">
        <f t="shared" si="0"/>
        <v>1</v>
      </c>
      <c r="H14" s="67">
        <v>5</v>
      </c>
      <c r="I14" s="4">
        <v>2</v>
      </c>
      <c r="J14" s="4">
        <v>0</v>
      </c>
      <c r="K14" s="68">
        <f t="shared" si="1"/>
        <v>3</v>
      </c>
      <c r="L14" s="67">
        <v>2</v>
      </c>
      <c r="M14" s="4">
        <v>2</v>
      </c>
      <c r="N14" s="4">
        <v>0</v>
      </c>
      <c r="O14" s="68">
        <f t="shared" si="2"/>
        <v>0</v>
      </c>
    </row>
    <row r="15" spans="1:15" ht="15.75" thickBot="1">
      <c r="A15" s="57"/>
      <c r="B15" s="61"/>
      <c r="C15" s="63" t="s">
        <v>102</v>
      </c>
      <c r="D15" s="75">
        <v>2</v>
      </c>
      <c r="E15" s="76">
        <v>2</v>
      </c>
      <c r="F15" s="76">
        <v>0</v>
      </c>
      <c r="G15" s="77">
        <f t="shared" si="0"/>
        <v>0</v>
      </c>
      <c r="H15" s="75">
        <v>10</v>
      </c>
      <c r="I15" s="76">
        <v>1</v>
      </c>
      <c r="J15" s="76">
        <v>1</v>
      </c>
      <c r="K15" s="77">
        <f t="shared" si="1"/>
        <v>8</v>
      </c>
      <c r="L15" s="75">
        <v>1</v>
      </c>
      <c r="M15" s="76">
        <v>0</v>
      </c>
      <c r="N15" s="76">
        <v>0</v>
      </c>
      <c r="O15" s="77">
        <f t="shared" si="2"/>
        <v>1</v>
      </c>
    </row>
  </sheetData>
  <sortState ref="H9:J15">
    <sortCondition ref="H8"/>
  </sortState>
  <mergeCells count="12">
    <mergeCell ref="L6:O6"/>
    <mergeCell ref="A8:A15"/>
    <mergeCell ref="B8:B9"/>
    <mergeCell ref="B10:B11"/>
    <mergeCell ref="B12:B13"/>
    <mergeCell ref="B14:B15"/>
    <mergeCell ref="A2:C3"/>
    <mergeCell ref="A6:A7"/>
    <mergeCell ref="B6:B7"/>
    <mergeCell ref="C6:C7"/>
    <mergeCell ref="D6:G6"/>
    <mergeCell ref="H6:K6"/>
  </mergeCells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sheetPr>
    <tabColor rgb="FFFFFF00"/>
  </sheetPr>
  <dimension ref="A1:Q15"/>
  <sheetViews>
    <sheetView tabSelected="1" zoomScale="70" zoomScaleNormal="70" workbookViewId="0">
      <pane xSplit="3" ySplit="7" topLeftCell="D8" activePane="bottomRight" state="frozen"/>
      <selection pane="topRight" activeCell="D1" sqref="D1"/>
      <selection pane="bottomLeft" activeCell="A8" sqref="A8"/>
      <selection pane="bottomRight" activeCell="C31" sqref="C31"/>
    </sheetView>
  </sheetViews>
  <sheetFormatPr baseColWidth="10" defaultColWidth="11.42578125" defaultRowHeight="15"/>
  <cols>
    <col min="1" max="1" width="9.7109375" bestFit="1" customWidth="1"/>
    <col min="2" max="2" width="27.5703125" bestFit="1" customWidth="1"/>
    <col min="3" max="3" width="44.28515625" customWidth="1"/>
    <col min="4" max="4" width="15.28515625" bestFit="1" customWidth="1"/>
    <col min="5" max="5" width="11.42578125" bestFit="1" customWidth="1"/>
    <col min="6" max="6" width="9.5703125" bestFit="1" customWidth="1"/>
    <col min="7" max="7" width="11.5703125" bestFit="1" customWidth="1"/>
    <col min="8" max="8" width="15.28515625" bestFit="1" customWidth="1"/>
    <col min="9" max="9" width="11.42578125" bestFit="1" customWidth="1"/>
    <col min="10" max="10" width="9.5703125" bestFit="1" customWidth="1"/>
    <col min="11" max="11" width="12.85546875" bestFit="1" customWidth="1"/>
    <col min="12" max="12" width="15.28515625" bestFit="1" customWidth="1"/>
    <col min="13" max="13" width="11.42578125" bestFit="1" customWidth="1"/>
    <col min="14" max="14" width="9.5703125" bestFit="1" customWidth="1"/>
    <col min="15" max="15" width="9.28515625" bestFit="1" customWidth="1"/>
  </cols>
  <sheetData>
    <row r="1" spans="1:17" ht="15.75" thickBot="1">
      <c r="A1" s="1"/>
      <c r="B1" s="1"/>
      <c r="C1" s="1"/>
      <c r="D1" s="1"/>
      <c r="E1" s="1"/>
      <c r="F1" s="1"/>
      <c r="G1" s="1"/>
      <c r="J1" s="1"/>
    </row>
    <row r="2" spans="1:17">
      <c r="A2" s="1"/>
      <c r="B2" s="90" t="s">
        <v>117</v>
      </c>
      <c r="C2" s="91"/>
      <c r="D2" s="1"/>
      <c r="E2" s="2"/>
      <c r="F2" s="2"/>
      <c r="G2" s="2"/>
      <c r="J2" s="2"/>
    </row>
    <row r="3" spans="1:17" ht="23.25" thickBot="1">
      <c r="A3" s="1"/>
      <c r="B3" s="92"/>
      <c r="C3" s="93"/>
      <c r="D3" s="8"/>
      <c r="E3" s="8"/>
      <c r="F3" s="8"/>
      <c r="G3" s="8"/>
      <c r="H3" s="8"/>
      <c r="I3" s="8"/>
      <c r="J3" s="8"/>
      <c r="K3" s="8"/>
      <c r="M3" s="3"/>
      <c r="N3" s="3"/>
    </row>
    <row r="4" spans="1:17">
      <c r="A4" s="1"/>
      <c r="B4" s="1"/>
      <c r="C4" s="1"/>
      <c r="D4" s="1"/>
      <c r="E4" s="1"/>
      <c r="F4" s="1"/>
      <c r="G4" s="1"/>
      <c r="J4" s="1"/>
    </row>
    <row r="5" spans="1:17" ht="15.75" thickBot="1">
      <c r="A5" s="1"/>
      <c r="B5" s="1"/>
      <c r="C5" s="1"/>
      <c r="D5" s="1"/>
      <c r="E5" s="1"/>
      <c r="F5" s="1"/>
      <c r="G5" s="1"/>
      <c r="J5" s="1"/>
    </row>
    <row r="6" spans="1:17">
      <c r="A6" s="35" t="s">
        <v>0</v>
      </c>
      <c r="B6" s="37" t="s">
        <v>1</v>
      </c>
      <c r="C6" s="38" t="s">
        <v>2</v>
      </c>
      <c r="D6" s="40" t="s">
        <v>103</v>
      </c>
      <c r="E6" s="41"/>
      <c r="F6" s="41"/>
      <c r="G6" s="42"/>
      <c r="H6" s="40" t="s">
        <v>104</v>
      </c>
      <c r="I6" s="41"/>
      <c r="J6" s="41"/>
      <c r="K6" s="42"/>
      <c r="L6" s="35" t="s">
        <v>105</v>
      </c>
      <c r="M6" s="37"/>
      <c r="N6" s="37"/>
      <c r="O6" s="38"/>
      <c r="P6" s="29"/>
      <c r="Q6" s="29"/>
    </row>
    <row r="7" spans="1:17" ht="26.25" customHeight="1" thickBot="1">
      <c r="A7" s="36"/>
      <c r="B7" s="43"/>
      <c r="C7" s="39"/>
      <c r="D7" s="72" t="s">
        <v>7</v>
      </c>
      <c r="E7" s="33" t="s">
        <v>8</v>
      </c>
      <c r="F7" s="73" t="s">
        <v>22</v>
      </c>
      <c r="G7" s="74" t="s">
        <v>9</v>
      </c>
      <c r="H7" s="72" t="s">
        <v>7</v>
      </c>
      <c r="I7" s="33" t="s">
        <v>8</v>
      </c>
      <c r="J7" s="73" t="s">
        <v>22</v>
      </c>
      <c r="K7" s="74" t="s">
        <v>9</v>
      </c>
      <c r="L7" s="72" t="s">
        <v>7</v>
      </c>
      <c r="M7" s="33" t="s">
        <v>8</v>
      </c>
      <c r="N7" s="73" t="s">
        <v>22</v>
      </c>
      <c r="O7" s="74" t="s">
        <v>9</v>
      </c>
      <c r="P7" s="29"/>
      <c r="Q7" s="29"/>
    </row>
    <row r="8" spans="1:17">
      <c r="A8" s="55" t="s">
        <v>3</v>
      </c>
      <c r="B8" s="60" t="s">
        <v>4</v>
      </c>
      <c r="C8" s="62" t="s">
        <v>95</v>
      </c>
      <c r="D8" s="64">
        <f>'01'!D8+'02'!D8+'03'!D8+'04'!D8+'05'!D8</f>
        <v>20</v>
      </c>
      <c r="E8" s="65">
        <f>'01'!E8+'02'!E8+'03'!E8+'04'!E8+'05'!E8</f>
        <v>5</v>
      </c>
      <c r="F8" s="65">
        <f>'01'!F8+'02'!F8+'03'!F8+'04'!F8+'05'!F8</f>
        <v>1</v>
      </c>
      <c r="G8" s="66">
        <f>+D8-E8-F8</f>
        <v>14</v>
      </c>
      <c r="H8" s="64">
        <f>'01'!H8+'02'!H8+'03'!H8+'04'!H8+'05'!H8</f>
        <v>19</v>
      </c>
      <c r="I8" s="65">
        <f>'01'!I8+'02'!I8+'03'!I8+'04'!I8+'05'!I8</f>
        <v>1</v>
      </c>
      <c r="J8" s="65">
        <f>'01'!J8+'02'!J8+'03'!J8+'04'!J8+'05'!J8</f>
        <v>1</v>
      </c>
      <c r="K8" s="66">
        <f>+H8-I8-J8</f>
        <v>17</v>
      </c>
      <c r="L8" s="64">
        <f>'01'!L8+'02'!L8+'03'!L8+'04'!L8+'05'!L8</f>
        <v>21</v>
      </c>
      <c r="M8" s="65">
        <f>'01'!M8+'02'!M8+'03'!M8+'04'!M8+'05'!M8</f>
        <v>9</v>
      </c>
      <c r="N8" s="65">
        <f>'01'!N8+'02'!N8+'03'!N8+'04'!N8+'05'!N8</f>
        <v>1</v>
      </c>
      <c r="O8" s="66">
        <f t="shared" ref="O8:O15" si="0">+L8-M8-N8</f>
        <v>11</v>
      </c>
    </row>
    <row r="9" spans="1:17" ht="15.75" thickBot="1">
      <c r="A9" s="56"/>
      <c r="B9" s="61"/>
      <c r="C9" s="63" t="s">
        <v>96</v>
      </c>
      <c r="D9" s="67">
        <f>'01'!D9+'02'!D9+'03'!D9+'04'!D9+'05'!D9</f>
        <v>31</v>
      </c>
      <c r="E9" s="4">
        <f>'01'!E9+'02'!E9+'03'!E9+'04'!E9+'05'!E9</f>
        <v>8</v>
      </c>
      <c r="F9" s="4">
        <f>'01'!F9+'02'!F9+'03'!F9+'04'!F9+'05'!F9</f>
        <v>2</v>
      </c>
      <c r="G9" s="68">
        <f>+D9-E9-F9</f>
        <v>21</v>
      </c>
      <c r="H9" s="67">
        <f>'01'!H9+'02'!H9+'03'!H9+'04'!H9+'05'!H9</f>
        <v>26</v>
      </c>
      <c r="I9" s="4">
        <f>'01'!I9+'02'!I9+'03'!I9+'04'!I9+'05'!I9</f>
        <v>2</v>
      </c>
      <c r="J9" s="4">
        <f>'01'!J9+'02'!J9+'03'!J9+'04'!J9+'05'!J9</f>
        <v>2</v>
      </c>
      <c r="K9" s="68">
        <f t="shared" ref="K8:K15" si="1">+H9-I9-J9</f>
        <v>22</v>
      </c>
      <c r="L9" s="67">
        <f>'01'!L9+'02'!L9+'03'!L9+'04'!L9+'05'!L9</f>
        <v>44</v>
      </c>
      <c r="M9" s="4">
        <f>'01'!M9+'02'!M9+'03'!M9+'04'!M9+'05'!M9</f>
        <v>4</v>
      </c>
      <c r="N9" s="4">
        <f>'01'!N9+'02'!N9+'03'!N9+'04'!N9+'05'!N9</f>
        <v>4</v>
      </c>
      <c r="O9" s="68">
        <f t="shared" si="0"/>
        <v>36</v>
      </c>
    </row>
    <row r="10" spans="1:17">
      <c r="A10" s="56"/>
      <c r="B10" s="60" t="s">
        <v>94</v>
      </c>
      <c r="C10" s="62" t="s">
        <v>97</v>
      </c>
      <c r="D10" s="67">
        <f>'01'!D10+'02'!D10+'03'!D10+'04'!D10+'05'!D10</f>
        <v>22</v>
      </c>
      <c r="E10" s="4">
        <f>'01'!E10+'02'!E10+'03'!E10+'04'!E10+'05'!E10</f>
        <v>17</v>
      </c>
      <c r="F10" s="4">
        <f>'01'!F10+'02'!F10+'03'!F10+'04'!F10+'05'!F10</f>
        <v>1</v>
      </c>
      <c r="G10" s="68">
        <f t="shared" ref="G8:G15" si="2">+D10-E10-F10</f>
        <v>4</v>
      </c>
      <c r="H10" s="67">
        <f>'01'!H10+'02'!H10+'03'!H10+'04'!H10+'05'!H10</f>
        <v>19</v>
      </c>
      <c r="I10" s="4">
        <f>'01'!I10+'02'!I10+'03'!I10+'04'!I10+'05'!I10</f>
        <v>14</v>
      </c>
      <c r="J10" s="4">
        <f>'01'!J10+'02'!J10+'03'!J10+'04'!J10+'05'!J10</f>
        <v>2</v>
      </c>
      <c r="K10" s="68">
        <f t="shared" si="1"/>
        <v>3</v>
      </c>
      <c r="L10" s="67">
        <f>'01'!L10+'02'!L10+'03'!L10+'04'!L10+'05'!L10</f>
        <v>22</v>
      </c>
      <c r="M10" s="4">
        <f>'01'!M10+'02'!M10+'03'!M10+'04'!M10+'05'!M10</f>
        <v>16</v>
      </c>
      <c r="N10" s="4">
        <f>'01'!N10+'02'!N10+'03'!N10+'04'!N10+'05'!N10</f>
        <v>0</v>
      </c>
      <c r="O10" s="68">
        <f t="shared" si="0"/>
        <v>6</v>
      </c>
    </row>
    <row r="11" spans="1:17" ht="15.75" thickBot="1">
      <c r="A11" s="56"/>
      <c r="B11" s="61"/>
      <c r="C11" s="63" t="s">
        <v>98</v>
      </c>
      <c r="D11" s="67">
        <f>'01'!D11+'02'!D11+'03'!D11+'04'!D11+'05'!D11</f>
        <v>15</v>
      </c>
      <c r="E11" s="4">
        <f>'01'!E11+'02'!E11+'03'!E11+'04'!E11+'05'!E11</f>
        <v>3</v>
      </c>
      <c r="F11" s="4">
        <f>'01'!F11+'02'!F11+'03'!F11+'04'!F11+'05'!F11</f>
        <v>1</v>
      </c>
      <c r="G11" s="68">
        <f t="shared" si="2"/>
        <v>11</v>
      </c>
      <c r="H11" s="67">
        <f>'01'!H11+'02'!H11+'03'!H11+'04'!H11+'05'!H11</f>
        <v>16</v>
      </c>
      <c r="I11" s="4">
        <f>'01'!I11+'02'!I11+'03'!I11+'04'!I11+'05'!I11</f>
        <v>5</v>
      </c>
      <c r="J11" s="4">
        <f>'01'!J11+'02'!J11+'03'!J11+'04'!J11+'05'!J11</f>
        <v>1</v>
      </c>
      <c r="K11" s="68">
        <f t="shared" si="1"/>
        <v>10</v>
      </c>
      <c r="L11" s="67">
        <f>'01'!L11+'02'!L11+'03'!L11+'04'!L11+'05'!L11</f>
        <v>20</v>
      </c>
      <c r="M11" s="4">
        <f>'01'!M11+'02'!M11+'03'!M11+'04'!M11+'05'!M11</f>
        <v>6</v>
      </c>
      <c r="N11" s="4">
        <f>'01'!N11+'02'!N11+'03'!N11+'04'!N11+'05'!N11</f>
        <v>2</v>
      </c>
      <c r="O11" s="68">
        <f t="shared" si="0"/>
        <v>12</v>
      </c>
    </row>
    <row r="12" spans="1:17">
      <c r="A12" s="56"/>
      <c r="B12" s="60" t="s">
        <v>6</v>
      </c>
      <c r="C12" s="62" t="s">
        <v>99</v>
      </c>
      <c r="D12" s="67">
        <f>'01'!D12+'02'!D12+'03'!D12+'04'!D12+'05'!D12</f>
        <v>18</v>
      </c>
      <c r="E12" s="4">
        <f>'01'!E12+'02'!E12+'03'!E12+'04'!E12+'05'!E12</f>
        <v>8</v>
      </c>
      <c r="F12" s="4">
        <f>'01'!F12+'02'!F12+'03'!F12+'04'!F12+'05'!F12</f>
        <v>0</v>
      </c>
      <c r="G12" s="68">
        <f t="shared" si="2"/>
        <v>10</v>
      </c>
      <c r="H12" s="67">
        <f>'01'!H12+'02'!H12+'03'!H12+'04'!H12+'05'!H12</f>
        <v>17</v>
      </c>
      <c r="I12" s="4">
        <f>'01'!I12+'02'!I12+'03'!I12+'04'!I12+'05'!I12</f>
        <v>6</v>
      </c>
      <c r="J12" s="4">
        <f>'01'!J12+'02'!J12+'03'!J12+'04'!J12+'05'!J12</f>
        <v>2</v>
      </c>
      <c r="K12" s="68">
        <f t="shared" si="1"/>
        <v>9</v>
      </c>
      <c r="L12" s="67">
        <f>'01'!L12+'02'!L12+'03'!L12+'04'!L12+'05'!L12</f>
        <v>16</v>
      </c>
      <c r="M12" s="4">
        <f>'01'!M12+'02'!M12+'03'!M12+'04'!M12+'05'!M12</f>
        <v>6</v>
      </c>
      <c r="N12" s="4">
        <f>'01'!N12+'02'!N12+'03'!N12+'04'!N12+'05'!N12</f>
        <v>2</v>
      </c>
      <c r="O12" s="68">
        <f t="shared" si="0"/>
        <v>8</v>
      </c>
    </row>
    <row r="13" spans="1:17" ht="15.75" thickBot="1">
      <c r="A13" s="56"/>
      <c r="B13" s="61"/>
      <c r="C13" s="63" t="s">
        <v>100</v>
      </c>
      <c r="D13" s="67">
        <f>'01'!D13+'02'!D13+'03'!D13+'04'!D13+'05'!D13</f>
        <v>18</v>
      </c>
      <c r="E13" s="4">
        <f>'01'!E13+'02'!E13+'03'!E13+'04'!E13+'05'!E13</f>
        <v>6</v>
      </c>
      <c r="F13" s="4">
        <f>'01'!F13+'02'!F13+'03'!F13+'04'!F13+'05'!F13</f>
        <v>4</v>
      </c>
      <c r="G13" s="68">
        <f t="shared" si="2"/>
        <v>8</v>
      </c>
      <c r="H13" s="67">
        <f>'01'!H13+'02'!H13+'03'!H13+'04'!H13+'05'!H13</f>
        <v>16</v>
      </c>
      <c r="I13" s="4">
        <f>'01'!I13+'02'!I13+'03'!I13+'04'!I13+'05'!I13</f>
        <v>12</v>
      </c>
      <c r="J13" s="4">
        <f>'01'!J13+'02'!J13+'03'!J13+'04'!J13+'05'!J13</f>
        <v>2</v>
      </c>
      <c r="K13" s="68">
        <f t="shared" si="1"/>
        <v>2</v>
      </c>
      <c r="L13" s="67">
        <f>'01'!L13+'02'!L13+'03'!L13+'04'!L13+'05'!L13</f>
        <v>10</v>
      </c>
      <c r="M13" s="4">
        <f>'01'!M13+'02'!M13+'03'!M13+'04'!M13+'05'!M13</f>
        <v>8</v>
      </c>
      <c r="N13" s="4">
        <f>'01'!N13+'02'!N13+'03'!N13+'04'!N13+'05'!N13</f>
        <v>2</v>
      </c>
      <c r="O13" s="68">
        <f t="shared" si="0"/>
        <v>0</v>
      </c>
    </row>
    <row r="14" spans="1:17">
      <c r="A14" s="56"/>
      <c r="B14" s="60" t="s">
        <v>5</v>
      </c>
      <c r="C14" s="62" t="s">
        <v>101</v>
      </c>
      <c r="D14" s="67">
        <f>'01'!D14+'02'!D14+'03'!D14+'04'!D14+'05'!D14</f>
        <v>19</v>
      </c>
      <c r="E14" s="4">
        <f>'01'!E14+'02'!E14+'03'!E14+'04'!E14+'05'!E14</f>
        <v>7</v>
      </c>
      <c r="F14" s="4">
        <f>'01'!F14+'02'!F14+'03'!F14+'04'!F14+'05'!F14</f>
        <v>3</v>
      </c>
      <c r="G14" s="68">
        <f t="shared" si="2"/>
        <v>9</v>
      </c>
      <c r="H14" s="67">
        <f>'01'!H14+'02'!H14+'03'!H14+'04'!H14+'05'!H14</f>
        <v>21</v>
      </c>
      <c r="I14" s="4">
        <f>'01'!I14+'02'!I14+'03'!I14+'04'!I14+'05'!I14</f>
        <v>8</v>
      </c>
      <c r="J14" s="4">
        <f>'01'!J14+'02'!J14+'03'!J14+'04'!J14+'05'!J14</f>
        <v>2</v>
      </c>
      <c r="K14" s="68">
        <f t="shared" si="1"/>
        <v>11</v>
      </c>
      <c r="L14" s="67">
        <f>'01'!L14+'02'!L14+'03'!L14+'04'!L14+'05'!L14</f>
        <v>14</v>
      </c>
      <c r="M14" s="4">
        <f>'01'!M14+'02'!M14+'03'!M14+'04'!M14+'05'!M14</f>
        <v>9</v>
      </c>
      <c r="N14" s="4">
        <f>'01'!N14+'02'!N14+'03'!N14+'04'!N14+'05'!N14</f>
        <v>1</v>
      </c>
      <c r="O14" s="68">
        <f t="shared" si="0"/>
        <v>4</v>
      </c>
    </row>
    <row r="15" spans="1:17" ht="15.75" thickBot="1">
      <c r="A15" s="57"/>
      <c r="B15" s="61"/>
      <c r="C15" s="63" t="s">
        <v>102</v>
      </c>
      <c r="D15" s="75">
        <f>'01'!D15+'02'!D15+'03'!D15+'04'!D15+'05'!D15</f>
        <v>18</v>
      </c>
      <c r="E15" s="76">
        <f>'01'!E15+'02'!E15+'03'!E15+'04'!E15+'05'!E15</f>
        <v>8</v>
      </c>
      <c r="F15" s="76">
        <f>'01'!F15+'02'!F15+'03'!F15+'04'!F15+'05'!F15</f>
        <v>2</v>
      </c>
      <c r="G15" s="77">
        <f t="shared" si="2"/>
        <v>8</v>
      </c>
      <c r="H15" s="75">
        <f>'01'!H15+'02'!H15+'03'!H15+'04'!H15+'05'!H15</f>
        <v>26</v>
      </c>
      <c r="I15" s="76">
        <f>'01'!I15+'02'!I15+'03'!I15+'04'!I15+'05'!I15</f>
        <v>7</v>
      </c>
      <c r="J15" s="76">
        <f>'01'!J15+'02'!J15+'03'!J15+'04'!J15+'05'!J15</f>
        <v>3</v>
      </c>
      <c r="K15" s="77">
        <f t="shared" si="1"/>
        <v>16</v>
      </c>
      <c r="L15" s="75">
        <f>'01'!L15+'02'!L15+'03'!L15+'04'!L15+'05'!L15</f>
        <v>9</v>
      </c>
      <c r="M15" s="76">
        <f>'01'!M15+'02'!M15+'03'!M15+'04'!M15+'05'!M15</f>
        <v>5</v>
      </c>
      <c r="N15" s="76">
        <f>'01'!N15+'02'!N15+'03'!N15+'04'!N15+'05'!N15</f>
        <v>3</v>
      </c>
      <c r="O15" s="77">
        <f t="shared" si="0"/>
        <v>1</v>
      </c>
    </row>
  </sheetData>
  <mergeCells count="12">
    <mergeCell ref="B2:C3"/>
    <mergeCell ref="H6:K6"/>
    <mergeCell ref="A6:A7"/>
    <mergeCell ref="B6:B7"/>
    <mergeCell ref="C6:C7"/>
    <mergeCell ref="D6:G6"/>
    <mergeCell ref="A8:A15"/>
    <mergeCell ref="B8:B9"/>
    <mergeCell ref="B10:B11"/>
    <mergeCell ref="B12:B13"/>
    <mergeCell ref="B14:B15"/>
    <mergeCell ref="L6:O6"/>
  </mergeCells>
  <pageMargins left="0.7" right="0.7" top="0.75" bottom="0.75" header="0.3" footer="0.3"/>
  <pageSetup paperSize="9" orientation="portrait" horizontalDpi="4294967293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>
    <tabColor rgb="FFFFFF00"/>
  </sheetPr>
  <dimension ref="A1:J26"/>
  <sheetViews>
    <sheetView workbookViewId="0">
      <selection activeCell="K18" sqref="K18"/>
    </sheetView>
  </sheetViews>
  <sheetFormatPr baseColWidth="10" defaultColWidth="9.140625" defaultRowHeight="15"/>
  <cols>
    <col min="1" max="1" width="26.28515625" bestFit="1" customWidth="1"/>
    <col min="2" max="2" width="22.28515625" customWidth="1"/>
    <col min="3" max="3" width="16.42578125" customWidth="1"/>
    <col min="4" max="4" width="29.140625" bestFit="1" customWidth="1"/>
    <col min="5" max="5" width="37" bestFit="1" customWidth="1"/>
    <col min="6" max="9" width="13.42578125" bestFit="1" customWidth="1"/>
    <col min="10" max="10" width="16.7109375" style="28" bestFit="1" customWidth="1"/>
    <col min="11" max="11" width="13.42578125" bestFit="1" customWidth="1"/>
    <col min="12" max="12" width="31.140625" customWidth="1"/>
    <col min="13" max="13" width="16.42578125" customWidth="1"/>
    <col min="14" max="14" width="25.140625" customWidth="1"/>
    <col min="15" max="104" width="13.42578125" bestFit="1" customWidth="1"/>
    <col min="105" max="105" width="12.5703125" bestFit="1" customWidth="1"/>
    <col min="106" max="251" width="11.42578125" customWidth="1"/>
  </cols>
  <sheetData>
    <row r="1" spans="1:10" ht="15.75" thickBot="1">
      <c r="A1" s="9" t="s">
        <v>24</v>
      </c>
      <c r="B1" s="9" t="s">
        <v>25</v>
      </c>
      <c r="C1" s="14" t="s">
        <v>27</v>
      </c>
      <c r="D1" s="18" t="s">
        <v>26</v>
      </c>
      <c r="E1" s="18" t="s">
        <v>71</v>
      </c>
      <c r="F1" s="87" t="s">
        <v>28</v>
      </c>
      <c r="G1" s="88" t="s">
        <v>29</v>
      </c>
      <c r="H1" s="88" t="s">
        <v>30</v>
      </c>
      <c r="I1" s="88" t="s">
        <v>31</v>
      </c>
      <c r="J1" s="89" t="s">
        <v>116</v>
      </c>
    </row>
    <row r="2" spans="1:10" ht="15.75" thickBot="1">
      <c r="A2" s="10" t="s">
        <v>4</v>
      </c>
      <c r="B2" s="11" t="s">
        <v>95</v>
      </c>
      <c r="C2" s="13">
        <f>VLOOKUP(B2,'Prix de Vente'!$C$3:$D$10,2,FALSE)</f>
        <v>1000</v>
      </c>
      <c r="D2" s="12" t="s">
        <v>103</v>
      </c>
      <c r="E2" s="16" t="s">
        <v>112</v>
      </c>
      <c r="F2" s="21">
        <f>'RECAP+CA'!D8</f>
        <v>20</v>
      </c>
      <c r="G2" s="21">
        <f>'RECAP+CA'!E8</f>
        <v>5</v>
      </c>
      <c r="H2" s="21">
        <f>'RECAP+CA'!F8</f>
        <v>1</v>
      </c>
      <c r="I2" s="21">
        <f>'RECAP+CA'!G8</f>
        <v>14</v>
      </c>
      <c r="J2" s="15">
        <f>C2*I2</f>
        <v>14000</v>
      </c>
    </row>
    <row r="3" spans="1:10" s="29" customFormat="1" ht="15.75" thickBot="1">
      <c r="A3" s="10" t="s">
        <v>4</v>
      </c>
      <c r="B3" s="11" t="s">
        <v>96</v>
      </c>
      <c r="C3" s="13">
        <f>VLOOKUP(B3,'Prix de Vente'!$C$3:$D$10,2,FALSE)</f>
        <v>2000</v>
      </c>
      <c r="D3" s="12" t="s">
        <v>103</v>
      </c>
      <c r="E3" s="16" t="s">
        <v>112</v>
      </c>
      <c r="F3" s="21">
        <f>'RECAP+CA'!D9</f>
        <v>31</v>
      </c>
      <c r="G3" s="21">
        <f>'RECAP+CA'!E9</f>
        <v>8</v>
      </c>
      <c r="H3" s="21">
        <f>'RECAP+CA'!F9</f>
        <v>2</v>
      </c>
      <c r="I3" s="21">
        <f>'RECAP+CA'!G9</f>
        <v>21</v>
      </c>
      <c r="J3" s="15">
        <f t="shared" ref="J3:J25" si="0">C3*I3</f>
        <v>42000</v>
      </c>
    </row>
    <row r="4" spans="1:10" ht="15.75" thickBot="1">
      <c r="A4" s="10" t="s">
        <v>4</v>
      </c>
      <c r="B4" s="11" t="s">
        <v>95</v>
      </c>
      <c r="C4" s="13">
        <f>VLOOKUP(B4,'Prix de Vente'!$C$3:$D$10,2,FALSE)</f>
        <v>1000</v>
      </c>
      <c r="D4" s="12" t="s">
        <v>104</v>
      </c>
      <c r="E4" s="16" t="s">
        <v>113</v>
      </c>
      <c r="F4" s="21">
        <f>'RECAP+CA'!H8</f>
        <v>19</v>
      </c>
      <c r="G4" s="21">
        <f>'RECAP+CA'!I8</f>
        <v>1</v>
      </c>
      <c r="H4" s="21">
        <f>'RECAP+CA'!J8</f>
        <v>1</v>
      </c>
      <c r="I4" s="21">
        <f>'RECAP+CA'!K8</f>
        <v>17</v>
      </c>
      <c r="J4" s="15">
        <f t="shared" si="0"/>
        <v>17000</v>
      </c>
    </row>
    <row r="5" spans="1:10" ht="15.75" thickBot="1">
      <c r="A5" s="10" t="s">
        <v>4</v>
      </c>
      <c r="B5" s="11" t="s">
        <v>96</v>
      </c>
      <c r="C5" s="13">
        <f>VLOOKUP(B5,'Prix de Vente'!$C$3:$D$10,2,FALSE)</f>
        <v>2000</v>
      </c>
      <c r="D5" s="12" t="s">
        <v>104</v>
      </c>
      <c r="E5" s="16" t="s">
        <v>113</v>
      </c>
      <c r="F5" s="21">
        <f>'RECAP+CA'!H9</f>
        <v>26</v>
      </c>
      <c r="G5" s="21">
        <f>'RECAP+CA'!I9</f>
        <v>2</v>
      </c>
      <c r="H5" s="21">
        <f>'RECAP+CA'!J9</f>
        <v>2</v>
      </c>
      <c r="I5" s="21">
        <f>'RECAP+CA'!K9</f>
        <v>22</v>
      </c>
      <c r="J5" s="15">
        <f t="shared" si="0"/>
        <v>44000</v>
      </c>
    </row>
    <row r="6" spans="1:10" ht="15.75" thickBot="1">
      <c r="A6" s="10" t="s">
        <v>4</v>
      </c>
      <c r="B6" s="11" t="s">
        <v>95</v>
      </c>
      <c r="C6" s="13">
        <f>VLOOKUP(B6,'Prix de Vente'!$C$3:$D$10,2,FALSE)</f>
        <v>1000</v>
      </c>
      <c r="D6" s="12" t="s">
        <v>105</v>
      </c>
      <c r="E6" s="16" t="s">
        <v>114</v>
      </c>
      <c r="F6" s="21">
        <f>'RECAP+CA'!L8</f>
        <v>21</v>
      </c>
      <c r="G6" s="21">
        <f>'RECAP+CA'!M8</f>
        <v>9</v>
      </c>
      <c r="H6" s="21">
        <f>'RECAP+CA'!N8</f>
        <v>1</v>
      </c>
      <c r="I6" s="21">
        <f>'RECAP+CA'!O8</f>
        <v>11</v>
      </c>
      <c r="J6" s="15">
        <f t="shared" si="0"/>
        <v>11000</v>
      </c>
    </row>
    <row r="7" spans="1:10" ht="15.75" thickBot="1">
      <c r="A7" s="10" t="s">
        <v>4</v>
      </c>
      <c r="B7" s="11" t="s">
        <v>96</v>
      </c>
      <c r="C7" s="13">
        <f>VLOOKUP(B7,'Prix de Vente'!$C$3:$D$10,2,FALSE)</f>
        <v>2000</v>
      </c>
      <c r="D7" s="12" t="s">
        <v>105</v>
      </c>
      <c r="E7" s="16" t="s">
        <v>114</v>
      </c>
      <c r="F7" s="21">
        <f>'RECAP+CA'!L9</f>
        <v>44</v>
      </c>
      <c r="G7" s="21">
        <f>'RECAP+CA'!M9</f>
        <v>4</v>
      </c>
      <c r="H7" s="21">
        <f>'RECAP+CA'!N9</f>
        <v>4</v>
      </c>
      <c r="I7" s="21">
        <f>'RECAP+CA'!O9</f>
        <v>36</v>
      </c>
      <c r="J7" s="15">
        <f t="shared" si="0"/>
        <v>72000</v>
      </c>
    </row>
    <row r="8" spans="1:10" s="29" customFormat="1" ht="15.75" thickBot="1">
      <c r="A8" s="10" t="s">
        <v>94</v>
      </c>
      <c r="B8" s="11" t="s">
        <v>97</v>
      </c>
      <c r="C8" s="13">
        <f>VLOOKUP(B8,'Prix de Vente'!$C$3:$D$10,2,FALSE)</f>
        <v>3000</v>
      </c>
      <c r="D8" s="12" t="s">
        <v>103</v>
      </c>
      <c r="E8" s="16" t="s">
        <v>112</v>
      </c>
      <c r="F8" s="21">
        <f>'RECAP+CA'!D10</f>
        <v>22</v>
      </c>
      <c r="G8" s="21">
        <f>'RECAP+CA'!E10</f>
        <v>17</v>
      </c>
      <c r="H8" s="21">
        <f>'RECAP+CA'!F10</f>
        <v>1</v>
      </c>
      <c r="I8" s="21">
        <f>'RECAP+CA'!G10</f>
        <v>4</v>
      </c>
      <c r="J8" s="15">
        <f t="shared" si="0"/>
        <v>12000</v>
      </c>
    </row>
    <row r="9" spans="1:10" ht="15.75" thickBot="1">
      <c r="A9" s="10" t="s">
        <v>94</v>
      </c>
      <c r="B9" s="11" t="s">
        <v>98</v>
      </c>
      <c r="C9" s="13">
        <f>VLOOKUP(B9,'Prix de Vente'!$C$3:$D$10,2,FALSE)</f>
        <v>4000</v>
      </c>
      <c r="D9" s="12" t="s">
        <v>103</v>
      </c>
      <c r="E9" s="16" t="s">
        <v>112</v>
      </c>
      <c r="F9" s="21">
        <f>'RECAP+CA'!D11</f>
        <v>15</v>
      </c>
      <c r="G9" s="21">
        <f>'RECAP+CA'!E11</f>
        <v>3</v>
      </c>
      <c r="H9" s="21">
        <f>'RECAP+CA'!F11</f>
        <v>1</v>
      </c>
      <c r="I9" s="21">
        <f>'RECAP+CA'!G11</f>
        <v>11</v>
      </c>
      <c r="J9" s="15">
        <f t="shared" si="0"/>
        <v>44000</v>
      </c>
    </row>
    <row r="10" spans="1:10" ht="15.75" thickBot="1">
      <c r="A10" s="10" t="s">
        <v>94</v>
      </c>
      <c r="B10" s="11" t="s">
        <v>97</v>
      </c>
      <c r="C10" s="13">
        <f>VLOOKUP(B10,'Prix de Vente'!$C$3:$D$10,2,FALSE)</f>
        <v>3000</v>
      </c>
      <c r="D10" s="12" t="s">
        <v>104</v>
      </c>
      <c r="E10" s="16" t="s">
        <v>113</v>
      </c>
      <c r="F10" s="21">
        <f>'RECAP+CA'!H10</f>
        <v>19</v>
      </c>
      <c r="G10" s="21">
        <f>'RECAP+CA'!I10</f>
        <v>14</v>
      </c>
      <c r="H10" s="21">
        <f>'RECAP+CA'!J10</f>
        <v>2</v>
      </c>
      <c r="I10" s="21">
        <f>'RECAP+CA'!K10</f>
        <v>3</v>
      </c>
      <c r="J10" s="15">
        <f t="shared" si="0"/>
        <v>9000</v>
      </c>
    </row>
    <row r="11" spans="1:10" ht="15.75" thickBot="1">
      <c r="A11" s="10" t="s">
        <v>94</v>
      </c>
      <c r="B11" s="11" t="s">
        <v>98</v>
      </c>
      <c r="C11" s="13">
        <f>VLOOKUP(B11,'Prix de Vente'!$C$3:$D$10,2,FALSE)</f>
        <v>4000</v>
      </c>
      <c r="D11" s="12" t="s">
        <v>104</v>
      </c>
      <c r="E11" s="16" t="s">
        <v>113</v>
      </c>
      <c r="F11" s="21">
        <f>'RECAP+CA'!H11</f>
        <v>16</v>
      </c>
      <c r="G11" s="21">
        <f>'RECAP+CA'!I11</f>
        <v>5</v>
      </c>
      <c r="H11" s="21">
        <f>'RECAP+CA'!J11</f>
        <v>1</v>
      </c>
      <c r="I11" s="21">
        <f>'RECAP+CA'!K11</f>
        <v>10</v>
      </c>
      <c r="J11" s="15">
        <f t="shared" si="0"/>
        <v>40000</v>
      </c>
    </row>
    <row r="12" spans="1:10" ht="15.75" thickBot="1">
      <c r="A12" s="10" t="s">
        <v>94</v>
      </c>
      <c r="B12" s="11" t="s">
        <v>97</v>
      </c>
      <c r="C12" s="13">
        <f>VLOOKUP(B12,'Prix de Vente'!$C$3:$D$10,2,FALSE)</f>
        <v>3000</v>
      </c>
      <c r="D12" s="12" t="s">
        <v>105</v>
      </c>
      <c r="E12" s="16" t="s">
        <v>114</v>
      </c>
      <c r="F12" s="21">
        <f>'RECAP+CA'!L10</f>
        <v>22</v>
      </c>
      <c r="G12" s="21">
        <f>'RECAP+CA'!M10</f>
        <v>16</v>
      </c>
      <c r="H12" s="21">
        <f>'RECAP+CA'!N10</f>
        <v>0</v>
      </c>
      <c r="I12" s="21">
        <f>'RECAP+CA'!O10</f>
        <v>6</v>
      </c>
      <c r="J12" s="15">
        <f t="shared" si="0"/>
        <v>18000</v>
      </c>
    </row>
    <row r="13" spans="1:10" ht="15.75" thickBot="1">
      <c r="A13" s="10" t="s">
        <v>94</v>
      </c>
      <c r="B13" s="11" t="s">
        <v>98</v>
      </c>
      <c r="C13" s="13">
        <f>VLOOKUP(B13,'Prix de Vente'!$C$3:$D$10,2,FALSE)</f>
        <v>4000</v>
      </c>
      <c r="D13" s="12" t="s">
        <v>105</v>
      </c>
      <c r="E13" s="16" t="s">
        <v>114</v>
      </c>
      <c r="F13" s="21">
        <f>'RECAP+CA'!L11</f>
        <v>20</v>
      </c>
      <c r="G13" s="21">
        <f>'RECAP+CA'!M11</f>
        <v>6</v>
      </c>
      <c r="H13" s="21">
        <f>'RECAP+CA'!N11</f>
        <v>2</v>
      </c>
      <c r="I13" s="21">
        <f>'RECAP+CA'!O11</f>
        <v>12</v>
      </c>
      <c r="J13" s="15">
        <f t="shared" si="0"/>
        <v>48000</v>
      </c>
    </row>
    <row r="14" spans="1:10" ht="15.75" thickBot="1">
      <c r="A14" s="10" t="s">
        <v>6</v>
      </c>
      <c r="B14" s="11" t="s">
        <v>99</v>
      </c>
      <c r="C14" s="13">
        <f>VLOOKUP(B14,'Prix de Vente'!$C$3:$D$10,2,FALSE)</f>
        <v>5000</v>
      </c>
      <c r="D14" s="12" t="s">
        <v>103</v>
      </c>
      <c r="E14" s="16" t="s">
        <v>112</v>
      </c>
      <c r="F14" s="21">
        <f>'RECAP+CA'!D12</f>
        <v>18</v>
      </c>
      <c r="G14" s="21">
        <f>'RECAP+CA'!E12</f>
        <v>8</v>
      </c>
      <c r="H14" s="21">
        <f>'RECAP+CA'!F12</f>
        <v>0</v>
      </c>
      <c r="I14" s="21">
        <f>'RECAP+CA'!G12</f>
        <v>10</v>
      </c>
      <c r="J14" s="15">
        <f t="shared" si="0"/>
        <v>50000</v>
      </c>
    </row>
    <row r="15" spans="1:10" ht="15.75" thickBot="1">
      <c r="A15" s="10" t="s">
        <v>6</v>
      </c>
      <c r="B15" s="11" t="s">
        <v>100</v>
      </c>
      <c r="C15" s="13">
        <f>VLOOKUP(B15,'Prix de Vente'!$C$3:$D$10,2,FALSE)</f>
        <v>6000</v>
      </c>
      <c r="D15" s="12" t="s">
        <v>103</v>
      </c>
      <c r="E15" s="16" t="s">
        <v>112</v>
      </c>
      <c r="F15" s="21">
        <f>'RECAP+CA'!D13</f>
        <v>18</v>
      </c>
      <c r="G15" s="21">
        <f>'RECAP+CA'!E13</f>
        <v>6</v>
      </c>
      <c r="H15" s="21">
        <f>'RECAP+CA'!F13</f>
        <v>4</v>
      </c>
      <c r="I15" s="21">
        <f>'RECAP+CA'!G13</f>
        <v>8</v>
      </c>
      <c r="J15" s="15">
        <f t="shared" si="0"/>
        <v>48000</v>
      </c>
    </row>
    <row r="16" spans="1:10" ht="15.75" thickBot="1">
      <c r="A16" s="10" t="s">
        <v>6</v>
      </c>
      <c r="B16" s="11" t="s">
        <v>99</v>
      </c>
      <c r="C16" s="13">
        <f>VLOOKUP(B16,'Prix de Vente'!$C$3:$D$10,2,FALSE)</f>
        <v>5000</v>
      </c>
      <c r="D16" s="12" t="s">
        <v>104</v>
      </c>
      <c r="E16" s="16" t="s">
        <v>113</v>
      </c>
      <c r="F16" s="21">
        <f>'RECAP+CA'!H12</f>
        <v>17</v>
      </c>
      <c r="G16" s="21">
        <f>'RECAP+CA'!I12</f>
        <v>6</v>
      </c>
      <c r="H16" s="21">
        <f>'RECAP+CA'!J12</f>
        <v>2</v>
      </c>
      <c r="I16" s="21">
        <f>'RECAP+CA'!K12</f>
        <v>9</v>
      </c>
      <c r="J16" s="15">
        <f t="shared" si="0"/>
        <v>45000</v>
      </c>
    </row>
    <row r="17" spans="1:10" s="29" customFormat="1" ht="15.75" thickBot="1">
      <c r="A17" s="10" t="s">
        <v>6</v>
      </c>
      <c r="B17" s="11" t="s">
        <v>100</v>
      </c>
      <c r="C17" s="13">
        <f>VLOOKUP(B17,'Prix de Vente'!$C$3:$D$10,2,FALSE)</f>
        <v>6000</v>
      </c>
      <c r="D17" s="12" t="s">
        <v>104</v>
      </c>
      <c r="E17" s="16" t="s">
        <v>113</v>
      </c>
      <c r="F17" s="21">
        <f>'RECAP+CA'!H13</f>
        <v>16</v>
      </c>
      <c r="G17" s="21">
        <f>'RECAP+CA'!I13</f>
        <v>12</v>
      </c>
      <c r="H17" s="21">
        <f>'RECAP+CA'!J13</f>
        <v>2</v>
      </c>
      <c r="I17" s="21">
        <f>'RECAP+CA'!K13</f>
        <v>2</v>
      </c>
      <c r="J17" s="15">
        <f t="shared" si="0"/>
        <v>12000</v>
      </c>
    </row>
    <row r="18" spans="1:10" s="29" customFormat="1" ht="15.75" thickBot="1">
      <c r="A18" s="10" t="s">
        <v>6</v>
      </c>
      <c r="B18" s="11" t="s">
        <v>99</v>
      </c>
      <c r="C18" s="13">
        <f>VLOOKUP(B18,'Prix de Vente'!$C$3:$D$10,2,FALSE)</f>
        <v>5000</v>
      </c>
      <c r="D18" s="12" t="s">
        <v>105</v>
      </c>
      <c r="E18" s="16" t="s">
        <v>114</v>
      </c>
      <c r="F18" s="21">
        <f>'RECAP+CA'!L12</f>
        <v>16</v>
      </c>
      <c r="G18" s="21">
        <f>'RECAP+CA'!M12</f>
        <v>6</v>
      </c>
      <c r="H18" s="21">
        <f>'RECAP+CA'!N12</f>
        <v>2</v>
      </c>
      <c r="I18" s="21">
        <f>'RECAP+CA'!O12</f>
        <v>8</v>
      </c>
      <c r="J18" s="15">
        <f t="shared" si="0"/>
        <v>40000</v>
      </c>
    </row>
    <row r="19" spans="1:10" ht="15.75" thickBot="1">
      <c r="A19" s="10" t="s">
        <v>6</v>
      </c>
      <c r="B19" s="11" t="s">
        <v>100</v>
      </c>
      <c r="C19" s="13">
        <f>VLOOKUP(B19,'Prix de Vente'!$C$3:$D$10,2,FALSE)</f>
        <v>6000</v>
      </c>
      <c r="D19" s="12" t="s">
        <v>105</v>
      </c>
      <c r="E19" s="16" t="s">
        <v>114</v>
      </c>
      <c r="F19" s="21">
        <f>'RECAP+CA'!L13</f>
        <v>10</v>
      </c>
      <c r="G19" s="21">
        <f>'RECAP+CA'!M13</f>
        <v>8</v>
      </c>
      <c r="H19" s="21">
        <f>'RECAP+CA'!N13</f>
        <v>2</v>
      </c>
      <c r="I19" s="21">
        <f>'RECAP+CA'!O13</f>
        <v>0</v>
      </c>
      <c r="J19" s="15">
        <f t="shared" si="0"/>
        <v>0</v>
      </c>
    </row>
    <row r="20" spans="1:10" ht="15.75" thickBot="1">
      <c r="A20" s="10" t="s">
        <v>5</v>
      </c>
      <c r="B20" s="11" t="s">
        <v>101</v>
      </c>
      <c r="C20" s="13">
        <f>VLOOKUP(B20,'Prix de Vente'!$C$3:$D$10,2,FALSE)</f>
        <v>7000</v>
      </c>
      <c r="D20" s="12" t="s">
        <v>103</v>
      </c>
      <c r="E20" s="16" t="s">
        <v>112</v>
      </c>
      <c r="F20" s="21">
        <f>'RECAP+CA'!D14</f>
        <v>19</v>
      </c>
      <c r="G20" s="21">
        <f>'RECAP+CA'!E14</f>
        <v>7</v>
      </c>
      <c r="H20" s="21">
        <f>'RECAP+CA'!F14</f>
        <v>3</v>
      </c>
      <c r="I20" s="21">
        <f>'RECAP+CA'!G14</f>
        <v>9</v>
      </c>
      <c r="J20" s="15">
        <f t="shared" si="0"/>
        <v>63000</v>
      </c>
    </row>
    <row r="21" spans="1:10" ht="15.75" thickBot="1">
      <c r="A21" s="10" t="s">
        <v>5</v>
      </c>
      <c r="B21" s="11" t="s">
        <v>102</v>
      </c>
      <c r="C21" s="13">
        <f>VLOOKUP(B21,'Prix de Vente'!$C$3:$D$10,2,FALSE)</f>
        <v>8000</v>
      </c>
      <c r="D21" s="12" t="s">
        <v>103</v>
      </c>
      <c r="E21" s="16" t="s">
        <v>112</v>
      </c>
      <c r="F21" s="21">
        <f>'RECAP+CA'!D15</f>
        <v>18</v>
      </c>
      <c r="G21" s="21">
        <f>'RECAP+CA'!E15</f>
        <v>8</v>
      </c>
      <c r="H21" s="21">
        <f>'RECAP+CA'!F15</f>
        <v>2</v>
      </c>
      <c r="I21" s="21">
        <f>'RECAP+CA'!G15</f>
        <v>8</v>
      </c>
      <c r="J21" s="15">
        <f t="shared" si="0"/>
        <v>64000</v>
      </c>
    </row>
    <row r="22" spans="1:10" ht="15.75" thickBot="1">
      <c r="A22" s="10" t="s">
        <v>5</v>
      </c>
      <c r="B22" s="11" t="s">
        <v>101</v>
      </c>
      <c r="C22" s="13">
        <f>VLOOKUP(B22,'Prix de Vente'!$C$3:$D$10,2,FALSE)</f>
        <v>7000</v>
      </c>
      <c r="D22" s="12" t="s">
        <v>104</v>
      </c>
      <c r="E22" s="16" t="s">
        <v>113</v>
      </c>
      <c r="F22" s="21">
        <f>'RECAP+CA'!H14</f>
        <v>21</v>
      </c>
      <c r="G22" s="21">
        <f>'RECAP+CA'!I14</f>
        <v>8</v>
      </c>
      <c r="H22" s="21">
        <f>'RECAP+CA'!J14</f>
        <v>2</v>
      </c>
      <c r="I22" s="21">
        <f>'RECAP+CA'!K14</f>
        <v>11</v>
      </c>
      <c r="J22" s="15">
        <f t="shared" si="0"/>
        <v>77000</v>
      </c>
    </row>
    <row r="23" spans="1:10" ht="15.75" thickBot="1">
      <c r="A23" s="10" t="s">
        <v>5</v>
      </c>
      <c r="B23" s="11" t="s">
        <v>102</v>
      </c>
      <c r="C23" s="13">
        <f>VLOOKUP(B23,'Prix de Vente'!$C$3:$D$10,2,FALSE)</f>
        <v>8000</v>
      </c>
      <c r="D23" s="12" t="s">
        <v>104</v>
      </c>
      <c r="E23" s="16" t="s">
        <v>113</v>
      </c>
      <c r="F23" s="21">
        <f>'RECAP+CA'!H15</f>
        <v>26</v>
      </c>
      <c r="G23" s="21">
        <f>'RECAP+CA'!I15</f>
        <v>7</v>
      </c>
      <c r="H23" s="21">
        <f>'RECAP+CA'!J15</f>
        <v>3</v>
      </c>
      <c r="I23" s="21">
        <f>'RECAP+CA'!K15</f>
        <v>16</v>
      </c>
      <c r="J23" s="15">
        <f t="shared" si="0"/>
        <v>128000</v>
      </c>
    </row>
    <row r="24" spans="1:10" ht="15.75" thickBot="1">
      <c r="A24" s="10" t="s">
        <v>5</v>
      </c>
      <c r="B24" s="11" t="s">
        <v>101</v>
      </c>
      <c r="C24" s="13">
        <f>VLOOKUP(B24,'Prix de Vente'!$C$3:$D$10,2,FALSE)</f>
        <v>7000</v>
      </c>
      <c r="D24" s="12" t="s">
        <v>105</v>
      </c>
      <c r="E24" s="16" t="s">
        <v>114</v>
      </c>
      <c r="F24" s="21">
        <f>'RECAP+CA'!L14</f>
        <v>14</v>
      </c>
      <c r="G24" s="21">
        <f>'RECAP+CA'!M14</f>
        <v>9</v>
      </c>
      <c r="H24" s="21">
        <f>'RECAP+CA'!N14</f>
        <v>1</v>
      </c>
      <c r="I24" s="21">
        <f>'RECAP+CA'!O14</f>
        <v>4</v>
      </c>
      <c r="J24" s="15">
        <f t="shared" si="0"/>
        <v>28000</v>
      </c>
    </row>
    <row r="25" spans="1:10" ht="15.75" thickBot="1">
      <c r="A25" s="12" t="s">
        <v>5</v>
      </c>
      <c r="B25" s="12" t="s">
        <v>102</v>
      </c>
      <c r="C25" s="82">
        <f>VLOOKUP(B25,'Prix de Vente'!$C$3:$D$10,2,FALSE)</f>
        <v>8000</v>
      </c>
      <c r="D25" s="12" t="s">
        <v>105</v>
      </c>
      <c r="E25" s="16" t="s">
        <v>114</v>
      </c>
      <c r="F25" s="21">
        <f>'RECAP+CA'!L15</f>
        <v>9</v>
      </c>
      <c r="G25" s="21">
        <f>'RECAP+CA'!M15</f>
        <v>5</v>
      </c>
      <c r="H25" s="21">
        <f>'RECAP+CA'!N15</f>
        <v>3</v>
      </c>
      <c r="I25" s="21">
        <f>'RECAP+CA'!O15</f>
        <v>1</v>
      </c>
      <c r="J25" s="15">
        <f t="shared" si="0"/>
        <v>8000</v>
      </c>
    </row>
    <row r="26" spans="1:10" ht="15.75" thickBot="1">
      <c r="G26" s="84" t="s">
        <v>115</v>
      </c>
      <c r="H26" s="85"/>
      <c r="I26" s="86"/>
      <c r="J26" s="83">
        <f>SUM(J2:J25)</f>
        <v>934000</v>
      </c>
    </row>
  </sheetData>
  <mergeCells count="1">
    <mergeCell ref="G26:I26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B4"/>
  <sheetViews>
    <sheetView workbookViewId="0">
      <selection activeCell="B14" sqref="B14"/>
    </sheetView>
  </sheetViews>
  <sheetFormatPr baseColWidth="10" defaultRowHeight="15"/>
  <cols>
    <col min="1" max="2" width="28.7109375" customWidth="1"/>
  </cols>
  <sheetData>
    <row r="1" spans="1:2">
      <c r="A1" s="54" t="s">
        <v>26</v>
      </c>
      <c r="B1" s="54" t="s">
        <v>71</v>
      </c>
    </row>
    <row r="2" spans="1:2">
      <c r="A2" s="17" t="s">
        <v>106</v>
      </c>
      <c r="B2" s="17" t="s">
        <v>109</v>
      </c>
    </row>
    <row r="3" spans="1:2">
      <c r="A3" s="17" t="s">
        <v>107</v>
      </c>
      <c r="B3" s="17" t="s">
        <v>110</v>
      </c>
    </row>
    <row r="4" spans="1:2">
      <c r="A4" s="17" t="s">
        <v>108</v>
      </c>
      <c r="B4" s="17" t="s">
        <v>111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K496"/>
  <sheetViews>
    <sheetView topLeftCell="I1" workbookViewId="0">
      <selection activeCell="J7" sqref="J7:J9"/>
    </sheetView>
  </sheetViews>
  <sheetFormatPr baseColWidth="10" defaultColWidth="9.140625" defaultRowHeight="15"/>
  <cols>
    <col min="1" max="1" width="30" hidden="1" customWidth="1"/>
    <col min="2" max="2" width="43.140625" hidden="1" customWidth="1"/>
    <col min="3" max="3" width="11.85546875" hidden="1" customWidth="1"/>
    <col min="4" max="4" width="19" hidden="1" customWidth="1"/>
    <col min="5" max="5" width="13.5703125" hidden="1" customWidth="1"/>
    <col min="6" max="6" width="27.7109375" hidden="1" customWidth="1"/>
    <col min="7" max="7" width="16.5703125" hidden="1" customWidth="1"/>
    <col min="8" max="8" width="0" hidden="1" customWidth="1"/>
    <col min="9" max="9" width="11.42578125" customWidth="1"/>
    <col min="10" max="10" width="34.7109375" customWidth="1"/>
    <col min="11" max="11" width="25.42578125" bestFit="1" customWidth="1"/>
    <col min="12" max="256" width="11.42578125" customWidth="1"/>
  </cols>
  <sheetData>
    <row r="1" spans="1:11" ht="15" customHeight="1">
      <c r="A1" s="45" t="s">
        <v>74</v>
      </c>
      <c r="B1" s="45"/>
      <c r="C1" s="45"/>
      <c r="D1" s="45"/>
      <c r="E1" s="45"/>
      <c r="F1" s="45"/>
    </row>
    <row r="2" spans="1:11" ht="15" customHeight="1">
      <c r="A2" s="45"/>
      <c r="B2" s="45"/>
      <c r="C2" s="45"/>
      <c r="D2" s="45"/>
      <c r="E2" s="45"/>
      <c r="F2" s="45"/>
    </row>
    <row r="3" spans="1:11" ht="15.75">
      <c r="A3" s="22"/>
      <c r="B3" s="22"/>
      <c r="C3" s="22"/>
      <c r="D3" s="22"/>
    </row>
    <row r="4" spans="1:11" ht="15.75">
      <c r="A4" s="23"/>
      <c r="B4" s="24" t="s">
        <v>75</v>
      </c>
      <c r="C4" s="25" t="s">
        <v>76</v>
      </c>
      <c r="D4" s="44" t="s">
        <v>77</v>
      </c>
      <c r="E4" s="44"/>
      <c r="F4" s="44"/>
    </row>
    <row r="5" spans="1:11" ht="15.75">
      <c r="A5" s="24" t="s">
        <v>78</v>
      </c>
      <c r="B5" s="24" t="s">
        <v>79</v>
      </c>
      <c r="C5" s="25" t="s">
        <v>80</v>
      </c>
      <c r="D5" s="25" t="s">
        <v>81</v>
      </c>
      <c r="E5" s="25" t="s">
        <v>90</v>
      </c>
      <c r="F5" s="25" t="s">
        <v>91</v>
      </c>
      <c r="J5" s="46" t="s">
        <v>93</v>
      </c>
      <c r="K5" s="47"/>
    </row>
    <row r="6" spans="1:11" ht="15.75">
      <c r="A6" s="26" t="s">
        <v>13</v>
      </c>
      <c r="B6" s="30" t="s">
        <v>32</v>
      </c>
      <c r="C6" s="27">
        <v>28057</v>
      </c>
      <c r="D6" s="27">
        <f>C6+C6*10%</f>
        <v>30862.7</v>
      </c>
      <c r="E6" s="27" t="e">
        <f>VLOOKUP($B6,'Prix de Vente'!G:H,2,FALSE)</f>
        <v>#N/A</v>
      </c>
      <c r="F6" s="27" t="e">
        <f>D6*E6</f>
        <v>#N/A</v>
      </c>
      <c r="J6" s="24" t="s">
        <v>78</v>
      </c>
      <c r="K6" s="24" t="s">
        <v>92</v>
      </c>
    </row>
    <row r="7" spans="1:11" ht="15.75">
      <c r="A7" s="26" t="s">
        <v>13</v>
      </c>
      <c r="B7" s="30" t="s">
        <v>33</v>
      </c>
      <c r="C7" s="27">
        <v>659</v>
      </c>
      <c r="D7" s="27">
        <f t="shared" ref="D7:D23" si="0">C7+C7*10%</f>
        <v>724.9</v>
      </c>
      <c r="E7" s="27" t="e">
        <f>VLOOKUP($B7,'Prix de Vente'!G:H,2,FALSE)</f>
        <v>#N/A</v>
      </c>
      <c r="F7" s="27" t="e">
        <f t="shared" ref="F7:F56" si="1">D7*E7</f>
        <v>#N/A</v>
      </c>
      <c r="J7" s="26" t="s">
        <v>106</v>
      </c>
      <c r="K7" s="27">
        <v>1000000</v>
      </c>
    </row>
    <row r="8" spans="1:11" ht="15.75">
      <c r="A8" s="26" t="s">
        <v>13</v>
      </c>
      <c r="B8" s="30" t="s">
        <v>34</v>
      </c>
      <c r="C8" s="27">
        <v>335</v>
      </c>
      <c r="D8" s="27">
        <f t="shared" si="0"/>
        <v>368.5</v>
      </c>
      <c r="E8" s="27" t="e">
        <f>VLOOKUP($B8,'Prix de Vente'!G:H,2,FALSE)</f>
        <v>#N/A</v>
      </c>
      <c r="F8" s="27" t="e">
        <f t="shared" si="1"/>
        <v>#N/A</v>
      </c>
      <c r="J8" s="26" t="s">
        <v>107</v>
      </c>
      <c r="K8" s="27">
        <v>1500000</v>
      </c>
    </row>
    <row r="9" spans="1:11" ht="15.75">
      <c r="A9" s="26" t="s">
        <v>13</v>
      </c>
      <c r="B9" s="30" t="s">
        <v>35</v>
      </c>
      <c r="C9" s="27"/>
      <c r="D9" s="27">
        <f t="shared" si="0"/>
        <v>0</v>
      </c>
      <c r="E9" s="27" t="e">
        <f>VLOOKUP($B9,'Prix de Vente'!G:H,2,FALSE)</f>
        <v>#N/A</v>
      </c>
      <c r="F9" s="27" t="e">
        <f t="shared" si="1"/>
        <v>#N/A</v>
      </c>
      <c r="J9" s="26" t="s">
        <v>108</v>
      </c>
      <c r="K9" s="27">
        <v>2000000</v>
      </c>
    </row>
    <row r="10" spans="1:11" ht="15.75">
      <c r="A10" s="26" t="s">
        <v>13</v>
      </c>
      <c r="B10" s="30" t="s">
        <v>47</v>
      </c>
      <c r="C10" s="27">
        <v>75</v>
      </c>
      <c r="D10" s="27">
        <f t="shared" si="0"/>
        <v>82.5</v>
      </c>
      <c r="E10" s="27" t="e">
        <f>VLOOKUP($B10,'Prix de Vente'!G:H,2,FALSE)</f>
        <v>#N/A</v>
      </c>
      <c r="F10" s="27" t="e">
        <f t="shared" si="1"/>
        <v>#N/A</v>
      </c>
    </row>
    <row r="11" spans="1:11" ht="15.75">
      <c r="A11" s="26" t="s">
        <v>13</v>
      </c>
      <c r="B11" s="30" t="s">
        <v>62</v>
      </c>
      <c r="C11" s="27">
        <v>4</v>
      </c>
      <c r="D11" s="27">
        <f t="shared" si="0"/>
        <v>4.4000000000000004</v>
      </c>
      <c r="E11" s="27" t="e">
        <f>VLOOKUP($B11,'Prix de Vente'!G:H,2,FALSE)</f>
        <v>#N/A</v>
      </c>
      <c r="F11" s="27" t="e">
        <f t="shared" si="1"/>
        <v>#N/A</v>
      </c>
    </row>
    <row r="12" spans="1:11" ht="15.75">
      <c r="A12" s="26" t="s">
        <v>13</v>
      </c>
      <c r="B12" s="30" t="s">
        <v>85</v>
      </c>
      <c r="C12" s="27"/>
      <c r="D12" s="27">
        <f t="shared" si="0"/>
        <v>0</v>
      </c>
      <c r="E12" s="27" t="e">
        <f>VLOOKUP($B12,'Prix de Vente'!G:H,2,FALSE)</f>
        <v>#N/A</v>
      </c>
      <c r="F12" s="27" t="e">
        <f t="shared" si="1"/>
        <v>#N/A</v>
      </c>
    </row>
    <row r="13" spans="1:11" ht="15.75">
      <c r="A13" s="26" t="s">
        <v>13</v>
      </c>
      <c r="B13" s="30" t="s">
        <v>48</v>
      </c>
      <c r="C13" s="27">
        <v>83370</v>
      </c>
      <c r="D13" s="27">
        <f t="shared" si="0"/>
        <v>91707</v>
      </c>
      <c r="E13" s="27" t="e">
        <f>VLOOKUP($B13,'Prix de Vente'!G:H,2,FALSE)</f>
        <v>#N/A</v>
      </c>
      <c r="F13" s="27" t="e">
        <f t="shared" si="1"/>
        <v>#N/A</v>
      </c>
    </row>
    <row r="14" spans="1:11" ht="15.75">
      <c r="A14" s="26" t="s">
        <v>13</v>
      </c>
      <c r="B14" s="30" t="s">
        <v>49</v>
      </c>
      <c r="C14" s="27">
        <v>2618</v>
      </c>
      <c r="D14" s="27">
        <f t="shared" si="0"/>
        <v>2879.8</v>
      </c>
      <c r="E14" s="27" t="e">
        <f>VLOOKUP($B14,'Prix de Vente'!G:H,2,FALSE)</f>
        <v>#N/A</v>
      </c>
      <c r="F14" s="27" t="e">
        <f t="shared" si="1"/>
        <v>#N/A</v>
      </c>
    </row>
    <row r="15" spans="1:11" ht="15.75">
      <c r="A15" s="26" t="s">
        <v>13</v>
      </c>
      <c r="B15" s="30" t="s">
        <v>50</v>
      </c>
      <c r="C15" s="27">
        <v>2472</v>
      </c>
      <c r="D15" s="27">
        <f t="shared" si="0"/>
        <v>2719.2</v>
      </c>
      <c r="E15" s="27" t="e">
        <f>VLOOKUP($B15,'Prix de Vente'!G:H,2,FALSE)</f>
        <v>#N/A</v>
      </c>
      <c r="F15" s="27" t="e">
        <f t="shared" si="1"/>
        <v>#N/A</v>
      </c>
    </row>
    <row r="16" spans="1:11" ht="15.75">
      <c r="A16" s="26" t="s">
        <v>13</v>
      </c>
      <c r="B16" s="30" t="s">
        <v>51</v>
      </c>
      <c r="C16" s="27">
        <v>1471</v>
      </c>
      <c r="D16" s="27">
        <f t="shared" si="0"/>
        <v>1618.1</v>
      </c>
      <c r="E16" s="27" t="e">
        <f>VLOOKUP($B16,'Prix de Vente'!G:H,2,FALSE)</f>
        <v>#N/A</v>
      </c>
      <c r="F16" s="27" t="e">
        <f t="shared" si="1"/>
        <v>#N/A</v>
      </c>
    </row>
    <row r="17" spans="1:6" ht="15.75">
      <c r="A17" s="26" t="s">
        <v>13</v>
      </c>
      <c r="B17" s="30" t="s">
        <v>52</v>
      </c>
      <c r="C17" s="27">
        <v>7373</v>
      </c>
      <c r="D17" s="27">
        <f t="shared" si="0"/>
        <v>8110.3</v>
      </c>
      <c r="E17" s="27" t="e">
        <f>VLOOKUP($B17,'Prix de Vente'!G:H,2,FALSE)</f>
        <v>#N/A</v>
      </c>
      <c r="F17" s="27" t="e">
        <f t="shared" si="1"/>
        <v>#N/A</v>
      </c>
    </row>
    <row r="18" spans="1:6" ht="15.75">
      <c r="A18" s="26" t="s">
        <v>13</v>
      </c>
      <c r="B18" s="30" t="s">
        <v>53</v>
      </c>
      <c r="C18" s="27">
        <v>4</v>
      </c>
      <c r="D18" s="27">
        <f t="shared" si="0"/>
        <v>4.4000000000000004</v>
      </c>
      <c r="E18" s="27" t="e">
        <f>VLOOKUP($B18,'Prix de Vente'!G:H,2,FALSE)</f>
        <v>#N/A</v>
      </c>
      <c r="F18" s="27" t="e">
        <f t="shared" si="1"/>
        <v>#N/A</v>
      </c>
    </row>
    <row r="19" spans="1:6" ht="15.75">
      <c r="A19" s="26" t="s">
        <v>13</v>
      </c>
      <c r="B19" s="30" t="s">
        <v>54</v>
      </c>
      <c r="C19" s="27">
        <v>62</v>
      </c>
      <c r="D19" s="27">
        <f t="shared" si="0"/>
        <v>68.2</v>
      </c>
      <c r="E19" s="27" t="e">
        <f>VLOOKUP($B19,'Prix de Vente'!G:H,2,FALSE)</f>
        <v>#N/A</v>
      </c>
      <c r="F19" s="27" t="e">
        <f t="shared" si="1"/>
        <v>#N/A</v>
      </c>
    </row>
    <row r="20" spans="1:6" ht="15.75">
      <c r="A20" s="26" t="s">
        <v>13</v>
      </c>
      <c r="B20" s="30" t="s">
        <v>55</v>
      </c>
      <c r="C20" s="27">
        <v>2</v>
      </c>
      <c r="D20" s="27">
        <f t="shared" si="0"/>
        <v>2.2000000000000002</v>
      </c>
      <c r="E20" s="27" t="e">
        <f>VLOOKUP($B20,'Prix de Vente'!G:H,2,FALSE)</f>
        <v>#N/A</v>
      </c>
      <c r="F20" s="27" t="e">
        <f t="shared" si="1"/>
        <v>#N/A</v>
      </c>
    </row>
    <row r="21" spans="1:6" ht="15.75">
      <c r="A21" s="26" t="s">
        <v>13</v>
      </c>
      <c r="B21" s="30" t="s">
        <v>56</v>
      </c>
      <c r="C21" s="27">
        <v>50</v>
      </c>
      <c r="D21" s="27">
        <f t="shared" si="0"/>
        <v>55</v>
      </c>
      <c r="E21" s="27" t="e">
        <f>VLOOKUP($B21,'Prix de Vente'!G:H,2,FALSE)</f>
        <v>#N/A</v>
      </c>
      <c r="F21" s="27" t="e">
        <f t="shared" si="1"/>
        <v>#N/A</v>
      </c>
    </row>
    <row r="22" spans="1:6" ht="15.75">
      <c r="A22" s="26" t="s">
        <v>13</v>
      </c>
      <c r="B22" s="30" t="s">
        <v>57</v>
      </c>
      <c r="C22" s="27">
        <v>25</v>
      </c>
      <c r="D22" s="27">
        <f t="shared" si="0"/>
        <v>27.5</v>
      </c>
      <c r="E22" s="27" t="e">
        <f>VLOOKUP($B22,'Prix de Vente'!G:H,2,FALSE)</f>
        <v>#N/A</v>
      </c>
      <c r="F22" s="27" t="e">
        <f t="shared" si="1"/>
        <v>#N/A</v>
      </c>
    </row>
    <row r="23" spans="1:6" ht="15.75">
      <c r="A23" s="26" t="s">
        <v>13</v>
      </c>
      <c r="B23" s="30" t="s">
        <v>58</v>
      </c>
      <c r="C23" s="27">
        <v>15</v>
      </c>
      <c r="D23" s="27">
        <f t="shared" si="0"/>
        <v>16.5</v>
      </c>
      <c r="E23" s="27" t="e">
        <f>VLOOKUP($B23,'Prix de Vente'!G:H,2,FALSE)</f>
        <v>#N/A</v>
      </c>
      <c r="F23" s="27" t="e">
        <f t="shared" si="1"/>
        <v>#N/A</v>
      </c>
    </row>
    <row r="24" spans="1:6" ht="15.75">
      <c r="A24" s="26" t="s">
        <v>16</v>
      </c>
      <c r="B24" s="30" t="s">
        <v>32</v>
      </c>
      <c r="C24" s="27">
        <v>36226</v>
      </c>
      <c r="D24" s="27">
        <f>C24+C24*10%</f>
        <v>39848.6</v>
      </c>
      <c r="E24" s="27" t="e">
        <f>VLOOKUP($B24,'Prix de Vente'!G:H,2,FALSE)</f>
        <v>#N/A</v>
      </c>
      <c r="F24" s="27" t="e">
        <f t="shared" si="1"/>
        <v>#N/A</v>
      </c>
    </row>
    <row r="25" spans="1:6" ht="15.75">
      <c r="A25" s="26" t="s">
        <v>16</v>
      </c>
      <c r="B25" s="30" t="s">
        <v>33</v>
      </c>
      <c r="C25" s="27">
        <v>728</v>
      </c>
      <c r="D25" s="27">
        <f t="shared" ref="D25:D57" si="2">C25+C25*10%</f>
        <v>800.8</v>
      </c>
      <c r="E25" s="27" t="e">
        <f>VLOOKUP($B25,'Prix de Vente'!G:H,2,FALSE)</f>
        <v>#N/A</v>
      </c>
      <c r="F25" s="27" t="e">
        <f t="shared" si="1"/>
        <v>#N/A</v>
      </c>
    </row>
    <row r="26" spans="1:6" ht="15.75">
      <c r="A26" s="26" t="s">
        <v>16</v>
      </c>
      <c r="B26" s="30" t="s">
        <v>34</v>
      </c>
      <c r="C26" s="27">
        <v>344</v>
      </c>
      <c r="D26" s="27">
        <f t="shared" si="2"/>
        <v>378.4</v>
      </c>
      <c r="E26" s="27" t="e">
        <f>VLOOKUP($B26,'Prix de Vente'!G:H,2,FALSE)</f>
        <v>#N/A</v>
      </c>
      <c r="F26" s="27" t="e">
        <f t="shared" si="1"/>
        <v>#N/A</v>
      </c>
    </row>
    <row r="27" spans="1:6" ht="15.75">
      <c r="A27" s="26" t="s">
        <v>16</v>
      </c>
      <c r="B27" s="30" t="s">
        <v>35</v>
      </c>
      <c r="C27" s="27"/>
      <c r="D27" s="27">
        <f t="shared" si="2"/>
        <v>0</v>
      </c>
      <c r="E27" s="27" t="e">
        <f>VLOOKUP($B27,'Prix de Vente'!G:H,2,FALSE)</f>
        <v>#N/A</v>
      </c>
      <c r="F27" s="27" t="e">
        <f t="shared" si="1"/>
        <v>#N/A</v>
      </c>
    </row>
    <row r="28" spans="1:6" ht="15.75">
      <c r="A28" s="26" t="s">
        <v>16</v>
      </c>
      <c r="B28" s="30" t="s">
        <v>36</v>
      </c>
      <c r="C28" s="27">
        <v>342</v>
      </c>
      <c r="D28" s="27">
        <f t="shared" si="2"/>
        <v>376.2</v>
      </c>
      <c r="E28" s="27" t="e">
        <f>VLOOKUP($B28,'Prix de Vente'!G:H,2,FALSE)</f>
        <v>#N/A</v>
      </c>
      <c r="F28" s="27" t="e">
        <f t="shared" si="1"/>
        <v>#N/A</v>
      </c>
    </row>
    <row r="29" spans="1:6" ht="15.75">
      <c r="A29" s="26" t="s">
        <v>16</v>
      </c>
      <c r="B29" s="30" t="s">
        <v>37</v>
      </c>
      <c r="C29" s="27">
        <v>125</v>
      </c>
      <c r="D29" s="27">
        <f t="shared" si="2"/>
        <v>137.5</v>
      </c>
      <c r="E29" s="27" t="e">
        <f>VLOOKUP($B29,'Prix de Vente'!G:H,2,FALSE)</f>
        <v>#N/A</v>
      </c>
      <c r="F29" s="27" t="e">
        <f t="shared" si="1"/>
        <v>#N/A</v>
      </c>
    </row>
    <row r="30" spans="1:6" ht="15.75">
      <c r="A30" s="26" t="s">
        <v>16</v>
      </c>
      <c r="B30" s="30" t="s">
        <v>38</v>
      </c>
      <c r="C30" s="27">
        <v>2300</v>
      </c>
      <c r="D30" s="27">
        <f t="shared" si="2"/>
        <v>2530</v>
      </c>
      <c r="E30" s="27" t="e">
        <f>VLOOKUP($B30,'Prix de Vente'!G:H,2,FALSE)</f>
        <v>#N/A</v>
      </c>
      <c r="F30" s="27" t="e">
        <f t="shared" si="1"/>
        <v>#N/A</v>
      </c>
    </row>
    <row r="31" spans="1:6" ht="15.75">
      <c r="A31" s="26" t="s">
        <v>16</v>
      </c>
      <c r="B31" s="30" t="s">
        <v>39</v>
      </c>
      <c r="C31" s="27">
        <v>89</v>
      </c>
      <c r="D31" s="27">
        <f t="shared" si="2"/>
        <v>97.9</v>
      </c>
      <c r="E31" s="27" t="e">
        <f>VLOOKUP($B31,'Prix de Vente'!G:H,2,FALSE)</f>
        <v>#N/A</v>
      </c>
      <c r="F31" s="27" t="e">
        <f t="shared" si="1"/>
        <v>#N/A</v>
      </c>
    </row>
    <row r="32" spans="1:6" ht="15.75">
      <c r="A32" s="26" t="s">
        <v>16</v>
      </c>
      <c r="B32" s="30" t="s">
        <v>40</v>
      </c>
      <c r="C32" s="27">
        <v>21</v>
      </c>
      <c r="D32" s="27">
        <f t="shared" si="2"/>
        <v>23.1</v>
      </c>
      <c r="E32" s="27" t="e">
        <f>VLOOKUP($B32,'Prix de Vente'!G:H,2,FALSE)</f>
        <v>#N/A</v>
      </c>
      <c r="F32" s="27" t="e">
        <f t="shared" si="1"/>
        <v>#N/A</v>
      </c>
    </row>
    <row r="33" spans="1:6" ht="15.75">
      <c r="A33" s="26" t="s">
        <v>16</v>
      </c>
      <c r="B33" s="30" t="s">
        <v>41</v>
      </c>
      <c r="C33" s="27"/>
      <c r="D33" s="27">
        <f t="shared" si="2"/>
        <v>0</v>
      </c>
      <c r="E33" s="27" t="e">
        <f>VLOOKUP($B33,'Prix de Vente'!G:H,2,FALSE)</f>
        <v>#N/A</v>
      </c>
      <c r="F33" s="27" t="e">
        <f t="shared" si="1"/>
        <v>#N/A</v>
      </c>
    </row>
    <row r="34" spans="1:6" ht="15.75">
      <c r="A34" s="26" t="s">
        <v>16</v>
      </c>
      <c r="B34" s="30" t="s">
        <v>82</v>
      </c>
      <c r="C34" s="27">
        <v>3200</v>
      </c>
      <c r="D34" s="27">
        <f t="shared" si="2"/>
        <v>3520</v>
      </c>
      <c r="E34" s="27" t="e">
        <f>VLOOKUP($B34,'Prix de Vente'!G:H,2,FALSE)</f>
        <v>#N/A</v>
      </c>
      <c r="F34" s="27" t="e">
        <f t="shared" si="1"/>
        <v>#N/A</v>
      </c>
    </row>
    <row r="35" spans="1:6" ht="15.75">
      <c r="A35" s="26" t="s">
        <v>16</v>
      </c>
      <c r="B35" s="30" t="s">
        <v>83</v>
      </c>
      <c r="C35" s="27">
        <v>47</v>
      </c>
      <c r="D35" s="27">
        <f t="shared" si="2"/>
        <v>51.7</v>
      </c>
      <c r="E35" s="27" t="e">
        <f>VLOOKUP($B35,'Prix de Vente'!G:H,2,FALSE)</f>
        <v>#N/A</v>
      </c>
      <c r="F35" s="27" t="e">
        <f t="shared" si="1"/>
        <v>#N/A</v>
      </c>
    </row>
    <row r="36" spans="1:6" ht="15.75">
      <c r="A36" s="26" t="s">
        <v>16</v>
      </c>
      <c r="B36" s="30" t="s">
        <v>84</v>
      </c>
      <c r="C36" s="27">
        <v>6</v>
      </c>
      <c r="D36" s="27">
        <f t="shared" si="2"/>
        <v>6.6</v>
      </c>
      <c r="E36" s="27" t="e">
        <f>VLOOKUP($B36,'Prix de Vente'!G:H,2,FALSE)</f>
        <v>#N/A</v>
      </c>
      <c r="F36" s="27" t="e">
        <f t="shared" si="1"/>
        <v>#N/A</v>
      </c>
    </row>
    <row r="37" spans="1:6" ht="15.75">
      <c r="A37" s="26" t="s">
        <v>16</v>
      </c>
      <c r="B37" s="30" t="s">
        <v>42</v>
      </c>
      <c r="C37" s="27">
        <v>2700</v>
      </c>
      <c r="D37" s="27">
        <f t="shared" si="2"/>
        <v>2970</v>
      </c>
      <c r="E37" s="27" t="e">
        <f>VLOOKUP($B37,'Prix de Vente'!G:H,2,FALSE)</f>
        <v>#N/A</v>
      </c>
      <c r="F37" s="27" t="e">
        <f t="shared" si="1"/>
        <v>#N/A</v>
      </c>
    </row>
    <row r="38" spans="1:6" ht="15.75">
      <c r="A38" s="26" t="s">
        <v>16</v>
      </c>
      <c r="B38" s="30" t="s">
        <v>43</v>
      </c>
      <c r="C38" s="27"/>
      <c r="D38" s="27">
        <f t="shared" si="2"/>
        <v>0</v>
      </c>
      <c r="E38" s="27" t="e">
        <f>VLOOKUP($B38,'Prix de Vente'!G:H,2,FALSE)</f>
        <v>#N/A</v>
      </c>
      <c r="F38" s="27" t="e">
        <f t="shared" si="1"/>
        <v>#N/A</v>
      </c>
    </row>
    <row r="39" spans="1:6" ht="15.75">
      <c r="A39" s="26" t="s">
        <v>16</v>
      </c>
      <c r="B39" s="30" t="s">
        <v>47</v>
      </c>
      <c r="C39" s="27">
        <v>74</v>
      </c>
      <c r="D39" s="27">
        <f t="shared" si="2"/>
        <v>81.400000000000006</v>
      </c>
      <c r="E39" s="27" t="e">
        <f>VLOOKUP($B39,'Prix de Vente'!G:H,2,FALSE)</f>
        <v>#N/A</v>
      </c>
      <c r="F39" s="27" t="e">
        <f t="shared" si="1"/>
        <v>#N/A</v>
      </c>
    </row>
    <row r="40" spans="1:6" ht="15.75">
      <c r="A40" s="26" t="s">
        <v>16</v>
      </c>
      <c r="B40" s="30" t="s">
        <v>44</v>
      </c>
      <c r="C40" s="27">
        <v>55</v>
      </c>
      <c r="D40" s="27">
        <f t="shared" si="2"/>
        <v>60.5</v>
      </c>
      <c r="E40" s="27" t="e">
        <f>VLOOKUP($B40,'Prix de Vente'!G:H,2,FALSE)</f>
        <v>#N/A</v>
      </c>
      <c r="F40" s="27" t="e">
        <f t="shared" si="1"/>
        <v>#N/A</v>
      </c>
    </row>
    <row r="41" spans="1:6" ht="15.75">
      <c r="A41" s="26" t="s">
        <v>16</v>
      </c>
      <c r="B41" s="30" t="s">
        <v>45</v>
      </c>
      <c r="C41" s="27"/>
      <c r="D41" s="27">
        <f t="shared" si="2"/>
        <v>0</v>
      </c>
      <c r="E41" s="27" t="e">
        <f>VLOOKUP($B41,'Prix de Vente'!G:H,2,FALSE)</f>
        <v>#N/A</v>
      </c>
      <c r="F41" s="27" t="e">
        <f t="shared" si="1"/>
        <v>#N/A</v>
      </c>
    </row>
    <row r="42" spans="1:6" ht="15.75">
      <c r="A42" s="26" t="s">
        <v>16</v>
      </c>
      <c r="B42" s="30" t="s">
        <v>46</v>
      </c>
      <c r="C42" s="27">
        <v>64</v>
      </c>
      <c r="D42" s="27">
        <f t="shared" si="2"/>
        <v>70.400000000000006</v>
      </c>
      <c r="E42" s="27" t="e">
        <f>VLOOKUP($B42,'Prix de Vente'!G:H,2,FALSE)</f>
        <v>#N/A</v>
      </c>
      <c r="F42" s="27" t="e">
        <f t="shared" si="1"/>
        <v>#N/A</v>
      </c>
    </row>
    <row r="43" spans="1:6" ht="15.75">
      <c r="A43" s="26" t="s">
        <v>16</v>
      </c>
      <c r="B43" s="30" t="s">
        <v>61</v>
      </c>
      <c r="C43" s="27">
        <v>3</v>
      </c>
      <c r="D43" s="27">
        <f t="shared" si="2"/>
        <v>3.3</v>
      </c>
      <c r="E43" s="27" t="e">
        <f>VLOOKUP($B43,'Prix de Vente'!G:H,2,FALSE)</f>
        <v>#N/A</v>
      </c>
      <c r="F43" s="27" t="e">
        <f t="shared" si="1"/>
        <v>#N/A</v>
      </c>
    </row>
    <row r="44" spans="1:6" ht="15.75">
      <c r="A44" s="26" t="s">
        <v>16</v>
      </c>
      <c r="B44" s="30" t="s">
        <v>62</v>
      </c>
      <c r="C44" s="27">
        <v>3</v>
      </c>
      <c r="D44" s="27">
        <f t="shared" si="2"/>
        <v>3.3</v>
      </c>
      <c r="E44" s="27" t="e">
        <f>VLOOKUP($B44,'Prix de Vente'!G:H,2,FALSE)</f>
        <v>#N/A</v>
      </c>
      <c r="F44" s="27" t="e">
        <f t="shared" si="1"/>
        <v>#N/A</v>
      </c>
    </row>
    <row r="45" spans="1:6" ht="15.75">
      <c r="A45" s="26" t="s">
        <v>16</v>
      </c>
      <c r="B45" s="30" t="s">
        <v>85</v>
      </c>
      <c r="C45" s="27"/>
      <c r="D45" s="27">
        <f t="shared" si="2"/>
        <v>0</v>
      </c>
      <c r="E45" s="27" t="e">
        <f>VLOOKUP($B45,'Prix de Vente'!G:H,2,FALSE)</f>
        <v>#N/A</v>
      </c>
      <c r="F45" s="27" t="e">
        <f t="shared" si="1"/>
        <v>#N/A</v>
      </c>
    </row>
    <row r="46" spans="1:6" ht="15.75">
      <c r="A46" s="26" t="s">
        <v>16</v>
      </c>
      <c r="B46" s="30" t="s">
        <v>48</v>
      </c>
      <c r="C46" s="27">
        <v>50706</v>
      </c>
      <c r="D46" s="27">
        <f t="shared" si="2"/>
        <v>55776.6</v>
      </c>
      <c r="E46" s="27" t="e">
        <f>VLOOKUP($B46,'Prix de Vente'!G:H,2,FALSE)</f>
        <v>#N/A</v>
      </c>
      <c r="F46" s="27" t="e">
        <f t="shared" si="1"/>
        <v>#N/A</v>
      </c>
    </row>
    <row r="47" spans="1:6" ht="15.75">
      <c r="A47" s="26" t="s">
        <v>16</v>
      </c>
      <c r="B47" s="30" t="s">
        <v>49</v>
      </c>
      <c r="C47" s="27">
        <v>9482</v>
      </c>
      <c r="D47" s="27">
        <f t="shared" si="2"/>
        <v>10430.200000000001</v>
      </c>
      <c r="E47" s="27" t="e">
        <f>VLOOKUP($B47,'Prix de Vente'!G:H,2,FALSE)</f>
        <v>#N/A</v>
      </c>
      <c r="F47" s="27" t="e">
        <f t="shared" si="1"/>
        <v>#N/A</v>
      </c>
    </row>
    <row r="48" spans="1:6" ht="15.75">
      <c r="A48" s="26" t="s">
        <v>16</v>
      </c>
      <c r="B48" s="30" t="s">
        <v>66</v>
      </c>
      <c r="C48" s="27">
        <v>10</v>
      </c>
      <c r="D48" s="27">
        <f t="shared" si="2"/>
        <v>11</v>
      </c>
      <c r="E48" s="27" t="e">
        <f>VLOOKUP($B48,'Prix de Vente'!G:H,2,FALSE)</f>
        <v>#N/A</v>
      </c>
      <c r="F48" s="27" t="e">
        <f t="shared" si="1"/>
        <v>#N/A</v>
      </c>
    </row>
    <row r="49" spans="1:6" ht="15.75">
      <c r="A49" s="26" t="s">
        <v>16</v>
      </c>
      <c r="B49" s="30" t="s">
        <v>50</v>
      </c>
      <c r="C49" s="27">
        <v>4272</v>
      </c>
      <c r="D49" s="27">
        <f t="shared" si="2"/>
        <v>4699.2</v>
      </c>
      <c r="E49" s="27" t="e">
        <f>VLOOKUP($B49,'Prix de Vente'!G:H,2,FALSE)</f>
        <v>#N/A</v>
      </c>
      <c r="F49" s="27" t="e">
        <f t="shared" si="1"/>
        <v>#N/A</v>
      </c>
    </row>
    <row r="50" spans="1:6" ht="15.75">
      <c r="A50" s="26" t="s">
        <v>16</v>
      </c>
      <c r="B50" s="30" t="s">
        <v>51</v>
      </c>
      <c r="C50" s="27">
        <v>1524</v>
      </c>
      <c r="D50" s="27">
        <f t="shared" si="2"/>
        <v>1676.4</v>
      </c>
      <c r="E50" s="27" t="e">
        <f>VLOOKUP($B50,'Prix de Vente'!G:H,2,FALSE)</f>
        <v>#N/A</v>
      </c>
      <c r="F50" s="27" t="e">
        <f t="shared" si="1"/>
        <v>#N/A</v>
      </c>
    </row>
    <row r="51" spans="1:6" ht="15.75">
      <c r="A51" s="26" t="s">
        <v>16</v>
      </c>
      <c r="B51" s="30" t="s">
        <v>52</v>
      </c>
      <c r="C51" s="27">
        <v>9321</v>
      </c>
      <c r="D51" s="27">
        <f t="shared" si="2"/>
        <v>10253.1</v>
      </c>
      <c r="E51" s="27" t="e">
        <f>VLOOKUP($B51,'Prix de Vente'!G:H,2,FALSE)</f>
        <v>#N/A</v>
      </c>
      <c r="F51" s="27" t="e">
        <f t="shared" si="1"/>
        <v>#N/A</v>
      </c>
    </row>
    <row r="52" spans="1:6" ht="15.75">
      <c r="A52" s="26" t="s">
        <v>16</v>
      </c>
      <c r="B52" s="30" t="s">
        <v>53</v>
      </c>
      <c r="C52" s="27">
        <v>6</v>
      </c>
      <c r="D52" s="27">
        <f t="shared" si="2"/>
        <v>6.6</v>
      </c>
      <c r="E52" s="27" t="e">
        <f>VLOOKUP($B52,'Prix de Vente'!G:H,2,FALSE)</f>
        <v>#N/A</v>
      </c>
      <c r="F52" s="27" t="e">
        <f t="shared" si="1"/>
        <v>#N/A</v>
      </c>
    </row>
    <row r="53" spans="1:6" ht="15.75">
      <c r="A53" s="26" t="s">
        <v>16</v>
      </c>
      <c r="B53" s="30" t="s">
        <v>54</v>
      </c>
      <c r="C53" s="27">
        <v>130</v>
      </c>
      <c r="D53" s="27">
        <f t="shared" si="2"/>
        <v>143</v>
      </c>
      <c r="E53" s="27" t="e">
        <f>VLOOKUP($B53,'Prix de Vente'!G:H,2,FALSE)</f>
        <v>#N/A</v>
      </c>
      <c r="F53" s="27" t="e">
        <f t="shared" si="1"/>
        <v>#N/A</v>
      </c>
    </row>
    <row r="54" spans="1:6" ht="15.75">
      <c r="A54" s="26" t="s">
        <v>16</v>
      </c>
      <c r="B54" s="30" t="s">
        <v>55</v>
      </c>
      <c r="C54" s="27"/>
      <c r="D54" s="27">
        <f t="shared" si="2"/>
        <v>0</v>
      </c>
      <c r="E54" s="27" t="e">
        <f>VLOOKUP($B54,'Prix de Vente'!G:H,2,FALSE)</f>
        <v>#N/A</v>
      </c>
      <c r="F54" s="27" t="e">
        <f t="shared" si="1"/>
        <v>#N/A</v>
      </c>
    </row>
    <row r="55" spans="1:6" ht="15.75">
      <c r="A55" s="26" t="s">
        <v>16</v>
      </c>
      <c r="B55" s="30" t="s">
        <v>56</v>
      </c>
      <c r="C55" s="27">
        <v>112</v>
      </c>
      <c r="D55" s="27">
        <f t="shared" si="2"/>
        <v>123.2</v>
      </c>
      <c r="E55" s="27" t="e">
        <f>VLOOKUP($B55,'Prix de Vente'!G:H,2,FALSE)</f>
        <v>#N/A</v>
      </c>
      <c r="F55" s="27" t="e">
        <f t="shared" si="1"/>
        <v>#N/A</v>
      </c>
    </row>
    <row r="56" spans="1:6" ht="15.75">
      <c r="A56" s="26" t="s">
        <v>16</v>
      </c>
      <c r="B56" s="30" t="s">
        <v>57</v>
      </c>
      <c r="C56" s="27">
        <v>66</v>
      </c>
      <c r="D56" s="27">
        <f t="shared" si="2"/>
        <v>72.599999999999994</v>
      </c>
      <c r="E56" s="27" t="e">
        <f>VLOOKUP($B56,'Prix de Vente'!G:H,2,FALSE)</f>
        <v>#N/A</v>
      </c>
      <c r="F56" s="27" t="e">
        <f t="shared" si="1"/>
        <v>#N/A</v>
      </c>
    </row>
    <row r="57" spans="1:6" ht="15.75">
      <c r="A57" s="26" t="s">
        <v>16</v>
      </c>
      <c r="B57" s="30" t="s">
        <v>58</v>
      </c>
      <c r="C57" s="27">
        <v>34</v>
      </c>
      <c r="D57" s="27">
        <f t="shared" si="2"/>
        <v>37.4</v>
      </c>
      <c r="E57" s="27" t="e">
        <f>VLOOKUP($B57,'Prix de Vente'!G:H,2,FALSE)</f>
        <v>#N/A</v>
      </c>
      <c r="F57" s="27" t="e">
        <f t="shared" ref="F57:F120" si="3">D57*E57</f>
        <v>#N/A</v>
      </c>
    </row>
    <row r="58" spans="1:6" ht="15.75">
      <c r="A58" s="26" t="s">
        <v>10</v>
      </c>
      <c r="B58" s="30" t="s">
        <v>32</v>
      </c>
      <c r="C58" s="27">
        <v>1400</v>
      </c>
      <c r="D58" s="27">
        <f>C58+C58*10%</f>
        <v>1540</v>
      </c>
      <c r="E58" s="27" t="e">
        <f>VLOOKUP($B58,'Prix de Vente'!G:H,2,FALSE)</f>
        <v>#N/A</v>
      </c>
      <c r="F58" s="27" t="e">
        <f t="shared" si="3"/>
        <v>#N/A</v>
      </c>
    </row>
    <row r="59" spans="1:6" ht="15.75">
      <c r="A59" s="26" t="s">
        <v>10</v>
      </c>
      <c r="B59" s="30" t="s">
        <v>33</v>
      </c>
      <c r="C59" s="27"/>
      <c r="D59" s="27">
        <f t="shared" ref="D59:D92" si="4">C59+C59*10%</f>
        <v>0</v>
      </c>
      <c r="E59" s="27" t="e">
        <f>VLOOKUP($B59,'Prix de Vente'!G:H,2,FALSE)</f>
        <v>#N/A</v>
      </c>
      <c r="F59" s="27" t="e">
        <f t="shared" si="3"/>
        <v>#N/A</v>
      </c>
    </row>
    <row r="60" spans="1:6" ht="15.75">
      <c r="A60" s="26" t="s">
        <v>10</v>
      </c>
      <c r="B60" s="30" t="s">
        <v>34</v>
      </c>
      <c r="C60" s="27">
        <v>112</v>
      </c>
      <c r="D60" s="27">
        <f t="shared" si="4"/>
        <v>123.2</v>
      </c>
      <c r="E60" s="27" t="e">
        <f>VLOOKUP($B60,'Prix de Vente'!G:H,2,FALSE)</f>
        <v>#N/A</v>
      </c>
      <c r="F60" s="27" t="e">
        <f t="shared" si="3"/>
        <v>#N/A</v>
      </c>
    </row>
    <row r="61" spans="1:6" ht="15.75">
      <c r="A61" s="26" t="s">
        <v>10</v>
      </c>
      <c r="B61" s="30" t="s">
        <v>35</v>
      </c>
      <c r="C61" s="27"/>
      <c r="D61" s="27">
        <f t="shared" si="4"/>
        <v>0</v>
      </c>
      <c r="E61" s="27" t="e">
        <f>VLOOKUP($B61,'Prix de Vente'!G:H,2,FALSE)</f>
        <v>#N/A</v>
      </c>
      <c r="F61" s="27" t="e">
        <f t="shared" si="3"/>
        <v>#N/A</v>
      </c>
    </row>
    <row r="62" spans="1:6" ht="15.75">
      <c r="A62" s="26" t="s">
        <v>10</v>
      </c>
      <c r="B62" s="30" t="s">
        <v>36</v>
      </c>
      <c r="C62" s="27">
        <v>130</v>
      </c>
      <c r="D62" s="27">
        <f t="shared" si="4"/>
        <v>143</v>
      </c>
      <c r="E62" s="27" t="e">
        <f>VLOOKUP($B62,'Prix de Vente'!G:H,2,FALSE)</f>
        <v>#N/A</v>
      </c>
      <c r="F62" s="27" t="e">
        <f t="shared" si="3"/>
        <v>#N/A</v>
      </c>
    </row>
    <row r="63" spans="1:6" ht="15.75">
      <c r="A63" s="26" t="s">
        <v>10</v>
      </c>
      <c r="B63" s="30" t="s">
        <v>37</v>
      </c>
      <c r="C63" s="27">
        <v>22</v>
      </c>
      <c r="D63" s="27">
        <f t="shared" si="4"/>
        <v>24.2</v>
      </c>
      <c r="E63" s="27" t="e">
        <f>VLOOKUP($B63,'Prix de Vente'!G:H,2,FALSE)</f>
        <v>#N/A</v>
      </c>
      <c r="F63" s="27" t="e">
        <f t="shared" si="3"/>
        <v>#N/A</v>
      </c>
    </row>
    <row r="64" spans="1:6" ht="15.75">
      <c r="A64" s="26" t="s">
        <v>10</v>
      </c>
      <c r="B64" s="30" t="s">
        <v>59</v>
      </c>
      <c r="C64" s="27"/>
      <c r="D64" s="27">
        <f t="shared" si="4"/>
        <v>0</v>
      </c>
      <c r="E64" s="27" t="e">
        <f>VLOOKUP($B64,'Prix de Vente'!G:H,2,FALSE)</f>
        <v>#N/A</v>
      </c>
      <c r="F64" s="27" t="e">
        <f t="shared" si="3"/>
        <v>#N/A</v>
      </c>
    </row>
    <row r="65" spans="1:6" ht="15.75">
      <c r="A65" s="26" t="s">
        <v>10</v>
      </c>
      <c r="B65" s="30" t="s">
        <v>39</v>
      </c>
      <c r="C65" s="27">
        <v>41</v>
      </c>
      <c r="D65" s="27">
        <f t="shared" si="4"/>
        <v>45.1</v>
      </c>
      <c r="E65" s="27" t="e">
        <f>VLOOKUP($B65,'Prix de Vente'!G:H,2,FALSE)</f>
        <v>#N/A</v>
      </c>
      <c r="F65" s="27" t="e">
        <f t="shared" si="3"/>
        <v>#N/A</v>
      </c>
    </row>
    <row r="66" spans="1:6" ht="15.75">
      <c r="A66" s="26" t="s">
        <v>10</v>
      </c>
      <c r="B66" s="30" t="s">
        <v>60</v>
      </c>
      <c r="C66" s="27">
        <v>1</v>
      </c>
      <c r="D66" s="27">
        <f t="shared" si="4"/>
        <v>1.1000000000000001</v>
      </c>
      <c r="E66" s="27" t="e">
        <f>VLOOKUP($B66,'Prix de Vente'!G:H,2,FALSE)</f>
        <v>#N/A</v>
      </c>
      <c r="F66" s="27" t="e">
        <f t="shared" si="3"/>
        <v>#N/A</v>
      </c>
    </row>
    <row r="67" spans="1:6" ht="15.75">
      <c r="A67" s="26" t="s">
        <v>10</v>
      </c>
      <c r="B67" s="30" t="s">
        <v>41</v>
      </c>
      <c r="C67" s="27"/>
      <c r="D67" s="27">
        <f t="shared" si="4"/>
        <v>0</v>
      </c>
      <c r="E67" s="27" t="e">
        <f>VLOOKUP($B67,'Prix de Vente'!G:H,2,FALSE)</f>
        <v>#N/A</v>
      </c>
      <c r="F67" s="27" t="e">
        <f t="shared" si="3"/>
        <v>#N/A</v>
      </c>
    </row>
    <row r="68" spans="1:6" ht="15.75">
      <c r="A68" s="26" t="s">
        <v>10</v>
      </c>
      <c r="B68" s="30" t="s">
        <v>82</v>
      </c>
      <c r="C68" s="27">
        <v>100</v>
      </c>
      <c r="D68" s="27">
        <f t="shared" si="4"/>
        <v>110</v>
      </c>
      <c r="E68" s="27" t="e">
        <f>VLOOKUP($B68,'Prix de Vente'!G:H,2,FALSE)</f>
        <v>#N/A</v>
      </c>
      <c r="F68" s="27" t="e">
        <f t="shared" si="3"/>
        <v>#N/A</v>
      </c>
    </row>
    <row r="69" spans="1:6" ht="15.75">
      <c r="A69" s="26" t="s">
        <v>10</v>
      </c>
      <c r="B69" s="30" t="s">
        <v>83</v>
      </c>
      <c r="C69" s="27">
        <v>33</v>
      </c>
      <c r="D69" s="27">
        <f t="shared" si="4"/>
        <v>36.299999999999997</v>
      </c>
      <c r="E69" s="27" t="e">
        <f>VLOOKUP($B69,'Prix de Vente'!G:H,2,FALSE)</f>
        <v>#N/A</v>
      </c>
      <c r="F69" s="27" t="e">
        <f t="shared" si="3"/>
        <v>#N/A</v>
      </c>
    </row>
    <row r="70" spans="1:6" ht="15.75">
      <c r="A70" s="26" t="s">
        <v>10</v>
      </c>
      <c r="B70" s="30" t="s">
        <v>84</v>
      </c>
      <c r="C70" s="27">
        <v>16</v>
      </c>
      <c r="D70" s="27">
        <f t="shared" si="4"/>
        <v>17.600000000000001</v>
      </c>
      <c r="E70" s="27" t="e">
        <f>VLOOKUP($B70,'Prix de Vente'!G:H,2,FALSE)</f>
        <v>#N/A</v>
      </c>
      <c r="F70" s="27" t="e">
        <f t="shared" si="3"/>
        <v>#N/A</v>
      </c>
    </row>
    <row r="71" spans="1:6" ht="15.75">
      <c r="A71" s="26" t="s">
        <v>10</v>
      </c>
      <c r="B71" s="30" t="s">
        <v>42</v>
      </c>
      <c r="C71" s="27"/>
      <c r="D71" s="27">
        <f t="shared" si="4"/>
        <v>0</v>
      </c>
      <c r="E71" s="27" t="e">
        <f>VLOOKUP($B71,'Prix de Vente'!G:H,2,FALSE)</f>
        <v>#N/A</v>
      </c>
      <c r="F71" s="27" t="e">
        <f t="shared" si="3"/>
        <v>#N/A</v>
      </c>
    </row>
    <row r="72" spans="1:6" ht="15.75">
      <c r="A72" s="26" t="s">
        <v>10</v>
      </c>
      <c r="B72" s="30" t="s">
        <v>43</v>
      </c>
      <c r="C72" s="27"/>
      <c r="D72" s="27">
        <f t="shared" si="4"/>
        <v>0</v>
      </c>
      <c r="E72" s="27" t="e">
        <f>VLOOKUP($B72,'Prix de Vente'!G:H,2,FALSE)</f>
        <v>#N/A</v>
      </c>
      <c r="F72" s="27" t="e">
        <f t="shared" si="3"/>
        <v>#N/A</v>
      </c>
    </row>
    <row r="73" spans="1:6" ht="15.75">
      <c r="A73" s="26" t="s">
        <v>10</v>
      </c>
      <c r="B73" s="30" t="s">
        <v>47</v>
      </c>
      <c r="C73" s="27">
        <v>51</v>
      </c>
      <c r="D73" s="27">
        <f t="shared" si="4"/>
        <v>56.1</v>
      </c>
      <c r="E73" s="27" t="e">
        <f>VLOOKUP($B73,'Prix de Vente'!G:H,2,FALSE)</f>
        <v>#N/A</v>
      </c>
      <c r="F73" s="27" t="e">
        <f t="shared" si="3"/>
        <v>#N/A</v>
      </c>
    </row>
    <row r="74" spans="1:6" ht="15.75">
      <c r="A74" s="26" t="s">
        <v>10</v>
      </c>
      <c r="B74" s="30" t="s">
        <v>44</v>
      </c>
      <c r="C74" s="27">
        <v>51</v>
      </c>
      <c r="D74" s="27">
        <f t="shared" si="4"/>
        <v>56.1</v>
      </c>
      <c r="E74" s="27" t="e">
        <f>VLOOKUP($B74,'Prix de Vente'!G:H,2,FALSE)</f>
        <v>#N/A</v>
      </c>
      <c r="F74" s="27" t="e">
        <f t="shared" si="3"/>
        <v>#N/A</v>
      </c>
    </row>
    <row r="75" spans="1:6" ht="15.75">
      <c r="A75" s="26" t="s">
        <v>10</v>
      </c>
      <c r="B75" s="30" t="s">
        <v>45</v>
      </c>
      <c r="C75" s="27"/>
      <c r="D75" s="27">
        <f t="shared" si="4"/>
        <v>0</v>
      </c>
      <c r="E75" s="27" t="e">
        <f>VLOOKUP($B75,'Prix de Vente'!G:H,2,FALSE)</f>
        <v>#N/A</v>
      </c>
      <c r="F75" s="27" t="e">
        <f t="shared" si="3"/>
        <v>#N/A</v>
      </c>
    </row>
    <row r="76" spans="1:6" ht="15.75">
      <c r="A76" s="26" t="s">
        <v>10</v>
      </c>
      <c r="B76" s="30" t="s">
        <v>46</v>
      </c>
      <c r="C76" s="27">
        <v>6</v>
      </c>
      <c r="D76" s="27">
        <f t="shared" si="4"/>
        <v>6.6</v>
      </c>
      <c r="E76" s="27" t="e">
        <f>VLOOKUP($B76,'Prix de Vente'!G:H,2,FALSE)</f>
        <v>#N/A</v>
      </c>
      <c r="F76" s="27" t="e">
        <f t="shared" si="3"/>
        <v>#N/A</v>
      </c>
    </row>
    <row r="77" spans="1:6" ht="15.75">
      <c r="A77" s="26" t="s">
        <v>10</v>
      </c>
      <c r="B77" s="30" t="s">
        <v>61</v>
      </c>
      <c r="C77" s="27">
        <v>6863</v>
      </c>
      <c r="D77" s="27">
        <f t="shared" si="4"/>
        <v>7549.3</v>
      </c>
      <c r="E77" s="27" t="e">
        <f>VLOOKUP($B77,'Prix de Vente'!G:H,2,FALSE)</f>
        <v>#N/A</v>
      </c>
      <c r="F77" s="27" t="e">
        <f t="shared" si="3"/>
        <v>#N/A</v>
      </c>
    </row>
    <row r="78" spans="1:6" ht="15.75">
      <c r="A78" s="26" t="s">
        <v>10</v>
      </c>
      <c r="B78" s="30" t="s">
        <v>62</v>
      </c>
      <c r="C78" s="27">
        <v>6131</v>
      </c>
      <c r="D78" s="27">
        <f t="shared" si="4"/>
        <v>6744.1</v>
      </c>
      <c r="E78" s="27" t="e">
        <f>VLOOKUP($B78,'Prix de Vente'!G:H,2,FALSE)</f>
        <v>#N/A</v>
      </c>
      <c r="F78" s="27" t="e">
        <f t="shared" si="3"/>
        <v>#N/A</v>
      </c>
    </row>
    <row r="79" spans="1:6" ht="15.75">
      <c r="A79" s="26" t="s">
        <v>10</v>
      </c>
      <c r="B79" s="30" t="s">
        <v>63</v>
      </c>
      <c r="C79" s="27">
        <v>2</v>
      </c>
      <c r="D79" s="27">
        <f t="shared" si="4"/>
        <v>2.2000000000000002</v>
      </c>
      <c r="E79" s="27" t="e">
        <f>VLOOKUP($B79,'Prix de Vente'!G:H,2,FALSE)</f>
        <v>#N/A</v>
      </c>
      <c r="F79" s="27" t="e">
        <f t="shared" si="3"/>
        <v>#N/A</v>
      </c>
    </row>
    <row r="80" spans="1:6" ht="15.75">
      <c r="A80" s="26" t="s">
        <v>10</v>
      </c>
      <c r="B80" s="30" t="s">
        <v>64</v>
      </c>
      <c r="C80" s="27">
        <v>592</v>
      </c>
      <c r="D80" s="27">
        <f t="shared" si="4"/>
        <v>651.20000000000005</v>
      </c>
      <c r="E80" s="27" t="e">
        <f>VLOOKUP($B80,'Prix de Vente'!G:H,2,FALSE)</f>
        <v>#N/A</v>
      </c>
      <c r="F80" s="27" t="e">
        <f t="shared" si="3"/>
        <v>#N/A</v>
      </c>
    </row>
    <row r="81" spans="1:6" ht="15.75">
      <c r="A81" s="26" t="s">
        <v>10</v>
      </c>
      <c r="B81" s="30" t="s">
        <v>65</v>
      </c>
      <c r="C81" s="27">
        <v>929</v>
      </c>
      <c r="D81" s="27">
        <f t="shared" si="4"/>
        <v>1021.9</v>
      </c>
      <c r="E81" s="27" t="e">
        <f>VLOOKUP($B81,'Prix de Vente'!G:H,2,FALSE)</f>
        <v>#N/A</v>
      </c>
      <c r="F81" s="27" t="e">
        <f t="shared" si="3"/>
        <v>#N/A</v>
      </c>
    </row>
    <row r="82" spans="1:6" ht="15.75">
      <c r="A82" s="26" t="s">
        <v>10</v>
      </c>
      <c r="B82" s="30" t="s">
        <v>86</v>
      </c>
      <c r="C82" s="27">
        <v>110</v>
      </c>
      <c r="D82" s="27">
        <f t="shared" si="4"/>
        <v>121</v>
      </c>
      <c r="E82" s="27" t="e">
        <f>VLOOKUP($B82,'Prix de Vente'!G:H,2,FALSE)</f>
        <v>#N/A</v>
      </c>
      <c r="F82" s="27" t="e">
        <f t="shared" si="3"/>
        <v>#N/A</v>
      </c>
    </row>
    <row r="83" spans="1:6" ht="15.75">
      <c r="A83" s="26" t="s">
        <v>10</v>
      </c>
      <c r="B83" s="30" t="s">
        <v>66</v>
      </c>
      <c r="C83" s="27">
        <v>8469</v>
      </c>
      <c r="D83" s="27">
        <f t="shared" si="4"/>
        <v>9315.9</v>
      </c>
      <c r="E83" s="27" t="e">
        <f>VLOOKUP($B83,'Prix de Vente'!G:H,2,FALSE)</f>
        <v>#N/A</v>
      </c>
      <c r="F83" s="27" t="e">
        <f t="shared" si="3"/>
        <v>#N/A</v>
      </c>
    </row>
    <row r="84" spans="1:6" ht="15.75">
      <c r="A84" s="26" t="s">
        <v>10</v>
      </c>
      <c r="B84" s="30" t="s">
        <v>50</v>
      </c>
      <c r="C84" s="27">
        <v>551</v>
      </c>
      <c r="D84" s="27">
        <f t="shared" si="4"/>
        <v>606.1</v>
      </c>
      <c r="E84" s="27" t="e">
        <f>VLOOKUP($B84,'Prix de Vente'!G:H,2,FALSE)</f>
        <v>#N/A</v>
      </c>
      <c r="F84" s="27" t="e">
        <f t="shared" si="3"/>
        <v>#N/A</v>
      </c>
    </row>
    <row r="85" spans="1:6" ht="15.75">
      <c r="A85" s="26" t="s">
        <v>10</v>
      </c>
      <c r="B85" s="30" t="s">
        <v>51</v>
      </c>
      <c r="C85" s="27">
        <v>440</v>
      </c>
      <c r="D85" s="27">
        <f t="shared" si="4"/>
        <v>484</v>
      </c>
      <c r="E85" s="27" t="e">
        <f>VLOOKUP($B85,'Prix de Vente'!G:H,2,FALSE)</f>
        <v>#N/A</v>
      </c>
      <c r="F85" s="27" t="e">
        <f t="shared" si="3"/>
        <v>#N/A</v>
      </c>
    </row>
    <row r="86" spans="1:6" ht="15.75">
      <c r="A86" s="26" t="s">
        <v>10</v>
      </c>
      <c r="B86" s="30" t="s">
        <v>52</v>
      </c>
      <c r="C86" s="27">
        <v>654</v>
      </c>
      <c r="D86" s="27">
        <f t="shared" si="4"/>
        <v>719.4</v>
      </c>
      <c r="E86" s="27" t="e">
        <f>VLOOKUP($B86,'Prix de Vente'!G:H,2,FALSE)</f>
        <v>#N/A</v>
      </c>
      <c r="F86" s="27" t="e">
        <f t="shared" si="3"/>
        <v>#N/A</v>
      </c>
    </row>
    <row r="87" spans="1:6" ht="15.75">
      <c r="A87" s="26" t="s">
        <v>10</v>
      </c>
      <c r="B87" s="30" t="s">
        <v>67</v>
      </c>
      <c r="C87" s="27">
        <v>14</v>
      </c>
      <c r="D87" s="27">
        <f t="shared" si="4"/>
        <v>15.4</v>
      </c>
      <c r="E87" s="27" t="e">
        <f>VLOOKUP($B87,'Prix de Vente'!G:H,2,FALSE)</f>
        <v>#N/A</v>
      </c>
      <c r="F87" s="27" t="e">
        <f t="shared" si="3"/>
        <v>#N/A</v>
      </c>
    </row>
    <row r="88" spans="1:6" ht="15.75">
      <c r="A88" s="26" t="s">
        <v>10</v>
      </c>
      <c r="B88" s="30" t="s">
        <v>54</v>
      </c>
      <c r="C88" s="27">
        <v>69</v>
      </c>
      <c r="D88" s="27">
        <f t="shared" si="4"/>
        <v>75.900000000000006</v>
      </c>
      <c r="E88" s="27" t="e">
        <f>VLOOKUP($B88,'Prix de Vente'!G:H,2,FALSE)</f>
        <v>#N/A</v>
      </c>
      <c r="F88" s="27" t="e">
        <f t="shared" si="3"/>
        <v>#N/A</v>
      </c>
    </row>
    <row r="89" spans="1:6" ht="15.75">
      <c r="A89" s="26" t="s">
        <v>10</v>
      </c>
      <c r="B89" s="30" t="s">
        <v>55</v>
      </c>
      <c r="C89" s="27"/>
      <c r="D89" s="27">
        <f t="shared" si="4"/>
        <v>0</v>
      </c>
      <c r="E89" s="27" t="e">
        <f>VLOOKUP($B89,'Prix de Vente'!G:H,2,FALSE)</f>
        <v>#N/A</v>
      </c>
      <c r="F89" s="27" t="e">
        <f t="shared" si="3"/>
        <v>#N/A</v>
      </c>
    </row>
    <row r="90" spans="1:6" ht="15.75">
      <c r="A90" s="26" t="s">
        <v>10</v>
      </c>
      <c r="B90" s="30" t="s">
        <v>68</v>
      </c>
      <c r="C90" s="27">
        <v>9</v>
      </c>
      <c r="D90" s="27">
        <f t="shared" si="4"/>
        <v>9.9</v>
      </c>
      <c r="E90" s="27" t="e">
        <f>VLOOKUP($B90,'Prix de Vente'!G:H,2,FALSE)</f>
        <v>#N/A</v>
      </c>
      <c r="F90" s="27" t="e">
        <f t="shared" si="3"/>
        <v>#N/A</v>
      </c>
    </row>
    <row r="91" spans="1:6" ht="15.75">
      <c r="A91" s="26" t="s">
        <v>10</v>
      </c>
      <c r="B91" s="30" t="s">
        <v>69</v>
      </c>
      <c r="C91" s="27">
        <v>3</v>
      </c>
      <c r="D91" s="27">
        <f t="shared" si="4"/>
        <v>3.3</v>
      </c>
      <c r="E91" s="27" t="e">
        <f>VLOOKUP($B91,'Prix de Vente'!G:H,2,FALSE)</f>
        <v>#N/A</v>
      </c>
      <c r="F91" s="27" t="e">
        <f t="shared" si="3"/>
        <v>#N/A</v>
      </c>
    </row>
    <row r="92" spans="1:6" ht="15.75">
      <c r="A92" s="26" t="s">
        <v>10</v>
      </c>
      <c r="B92" s="30" t="s">
        <v>70</v>
      </c>
      <c r="C92" s="27"/>
      <c r="D92" s="27">
        <f t="shared" si="4"/>
        <v>0</v>
      </c>
      <c r="E92" s="27" t="e">
        <f>VLOOKUP($B92,'Prix de Vente'!G:H,2,FALSE)</f>
        <v>#N/A</v>
      </c>
      <c r="F92" s="27" t="e">
        <f t="shared" si="3"/>
        <v>#N/A</v>
      </c>
    </row>
    <row r="93" spans="1:6" ht="15.75">
      <c r="A93" s="26" t="s">
        <v>23</v>
      </c>
      <c r="B93" s="30" t="s">
        <v>32</v>
      </c>
      <c r="C93" s="27">
        <v>70700</v>
      </c>
      <c r="D93" s="27">
        <f>C93+C93*10%</f>
        <v>77770</v>
      </c>
      <c r="E93" s="27" t="e">
        <f>VLOOKUP($B93,'Prix de Vente'!G:H,2,FALSE)</f>
        <v>#N/A</v>
      </c>
      <c r="F93" s="27" t="e">
        <f t="shared" si="3"/>
        <v>#N/A</v>
      </c>
    </row>
    <row r="94" spans="1:6" ht="15.75">
      <c r="A94" s="26" t="s">
        <v>23</v>
      </c>
      <c r="B94" s="30" t="s">
        <v>33</v>
      </c>
      <c r="C94" s="27">
        <v>120</v>
      </c>
      <c r="D94" s="27">
        <f t="shared" ref="D94:D126" si="5">C94+C94*10%</f>
        <v>132</v>
      </c>
      <c r="E94" s="27" t="e">
        <f>VLOOKUP($B94,'Prix de Vente'!G:H,2,FALSE)</f>
        <v>#N/A</v>
      </c>
      <c r="F94" s="27" t="e">
        <f t="shared" si="3"/>
        <v>#N/A</v>
      </c>
    </row>
    <row r="95" spans="1:6" ht="15.75">
      <c r="A95" s="26" t="s">
        <v>23</v>
      </c>
      <c r="B95" s="30" t="s">
        <v>34</v>
      </c>
      <c r="C95" s="27">
        <v>119</v>
      </c>
      <c r="D95" s="27">
        <f t="shared" si="5"/>
        <v>130.9</v>
      </c>
      <c r="E95" s="27" t="e">
        <f>VLOOKUP($B95,'Prix de Vente'!G:H,2,FALSE)</f>
        <v>#N/A</v>
      </c>
      <c r="F95" s="27" t="e">
        <f t="shared" si="3"/>
        <v>#N/A</v>
      </c>
    </row>
    <row r="96" spans="1:6" ht="15.75">
      <c r="A96" s="26" t="s">
        <v>23</v>
      </c>
      <c r="B96" s="30" t="s">
        <v>35</v>
      </c>
      <c r="C96" s="27"/>
      <c r="D96" s="27">
        <f t="shared" si="5"/>
        <v>0</v>
      </c>
      <c r="E96" s="27" t="e">
        <f>VLOOKUP($B96,'Prix de Vente'!G:H,2,FALSE)</f>
        <v>#N/A</v>
      </c>
      <c r="F96" s="27" t="e">
        <f t="shared" si="3"/>
        <v>#N/A</v>
      </c>
    </row>
    <row r="97" spans="1:6" ht="15.75">
      <c r="A97" s="26" t="s">
        <v>23</v>
      </c>
      <c r="B97" s="30" t="s">
        <v>36</v>
      </c>
      <c r="C97" s="27">
        <v>603</v>
      </c>
      <c r="D97" s="27">
        <f t="shared" si="5"/>
        <v>663.3</v>
      </c>
      <c r="E97" s="27" t="e">
        <f>VLOOKUP($B97,'Prix de Vente'!G:H,2,FALSE)</f>
        <v>#N/A</v>
      </c>
      <c r="F97" s="27" t="e">
        <f t="shared" si="3"/>
        <v>#N/A</v>
      </c>
    </row>
    <row r="98" spans="1:6" ht="15.75">
      <c r="A98" s="26" t="s">
        <v>23</v>
      </c>
      <c r="B98" s="30" t="s">
        <v>37</v>
      </c>
      <c r="C98" s="27">
        <v>54</v>
      </c>
      <c r="D98" s="27">
        <f t="shared" si="5"/>
        <v>59.4</v>
      </c>
      <c r="E98" s="27" t="e">
        <f>VLOOKUP($B98,'Prix de Vente'!G:H,2,FALSE)</f>
        <v>#N/A</v>
      </c>
      <c r="F98" s="27" t="e">
        <f t="shared" si="3"/>
        <v>#N/A</v>
      </c>
    </row>
    <row r="99" spans="1:6" ht="15.75">
      <c r="A99" s="26" t="s">
        <v>23</v>
      </c>
      <c r="B99" s="30" t="s">
        <v>38</v>
      </c>
      <c r="C99" s="27">
        <v>100</v>
      </c>
      <c r="D99" s="27">
        <f t="shared" si="5"/>
        <v>110</v>
      </c>
      <c r="E99" s="27" t="e">
        <f>VLOOKUP($B99,'Prix de Vente'!G:H,2,FALSE)</f>
        <v>#N/A</v>
      </c>
      <c r="F99" s="27" t="e">
        <f t="shared" si="3"/>
        <v>#N/A</v>
      </c>
    </row>
    <row r="100" spans="1:6" ht="15.75">
      <c r="A100" s="26" t="s">
        <v>23</v>
      </c>
      <c r="B100" s="30" t="s">
        <v>39</v>
      </c>
      <c r="C100" s="27">
        <v>46</v>
      </c>
      <c r="D100" s="27">
        <f t="shared" si="5"/>
        <v>50.6</v>
      </c>
      <c r="E100" s="27" t="e">
        <f>VLOOKUP($B100,'Prix de Vente'!G:H,2,FALSE)</f>
        <v>#N/A</v>
      </c>
      <c r="F100" s="27" t="e">
        <f t="shared" si="3"/>
        <v>#N/A</v>
      </c>
    </row>
    <row r="101" spans="1:6" ht="15.75">
      <c r="A101" s="26" t="s">
        <v>23</v>
      </c>
      <c r="B101" s="30" t="s">
        <v>40</v>
      </c>
      <c r="C101" s="27"/>
      <c r="D101" s="27">
        <f t="shared" si="5"/>
        <v>0</v>
      </c>
      <c r="E101" s="27" t="e">
        <f>VLOOKUP($B101,'Prix de Vente'!G:H,2,FALSE)</f>
        <v>#N/A</v>
      </c>
      <c r="F101" s="27" t="e">
        <f t="shared" si="3"/>
        <v>#N/A</v>
      </c>
    </row>
    <row r="102" spans="1:6" ht="15.75">
      <c r="A102" s="26" t="s">
        <v>23</v>
      </c>
      <c r="B102" s="30" t="s">
        <v>41</v>
      </c>
      <c r="C102" s="27"/>
      <c r="D102" s="27">
        <f t="shared" si="5"/>
        <v>0</v>
      </c>
      <c r="E102" s="27" t="e">
        <f>VLOOKUP($B102,'Prix de Vente'!G:H,2,FALSE)</f>
        <v>#N/A</v>
      </c>
      <c r="F102" s="27" t="e">
        <f t="shared" si="3"/>
        <v>#N/A</v>
      </c>
    </row>
    <row r="103" spans="1:6" ht="15.75">
      <c r="A103" s="26" t="s">
        <v>23</v>
      </c>
      <c r="B103" s="30" t="s">
        <v>82</v>
      </c>
      <c r="C103" s="27">
        <v>100</v>
      </c>
      <c r="D103" s="27">
        <f t="shared" si="5"/>
        <v>110</v>
      </c>
      <c r="E103" s="27" t="e">
        <f>VLOOKUP($B103,'Prix de Vente'!G:H,2,FALSE)</f>
        <v>#N/A</v>
      </c>
      <c r="F103" s="27" t="e">
        <f t="shared" si="3"/>
        <v>#N/A</v>
      </c>
    </row>
    <row r="104" spans="1:6" ht="15.75">
      <c r="A104" s="26" t="s">
        <v>23</v>
      </c>
      <c r="B104" s="30" t="s">
        <v>83</v>
      </c>
      <c r="C104" s="27">
        <v>17</v>
      </c>
      <c r="D104" s="27">
        <f t="shared" si="5"/>
        <v>18.7</v>
      </c>
      <c r="E104" s="27" t="e">
        <f>VLOOKUP($B104,'Prix de Vente'!G:H,2,FALSE)</f>
        <v>#N/A</v>
      </c>
      <c r="F104" s="27" t="e">
        <f t="shared" si="3"/>
        <v>#N/A</v>
      </c>
    </row>
    <row r="105" spans="1:6" ht="15.75">
      <c r="A105" s="26" t="s">
        <v>23</v>
      </c>
      <c r="B105" s="30" t="s">
        <v>84</v>
      </c>
      <c r="C105" s="27"/>
      <c r="D105" s="27">
        <f t="shared" si="5"/>
        <v>0</v>
      </c>
      <c r="E105" s="27" t="e">
        <f>VLOOKUP($B105,'Prix de Vente'!G:H,2,FALSE)</f>
        <v>#N/A</v>
      </c>
      <c r="F105" s="27" t="e">
        <f t="shared" si="3"/>
        <v>#N/A</v>
      </c>
    </row>
    <row r="106" spans="1:6" ht="15.75">
      <c r="A106" s="26" t="s">
        <v>23</v>
      </c>
      <c r="B106" s="30" t="s">
        <v>42</v>
      </c>
      <c r="C106" s="27"/>
      <c r="D106" s="27">
        <f t="shared" si="5"/>
        <v>0</v>
      </c>
      <c r="E106" s="27" t="e">
        <f>VLOOKUP($B106,'Prix de Vente'!G:H,2,FALSE)</f>
        <v>#N/A</v>
      </c>
      <c r="F106" s="27" t="e">
        <f t="shared" si="3"/>
        <v>#N/A</v>
      </c>
    </row>
    <row r="107" spans="1:6" ht="15.75">
      <c r="A107" s="26" t="s">
        <v>23</v>
      </c>
      <c r="B107" s="30" t="s">
        <v>43</v>
      </c>
      <c r="C107" s="27"/>
      <c r="D107" s="27">
        <f t="shared" si="5"/>
        <v>0</v>
      </c>
      <c r="E107" s="27" t="e">
        <f>VLOOKUP($B107,'Prix de Vente'!G:H,2,FALSE)</f>
        <v>#N/A</v>
      </c>
      <c r="F107" s="27" t="e">
        <f t="shared" si="3"/>
        <v>#N/A</v>
      </c>
    </row>
    <row r="108" spans="1:6" ht="15.75">
      <c r="A108" s="26" t="s">
        <v>23</v>
      </c>
      <c r="B108" s="30" t="s">
        <v>47</v>
      </c>
      <c r="C108" s="27">
        <v>53</v>
      </c>
      <c r="D108" s="27">
        <f t="shared" si="5"/>
        <v>58.3</v>
      </c>
      <c r="E108" s="27" t="e">
        <f>VLOOKUP($B108,'Prix de Vente'!G:H,2,FALSE)</f>
        <v>#N/A</v>
      </c>
      <c r="F108" s="27" t="e">
        <f t="shared" si="3"/>
        <v>#N/A</v>
      </c>
    </row>
    <row r="109" spans="1:6" ht="15.75">
      <c r="A109" s="26" t="s">
        <v>23</v>
      </c>
      <c r="B109" s="30" t="s">
        <v>44</v>
      </c>
      <c r="C109" s="27">
        <v>15</v>
      </c>
      <c r="D109" s="27">
        <f t="shared" si="5"/>
        <v>16.5</v>
      </c>
      <c r="E109" s="27" t="e">
        <f>VLOOKUP($B109,'Prix de Vente'!G:H,2,FALSE)</f>
        <v>#N/A</v>
      </c>
      <c r="F109" s="27" t="e">
        <f t="shared" si="3"/>
        <v>#N/A</v>
      </c>
    </row>
    <row r="110" spans="1:6" ht="15.75">
      <c r="A110" s="26" t="s">
        <v>23</v>
      </c>
      <c r="B110" s="30" t="s">
        <v>45</v>
      </c>
      <c r="C110" s="27"/>
      <c r="D110" s="27">
        <f t="shared" si="5"/>
        <v>0</v>
      </c>
      <c r="E110" s="27" t="e">
        <f>VLOOKUP($B110,'Prix de Vente'!G:H,2,FALSE)</f>
        <v>#N/A</v>
      </c>
      <c r="F110" s="27" t="e">
        <f t="shared" si="3"/>
        <v>#N/A</v>
      </c>
    </row>
    <row r="111" spans="1:6" ht="15.75">
      <c r="A111" s="26" t="s">
        <v>23</v>
      </c>
      <c r="B111" s="30" t="s">
        <v>46</v>
      </c>
      <c r="C111" s="27">
        <v>33</v>
      </c>
      <c r="D111" s="27">
        <f t="shared" si="5"/>
        <v>36.299999999999997</v>
      </c>
      <c r="E111" s="27" t="e">
        <f>VLOOKUP($B111,'Prix de Vente'!G:H,2,FALSE)</f>
        <v>#N/A</v>
      </c>
      <c r="F111" s="27" t="e">
        <f t="shared" si="3"/>
        <v>#N/A</v>
      </c>
    </row>
    <row r="112" spans="1:6" ht="15.75">
      <c r="A112" s="26" t="s">
        <v>23</v>
      </c>
      <c r="B112" s="30" t="s">
        <v>61</v>
      </c>
      <c r="C112" s="27">
        <v>17</v>
      </c>
      <c r="D112" s="27">
        <f t="shared" si="5"/>
        <v>18.7</v>
      </c>
      <c r="E112" s="27" t="e">
        <f>VLOOKUP($B112,'Prix de Vente'!G:H,2,FALSE)</f>
        <v>#N/A</v>
      </c>
      <c r="F112" s="27" t="e">
        <f t="shared" si="3"/>
        <v>#N/A</v>
      </c>
    </row>
    <row r="113" spans="1:6" ht="15.75">
      <c r="A113" s="26" t="s">
        <v>23</v>
      </c>
      <c r="B113" s="30" t="s">
        <v>62</v>
      </c>
      <c r="C113" s="27">
        <v>10</v>
      </c>
      <c r="D113" s="27">
        <f t="shared" si="5"/>
        <v>11</v>
      </c>
      <c r="E113" s="27" t="e">
        <f>VLOOKUP($B113,'Prix de Vente'!G:H,2,FALSE)</f>
        <v>#N/A</v>
      </c>
      <c r="F113" s="27" t="e">
        <f t="shared" si="3"/>
        <v>#N/A</v>
      </c>
    </row>
    <row r="114" spans="1:6" ht="15.75">
      <c r="A114" s="26" t="s">
        <v>23</v>
      </c>
      <c r="B114" s="30" t="s">
        <v>85</v>
      </c>
      <c r="C114" s="27"/>
      <c r="D114" s="27">
        <f t="shared" si="5"/>
        <v>0</v>
      </c>
      <c r="E114" s="27" t="e">
        <f>VLOOKUP($B114,'Prix de Vente'!G:H,2,FALSE)</f>
        <v>#N/A</v>
      </c>
      <c r="F114" s="27" t="e">
        <f t="shared" si="3"/>
        <v>#N/A</v>
      </c>
    </row>
    <row r="115" spans="1:6" ht="15.75">
      <c r="A115" s="26" t="s">
        <v>23</v>
      </c>
      <c r="B115" s="30" t="s">
        <v>48</v>
      </c>
      <c r="C115" s="27">
        <v>24950</v>
      </c>
      <c r="D115" s="27">
        <f t="shared" si="5"/>
        <v>27445</v>
      </c>
      <c r="E115" s="27" t="e">
        <f>VLOOKUP($B115,'Prix de Vente'!G:H,2,FALSE)</f>
        <v>#N/A</v>
      </c>
      <c r="F115" s="27" t="e">
        <f t="shared" si="3"/>
        <v>#N/A</v>
      </c>
    </row>
    <row r="116" spans="1:6" ht="15.75">
      <c r="A116" s="26" t="s">
        <v>23</v>
      </c>
      <c r="B116" s="30" t="s">
        <v>49</v>
      </c>
      <c r="C116" s="27">
        <v>2259</v>
      </c>
      <c r="D116" s="27">
        <f t="shared" si="5"/>
        <v>2484.9</v>
      </c>
      <c r="E116" s="27" t="e">
        <f>VLOOKUP($B116,'Prix de Vente'!G:H,2,FALSE)</f>
        <v>#N/A</v>
      </c>
      <c r="F116" s="27" t="e">
        <f t="shared" si="3"/>
        <v>#N/A</v>
      </c>
    </row>
    <row r="117" spans="1:6" ht="15.75">
      <c r="A117" s="26" t="s">
        <v>23</v>
      </c>
      <c r="B117" s="30" t="s">
        <v>66</v>
      </c>
      <c r="C117" s="27">
        <v>10</v>
      </c>
      <c r="D117" s="27">
        <f t="shared" si="5"/>
        <v>11</v>
      </c>
      <c r="E117" s="27" t="e">
        <f>VLOOKUP($B117,'Prix de Vente'!G:H,2,FALSE)</f>
        <v>#N/A</v>
      </c>
      <c r="F117" s="27" t="e">
        <f t="shared" si="3"/>
        <v>#N/A</v>
      </c>
    </row>
    <row r="118" spans="1:6" ht="15.75">
      <c r="A118" s="26" t="s">
        <v>23</v>
      </c>
      <c r="B118" s="30" t="s">
        <v>50</v>
      </c>
      <c r="C118" s="27">
        <v>2275</v>
      </c>
      <c r="D118" s="27">
        <f t="shared" si="5"/>
        <v>2502.5</v>
      </c>
      <c r="E118" s="27" t="e">
        <f>VLOOKUP($B118,'Prix de Vente'!G:H,2,FALSE)</f>
        <v>#N/A</v>
      </c>
      <c r="F118" s="27" t="e">
        <f t="shared" si="3"/>
        <v>#N/A</v>
      </c>
    </row>
    <row r="119" spans="1:6" ht="15.75">
      <c r="A119" s="26" t="s">
        <v>23</v>
      </c>
      <c r="B119" s="30" t="s">
        <v>51</v>
      </c>
      <c r="C119" s="27">
        <v>664</v>
      </c>
      <c r="D119" s="27">
        <f t="shared" si="5"/>
        <v>730.4</v>
      </c>
      <c r="E119" s="27" t="e">
        <f>VLOOKUP($B119,'Prix de Vente'!G:H,2,FALSE)</f>
        <v>#N/A</v>
      </c>
      <c r="F119" s="27" t="e">
        <f t="shared" si="3"/>
        <v>#N/A</v>
      </c>
    </row>
    <row r="120" spans="1:6" ht="15.75">
      <c r="A120" s="26" t="s">
        <v>23</v>
      </c>
      <c r="B120" s="30" t="s">
        <v>52</v>
      </c>
      <c r="C120" s="27">
        <v>2996</v>
      </c>
      <c r="D120" s="27">
        <f t="shared" si="5"/>
        <v>3295.6</v>
      </c>
      <c r="E120" s="27" t="e">
        <f>VLOOKUP($B120,'Prix de Vente'!G:H,2,FALSE)</f>
        <v>#N/A</v>
      </c>
      <c r="F120" s="27" t="e">
        <f t="shared" si="3"/>
        <v>#N/A</v>
      </c>
    </row>
    <row r="121" spans="1:6" ht="15.75">
      <c r="A121" s="26" t="s">
        <v>23</v>
      </c>
      <c r="B121" s="30" t="s">
        <v>53</v>
      </c>
      <c r="C121" s="27"/>
      <c r="D121" s="27">
        <f t="shared" si="5"/>
        <v>0</v>
      </c>
      <c r="E121" s="27" t="e">
        <f>VLOOKUP($B121,'Prix de Vente'!G:H,2,FALSE)</f>
        <v>#N/A</v>
      </c>
      <c r="F121" s="27" t="e">
        <f t="shared" ref="F121:F184" si="6">D121*E121</f>
        <v>#N/A</v>
      </c>
    </row>
    <row r="122" spans="1:6" ht="15.75">
      <c r="A122" s="26" t="s">
        <v>23</v>
      </c>
      <c r="B122" s="30" t="s">
        <v>54</v>
      </c>
      <c r="C122" s="27">
        <v>175</v>
      </c>
      <c r="D122" s="27">
        <f t="shared" si="5"/>
        <v>192.5</v>
      </c>
      <c r="E122" s="27" t="e">
        <f>VLOOKUP($B122,'Prix de Vente'!G:H,2,FALSE)</f>
        <v>#N/A</v>
      </c>
      <c r="F122" s="27" t="e">
        <f t="shared" si="6"/>
        <v>#N/A</v>
      </c>
    </row>
    <row r="123" spans="1:6" ht="15.75">
      <c r="A123" s="26" t="s">
        <v>23</v>
      </c>
      <c r="B123" s="30" t="s">
        <v>55</v>
      </c>
      <c r="C123" s="27"/>
      <c r="D123" s="27">
        <f t="shared" si="5"/>
        <v>0</v>
      </c>
      <c r="E123" s="27" t="e">
        <f>VLOOKUP($B123,'Prix de Vente'!G:H,2,FALSE)</f>
        <v>#N/A</v>
      </c>
      <c r="F123" s="27" t="e">
        <f t="shared" si="6"/>
        <v>#N/A</v>
      </c>
    </row>
    <row r="124" spans="1:6" ht="15.75">
      <c r="A124" s="26" t="s">
        <v>23</v>
      </c>
      <c r="B124" s="30" t="s">
        <v>56</v>
      </c>
      <c r="C124" s="27">
        <v>29</v>
      </c>
      <c r="D124" s="27">
        <f t="shared" si="5"/>
        <v>31.9</v>
      </c>
      <c r="E124" s="27" t="e">
        <f>VLOOKUP($B124,'Prix de Vente'!G:H,2,FALSE)</f>
        <v>#N/A</v>
      </c>
      <c r="F124" s="27" t="e">
        <f t="shared" si="6"/>
        <v>#N/A</v>
      </c>
    </row>
    <row r="125" spans="1:6" ht="15.75">
      <c r="A125" s="26" t="s">
        <v>23</v>
      </c>
      <c r="B125" s="30" t="s">
        <v>57</v>
      </c>
      <c r="C125" s="27">
        <v>8</v>
      </c>
      <c r="D125" s="27">
        <f t="shared" si="5"/>
        <v>8.8000000000000007</v>
      </c>
      <c r="E125" s="27" t="e">
        <f>VLOOKUP($B125,'Prix de Vente'!G:H,2,FALSE)</f>
        <v>#N/A</v>
      </c>
      <c r="F125" s="27" t="e">
        <f t="shared" si="6"/>
        <v>#N/A</v>
      </c>
    </row>
    <row r="126" spans="1:6" ht="15.75">
      <c r="A126" s="26" t="s">
        <v>23</v>
      </c>
      <c r="B126" s="30" t="s">
        <v>58</v>
      </c>
      <c r="C126" s="27">
        <v>4</v>
      </c>
      <c r="D126" s="27">
        <f t="shared" si="5"/>
        <v>4.4000000000000004</v>
      </c>
      <c r="E126" s="27" t="e">
        <f>VLOOKUP($B126,'Prix de Vente'!G:H,2,FALSE)</f>
        <v>#N/A</v>
      </c>
      <c r="F126" s="27" t="e">
        <f t="shared" si="6"/>
        <v>#N/A</v>
      </c>
    </row>
    <row r="127" spans="1:6" ht="15.75">
      <c r="A127" s="26" t="s">
        <v>14</v>
      </c>
      <c r="B127" s="30" t="s">
        <v>32</v>
      </c>
      <c r="C127" s="27">
        <v>32300</v>
      </c>
      <c r="D127" s="27">
        <f>C127+C127*10%</f>
        <v>35530</v>
      </c>
      <c r="E127" s="27" t="e">
        <f>VLOOKUP($B127,'Prix de Vente'!G:H,2,FALSE)</f>
        <v>#N/A</v>
      </c>
      <c r="F127" s="27" t="e">
        <f t="shared" si="6"/>
        <v>#N/A</v>
      </c>
    </row>
    <row r="128" spans="1:6" ht="15.75">
      <c r="A128" s="26" t="s">
        <v>14</v>
      </c>
      <c r="B128" s="30" t="s">
        <v>33</v>
      </c>
      <c r="C128" s="27">
        <v>2261</v>
      </c>
      <c r="D128" s="27">
        <f t="shared" ref="D128:D159" si="7">C128+C128*10%</f>
        <v>2487.1</v>
      </c>
      <c r="E128" s="27" t="e">
        <f>VLOOKUP($B128,'Prix de Vente'!G:H,2,FALSE)</f>
        <v>#N/A</v>
      </c>
      <c r="F128" s="27" t="e">
        <f t="shared" si="6"/>
        <v>#N/A</v>
      </c>
    </row>
    <row r="129" spans="1:6" ht="15.75">
      <c r="A129" s="26" t="s">
        <v>14</v>
      </c>
      <c r="B129" s="30" t="s">
        <v>34</v>
      </c>
      <c r="C129" s="27">
        <v>257</v>
      </c>
      <c r="D129" s="27">
        <f t="shared" si="7"/>
        <v>282.7</v>
      </c>
      <c r="E129" s="27" t="e">
        <f>VLOOKUP($B129,'Prix de Vente'!G:H,2,FALSE)</f>
        <v>#N/A</v>
      </c>
      <c r="F129" s="27" t="e">
        <f t="shared" si="6"/>
        <v>#N/A</v>
      </c>
    </row>
    <row r="130" spans="1:6" ht="15.75">
      <c r="A130" s="26" t="s">
        <v>14</v>
      </c>
      <c r="B130" s="30" t="s">
        <v>35</v>
      </c>
      <c r="C130" s="27"/>
      <c r="D130" s="27">
        <f t="shared" si="7"/>
        <v>0</v>
      </c>
      <c r="E130" s="27" t="e">
        <f>VLOOKUP($B130,'Prix de Vente'!G:H,2,FALSE)</f>
        <v>#N/A</v>
      </c>
      <c r="F130" s="27" t="e">
        <f t="shared" si="6"/>
        <v>#N/A</v>
      </c>
    </row>
    <row r="131" spans="1:6" ht="15.75">
      <c r="A131" s="26" t="s">
        <v>14</v>
      </c>
      <c r="B131" s="30" t="s">
        <v>36</v>
      </c>
      <c r="C131" s="27">
        <v>339</v>
      </c>
      <c r="D131" s="27">
        <f t="shared" si="7"/>
        <v>372.9</v>
      </c>
      <c r="E131" s="27" t="e">
        <f>VLOOKUP($B131,'Prix de Vente'!G:H,2,FALSE)</f>
        <v>#N/A</v>
      </c>
      <c r="F131" s="27" t="e">
        <f t="shared" si="6"/>
        <v>#N/A</v>
      </c>
    </row>
    <row r="132" spans="1:6" ht="15.75">
      <c r="A132" s="26" t="s">
        <v>14</v>
      </c>
      <c r="B132" s="30" t="s">
        <v>37</v>
      </c>
      <c r="C132" s="27">
        <v>156</v>
      </c>
      <c r="D132" s="27">
        <f t="shared" si="7"/>
        <v>171.6</v>
      </c>
      <c r="E132" s="27" t="e">
        <f>VLOOKUP($B132,'Prix de Vente'!G:H,2,FALSE)</f>
        <v>#N/A</v>
      </c>
      <c r="F132" s="27" t="e">
        <f t="shared" si="6"/>
        <v>#N/A</v>
      </c>
    </row>
    <row r="133" spans="1:6" ht="15.75">
      <c r="A133" s="26" t="s">
        <v>14</v>
      </c>
      <c r="B133" s="30" t="s">
        <v>38</v>
      </c>
      <c r="C133" s="27">
        <v>2100</v>
      </c>
      <c r="D133" s="27">
        <f t="shared" si="7"/>
        <v>2310</v>
      </c>
      <c r="E133" s="27" t="e">
        <f>VLOOKUP($B133,'Prix de Vente'!G:H,2,FALSE)</f>
        <v>#N/A</v>
      </c>
      <c r="F133" s="27" t="e">
        <f t="shared" si="6"/>
        <v>#N/A</v>
      </c>
    </row>
    <row r="134" spans="1:6" ht="15.75">
      <c r="A134" s="26" t="s">
        <v>14</v>
      </c>
      <c r="B134" s="30" t="s">
        <v>39</v>
      </c>
      <c r="C134" s="27">
        <v>112</v>
      </c>
      <c r="D134" s="27">
        <f t="shared" si="7"/>
        <v>123.2</v>
      </c>
      <c r="E134" s="27" t="e">
        <f>VLOOKUP($B134,'Prix de Vente'!G:H,2,FALSE)</f>
        <v>#N/A</v>
      </c>
      <c r="F134" s="27" t="e">
        <f t="shared" si="6"/>
        <v>#N/A</v>
      </c>
    </row>
    <row r="135" spans="1:6" ht="15.75">
      <c r="A135" s="26" t="s">
        <v>14</v>
      </c>
      <c r="B135" s="30" t="s">
        <v>40</v>
      </c>
      <c r="C135" s="27">
        <v>18</v>
      </c>
      <c r="D135" s="27">
        <f t="shared" si="7"/>
        <v>19.8</v>
      </c>
      <c r="E135" s="27" t="e">
        <f>VLOOKUP($B135,'Prix de Vente'!G:H,2,FALSE)</f>
        <v>#N/A</v>
      </c>
      <c r="F135" s="27" t="e">
        <f t="shared" si="6"/>
        <v>#N/A</v>
      </c>
    </row>
    <row r="136" spans="1:6" ht="15.75">
      <c r="A136" s="26" t="s">
        <v>14</v>
      </c>
      <c r="B136" s="30" t="s">
        <v>41</v>
      </c>
      <c r="C136" s="27"/>
      <c r="D136" s="27">
        <f t="shared" si="7"/>
        <v>0</v>
      </c>
      <c r="E136" s="27" t="e">
        <f>VLOOKUP($B136,'Prix de Vente'!G:H,2,FALSE)</f>
        <v>#N/A</v>
      </c>
      <c r="F136" s="27" t="e">
        <f t="shared" si="6"/>
        <v>#N/A</v>
      </c>
    </row>
    <row r="137" spans="1:6" ht="15.75">
      <c r="A137" s="26" t="s">
        <v>14</v>
      </c>
      <c r="B137" s="30" t="s">
        <v>82</v>
      </c>
      <c r="C137" s="27">
        <v>7400</v>
      </c>
      <c r="D137" s="27">
        <f t="shared" si="7"/>
        <v>8140</v>
      </c>
      <c r="E137" s="27" t="e">
        <f>VLOOKUP($B137,'Prix de Vente'!G:H,2,FALSE)</f>
        <v>#N/A</v>
      </c>
      <c r="F137" s="27" t="e">
        <f t="shared" si="6"/>
        <v>#N/A</v>
      </c>
    </row>
    <row r="138" spans="1:6" ht="15.75">
      <c r="A138" s="26" t="s">
        <v>14</v>
      </c>
      <c r="B138" s="30" t="s">
        <v>83</v>
      </c>
      <c r="C138" s="27">
        <v>80</v>
      </c>
      <c r="D138" s="27">
        <f t="shared" si="7"/>
        <v>88</v>
      </c>
      <c r="E138" s="27" t="e">
        <f>VLOOKUP($B138,'Prix de Vente'!G:H,2,FALSE)</f>
        <v>#N/A</v>
      </c>
      <c r="F138" s="27" t="e">
        <f t="shared" si="6"/>
        <v>#N/A</v>
      </c>
    </row>
    <row r="139" spans="1:6" ht="15.75">
      <c r="A139" s="26" t="s">
        <v>14</v>
      </c>
      <c r="B139" s="30" t="s">
        <v>84</v>
      </c>
      <c r="C139" s="27">
        <v>6</v>
      </c>
      <c r="D139" s="27">
        <f t="shared" si="7"/>
        <v>6.6</v>
      </c>
      <c r="E139" s="27" t="e">
        <f>VLOOKUP($B139,'Prix de Vente'!G:H,2,FALSE)</f>
        <v>#N/A</v>
      </c>
      <c r="F139" s="27" t="e">
        <f t="shared" si="6"/>
        <v>#N/A</v>
      </c>
    </row>
    <row r="140" spans="1:6" ht="15.75">
      <c r="A140" s="26" t="s">
        <v>14</v>
      </c>
      <c r="B140" s="30" t="s">
        <v>42</v>
      </c>
      <c r="C140" s="27">
        <v>6900</v>
      </c>
      <c r="D140" s="27">
        <f t="shared" si="7"/>
        <v>7590</v>
      </c>
      <c r="E140" s="27" t="e">
        <f>VLOOKUP($B140,'Prix de Vente'!G:H,2,FALSE)</f>
        <v>#N/A</v>
      </c>
      <c r="F140" s="27" t="e">
        <f t="shared" si="6"/>
        <v>#N/A</v>
      </c>
    </row>
    <row r="141" spans="1:6" ht="15.75">
      <c r="A141" s="26" t="s">
        <v>14</v>
      </c>
      <c r="B141" s="30" t="s">
        <v>43</v>
      </c>
      <c r="C141" s="27">
        <v>60</v>
      </c>
      <c r="D141" s="27">
        <f t="shared" si="7"/>
        <v>66</v>
      </c>
      <c r="E141" s="27" t="e">
        <f>VLOOKUP($B141,'Prix de Vente'!G:H,2,FALSE)</f>
        <v>#N/A</v>
      </c>
      <c r="F141" s="27" t="e">
        <f t="shared" si="6"/>
        <v>#N/A</v>
      </c>
    </row>
    <row r="142" spans="1:6" ht="15.75">
      <c r="A142" s="26" t="s">
        <v>14</v>
      </c>
      <c r="B142" s="30" t="s">
        <v>47</v>
      </c>
      <c r="C142" s="27">
        <v>97</v>
      </c>
      <c r="D142" s="27">
        <f t="shared" si="7"/>
        <v>106.7</v>
      </c>
      <c r="E142" s="27" t="e">
        <f>VLOOKUP($B142,'Prix de Vente'!G:H,2,FALSE)</f>
        <v>#N/A</v>
      </c>
      <c r="F142" s="27" t="e">
        <f t="shared" si="6"/>
        <v>#N/A</v>
      </c>
    </row>
    <row r="143" spans="1:6" ht="15.75">
      <c r="A143" s="26" t="s">
        <v>14</v>
      </c>
      <c r="B143" s="30" t="s">
        <v>44</v>
      </c>
      <c r="C143" s="27">
        <v>120</v>
      </c>
      <c r="D143" s="27">
        <f t="shared" si="7"/>
        <v>132</v>
      </c>
      <c r="E143" s="27" t="e">
        <f>VLOOKUP($B143,'Prix de Vente'!G:H,2,FALSE)</f>
        <v>#N/A</v>
      </c>
      <c r="F143" s="27" t="e">
        <f t="shared" si="6"/>
        <v>#N/A</v>
      </c>
    </row>
    <row r="144" spans="1:6" ht="15.75">
      <c r="A144" s="26" t="s">
        <v>14</v>
      </c>
      <c r="B144" s="30" t="s">
        <v>45</v>
      </c>
      <c r="C144" s="27"/>
      <c r="D144" s="27">
        <f t="shared" si="7"/>
        <v>0</v>
      </c>
      <c r="E144" s="27" t="e">
        <f>VLOOKUP($B144,'Prix de Vente'!G:H,2,FALSE)</f>
        <v>#N/A</v>
      </c>
      <c r="F144" s="27" t="e">
        <f t="shared" si="6"/>
        <v>#N/A</v>
      </c>
    </row>
    <row r="145" spans="1:6" ht="15.75">
      <c r="A145" s="26" t="s">
        <v>14</v>
      </c>
      <c r="B145" s="30" t="s">
        <v>46</v>
      </c>
      <c r="C145" s="27">
        <v>102</v>
      </c>
      <c r="D145" s="27">
        <f t="shared" si="7"/>
        <v>112.2</v>
      </c>
      <c r="E145" s="27" t="e">
        <f>VLOOKUP($B145,'Prix de Vente'!G:H,2,FALSE)</f>
        <v>#N/A</v>
      </c>
      <c r="F145" s="27" t="e">
        <f t="shared" si="6"/>
        <v>#N/A</v>
      </c>
    </row>
    <row r="146" spans="1:6" ht="15.75">
      <c r="A146" s="26" t="s">
        <v>14</v>
      </c>
      <c r="B146" s="30" t="s">
        <v>61</v>
      </c>
      <c r="C146" s="27"/>
      <c r="D146" s="27">
        <f t="shared" si="7"/>
        <v>0</v>
      </c>
      <c r="E146" s="27" t="e">
        <f>VLOOKUP($B146,'Prix de Vente'!G:H,2,FALSE)</f>
        <v>#N/A</v>
      </c>
      <c r="F146" s="27" t="e">
        <f t="shared" si="6"/>
        <v>#N/A</v>
      </c>
    </row>
    <row r="147" spans="1:6" ht="15.75">
      <c r="A147" s="26" t="s">
        <v>14</v>
      </c>
      <c r="B147" s="30" t="s">
        <v>62</v>
      </c>
      <c r="C147" s="27"/>
      <c r="D147" s="27">
        <f t="shared" si="7"/>
        <v>0</v>
      </c>
      <c r="E147" s="27" t="e">
        <f>VLOOKUP($B147,'Prix de Vente'!G:H,2,FALSE)</f>
        <v>#N/A</v>
      </c>
      <c r="F147" s="27" t="e">
        <f t="shared" si="6"/>
        <v>#N/A</v>
      </c>
    </row>
    <row r="148" spans="1:6" ht="15.75">
      <c r="A148" s="26" t="s">
        <v>14</v>
      </c>
      <c r="B148" s="30" t="s">
        <v>85</v>
      </c>
      <c r="C148" s="27"/>
      <c r="D148" s="27">
        <f t="shared" si="7"/>
        <v>0</v>
      </c>
      <c r="E148" s="27" t="e">
        <f>VLOOKUP($B148,'Prix de Vente'!G:H,2,FALSE)</f>
        <v>#N/A</v>
      </c>
      <c r="F148" s="27" t="e">
        <f t="shared" si="6"/>
        <v>#N/A</v>
      </c>
    </row>
    <row r="149" spans="1:6" ht="15.75">
      <c r="A149" s="26" t="s">
        <v>14</v>
      </c>
      <c r="B149" s="30" t="s">
        <v>48</v>
      </c>
      <c r="C149" s="27">
        <v>45100</v>
      </c>
      <c r="D149" s="27">
        <f t="shared" si="7"/>
        <v>49610</v>
      </c>
      <c r="E149" s="27" t="e">
        <f>VLOOKUP($B149,'Prix de Vente'!G:H,2,FALSE)</f>
        <v>#N/A</v>
      </c>
      <c r="F149" s="27" t="e">
        <f t="shared" si="6"/>
        <v>#N/A</v>
      </c>
    </row>
    <row r="150" spans="1:6" ht="15.75">
      <c r="A150" s="26" t="s">
        <v>14</v>
      </c>
      <c r="B150" s="30" t="s">
        <v>49</v>
      </c>
      <c r="C150" s="27">
        <v>1074</v>
      </c>
      <c r="D150" s="27">
        <f t="shared" si="7"/>
        <v>1181.4000000000001</v>
      </c>
      <c r="E150" s="27" t="e">
        <f>VLOOKUP($B150,'Prix de Vente'!G:H,2,FALSE)</f>
        <v>#N/A</v>
      </c>
      <c r="F150" s="27" t="e">
        <f t="shared" si="6"/>
        <v>#N/A</v>
      </c>
    </row>
    <row r="151" spans="1:6" ht="15.75">
      <c r="A151" s="26" t="s">
        <v>14</v>
      </c>
      <c r="B151" s="30" t="s">
        <v>50</v>
      </c>
      <c r="C151" s="27">
        <v>3150</v>
      </c>
      <c r="D151" s="27">
        <f t="shared" si="7"/>
        <v>3465</v>
      </c>
      <c r="E151" s="27" t="e">
        <f>VLOOKUP($B151,'Prix de Vente'!G:H,2,FALSE)</f>
        <v>#N/A</v>
      </c>
      <c r="F151" s="27" t="e">
        <f t="shared" si="6"/>
        <v>#N/A</v>
      </c>
    </row>
    <row r="152" spans="1:6" ht="15.75">
      <c r="A152" s="26" t="s">
        <v>14</v>
      </c>
      <c r="B152" s="30" t="s">
        <v>51</v>
      </c>
      <c r="C152" s="27">
        <v>1646</v>
      </c>
      <c r="D152" s="27">
        <f t="shared" si="7"/>
        <v>1810.6</v>
      </c>
      <c r="E152" s="27" t="e">
        <f>VLOOKUP($B152,'Prix de Vente'!G:H,2,FALSE)</f>
        <v>#N/A</v>
      </c>
      <c r="F152" s="27" t="e">
        <f t="shared" si="6"/>
        <v>#N/A</v>
      </c>
    </row>
    <row r="153" spans="1:6" ht="15.75">
      <c r="A153" s="26" t="s">
        <v>14</v>
      </c>
      <c r="B153" s="30" t="s">
        <v>52</v>
      </c>
      <c r="C153" s="27">
        <v>7850</v>
      </c>
      <c r="D153" s="27">
        <f t="shared" si="7"/>
        <v>8635</v>
      </c>
      <c r="E153" s="27" t="e">
        <f>VLOOKUP($B153,'Prix de Vente'!G:H,2,FALSE)</f>
        <v>#N/A</v>
      </c>
      <c r="F153" s="27" t="e">
        <f t="shared" si="6"/>
        <v>#N/A</v>
      </c>
    </row>
    <row r="154" spans="1:6" ht="15.75">
      <c r="A154" s="26" t="s">
        <v>14</v>
      </c>
      <c r="B154" s="30" t="s">
        <v>53</v>
      </c>
      <c r="C154" s="27">
        <v>4</v>
      </c>
      <c r="D154" s="27">
        <f t="shared" si="7"/>
        <v>4.4000000000000004</v>
      </c>
      <c r="E154" s="27" t="e">
        <f>VLOOKUP($B154,'Prix de Vente'!G:H,2,FALSE)</f>
        <v>#N/A</v>
      </c>
      <c r="F154" s="27" t="e">
        <f t="shared" si="6"/>
        <v>#N/A</v>
      </c>
    </row>
    <row r="155" spans="1:6" ht="15.75">
      <c r="A155" s="26" t="s">
        <v>14</v>
      </c>
      <c r="B155" s="30" t="s">
        <v>54</v>
      </c>
      <c r="C155" s="27">
        <v>160</v>
      </c>
      <c r="D155" s="27">
        <f t="shared" si="7"/>
        <v>176</v>
      </c>
      <c r="E155" s="27" t="e">
        <f>VLOOKUP($B155,'Prix de Vente'!G:H,2,FALSE)</f>
        <v>#N/A</v>
      </c>
      <c r="F155" s="27" t="e">
        <f t="shared" si="6"/>
        <v>#N/A</v>
      </c>
    </row>
    <row r="156" spans="1:6" ht="15.75">
      <c r="A156" s="26" t="s">
        <v>14</v>
      </c>
      <c r="B156" s="30" t="s">
        <v>55</v>
      </c>
      <c r="C156" s="27">
        <v>15</v>
      </c>
      <c r="D156" s="27">
        <f t="shared" si="7"/>
        <v>16.5</v>
      </c>
      <c r="E156" s="27" t="e">
        <f>VLOOKUP($B156,'Prix de Vente'!G:H,2,FALSE)</f>
        <v>#N/A</v>
      </c>
      <c r="F156" s="27" t="e">
        <f t="shared" si="6"/>
        <v>#N/A</v>
      </c>
    </row>
    <row r="157" spans="1:6" ht="15.75">
      <c r="A157" s="26" t="s">
        <v>14</v>
      </c>
      <c r="B157" s="30" t="s">
        <v>56</v>
      </c>
      <c r="C157" s="27">
        <v>177</v>
      </c>
      <c r="D157" s="27">
        <f t="shared" si="7"/>
        <v>194.7</v>
      </c>
      <c r="E157" s="27" t="e">
        <f>VLOOKUP($B157,'Prix de Vente'!G:H,2,FALSE)</f>
        <v>#N/A</v>
      </c>
      <c r="F157" s="27" t="e">
        <f t="shared" si="6"/>
        <v>#N/A</v>
      </c>
    </row>
    <row r="158" spans="1:6" ht="15.75">
      <c r="A158" s="26" t="s">
        <v>14</v>
      </c>
      <c r="B158" s="30" t="s">
        <v>57</v>
      </c>
      <c r="C158" s="27">
        <v>118</v>
      </c>
      <c r="D158" s="27">
        <f t="shared" si="7"/>
        <v>129.80000000000001</v>
      </c>
      <c r="E158" s="27" t="e">
        <f>VLOOKUP($B158,'Prix de Vente'!G:H,2,FALSE)</f>
        <v>#N/A</v>
      </c>
      <c r="F158" s="27" t="e">
        <f t="shared" si="6"/>
        <v>#N/A</v>
      </c>
    </row>
    <row r="159" spans="1:6" ht="15.75">
      <c r="A159" s="26" t="s">
        <v>14</v>
      </c>
      <c r="B159" s="30" t="s">
        <v>58</v>
      </c>
      <c r="C159" s="27">
        <v>49</v>
      </c>
      <c r="D159" s="27">
        <f t="shared" si="7"/>
        <v>53.9</v>
      </c>
      <c r="E159" s="27" t="e">
        <f>VLOOKUP($B159,'Prix de Vente'!G:H,2,FALSE)</f>
        <v>#N/A</v>
      </c>
      <c r="F159" s="27" t="e">
        <f t="shared" si="6"/>
        <v>#N/A</v>
      </c>
    </row>
    <row r="160" spans="1:6" ht="15.75">
      <c r="A160" s="26" t="s">
        <v>11</v>
      </c>
      <c r="B160" s="30" t="s">
        <v>32</v>
      </c>
      <c r="C160" s="27">
        <v>900</v>
      </c>
      <c r="D160" s="27">
        <f>C160+C160*10%</f>
        <v>990</v>
      </c>
      <c r="E160" s="27" t="e">
        <f>VLOOKUP($B160,'Prix de Vente'!G:H,2,FALSE)</f>
        <v>#N/A</v>
      </c>
      <c r="F160" s="27" t="e">
        <f t="shared" si="6"/>
        <v>#N/A</v>
      </c>
    </row>
    <row r="161" spans="1:6" ht="15.75">
      <c r="A161" s="26" t="s">
        <v>11</v>
      </c>
      <c r="B161" s="30" t="s">
        <v>33</v>
      </c>
      <c r="C161" s="27">
        <v>2181</v>
      </c>
      <c r="D161" s="27">
        <f t="shared" ref="D161:D197" si="8">C161+C161*10%</f>
        <v>2399.1</v>
      </c>
      <c r="E161" s="27" t="e">
        <f>VLOOKUP($B161,'Prix de Vente'!G:H,2,FALSE)</f>
        <v>#N/A</v>
      </c>
      <c r="F161" s="27" t="e">
        <f t="shared" si="6"/>
        <v>#N/A</v>
      </c>
    </row>
    <row r="162" spans="1:6" ht="15.75">
      <c r="A162" s="26" t="s">
        <v>11</v>
      </c>
      <c r="B162" s="30" t="s">
        <v>34</v>
      </c>
      <c r="C162" s="27">
        <v>378</v>
      </c>
      <c r="D162" s="27">
        <f t="shared" si="8"/>
        <v>415.8</v>
      </c>
      <c r="E162" s="27" t="e">
        <f>VLOOKUP($B162,'Prix de Vente'!G:H,2,FALSE)</f>
        <v>#N/A</v>
      </c>
      <c r="F162" s="27" t="e">
        <f t="shared" si="6"/>
        <v>#N/A</v>
      </c>
    </row>
    <row r="163" spans="1:6" ht="15.75">
      <c r="A163" s="26" t="s">
        <v>11</v>
      </c>
      <c r="B163" s="30" t="s">
        <v>35</v>
      </c>
      <c r="C163" s="27"/>
      <c r="D163" s="27">
        <f t="shared" si="8"/>
        <v>0</v>
      </c>
      <c r="E163" s="27" t="e">
        <f>VLOOKUP($B163,'Prix de Vente'!G:H,2,FALSE)</f>
        <v>#N/A</v>
      </c>
      <c r="F163" s="27" t="e">
        <f t="shared" si="6"/>
        <v>#N/A</v>
      </c>
    </row>
    <row r="164" spans="1:6" ht="15.75">
      <c r="A164" s="26" t="s">
        <v>11</v>
      </c>
      <c r="B164" s="30" t="s">
        <v>36</v>
      </c>
      <c r="C164" s="27">
        <v>475</v>
      </c>
      <c r="D164" s="27">
        <f t="shared" si="8"/>
        <v>522.5</v>
      </c>
      <c r="E164" s="27" t="e">
        <f>VLOOKUP($B164,'Prix de Vente'!G:H,2,FALSE)</f>
        <v>#N/A</v>
      </c>
      <c r="F164" s="27" t="e">
        <f t="shared" si="6"/>
        <v>#N/A</v>
      </c>
    </row>
    <row r="165" spans="1:6" ht="15.75">
      <c r="A165" s="26" t="s">
        <v>11</v>
      </c>
      <c r="B165" s="30" t="s">
        <v>37</v>
      </c>
      <c r="C165" s="27">
        <v>321</v>
      </c>
      <c r="D165" s="27">
        <f t="shared" si="8"/>
        <v>353.1</v>
      </c>
      <c r="E165" s="27" t="e">
        <f>VLOOKUP($B165,'Prix de Vente'!G:H,2,FALSE)</f>
        <v>#N/A</v>
      </c>
      <c r="F165" s="27" t="e">
        <f t="shared" si="6"/>
        <v>#N/A</v>
      </c>
    </row>
    <row r="166" spans="1:6" ht="15.75">
      <c r="A166" s="26" t="s">
        <v>11</v>
      </c>
      <c r="B166" s="30" t="s">
        <v>59</v>
      </c>
      <c r="C166" s="27"/>
      <c r="D166" s="27">
        <f t="shared" si="8"/>
        <v>0</v>
      </c>
      <c r="E166" s="27" t="e">
        <f>VLOOKUP($B166,'Prix de Vente'!G:H,2,FALSE)</f>
        <v>#N/A</v>
      </c>
      <c r="F166" s="27" t="e">
        <f t="shared" si="6"/>
        <v>#N/A</v>
      </c>
    </row>
    <row r="167" spans="1:6" ht="15.75">
      <c r="A167" s="26" t="s">
        <v>11</v>
      </c>
      <c r="B167" s="30" t="s">
        <v>39</v>
      </c>
      <c r="C167" s="27">
        <v>221</v>
      </c>
      <c r="D167" s="27">
        <f t="shared" si="8"/>
        <v>243.1</v>
      </c>
      <c r="E167" s="27" t="e">
        <f>VLOOKUP($B167,'Prix de Vente'!G:H,2,FALSE)</f>
        <v>#N/A</v>
      </c>
      <c r="F167" s="27" t="e">
        <f t="shared" si="6"/>
        <v>#N/A</v>
      </c>
    </row>
    <row r="168" spans="1:6" ht="15.75">
      <c r="A168" s="26" t="s">
        <v>11</v>
      </c>
      <c r="B168" s="30" t="s">
        <v>60</v>
      </c>
      <c r="C168" s="27">
        <v>100</v>
      </c>
      <c r="D168" s="27">
        <f t="shared" si="8"/>
        <v>110</v>
      </c>
      <c r="E168" s="27" t="e">
        <f>VLOOKUP($B168,'Prix de Vente'!G:H,2,FALSE)</f>
        <v>#N/A</v>
      </c>
      <c r="F168" s="27" t="e">
        <f t="shared" si="6"/>
        <v>#N/A</v>
      </c>
    </row>
    <row r="169" spans="1:6" ht="15.75">
      <c r="A169" s="26" t="s">
        <v>11</v>
      </c>
      <c r="B169" s="30" t="s">
        <v>41</v>
      </c>
      <c r="C169" s="27"/>
      <c r="D169" s="27">
        <f t="shared" si="8"/>
        <v>0</v>
      </c>
      <c r="E169" s="27" t="e">
        <f>VLOOKUP($B169,'Prix de Vente'!G:H,2,FALSE)</f>
        <v>#N/A</v>
      </c>
      <c r="F169" s="27" t="e">
        <f t="shared" si="6"/>
        <v>#N/A</v>
      </c>
    </row>
    <row r="170" spans="1:6" ht="15.75">
      <c r="A170" s="26" t="s">
        <v>11</v>
      </c>
      <c r="B170" s="30" t="s">
        <v>82</v>
      </c>
      <c r="C170" s="27"/>
      <c r="D170" s="27">
        <f t="shared" si="8"/>
        <v>0</v>
      </c>
      <c r="E170" s="27" t="e">
        <f>VLOOKUP($B170,'Prix de Vente'!G:H,2,FALSE)</f>
        <v>#N/A</v>
      </c>
      <c r="F170" s="27" t="e">
        <f t="shared" si="6"/>
        <v>#N/A</v>
      </c>
    </row>
    <row r="171" spans="1:6" ht="15.75">
      <c r="A171" s="26" t="s">
        <v>11</v>
      </c>
      <c r="B171" s="30" t="s">
        <v>83</v>
      </c>
      <c r="C171" s="27">
        <v>123</v>
      </c>
      <c r="D171" s="27">
        <f t="shared" si="8"/>
        <v>135.30000000000001</v>
      </c>
      <c r="E171" s="27" t="e">
        <f>VLOOKUP($B171,'Prix de Vente'!G:H,2,FALSE)</f>
        <v>#N/A</v>
      </c>
      <c r="F171" s="27" t="e">
        <f t="shared" si="6"/>
        <v>#N/A</v>
      </c>
    </row>
    <row r="172" spans="1:6" ht="15.75">
      <c r="A172" s="26" t="s">
        <v>11</v>
      </c>
      <c r="B172" s="30" t="s">
        <v>84</v>
      </c>
      <c r="C172" s="27">
        <v>111</v>
      </c>
      <c r="D172" s="27">
        <f t="shared" si="8"/>
        <v>122.1</v>
      </c>
      <c r="E172" s="27" t="e">
        <f>VLOOKUP($B172,'Prix de Vente'!G:H,2,FALSE)</f>
        <v>#N/A</v>
      </c>
      <c r="F172" s="27" t="e">
        <f t="shared" si="6"/>
        <v>#N/A</v>
      </c>
    </row>
    <row r="173" spans="1:6" ht="15.75">
      <c r="A173" s="26" t="s">
        <v>11</v>
      </c>
      <c r="B173" s="30" t="s">
        <v>42</v>
      </c>
      <c r="C173" s="27"/>
      <c r="D173" s="27">
        <f t="shared" si="8"/>
        <v>0</v>
      </c>
      <c r="E173" s="27" t="e">
        <f>VLOOKUP($B173,'Prix de Vente'!G:H,2,FALSE)</f>
        <v>#N/A</v>
      </c>
      <c r="F173" s="27" t="e">
        <f t="shared" si="6"/>
        <v>#N/A</v>
      </c>
    </row>
    <row r="174" spans="1:6" ht="15.75">
      <c r="A174" s="26" t="s">
        <v>11</v>
      </c>
      <c r="B174" s="30" t="s">
        <v>43</v>
      </c>
      <c r="C174" s="27">
        <v>133</v>
      </c>
      <c r="D174" s="27">
        <f t="shared" si="8"/>
        <v>146.30000000000001</v>
      </c>
      <c r="E174" s="27" t="e">
        <f>VLOOKUP($B174,'Prix de Vente'!G:H,2,FALSE)</f>
        <v>#N/A</v>
      </c>
      <c r="F174" s="27" t="e">
        <f t="shared" si="6"/>
        <v>#N/A</v>
      </c>
    </row>
    <row r="175" spans="1:6" ht="15.75">
      <c r="A175" s="26" t="s">
        <v>11</v>
      </c>
      <c r="B175" s="30" t="s">
        <v>47</v>
      </c>
      <c r="C175" s="27">
        <v>226</v>
      </c>
      <c r="D175" s="27">
        <f t="shared" si="8"/>
        <v>248.6</v>
      </c>
      <c r="E175" s="27" t="e">
        <f>VLOOKUP($B175,'Prix de Vente'!G:H,2,FALSE)</f>
        <v>#N/A</v>
      </c>
      <c r="F175" s="27" t="e">
        <f t="shared" si="6"/>
        <v>#N/A</v>
      </c>
    </row>
    <row r="176" spans="1:6" ht="15.75">
      <c r="A176" s="26" t="s">
        <v>11</v>
      </c>
      <c r="B176" s="30" t="s">
        <v>44</v>
      </c>
      <c r="C176" s="27">
        <v>295</v>
      </c>
      <c r="D176" s="27">
        <f t="shared" si="8"/>
        <v>324.5</v>
      </c>
      <c r="E176" s="27" t="e">
        <f>VLOOKUP($B176,'Prix de Vente'!G:H,2,FALSE)</f>
        <v>#N/A</v>
      </c>
      <c r="F176" s="27" t="e">
        <f t="shared" si="6"/>
        <v>#N/A</v>
      </c>
    </row>
    <row r="177" spans="1:6" ht="15.75">
      <c r="A177" s="26" t="s">
        <v>11</v>
      </c>
      <c r="B177" s="30" t="s">
        <v>45</v>
      </c>
      <c r="C177" s="27"/>
      <c r="D177" s="27">
        <f t="shared" si="8"/>
        <v>0</v>
      </c>
      <c r="E177" s="27" t="e">
        <f>VLOOKUP($B177,'Prix de Vente'!G:H,2,FALSE)</f>
        <v>#N/A</v>
      </c>
      <c r="F177" s="27" t="e">
        <f t="shared" si="6"/>
        <v>#N/A</v>
      </c>
    </row>
    <row r="178" spans="1:6" ht="15.75">
      <c r="A178" s="26" t="s">
        <v>11</v>
      </c>
      <c r="B178" s="30" t="s">
        <v>46</v>
      </c>
      <c r="C178" s="27">
        <v>167</v>
      </c>
      <c r="D178" s="27">
        <f t="shared" si="8"/>
        <v>183.7</v>
      </c>
      <c r="E178" s="27" t="e">
        <f>VLOOKUP($B178,'Prix de Vente'!G:H,2,FALSE)</f>
        <v>#N/A</v>
      </c>
      <c r="F178" s="27" t="e">
        <f t="shared" si="6"/>
        <v>#N/A</v>
      </c>
    </row>
    <row r="179" spans="1:6" ht="15.75">
      <c r="A179" s="26" t="s">
        <v>11</v>
      </c>
      <c r="B179" s="30" t="s">
        <v>61</v>
      </c>
      <c r="C179" s="27">
        <v>385</v>
      </c>
      <c r="D179" s="27">
        <f t="shared" si="8"/>
        <v>423.5</v>
      </c>
      <c r="E179" s="27" t="e">
        <f>VLOOKUP($B179,'Prix de Vente'!G:H,2,FALSE)</f>
        <v>#N/A</v>
      </c>
      <c r="F179" s="27" t="e">
        <f t="shared" si="6"/>
        <v>#N/A</v>
      </c>
    </row>
    <row r="180" spans="1:6" ht="15.75">
      <c r="A180" s="26" t="s">
        <v>11</v>
      </c>
      <c r="B180" s="30" t="s">
        <v>62</v>
      </c>
      <c r="C180" s="27">
        <v>176</v>
      </c>
      <c r="D180" s="27">
        <f t="shared" si="8"/>
        <v>193.6</v>
      </c>
      <c r="E180" s="27" t="e">
        <f>VLOOKUP($B180,'Prix de Vente'!G:H,2,FALSE)</f>
        <v>#N/A</v>
      </c>
      <c r="F180" s="27" t="e">
        <f t="shared" si="6"/>
        <v>#N/A</v>
      </c>
    </row>
    <row r="181" spans="1:6" ht="15.75">
      <c r="A181" s="26" t="s">
        <v>11</v>
      </c>
      <c r="B181" s="30" t="s">
        <v>63</v>
      </c>
      <c r="C181" s="27"/>
      <c r="D181" s="27">
        <f t="shared" si="8"/>
        <v>0</v>
      </c>
      <c r="E181" s="27" t="e">
        <f>VLOOKUP($B181,'Prix de Vente'!G:H,2,FALSE)</f>
        <v>#N/A</v>
      </c>
      <c r="F181" s="27" t="e">
        <f t="shared" si="6"/>
        <v>#N/A</v>
      </c>
    </row>
    <row r="182" spans="1:6" ht="15.75">
      <c r="A182" s="26" t="s">
        <v>11</v>
      </c>
      <c r="B182" s="30" t="s">
        <v>64</v>
      </c>
      <c r="C182" s="27">
        <v>69</v>
      </c>
      <c r="D182" s="27">
        <f t="shared" si="8"/>
        <v>75.900000000000006</v>
      </c>
      <c r="E182" s="27" t="e">
        <f>VLOOKUP($B182,'Prix de Vente'!G:H,2,FALSE)</f>
        <v>#N/A</v>
      </c>
      <c r="F182" s="27" t="e">
        <f t="shared" si="6"/>
        <v>#N/A</v>
      </c>
    </row>
    <row r="183" spans="1:6" ht="15.75">
      <c r="A183" s="26" t="s">
        <v>11</v>
      </c>
      <c r="B183" s="30" t="s">
        <v>65</v>
      </c>
      <c r="C183" s="27">
        <v>59</v>
      </c>
      <c r="D183" s="27">
        <f t="shared" si="8"/>
        <v>64.900000000000006</v>
      </c>
      <c r="E183" s="27" t="e">
        <f>VLOOKUP($B183,'Prix de Vente'!G:H,2,FALSE)</f>
        <v>#N/A</v>
      </c>
      <c r="F183" s="27" t="e">
        <f t="shared" si="6"/>
        <v>#N/A</v>
      </c>
    </row>
    <row r="184" spans="1:6" ht="15.75">
      <c r="A184" s="26" t="s">
        <v>11</v>
      </c>
      <c r="B184" s="30" t="s">
        <v>85</v>
      </c>
      <c r="C184" s="27"/>
      <c r="D184" s="27">
        <f t="shared" si="8"/>
        <v>0</v>
      </c>
      <c r="E184" s="27" t="e">
        <f>VLOOKUP($B184,'Prix de Vente'!G:H,2,FALSE)</f>
        <v>#N/A</v>
      </c>
      <c r="F184" s="27" t="e">
        <f t="shared" si="6"/>
        <v>#N/A</v>
      </c>
    </row>
    <row r="185" spans="1:6" ht="15.75">
      <c r="A185" s="26" t="s">
        <v>11</v>
      </c>
      <c r="B185" s="30" t="s">
        <v>48</v>
      </c>
      <c r="C185" s="27">
        <v>30388</v>
      </c>
      <c r="D185" s="27">
        <f t="shared" si="8"/>
        <v>33426.800000000003</v>
      </c>
      <c r="E185" s="27" t="e">
        <f>VLOOKUP($B185,'Prix de Vente'!G:H,2,FALSE)</f>
        <v>#N/A</v>
      </c>
      <c r="F185" s="27" t="e">
        <f t="shared" ref="F185:F248" si="9">D185*E185</f>
        <v>#N/A</v>
      </c>
    </row>
    <row r="186" spans="1:6" ht="15.75">
      <c r="A186" s="26" t="s">
        <v>11</v>
      </c>
      <c r="B186" s="30" t="s">
        <v>49</v>
      </c>
      <c r="C186" s="27">
        <v>852</v>
      </c>
      <c r="D186" s="27">
        <f t="shared" si="8"/>
        <v>937.2</v>
      </c>
      <c r="E186" s="27" t="e">
        <f>VLOOKUP($B186,'Prix de Vente'!G:H,2,FALSE)</f>
        <v>#N/A</v>
      </c>
      <c r="F186" s="27" t="e">
        <f t="shared" si="9"/>
        <v>#N/A</v>
      </c>
    </row>
    <row r="187" spans="1:6" ht="15.75">
      <c r="A187" s="26" t="s">
        <v>11</v>
      </c>
      <c r="B187" s="30" t="s">
        <v>66</v>
      </c>
      <c r="C187" s="27">
        <v>89</v>
      </c>
      <c r="D187" s="27">
        <f t="shared" si="8"/>
        <v>97.9</v>
      </c>
      <c r="E187" s="27" t="e">
        <f>VLOOKUP($B187,'Prix de Vente'!G:H,2,FALSE)</f>
        <v>#N/A</v>
      </c>
      <c r="F187" s="27" t="e">
        <f t="shared" si="9"/>
        <v>#N/A</v>
      </c>
    </row>
    <row r="188" spans="1:6" ht="15.75">
      <c r="A188" s="26" t="s">
        <v>11</v>
      </c>
      <c r="B188" s="30" t="s">
        <v>50</v>
      </c>
      <c r="C188" s="27">
        <v>2909</v>
      </c>
      <c r="D188" s="27">
        <f t="shared" si="8"/>
        <v>3199.9</v>
      </c>
      <c r="E188" s="27" t="e">
        <f>VLOOKUP($B188,'Prix de Vente'!G:H,2,FALSE)</f>
        <v>#N/A</v>
      </c>
      <c r="F188" s="27" t="e">
        <f t="shared" si="9"/>
        <v>#N/A</v>
      </c>
    </row>
    <row r="189" spans="1:6" ht="15.75">
      <c r="A189" s="26" t="s">
        <v>11</v>
      </c>
      <c r="B189" s="30" t="s">
        <v>51</v>
      </c>
      <c r="C189" s="27">
        <v>1972</v>
      </c>
      <c r="D189" s="27">
        <f t="shared" si="8"/>
        <v>2169.1999999999998</v>
      </c>
      <c r="E189" s="27" t="e">
        <f>VLOOKUP($B189,'Prix de Vente'!G:H,2,FALSE)</f>
        <v>#N/A</v>
      </c>
      <c r="F189" s="27" t="e">
        <f t="shared" si="9"/>
        <v>#N/A</v>
      </c>
    </row>
    <row r="190" spans="1:6" ht="15.75">
      <c r="A190" s="26" t="s">
        <v>11</v>
      </c>
      <c r="B190" s="30" t="s">
        <v>52</v>
      </c>
      <c r="C190" s="27">
        <v>4145</v>
      </c>
      <c r="D190" s="27">
        <f t="shared" si="8"/>
        <v>4559.5</v>
      </c>
      <c r="E190" s="27" t="e">
        <f>VLOOKUP($B190,'Prix de Vente'!G:H,2,FALSE)</f>
        <v>#N/A</v>
      </c>
      <c r="F190" s="27" t="e">
        <f t="shared" si="9"/>
        <v>#N/A</v>
      </c>
    </row>
    <row r="191" spans="1:6" ht="15.75">
      <c r="A191" s="26" t="s">
        <v>11</v>
      </c>
      <c r="B191" s="30" t="s">
        <v>67</v>
      </c>
      <c r="C191" s="27">
        <v>14</v>
      </c>
      <c r="D191" s="27">
        <f t="shared" si="8"/>
        <v>15.4</v>
      </c>
      <c r="E191" s="27" t="e">
        <f>VLOOKUP($B191,'Prix de Vente'!G:H,2,FALSE)</f>
        <v>#N/A</v>
      </c>
      <c r="F191" s="27" t="e">
        <f t="shared" si="9"/>
        <v>#N/A</v>
      </c>
    </row>
    <row r="192" spans="1:6" ht="15.75">
      <c r="A192" s="26" t="s">
        <v>11</v>
      </c>
      <c r="B192" s="30" t="s">
        <v>88</v>
      </c>
      <c r="C192" s="27">
        <v>2</v>
      </c>
      <c r="D192" s="27">
        <f t="shared" si="8"/>
        <v>2.2000000000000002</v>
      </c>
      <c r="E192" s="27" t="e">
        <f>VLOOKUP($B192,'Prix de Vente'!G:H,2,FALSE)</f>
        <v>#N/A</v>
      </c>
      <c r="F192" s="27" t="e">
        <f t="shared" si="9"/>
        <v>#N/A</v>
      </c>
    </row>
    <row r="193" spans="1:6" ht="15.75">
      <c r="A193" s="26" t="s">
        <v>11</v>
      </c>
      <c r="B193" s="30" t="s">
        <v>54</v>
      </c>
      <c r="C193" s="27">
        <v>107</v>
      </c>
      <c r="D193" s="27">
        <f t="shared" si="8"/>
        <v>117.7</v>
      </c>
      <c r="E193" s="27" t="e">
        <f>VLOOKUP($B193,'Prix de Vente'!G:H,2,FALSE)</f>
        <v>#N/A</v>
      </c>
      <c r="F193" s="27" t="e">
        <f t="shared" si="9"/>
        <v>#N/A</v>
      </c>
    </row>
    <row r="194" spans="1:6" ht="15.75">
      <c r="A194" s="26" t="s">
        <v>11</v>
      </c>
      <c r="B194" s="30" t="s">
        <v>55</v>
      </c>
      <c r="C194" s="27">
        <v>5</v>
      </c>
      <c r="D194" s="27">
        <f t="shared" si="8"/>
        <v>5.5</v>
      </c>
      <c r="E194" s="27" t="e">
        <f>VLOOKUP($B194,'Prix de Vente'!G:H,2,FALSE)</f>
        <v>#N/A</v>
      </c>
      <c r="F194" s="27" t="e">
        <f t="shared" si="9"/>
        <v>#N/A</v>
      </c>
    </row>
    <row r="195" spans="1:6" ht="15.75">
      <c r="A195" s="26" t="s">
        <v>11</v>
      </c>
      <c r="B195" s="30" t="s">
        <v>68</v>
      </c>
      <c r="C195" s="27">
        <v>278</v>
      </c>
      <c r="D195" s="27">
        <f t="shared" si="8"/>
        <v>305.8</v>
      </c>
      <c r="E195" s="27" t="e">
        <f>VLOOKUP($B195,'Prix de Vente'!G:H,2,FALSE)</f>
        <v>#N/A</v>
      </c>
      <c r="F195" s="27" t="e">
        <f t="shared" si="9"/>
        <v>#N/A</v>
      </c>
    </row>
    <row r="196" spans="1:6" ht="15.75">
      <c r="A196" s="26" t="s">
        <v>11</v>
      </c>
      <c r="B196" s="30" t="s">
        <v>69</v>
      </c>
      <c r="C196" s="27">
        <v>124</v>
      </c>
      <c r="D196" s="27">
        <f t="shared" si="8"/>
        <v>136.4</v>
      </c>
      <c r="E196" s="27" t="e">
        <f>VLOOKUP($B196,'Prix de Vente'!G:H,2,FALSE)</f>
        <v>#N/A</v>
      </c>
      <c r="F196" s="27" t="e">
        <f t="shared" si="9"/>
        <v>#N/A</v>
      </c>
    </row>
    <row r="197" spans="1:6" ht="15.75">
      <c r="A197" s="26" t="s">
        <v>11</v>
      </c>
      <c r="B197" s="30" t="s">
        <v>70</v>
      </c>
      <c r="C197" s="27">
        <v>44</v>
      </c>
      <c r="D197" s="27">
        <f t="shared" si="8"/>
        <v>48.4</v>
      </c>
      <c r="E197" s="27" t="e">
        <f>VLOOKUP($B197,'Prix de Vente'!G:H,2,FALSE)</f>
        <v>#N/A</v>
      </c>
      <c r="F197" s="27" t="e">
        <f t="shared" si="9"/>
        <v>#N/A</v>
      </c>
    </row>
    <row r="198" spans="1:6" ht="15.75">
      <c r="A198" s="26" t="s">
        <v>12</v>
      </c>
      <c r="B198" s="30" t="s">
        <v>32</v>
      </c>
      <c r="C198" s="27">
        <v>43110</v>
      </c>
      <c r="D198" s="27">
        <f>C198+C198*10%</f>
        <v>47421</v>
      </c>
      <c r="E198" s="27" t="e">
        <f>VLOOKUP($B198,'Prix de Vente'!G:H,2,FALSE)</f>
        <v>#N/A</v>
      </c>
      <c r="F198" s="27" t="e">
        <f t="shared" si="9"/>
        <v>#N/A</v>
      </c>
    </row>
    <row r="199" spans="1:6" ht="15.75">
      <c r="A199" s="26" t="s">
        <v>12</v>
      </c>
      <c r="B199" s="30" t="s">
        <v>33</v>
      </c>
      <c r="C199" s="27">
        <v>208</v>
      </c>
      <c r="D199" s="27">
        <f t="shared" ref="D199:D230" si="10">C199+C199*10%</f>
        <v>228.8</v>
      </c>
      <c r="E199" s="27" t="e">
        <f>VLOOKUP($B199,'Prix de Vente'!G:H,2,FALSE)</f>
        <v>#N/A</v>
      </c>
      <c r="F199" s="27" t="e">
        <f t="shared" si="9"/>
        <v>#N/A</v>
      </c>
    </row>
    <row r="200" spans="1:6" ht="15.75">
      <c r="A200" s="26" t="s">
        <v>12</v>
      </c>
      <c r="B200" s="30" t="s">
        <v>34</v>
      </c>
      <c r="C200" s="27">
        <v>339</v>
      </c>
      <c r="D200" s="27">
        <f t="shared" si="10"/>
        <v>372.9</v>
      </c>
      <c r="E200" s="27" t="e">
        <f>VLOOKUP($B200,'Prix de Vente'!G:H,2,FALSE)</f>
        <v>#N/A</v>
      </c>
      <c r="F200" s="27" t="e">
        <f t="shared" si="9"/>
        <v>#N/A</v>
      </c>
    </row>
    <row r="201" spans="1:6" ht="15.75">
      <c r="A201" s="26" t="s">
        <v>12</v>
      </c>
      <c r="B201" s="30" t="s">
        <v>35</v>
      </c>
      <c r="C201" s="27"/>
      <c r="D201" s="27">
        <f t="shared" si="10"/>
        <v>0</v>
      </c>
      <c r="E201" s="27" t="e">
        <f>VLOOKUP($B201,'Prix de Vente'!G:H,2,FALSE)</f>
        <v>#N/A</v>
      </c>
      <c r="F201" s="27" t="e">
        <f t="shared" si="9"/>
        <v>#N/A</v>
      </c>
    </row>
    <row r="202" spans="1:6" ht="15.75">
      <c r="A202" s="26" t="s">
        <v>12</v>
      </c>
      <c r="B202" s="30" t="s">
        <v>36</v>
      </c>
      <c r="C202" s="27">
        <v>220</v>
      </c>
      <c r="D202" s="27">
        <f t="shared" si="10"/>
        <v>242</v>
      </c>
      <c r="E202" s="27" t="e">
        <f>VLOOKUP($B202,'Prix de Vente'!G:H,2,FALSE)</f>
        <v>#N/A</v>
      </c>
      <c r="F202" s="27" t="e">
        <f t="shared" si="9"/>
        <v>#N/A</v>
      </c>
    </row>
    <row r="203" spans="1:6" ht="15.75">
      <c r="A203" s="26" t="s">
        <v>12</v>
      </c>
      <c r="B203" s="30" t="s">
        <v>37</v>
      </c>
      <c r="C203" s="27">
        <v>46</v>
      </c>
      <c r="D203" s="27">
        <f t="shared" si="10"/>
        <v>50.6</v>
      </c>
      <c r="E203" s="27" t="e">
        <f>VLOOKUP($B203,'Prix de Vente'!G:H,2,FALSE)</f>
        <v>#N/A</v>
      </c>
      <c r="F203" s="27" t="e">
        <f t="shared" si="9"/>
        <v>#N/A</v>
      </c>
    </row>
    <row r="204" spans="1:6" ht="15.75">
      <c r="A204" s="26" t="s">
        <v>12</v>
      </c>
      <c r="B204" s="30" t="s">
        <v>38</v>
      </c>
      <c r="C204" s="27">
        <v>1700</v>
      </c>
      <c r="D204" s="27">
        <f t="shared" si="10"/>
        <v>1870</v>
      </c>
      <c r="E204" s="27" t="e">
        <f>VLOOKUP($B204,'Prix de Vente'!G:H,2,FALSE)</f>
        <v>#N/A</v>
      </c>
      <c r="F204" s="27" t="e">
        <f t="shared" si="9"/>
        <v>#N/A</v>
      </c>
    </row>
    <row r="205" spans="1:6" ht="15.75">
      <c r="A205" s="26" t="s">
        <v>12</v>
      </c>
      <c r="B205" s="30" t="s">
        <v>39</v>
      </c>
      <c r="C205" s="27">
        <v>41</v>
      </c>
      <c r="D205" s="27">
        <f t="shared" si="10"/>
        <v>45.1</v>
      </c>
      <c r="E205" s="27" t="e">
        <f>VLOOKUP($B205,'Prix de Vente'!G:H,2,FALSE)</f>
        <v>#N/A</v>
      </c>
      <c r="F205" s="27" t="e">
        <f t="shared" si="9"/>
        <v>#N/A</v>
      </c>
    </row>
    <row r="206" spans="1:6" ht="15.75">
      <c r="A206" s="26" t="s">
        <v>12</v>
      </c>
      <c r="B206" s="30" t="s">
        <v>40</v>
      </c>
      <c r="C206" s="27">
        <v>3</v>
      </c>
      <c r="D206" s="27">
        <f t="shared" si="10"/>
        <v>3.3</v>
      </c>
      <c r="E206" s="27" t="e">
        <f>VLOOKUP($B206,'Prix de Vente'!G:H,2,FALSE)</f>
        <v>#N/A</v>
      </c>
      <c r="F206" s="27" t="e">
        <f t="shared" si="9"/>
        <v>#N/A</v>
      </c>
    </row>
    <row r="207" spans="1:6" ht="15.75">
      <c r="A207" s="26" t="s">
        <v>12</v>
      </c>
      <c r="B207" s="30" t="s">
        <v>41</v>
      </c>
      <c r="C207" s="27"/>
      <c r="D207" s="27">
        <f t="shared" si="10"/>
        <v>0</v>
      </c>
      <c r="E207" s="27" t="e">
        <f>VLOOKUP($B207,'Prix de Vente'!G:H,2,FALSE)</f>
        <v>#N/A</v>
      </c>
      <c r="F207" s="27" t="e">
        <f t="shared" si="9"/>
        <v>#N/A</v>
      </c>
    </row>
    <row r="208" spans="1:6" ht="15.75">
      <c r="A208" s="26" t="s">
        <v>12</v>
      </c>
      <c r="B208" s="30" t="s">
        <v>82</v>
      </c>
      <c r="C208" s="27">
        <v>3100</v>
      </c>
      <c r="D208" s="27">
        <f t="shared" si="10"/>
        <v>3410</v>
      </c>
      <c r="E208" s="27" t="e">
        <f>VLOOKUP($B208,'Prix de Vente'!G:H,2,FALSE)</f>
        <v>#N/A</v>
      </c>
      <c r="F208" s="27" t="e">
        <f t="shared" si="9"/>
        <v>#N/A</v>
      </c>
    </row>
    <row r="209" spans="1:6" ht="15.75">
      <c r="A209" s="26" t="s">
        <v>12</v>
      </c>
      <c r="B209" s="30" t="s">
        <v>83</v>
      </c>
      <c r="C209" s="27">
        <v>36</v>
      </c>
      <c r="D209" s="27">
        <f t="shared" si="10"/>
        <v>39.6</v>
      </c>
      <c r="E209" s="27" t="e">
        <f>VLOOKUP($B209,'Prix de Vente'!G:H,2,FALSE)</f>
        <v>#N/A</v>
      </c>
      <c r="F209" s="27" t="e">
        <f t="shared" si="9"/>
        <v>#N/A</v>
      </c>
    </row>
    <row r="210" spans="1:6" ht="15.75">
      <c r="A210" s="26" t="s">
        <v>12</v>
      </c>
      <c r="B210" s="30" t="s">
        <v>84</v>
      </c>
      <c r="C210" s="27">
        <v>6</v>
      </c>
      <c r="D210" s="27">
        <f t="shared" si="10"/>
        <v>6.6</v>
      </c>
      <c r="E210" s="27" t="e">
        <f>VLOOKUP($B210,'Prix de Vente'!G:H,2,FALSE)</f>
        <v>#N/A</v>
      </c>
      <c r="F210" s="27" t="e">
        <f t="shared" si="9"/>
        <v>#N/A</v>
      </c>
    </row>
    <row r="211" spans="1:6" ht="15.75">
      <c r="A211" s="26" t="s">
        <v>12</v>
      </c>
      <c r="B211" s="30" t="s">
        <v>42</v>
      </c>
      <c r="C211" s="27">
        <v>4900</v>
      </c>
      <c r="D211" s="27">
        <f t="shared" si="10"/>
        <v>5390</v>
      </c>
      <c r="E211" s="27" t="e">
        <f>VLOOKUP($B211,'Prix de Vente'!G:H,2,FALSE)</f>
        <v>#N/A</v>
      </c>
      <c r="F211" s="27" t="e">
        <f t="shared" si="9"/>
        <v>#N/A</v>
      </c>
    </row>
    <row r="212" spans="1:6" ht="15.75">
      <c r="A212" s="26" t="s">
        <v>12</v>
      </c>
      <c r="B212" s="30" t="s">
        <v>43</v>
      </c>
      <c r="C212" s="27"/>
      <c r="D212" s="27">
        <f t="shared" si="10"/>
        <v>0</v>
      </c>
      <c r="E212" s="27" t="e">
        <f>VLOOKUP($B212,'Prix de Vente'!G:H,2,FALSE)</f>
        <v>#N/A</v>
      </c>
      <c r="F212" s="27" t="e">
        <f t="shared" si="9"/>
        <v>#N/A</v>
      </c>
    </row>
    <row r="213" spans="1:6" ht="15.75">
      <c r="A213" s="26" t="s">
        <v>12</v>
      </c>
      <c r="B213" s="30" t="s">
        <v>47</v>
      </c>
      <c r="C213" s="27">
        <v>99</v>
      </c>
      <c r="D213" s="27">
        <f t="shared" si="10"/>
        <v>108.9</v>
      </c>
      <c r="E213" s="27" t="e">
        <f>VLOOKUP($B213,'Prix de Vente'!G:H,2,FALSE)</f>
        <v>#N/A</v>
      </c>
      <c r="F213" s="27" t="e">
        <f t="shared" si="9"/>
        <v>#N/A</v>
      </c>
    </row>
    <row r="214" spans="1:6" ht="15.75">
      <c r="A214" s="26" t="s">
        <v>12</v>
      </c>
      <c r="B214" s="30" t="s">
        <v>44</v>
      </c>
      <c r="C214" s="27">
        <v>66</v>
      </c>
      <c r="D214" s="27">
        <f t="shared" si="10"/>
        <v>72.599999999999994</v>
      </c>
      <c r="E214" s="27" t="e">
        <f>VLOOKUP($B214,'Prix de Vente'!G:H,2,FALSE)</f>
        <v>#N/A</v>
      </c>
      <c r="F214" s="27" t="e">
        <f t="shared" si="9"/>
        <v>#N/A</v>
      </c>
    </row>
    <row r="215" spans="1:6" ht="15.75">
      <c r="A215" s="26" t="s">
        <v>12</v>
      </c>
      <c r="B215" s="30" t="s">
        <v>45</v>
      </c>
      <c r="C215" s="27"/>
      <c r="D215" s="27">
        <f t="shared" si="10"/>
        <v>0</v>
      </c>
      <c r="E215" s="27" t="e">
        <f>VLOOKUP($B215,'Prix de Vente'!G:H,2,FALSE)</f>
        <v>#N/A</v>
      </c>
      <c r="F215" s="27" t="e">
        <f t="shared" si="9"/>
        <v>#N/A</v>
      </c>
    </row>
    <row r="216" spans="1:6" ht="15.75">
      <c r="A216" s="26" t="s">
        <v>12</v>
      </c>
      <c r="B216" s="30" t="s">
        <v>46</v>
      </c>
      <c r="C216" s="27">
        <v>12</v>
      </c>
      <c r="D216" s="27">
        <f t="shared" si="10"/>
        <v>13.2</v>
      </c>
      <c r="E216" s="27" t="e">
        <f>VLOOKUP($B216,'Prix de Vente'!G:H,2,FALSE)</f>
        <v>#N/A</v>
      </c>
      <c r="F216" s="27" t="e">
        <f t="shared" si="9"/>
        <v>#N/A</v>
      </c>
    </row>
    <row r="217" spans="1:6" ht="15.75">
      <c r="A217" s="26" t="s">
        <v>12</v>
      </c>
      <c r="B217" s="30" t="s">
        <v>61</v>
      </c>
      <c r="C217" s="27"/>
      <c r="D217" s="27">
        <f t="shared" si="10"/>
        <v>0</v>
      </c>
      <c r="E217" s="27" t="e">
        <f>VLOOKUP($B217,'Prix de Vente'!G:H,2,FALSE)</f>
        <v>#N/A</v>
      </c>
      <c r="F217" s="27" t="e">
        <f t="shared" si="9"/>
        <v>#N/A</v>
      </c>
    </row>
    <row r="218" spans="1:6" ht="15.75">
      <c r="A218" s="26" t="s">
        <v>12</v>
      </c>
      <c r="B218" s="30" t="s">
        <v>62</v>
      </c>
      <c r="C218" s="27"/>
      <c r="D218" s="27">
        <f t="shared" si="10"/>
        <v>0</v>
      </c>
      <c r="E218" s="27" t="e">
        <f>VLOOKUP($B218,'Prix de Vente'!G:H,2,FALSE)</f>
        <v>#N/A</v>
      </c>
      <c r="F218" s="27" t="e">
        <f t="shared" si="9"/>
        <v>#N/A</v>
      </c>
    </row>
    <row r="219" spans="1:6" ht="15.75">
      <c r="A219" s="26" t="s">
        <v>12</v>
      </c>
      <c r="B219" s="30" t="s">
        <v>85</v>
      </c>
      <c r="C219" s="27"/>
      <c r="D219" s="27">
        <f t="shared" si="10"/>
        <v>0</v>
      </c>
      <c r="E219" s="27" t="e">
        <f>VLOOKUP($B219,'Prix de Vente'!G:H,2,FALSE)</f>
        <v>#N/A</v>
      </c>
      <c r="F219" s="27" t="e">
        <f t="shared" si="9"/>
        <v>#N/A</v>
      </c>
    </row>
    <row r="220" spans="1:6" ht="15.75">
      <c r="A220" s="26" t="s">
        <v>12</v>
      </c>
      <c r="B220" s="30" t="s">
        <v>48</v>
      </c>
      <c r="C220" s="27">
        <v>44655</v>
      </c>
      <c r="D220" s="27">
        <f t="shared" si="10"/>
        <v>49120.5</v>
      </c>
      <c r="E220" s="27" t="e">
        <f>VLOOKUP($B220,'Prix de Vente'!G:H,2,FALSE)</f>
        <v>#N/A</v>
      </c>
      <c r="F220" s="27" t="e">
        <f t="shared" si="9"/>
        <v>#N/A</v>
      </c>
    </row>
    <row r="221" spans="1:6" ht="15.75">
      <c r="A221" s="26" t="s">
        <v>12</v>
      </c>
      <c r="B221" s="30" t="s">
        <v>49</v>
      </c>
      <c r="C221" s="27">
        <v>846</v>
      </c>
      <c r="D221" s="27">
        <f t="shared" si="10"/>
        <v>930.6</v>
      </c>
      <c r="E221" s="27" t="e">
        <f>VLOOKUP($B221,'Prix de Vente'!G:H,2,FALSE)</f>
        <v>#N/A</v>
      </c>
      <c r="F221" s="27" t="e">
        <f t="shared" si="9"/>
        <v>#N/A</v>
      </c>
    </row>
    <row r="222" spans="1:6" ht="15.75">
      <c r="A222" s="26" t="s">
        <v>12</v>
      </c>
      <c r="B222" s="30" t="s">
        <v>50</v>
      </c>
      <c r="C222" s="27">
        <v>1797</v>
      </c>
      <c r="D222" s="27">
        <f t="shared" si="10"/>
        <v>1976.7</v>
      </c>
      <c r="E222" s="27" t="e">
        <f>VLOOKUP($B222,'Prix de Vente'!G:H,2,FALSE)</f>
        <v>#N/A</v>
      </c>
      <c r="F222" s="27" t="e">
        <f t="shared" si="9"/>
        <v>#N/A</v>
      </c>
    </row>
    <row r="223" spans="1:6" ht="15.75">
      <c r="A223" s="26" t="s">
        <v>12</v>
      </c>
      <c r="B223" s="30" t="s">
        <v>51</v>
      </c>
      <c r="C223" s="27">
        <v>571</v>
      </c>
      <c r="D223" s="27">
        <f t="shared" si="10"/>
        <v>628.1</v>
      </c>
      <c r="E223" s="27" t="e">
        <f>VLOOKUP($B223,'Prix de Vente'!G:H,2,FALSE)</f>
        <v>#N/A</v>
      </c>
      <c r="F223" s="27" t="e">
        <f t="shared" si="9"/>
        <v>#N/A</v>
      </c>
    </row>
    <row r="224" spans="1:6" ht="15.75">
      <c r="A224" s="26" t="s">
        <v>12</v>
      </c>
      <c r="B224" s="30" t="s">
        <v>52</v>
      </c>
      <c r="C224" s="27">
        <v>3357</v>
      </c>
      <c r="D224" s="27">
        <f t="shared" si="10"/>
        <v>3692.7</v>
      </c>
      <c r="E224" s="27" t="e">
        <f>VLOOKUP($B224,'Prix de Vente'!G:H,2,FALSE)</f>
        <v>#N/A</v>
      </c>
      <c r="F224" s="27" t="e">
        <f t="shared" si="9"/>
        <v>#N/A</v>
      </c>
    </row>
    <row r="225" spans="1:6" ht="15.75">
      <c r="A225" s="26" t="s">
        <v>12</v>
      </c>
      <c r="B225" s="30" t="s">
        <v>53</v>
      </c>
      <c r="C225" s="27">
        <v>2</v>
      </c>
      <c r="D225" s="27">
        <f t="shared" si="10"/>
        <v>2.2000000000000002</v>
      </c>
      <c r="E225" s="27" t="e">
        <f>VLOOKUP($B225,'Prix de Vente'!G:H,2,FALSE)</f>
        <v>#N/A</v>
      </c>
      <c r="F225" s="27" t="e">
        <f t="shared" si="9"/>
        <v>#N/A</v>
      </c>
    </row>
    <row r="226" spans="1:6" ht="15.75">
      <c r="A226" s="26" t="s">
        <v>12</v>
      </c>
      <c r="B226" s="30" t="s">
        <v>54</v>
      </c>
      <c r="C226" s="27">
        <v>159</v>
      </c>
      <c r="D226" s="27">
        <f t="shared" si="10"/>
        <v>174.9</v>
      </c>
      <c r="E226" s="27" t="e">
        <f>VLOOKUP($B226,'Prix de Vente'!G:H,2,FALSE)</f>
        <v>#N/A</v>
      </c>
      <c r="F226" s="27" t="e">
        <f t="shared" si="9"/>
        <v>#N/A</v>
      </c>
    </row>
    <row r="227" spans="1:6" ht="15.75">
      <c r="A227" s="26" t="s">
        <v>12</v>
      </c>
      <c r="B227" s="30" t="s">
        <v>55</v>
      </c>
      <c r="C227" s="27">
        <v>1</v>
      </c>
      <c r="D227" s="27">
        <f t="shared" si="10"/>
        <v>1.1000000000000001</v>
      </c>
      <c r="E227" s="27" t="e">
        <f>VLOOKUP($B227,'Prix de Vente'!G:H,2,FALSE)</f>
        <v>#N/A</v>
      </c>
      <c r="F227" s="27" t="e">
        <f t="shared" si="9"/>
        <v>#N/A</v>
      </c>
    </row>
    <row r="228" spans="1:6" ht="15.75">
      <c r="A228" s="26" t="s">
        <v>12</v>
      </c>
      <c r="B228" s="30" t="s">
        <v>56</v>
      </c>
      <c r="C228" s="27">
        <v>15</v>
      </c>
      <c r="D228" s="27">
        <f t="shared" si="10"/>
        <v>16.5</v>
      </c>
      <c r="E228" s="27" t="e">
        <f>VLOOKUP($B228,'Prix de Vente'!G:H,2,FALSE)</f>
        <v>#N/A</v>
      </c>
      <c r="F228" s="27" t="e">
        <f t="shared" si="9"/>
        <v>#N/A</v>
      </c>
    </row>
    <row r="229" spans="1:6" ht="15.75">
      <c r="A229" s="26" t="s">
        <v>12</v>
      </c>
      <c r="B229" s="30" t="s">
        <v>57</v>
      </c>
      <c r="C229" s="27">
        <v>9</v>
      </c>
      <c r="D229" s="27">
        <f t="shared" si="10"/>
        <v>9.9</v>
      </c>
      <c r="E229" s="27" t="e">
        <f>VLOOKUP($B229,'Prix de Vente'!G:H,2,FALSE)</f>
        <v>#N/A</v>
      </c>
      <c r="F229" s="27" t="e">
        <f t="shared" si="9"/>
        <v>#N/A</v>
      </c>
    </row>
    <row r="230" spans="1:6" ht="15.75">
      <c r="A230" s="26" t="s">
        <v>12</v>
      </c>
      <c r="B230" s="30" t="s">
        <v>58</v>
      </c>
      <c r="C230" s="27">
        <v>11</v>
      </c>
      <c r="D230" s="27">
        <f t="shared" si="10"/>
        <v>12.1</v>
      </c>
      <c r="E230" s="27" t="e">
        <f>VLOOKUP($B230,'Prix de Vente'!G:H,2,FALSE)</f>
        <v>#N/A</v>
      </c>
      <c r="F230" s="27" t="e">
        <f t="shared" si="9"/>
        <v>#N/A</v>
      </c>
    </row>
    <row r="231" spans="1:6" ht="15.75">
      <c r="A231" s="26" t="s">
        <v>18</v>
      </c>
      <c r="B231" s="30" t="s">
        <v>32</v>
      </c>
      <c r="C231" s="27">
        <v>18600</v>
      </c>
      <c r="D231" s="27">
        <f>C231+C231*10%</f>
        <v>20460</v>
      </c>
      <c r="E231" s="27" t="e">
        <f>VLOOKUP($B231,'Prix de Vente'!G:H,2,FALSE)</f>
        <v>#N/A</v>
      </c>
      <c r="F231" s="27" t="e">
        <f t="shared" si="9"/>
        <v>#N/A</v>
      </c>
    </row>
    <row r="232" spans="1:6" ht="15.75">
      <c r="A232" s="26" t="s">
        <v>18</v>
      </c>
      <c r="B232" s="30" t="s">
        <v>33</v>
      </c>
      <c r="C232" s="27">
        <v>319</v>
      </c>
      <c r="D232" s="27">
        <f t="shared" ref="D232:D263" si="11">C232+C232*10%</f>
        <v>350.9</v>
      </c>
      <c r="E232" s="27" t="e">
        <f>VLOOKUP($B232,'Prix de Vente'!G:H,2,FALSE)</f>
        <v>#N/A</v>
      </c>
      <c r="F232" s="27" t="e">
        <f t="shared" si="9"/>
        <v>#N/A</v>
      </c>
    </row>
    <row r="233" spans="1:6" ht="15.75">
      <c r="A233" s="26" t="s">
        <v>18</v>
      </c>
      <c r="B233" s="30" t="s">
        <v>34</v>
      </c>
      <c r="C233" s="27">
        <v>240</v>
      </c>
      <c r="D233" s="27">
        <f t="shared" si="11"/>
        <v>264</v>
      </c>
      <c r="E233" s="27" t="e">
        <f>VLOOKUP($B233,'Prix de Vente'!G:H,2,FALSE)</f>
        <v>#N/A</v>
      </c>
      <c r="F233" s="27" t="e">
        <f t="shared" si="9"/>
        <v>#N/A</v>
      </c>
    </row>
    <row r="234" spans="1:6" ht="15.75">
      <c r="A234" s="26" t="s">
        <v>18</v>
      </c>
      <c r="B234" s="30" t="s">
        <v>35</v>
      </c>
      <c r="C234" s="27"/>
      <c r="D234" s="27">
        <f t="shared" si="11"/>
        <v>0</v>
      </c>
      <c r="E234" s="27" t="e">
        <f>VLOOKUP($B234,'Prix de Vente'!G:H,2,FALSE)</f>
        <v>#N/A</v>
      </c>
      <c r="F234" s="27" t="e">
        <f t="shared" si="9"/>
        <v>#N/A</v>
      </c>
    </row>
    <row r="235" spans="1:6" ht="15.75">
      <c r="A235" s="26" t="s">
        <v>18</v>
      </c>
      <c r="B235" s="30" t="s">
        <v>36</v>
      </c>
      <c r="C235" s="27">
        <v>276</v>
      </c>
      <c r="D235" s="27">
        <f t="shared" si="11"/>
        <v>303.60000000000002</v>
      </c>
      <c r="E235" s="27" t="e">
        <f>VLOOKUP($B235,'Prix de Vente'!G:H,2,FALSE)</f>
        <v>#N/A</v>
      </c>
      <c r="F235" s="27" t="e">
        <f t="shared" si="9"/>
        <v>#N/A</v>
      </c>
    </row>
    <row r="236" spans="1:6" ht="15.75">
      <c r="A236" s="26" t="s">
        <v>18</v>
      </c>
      <c r="B236" s="30" t="s">
        <v>37</v>
      </c>
      <c r="C236" s="27">
        <v>50</v>
      </c>
      <c r="D236" s="27">
        <f t="shared" si="11"/>
        <v>55</v>
      </c>
      <c r="E236" s="27" t="e">
        <f>VLOOKUP($B236,'Prix de Vente'!G:H,2,FALSE)</f>
        <v>#N/A</v>
      </c>
      <c r="F236" s="27" t="e">
        <f t="shared" si="9"/>
        <v>#N/A</v>
      </c>
    </row>
    <row r="237" spans="1:6" ht="15.75">
      <c r="A237" s="26" t="s">
        <v>18</v>
      </c>
      <c r="B237" s="30" t="s">
        <v>38</v>
      </c>
      <c r="C237" s="27">
        <v>300</v>
      </c>
      <c r="D237" s="27">
        <f t="shared" si="11"/>
        <v>330</v>
      </c>
      <c r="E237" s="27" t="e">
        <f>VLOOKUP($B237,'Prix de Vente'!G:H,2,FALSE)</f>
        <v>#N/A</v>
      </c>
      <c r="F237" s="27" t="e">
        <f t="shared" si="9"/>
        <v>#N/A</v>
      </c>
    </row>
    <row r="238" spans="1:6" ht="15.75">
      <c r="A238" s="26" t="s">
        <v>18</v>
      </c>
      <c r="B238" s="30" t="s">
        <v>39</v>
      </c>
      <c r="C238" s="27">
        <v>55</v>
      </c>
      <c r="D238" s="27">
        <f t="shared" si="11"/>
        <v>60.5</v>
      </c>
      <c r="E238" s="27" t="e">
        <f>VLOOKUP($B238,'Prix de Vente'!G:H,2,FALSE)</f>
        <v>#N/A</v>
      </c>
      <c r="F238" s="27" t="e">
        <f t="shared" si="9"/>
        <v>#N/A</v>
      </c>
    </row>
    <row r="239" spans="1:6" ht="15.75">
      <c r="A239" s="26" t="s">
        <v>18</v>
      </c>
      <c r="B239" s="30" t="s">
        <v>40</v>
      </c>
      <c r="C239" s="27">
        <v>8</v>
      </c>
      <c r="D239" s="27">
        <f t="shared" si="11"/>
        <v>8.8000000000000007</v>
      </c>
      <c r="E239" s="27" t="e">
        <f>VLOOKUP($B239,'Prix de Vente'!G:H,2,FALSE)</f>
        <v>#N/A</v>
      </c>
      <c r="F239" s="27" t="e">
        <f t="shared" si="9"/>
        <v>#N/A</v>
      </c>
    </row>
    <row r="240" spans="1:6" ht="15.75">
      <c r="A240" s="26" t="s">
        <v>18</v>
      </c>
      <c r="B240" s="30" t="s">
        <v>41</v>
      </c>
      <c r="C240" s="27"/>
      <c r="D240" s="27">
        <f t="shared" si="11"/>
        <v>0</v>
      </c>
      <c r="E240" s="27" t="e">
        <f>VLOOKUP($B240,'Prix de Vente'!G:H,2,FALSE)</f>
        <v>#N/A</v>
      </c>
      <c r="F240" s="27" t="e">
        <f t="shared" si="9"/>
        <v>#N/A</v>
      </c>
    </row>
    <row r="241" spans="1:6" ht="15.75">
      <c r="A241" s="26" t="s">
        <v>18</v>
      </c>
      <c r="B241" s="30" t="s">
        <v>82</v>
      </c>
      <c r="C241" s="27">
        <v>900</v>
      </c>
      <c r="D241" s="27">
        <f t="shared" si="11"/>
        <v>990</v>
      </c>
      <c r="E241" s="27" t="e">
        <f>VLOOKUP($B241,'Prix de Vente'!G:H,2,FALSE)</f>
        <v>#N/A</v>
      </c>
      <c r="F241" s="27" t="e">
        <f t="shared" si="9"/>
        <v>#N/A</v>
      </c>
    </row>
    <row r="242" spans="1:6" ht="15.75">
      <c r="A242" s="26" t="s">
        <v>18</v>
      </c>
      <c r="B242" s="30" t="s">
        <v>83</v>
      </c>
      <c r="C242" s="27">
        <v>47</v>
      </c>
      <c r="D242" s="27">
        <f t="shared" si="11"/>
        <v>51.7</v>
      </c>
      <c r="E242" s="27" t="e">
        <f>VLOOKUP($B242,'Prix de Vente'!G:H,2,FALSE)</f>
        <v>#N/A</v>
      </c>
      <c r="F242" s="27" t="e">
        <f t="shared" si="9"/>
        <v>#N/A</v>
      </c>
    </row>
    <row r="243" spans="1:6" ht="15.75">
      <c r="A243" s="26" t="s">
        <v>18</v>
      </c>
      <c r="B243" s="30" t="s">
        <v>84</v>
      </c>
      <c r="C243" s="27">
        <v>6</v>
      </c>
      <c r="D243" s="27">
        <f t="shared" si="11"/>
        <v>6.6</v>
      </c>
      <c r="E243" s="27" t="e">
        <f>VLOOKUP($B243,'Prix de Vente'!G:H,2,FALSE)</f>
        <v>#N/A</v>
      </c>
      <c r="F243" s="27" t="e">
        <f t="shared" si="9"/>
        <v>#N/A</v>
      </c>
    </row>
    <row r="244" spans="1:6" ht="15.75">
      <c r="A244" s="26" t="s">
        <v>18</v>
      </c>
      <c r="B244" s="30" t="s">
        <v>42</v>
      </c>
      <c r="C244" s="27">
        <v>1100</v>
      </c>
      <c r="D244" s="27">
        <f t="shared" si="11"/>
        <v>1210</v>
      </c>
      <c r="E244" s="27" t="e">
        <f>VLOOKUP($B244,'Prix de Vente'!G:H,2,FALSE)</f>
        <v>#N/A</v>
      </c>
      <c r="F244" s="27" t="e">
        <f t="shared" si="9"/>
        <v>#N/A</v>
      </c>
    </row>
    <row r="245" spans="1:6" ht="15.75">
      <c r="A245" s="26" t="s">
        <v>18</v>
      </c>
      <c r="B245" s="30" t="s">
        <v>43</v>
      </c>
      <c r="C245" s="27"/>
      <c r="D245" s="27">
        <f t="shared" si="11"/>
        <v>0</v>
      </c>
      <c r="E245" s="27" t="e">
        <f>VLOOKUP($B245,'Prix de Vente'!G:H,2,FALSE)</f>
        <v>#N/A</v>
      </c>
      <c r="F245" s="27" t="e">
        <f t="shared" si="9"/>
        <v>#N/A</v>
      </c>
    </row>
    <row r="246" spans="1:6" ht="15.75">
      <c r="A246" s="26" t="s">
        <v>18</v>
      </c>
      <c r="B246" s="30" t="s">
        <v>47</v>
      </c>
      <c r="C246" s="27">
        <v>75</v>
      </c>
      <c r="D246" s="27">
        <f t="shared" si="11"/>
        <v>82.5</v>
      </c>
      <c r="E246" s="27" t="e">
        <f>VLOOKUP($B246,'Prix de Vente'!G:H,2,FALSE)</f>
        <v>#N/A</v>
      </c>
      <c r="F246" s="27" t="e">
        <f t="shared" si="9"/>
        <v>#N/A</v>
      </c>
    </row>
    <row r="247" spans="1:6" ht="15.75">
      <c r="A247" s="26" t="s">
        <v>18</v>
      </c>
      <c r="B247" s="30" t="s">
        <v>44</v>
      </c>
      <c r="C247" s="27">
        <v>42</v>
      </c>
      <c r="D247" s="27">
        <f t="shared" si="11"/>
        <v>46.2</v>
      </c>
      <c r="E247" s="27" t="e">
        <f>VLOOKUP($B247,'Prix de Vente'!G:H,2,FALSE)</f>
        <v>#N/A</v>
      </c>
      <c r="F247" s="27" t="e">
        <f t="shared" si="9"/>
        <v>#N/A</v>
      </c>
    </row>
    <row r="248" spans="1:6" ht="15.75">
      <c r="A248" s="26" t="s">
        <v>18</v>
      </c>
      <c r="B248" s="30" t="s">
        <v>45</v>
      </c>
      <c r="C248" s="27"/>
      <c r="D248" s="27">
        <f t="shared" si="11"/>
        <v>0</v>
      </c>
      <c r="E248" s="27" t="e">
        <f>VLOOKUP($B248,'Prix de Vente'!G:H,2,FALSE)</f>
        <v>#N/A</v>
      </c>
      <c r="F248" s="27" t="e">
        <f t="shared" si="9"/>
        <v>#N/A</v>
      </c>
    </row>
    <row r="249" spans="1:6" ht="15.75">
      <c r="A249" s="26" t="s">
        <v>18</v>
      </c>
      <c r="B249" s="30" t="s">
        <v>46</v>
      </c>
      <c r="C249" s="27">
        <v>13</v>
      </c>
      <c r="D249" s="27">
        <f t="shared" si="11"/>
        <v>14.3</v>
      </c>
      <c r="E249" s="27" t="e">
        <f>VLOOKUP($B249,'Prix de Vente'!G:H,2,FALSE)</f>
        <v>#N/A</v>
      </c>
      <c r="F249" s="27" t="e">
        <f t="shared" ref="F249:F312" si="12">D249*E249</f>
        <v>#N/A</v>
      </c>
    </row>
    <row r="250" spans="1:6" ht="15.75">
      <c r="A250" s="26" t="s">
        <v>18</v>
      </c>
      <c r="B250" s="30" t="s">
        <v>61</v>
      </c>
      <c r="C250" s="27"/>
      <c r="D250" s="27">
        <f t="shared" si="11"/>
        <v>0</v>
      </c>
      <c r="E250" s="27" t="e">
        <f>VLOOKUP($B250,'Prix de Vente'!G:H,2,FALSE)</f>
        <v>#N/A</v>
      </c>
      <c r="F250" s="27" t="e">
        <f t="shared" si="12"/>
        <v>#N/A</v>
      </c>
    </row>
    <row r="251" spans="1:6" ht="15.75">
      <c r="A251" s="26" t="s">
        <v>18</v>
      </c>
      <c r="B251" s="30" t="s">
        <v>62</v>
      </c>
      <c r="C251" s="27"/>
      <c r="D251" s="27">
        <f t="shared" si="11"/>
        <v>0</v>
      </c>
      <c r="E251" s="27" t="e">
        <f>VLOOKUP($B251,'Prix de Vente'!G:H,2,FALSE)</f>
        <v>#N/A</v>
      </c>
      <c r="F251" s="27" t="e">
        <f t="shared" si="12"/>
        <v>#N/A</v>
      </c>
    </row>
    <row r="252" spans="1:6" ht="15.75">
      <c r="A252" s="26" t="s">
        <v>18</v>
      </c>
      <c r="B252" s="30" t="s">
        <v>85</v>
      </c>
      <c r="C252" s="27"/>
      <c r="D252" s="27">
        <f t="shared" si="11"/>
        <v>0</v>
      </c>
      <c r="E252" s="27" t="e">
        <f>VLOOKUP($B252,'Prix de Vente'!G:H,2,FALSE)</f>
        <v>#N/A</v>
      </c>
      <c r="F252" s="27" t="e">
        <f t="shared" si="12"/>
        <v>#N/A</v>
      </c>
    </row>
    <row r="253" spans="1:6" ht="15.75">
      <c r="A253" s="26" t="s">
        <v>18</v>
      </c>
      <c r="B253" s="30" t="s">
        <v>48</v>
      </c>
      <c r="C253" s="27">
        <v>48225</v>
      </c>
      <c r="D253" s="27">
        <f t="shared" si="11"/>
        <v>53047.5</v>
      </c>
      <c r="E253" s="27" t="e">
        <f>VLOOKUP($B253,'Prix de Vente'!G:H,2,FALSE)</f>
        <v>#N/A</v>
      </c>
      <c r="F253" s="27" t="e">
        <f t="shared" si="12"/>
        <v>#N/A</v>
      </c>
    </row>
    <row r="254" spans="1:6" ht="15.75">
      <c r="A254" s="26" t="s">
        <v>18</v>
      </c>
      <c r="B254" s="30" t="s">
        <v>49</v>
      </c>
      <c r="C254" s="27">
        <v>9301</v>
      </c>
      <c r="D254" s="27">
        <f t="shared" si="11"/>
        <v>10231.1</v>
      </c>
      <c r="E254" s="27" t="e">
        <f>VLOOKUP($B254,'Prix de Vente'!G:H,2,FALSE)</f>
        <v>#N/A</v>
      </c>
      <c r="F254" s="27" t="e">
        <f t="shared" si="12"/>
        <v>#N/A</v>
      </c>
    </row>
    <row r="255" spans="1:6" ht="15.75">
      <c r="A255" s="26" t="s">
        <v>18</v>
      </c>
      <c r="B255" s="30" t="s">
        <v>50</v>
      </c>
      <c r="C255" s="27">
        <v>1742</v>
      </c>
      <c r="D255" s="27">
        <f t="shared" si="11"/>
        <v>1916.2</v>
      </c>
      <c r="E255" s="27" t="e">
        <f>VLOOKUP($B255,'Prix de Vente'!G:H,2,FALSE)</f>
        <v>#N/A</v>
      </c>
      <c r="F255" s="27" t="e">
        <f t="shared" si="12"/>
        <v>#N/A</v>
      </c>
    </row>
    <row r="256" spans="1:6" ht="15.75">
      <c r="A256" s="26" t="s">
        <v>18</v>
      </c>
      <c r="B256" s="30" t="s">
        <v>51</v>
      </c>
      <c r="C256" s="27">
        <v>694</v>
      </c>
      <c r="D256" s="27">
        <f t="shared" si="11"/>
        <v>763.4</v>
      </c>
      <c r="E256" s="27" t="e">
        <f>VLOOKUP($B256,'Prix de Vente'!G:H,2,FALSE)</f>
        <v>#N/A</v>
      </c>
      <c r="F256" s="27" t="e">
        <f t="shared" si="12"/>
        <v>#N/A</v>
      </c>
    </row>
    <row r="257" spans="1:6" ht="15.75">
      <c r="A257" s="26" t="s">
        <v>18</v>
      </c>
      <c r="B257" s="30" t="s">
        <v>52</v>
      </c>
      <c r="C257" s="27">
        <v>6274</v>
      </c>
      <c r="D257" s="27">
        <f t="shared" si="11"/>
        <v>6901.4</v>
      </c>
      <c r="E257" s="27" t="e">
        <f>VLOOKUP($B257,'Prix de Vente'!G:H,2,FALSE)</f>
        <v>#N/A</v>
      </c>
      <c r="F257" s="27" t="e">
        <f t="shared" si="12"/>
        <v>#N/A</v>
      </c>
    </row>
    <row r="258" spans="1:6" ht="15.75">
      <c r="A258" s="26" t="s">
        <v>18</v>
      </c>
      <c r="B258" s="30" t="s">
        <v>53</v>
      </c>
      <c r="C258" s="27"/>
      <c r="D258" s="27">
        <f t="shared" si="11"/>
        <v>0</v>
      </c>
      <c r="E258" s="27" t="e">
        <f>VLOOKUP($B258,'Prix de Vente'!G:H,2,FALSE)</f>
        <v>#N/A</v>
      </c>
      <c r="F258" s="27" t="e">
        <f t="shared" si="12"/>
        <v>#N/A</v>
      </c>
    </row>
    <row r="259" spans="1:6" ht="15.75">
      <c r="A259" s="26" t="s">
        <v>18</v>
      </c>
      <c r="B259" s="30" t="s">
        <v>54</v>
      </c>
      <c r="C259" s="27">
        <v>40</v>
      </c>
      <c r="D259" s="27">
        <f t="shared" si="11"/>
        <v>44</v>
      </c>
      <c r="E259" s="27" t="e">
        <f>VLOOKUP($B259,'Prix de Vente'!G:H,2,FALSE)</f>
        <v>#N/A</v>
      </c>
      <c r="F259" s="27" t="e">
        <f t="shared" si="12"/>
        <v>#N/A</v>
      </c>
    </row>
    <row r="260" spans="1:6" ht="15.75">
      <c r="A260" s="26" t="s">
        <v>18</v>
      </c>
      <c r="B260" s="30" t="s">
        <v>55</v>
      </c>
      <c r="C260" s="27"/>
      <c r="D260" s="27">
        <f t="shared" si="11"/>
        <v>0</v>
      </c>
      <c r="E260" s="27" t="e">
        <f>VLOOKUP($B260,'Prix de Vente'!G:H,2,FALSE)</f>
        <v>#N/A</v>
      </c>
      <c r="F260" s="27" t="e">
        <f t="shared" si="12"/>
        <v>#N/A</v>
      </c>
    </row>
    <row r="261" spans="1:6" ht="15.75">
      <c r="A261" s="26" t="s">
        <v>18</v>
      </c>
      <c r="B261" s="30" t="s">
        <v>56</v>
      </c>
      <c r="C261" s="27">
        <v>4</v>
      </c>
      <c r="D261" s="27">
        <f t="shared" si="11"/>
        <v>4.4000000000000004</v>
      </c>
      <c r="E261" s="27" t="e">
        <f>VLOOKUP($B261,'Prix de Vente'!G:H,2,FALSE)</f>
        <v>#N/A</v>
      </c>
      <c r="F261" s="27" t="e">
        <f t="shared" si="12"/>
        <v>#N/A</v>
      </c>
    </row>
    <row r="262" spans="1:6" ht="15.75">
      <c r="A262" s="26" t="s">
        <v>18</v>
      </c>
      <c r="B262" s="30" t="s">
        <v>57</v>
      </c>
      <c r="C262" s="27"/>
      <c r="D262" s="27">
        <f t="shared" si="11"/>
        <v>0</v>
      </c>
      <c r="E262" s="27" t="e">
        <f>VLOOKUP($B262,'Prix de Vente'!G:H,2,FALSE)</f>
        <v>#N/A</v>
      </c>
      <c r="F262" s="27" t="e">
        <f t="shared" si="12"/>
        <v>#N/A</v>
      </c>
    </row>
    <row r="263" spans="1:6" ht="15.75">
      <c r="A263" s="26" t="s">
        <v>18</v>
      </c>
      <c r="B263" s="30" t="s">
        <v>58</v>
      </c>
      <c r="C263" s="27">
        <v>18</v>
      </c>
      <c r="D263" s="27">
        <f t="shared" si="11"/>
        <v>19.8</v>
      </c>
      <c r="E263" s="27" t="e">
        <f>VLOOKUP($B263,'Prix de Vente'!G:H,2,FALSE)</f>
        <v>#N/A</v>
      </c>
      <c r="F263" s="27" t="e">
        <f t="shared" si="12"/>
        <v>#N/A</v>
      </c>
    </row>
    <row r="264" spans="1:6" ht="15.75">
      <c r="A264" s="26" t="s">
        <v>15</v>
      </c>
      <c r="B264" s="30" t="s">
        <v>32</v>
      </c>
      <c r="C264" s="27">
        <v>27984</v>
      </c>
      <c r="D264" s="27">
        <f>C264+C264*10%</f>
        <v>30782.400000000001</v>
      </c>
      <c r="E264" s="27" t="e">
        <f>VLOOKUP($B264,'Prix de Vente'!G:H,2,FALSE)</f>
        <v>#N/A</v>
      </c>
      <c r="F264" s="27" t="e">
        <f t="shared" si="12"/>
        <v>#N/A</v>
      </c>
    </row>
    <row r="265" spans="1:6" ht="15.75">
      <c r="A265" s="26" t="s">
        <v>15</v>
      </c>
      <c r="B265" s="30" t="s">
        <v>33</v>
      </c>
      <c r="C265" s="27">
        <v>574</v>
      </c>
      <c r="D265" s="27">
        <f t="shared" ref="D265:D296" si="13">C265+C265*10%</f>
        <v>631.4</v>
      </c>
      <c r="E265" s="27" t="e">
        <f>VLOOKUP($B265,'Prix de Vente'!G:H,2,FALSE)</f>
        <v>#N/A</v>
      </c>
      <c r="F265" s="27" t="e">
        <f t="shared" si="12"/>
        <v>#N/A</v>
      </c>
    </row>
    <row r="266" spans="1:6" ht="15.75">
      <c r="A266" s="26" t="s">
        <v>15</v>
      </c>
      <c r="B266" s="30" t="s">
        <v>34</v>
      </c>
      <c r="C266" s="27">
        <v>358</v>
      </c>
      <c r="D266" s="27">
        <f t="shared" si="13"/>
        <v>393.8</v>
      </c>
      <c r="E266" s="27" t="e">
        <f>VLOOKUP($B266,'Prix de Vente'!G:H,2,FALSE)</f>
        <v>#N/A</v>
      </c>
      <c r="F266" s="27" t="e">
        <f t="shared" si="12"/>
        <v>#N/A</v>
      </c>
    </row>
    <row r="267" spans="1:6" ht="15.75">
      <c r="A267" s="26" t="s">
        <v>15</v>
      </c>
      <c r="B267" s="30" t="s">
        <v>35</v>
      </c>
      <c r="C267" s="27"/>
      <c r="D267" s="27">
        <f t="shared" si="13"/>
        <v>0</v>
      </c>
      <c r="E267" s="27" t="e">
        <f>VLOOKUP($B267,'Prix de Vente'!G:H,2,FALSE)</f>
        <v>#N/A</v>
      </c>
      <c r="F267" s="27" t="e">
        <f t="shared" si="12"/>
        <v>#N/A</v>
      </c>
    </row>
    <row r="268" spans="1:6" ht="15.75">
      <c r="A268" s="26" t="s">
        <v>15</v>
      </c>
      <c r="B268" s="30" t="s">
        <v>36</v>
      </c>
      <c r="C268" s="27">
        <v>467</v>
      </c>
      <c r="D268" s="27">
        <f t="shared" si="13"/>
        <v>513.70000000000005</v>
      </c>
      <c r="E268" s="27" t="e">
        <f>VLOOKUP($B268,'Prix de Vente'!G:H,2,FALSE)</f>
        <v>#N/A</v>
      </c>
      <c r="F268" s="27" t="e">
        <f t="shared" si="12"/>
        <v>#N/A</v>
      </c>
    </row>
    <row r="269" spans="1:6" ht="15.75">
      <c r="A269" s="26" t="s">
        <v>15</v>
      </c>
      <c r="B269" s="30" t="s">
        <v>37</v>
      </c>
      <c r="C269" s="27">
        <v>48</v>
      </c>
      <c r="D269" s="27">
        <f t="shared" si="13"/>
        <v>52.8</v>
      </c>
      <c r="E269" s="27" t="e">
        <f>VLOOKUP($B269,'Prix de Vente'!G:H,2,FALSE)</f>
        <v>#N/A</v>
      </c>
      <c r="F269" s="27" t="e">
        <f t="shared" si="12"/>
        <v>#N/A</v>
      </c>
    </row>
    <row r="270" spans="1:6" ht="15.75">
      <c r="A270" s="26" t="s">
        <v>15</v>
      </c>
      <c r="B270" s="30" t="s">
        <v>38</v>
      </c>
      <c r="C270" s="27">
        <v>400</v>
      </c>
      <c r="D270" s="27">
        <f t="shared" si="13"/>
        <v>440</v>
      </c>
      <c r="E270" s="27" t="e">
        <f>VLOOKUP($B270,'Prix de Vente'!G:H,2,FALSE)</f>
        <v>#N/A</v>
      </c>
      <c r="F270" s="27" t="e">
        <f t="shared" si="12"/>
        <v>#N/A</v>
      </c>
    </row>
    <row r="271" spans="1:6" ht="15.75">
      <c r="A271" s="26" t="s">
        <v>15</v>
      </c>
      <c r="B271" s="30" t="s">
        <v>39</v>
      </c>
      <c r="C271" s="27">
        <v>2</v>
      </c>
      <c r="D271" s="27">
        <f t="shared" si="13"/>
        <v>2.2000000000000002</v>
      </c>
      <c r="E271" s="27" t="e">
        <f>VLOOKUP($B271,'Prix de Vente'!G:H,2,FALSE)</f>
        <v>#N/A</v>
      </c>
      <c r="F271" s="27" t="e">
        <f t="shared" si="12"/>
        <v>#N/A</v>
      </c>
    </row>
    <row r="272" spans="1:6" ht="15.75">
      <c r="A272" s="26" t="s">
        <v>15</v>
      </c>
      <c r="B272" s="30" t="s">
        <v>40</v>
      </c>
      <c r="C272" s="27">
        <v>10</v>
      </c>
      <c r="D272" s="27">
        <f t="shared" si="13"/>
        <v>11</v>
      </c>
      <c r="E272" s="27" t="e">
        <f>VLOOKUP($B272,'Prix de Vente'!G:H,2,FALSE)</f>
        <v>#N/A</v>
      </c>
      <c r="F272" s="27" t="e">
        <f t="shared" si="12"/>
        <v>#N/A</v>
      </c>
    </row>
    <row r="273" spans="1:6" ht="15.75">
      <c r="A273" s="26" t="s">
        <v>15</v>
      </c>
      <c r="B273" s="30" t="s">
        <v>41</v>
      </c>
      <c r="C273" s="27"/>
      <c r="D273" s="27">
        <f t="shared" si="13"/>
        <v>0</v>
      </c>
      <c r="E273" s="27" t="e">
        <f>VLOOKUP($B273,'Prix de Vente'!G:H,2,FALSE)</f>
        <v>#N/A</v>
      </c>
      <c r="F273" s="27" t="e">
        <f t="shared" si="12"/>
        <v>#N/A</v>
      </c>
    </row>
    <row r="274" spans="1:6" ht="15.75">
      <c r="A274" s="26" t="s">
        <v>15</v>
      </c>
      <c r="B274" s="30" t="s">
        <v>82</v>
      </c>
      <c r="C274" s="27">
        <v>900</v>
      </c>
      <c r="D274" s="27">
        <f t="shared" si="13"/>
        <v>990</v>
      </c>
      <c r="E274" s="27" t="e">
        <f>VLOOKUP($B274,'Prix de Vente'!G:H,2,FALSE)</f>
        <v>#N/A</v>
      </c>
      <c r="F274" s="27" t="e">
        <f t="shared" si="12"/>
        <v>#N/A</v>
      </c>
    </row>
    <row r="275" spans="1:6" ht="15.75">
      <c r="A275" s="26" t="s">
        <v>15</v>
      </c>
      <c r="B275" s="30" t="s">
        <v>83</v>
      </c>
      <c r="C275" s="27"/>
      <c r="D275" s="27">
        <f t="shared" si="13"/>
        <v>0</v>
      </c>
      <c r="E275" s="27" t="e">
        <f>VLOOKUP($B275,'Prix de Vente'!G:H,2,FALSE)</f>
        <v>#N/A</v>
      </c>
      <c r="F275" s="27" t="e">
        <f t="shared" si="12"/>
        <v>#N/A</v>
      </c>
    </row>
    <row r="276" spans="1:6" ht="15.75">
      <c r="A276" s="26" t="s">
        <v>15</v>
      </c>
      <c r="B276" s="30" t="s">
        <v>84</v>
      </c>
      <c r="C276" s="27">
        <v>23</v>
      </c>
      <c r="D276" s="27">
        <f t="shared" si="13"/>
        <v>25.3</v>
      </c>
      <c r="E276" s="27" t="e">
        <f>VLOOKUP($B276,'Prix de Vente'!G:H,2,FALSE)</f>
        <v>#N/A</v>
      </c>
      <c r="F276" s="27" t="e">
        <f t="shared" si="12"/>
        <v>#N/A</v>
      </c>
    </row>
    <row r="277" spans="1:6" ht="15.75">
      <c r="A277" s="26" t="s">
        <v>15</v>
      </c>
      <c r="B277" s="30" t="s">
        <v>42</v>
      </c>
      <c r="C277" s="27">
        <v>2300</v>
      </c>
      <c r="D277" s="27">
        <f t="shared" si="13"/>
        <v>2530</v>
      </c>
      <c r="E277" s="27" t="e">
        <f>VLOOKUP($B277,'Prix de Vente'!G:H,2,FALSE)</f>
        <v>#N/A</v>
      </c>
      <c r="F277" s="27" t="e">
        <f t="shared" si="12"/>
        <v>#N/A</v>
      </c>
    </row>
    <row r="278" spans="1:6" ht="15.75">
      <c r="A278" s="26" t="s">
        <v>15</v>
      </c>
      <c r="B278" s="30" t="s">
        <v>43</v>
      </c>
      <c r="C278" s="27"/>
      <c r="D278" s="27">
        <f t="shared" si="13"/>
        <v>0</v>
      </c>
      <c r="E278" s="27" t="e">
        <f>VLOOKUP($B278,'Prix de Vente'!G:H,2,FALSE)</f>
        <v>#N/A</v>
      </c>
      <c r="F278" s="27" t="e">
        <f t="shared" si="12"/>
        <v>#N/A</v>
      </c>
    </row>
    <row r="279" spans="1:6" ht="15.75">
      <c r="A279" s="26" t="s">
        <v>15</v>
      </c>
      <c r="B279" s="30" t="s">
        <v>47</v>
      </c>
      <c r="C279" s="27">
        <v>133</v>
      </c>
      <c r="D279" s="27">
        <f t="shared" si="13"/>
        <v>146.30000000000001</v>
      </c>
      <c r="E279" s="27" t="e">
        <f>VLOOKUP($B279,'Prix de Vente'!G:H,2,FALSE)</f>
        <v>#N/A</v>
      </c>
      <c r="F279" s="27" t="e">
        <f t="shared" si="12"/>
        <v>#N/A</v>
      </c>
    </row>
    <row r="280" spans="1:6" ht="15.75">
      <c r="A280" s="26" t="s">
        <v>15</v>
      </c>
      <c r="B280" s="30" t="s">
        <v>44</v>
      </c>
      <c r="C280" s="27">
        <v>74</v>
      </c>
      <c r="D280" s="27">
        <f t="shared" si="13"/>
        <v>81.400000000000006</v>
      </c>
      <c r="E280" s="27" t="e">
        <f>VLOOKUP($B280,'Prix de Vente'!G:H,2,FALSE)</f>
        <v>#N/A</v>
      </c>
      <c r="F280" s="27" t="e">
        <f t="shared" si="12"/>
        <v>#N/A</v>
      </c>
    </row>
    <row r="281" spans="1:6" ht="15.75">
      <c r="A281" s="26" t="s">
        <v>15</v>
      </c>
      <c r="B281" s="30" t="s">
        <v>45</v>
      </c>
      <c r="C281" s="27"/>
      <c r="D281" s="27">
        <f t="shared" si="13"/>
        <v>0</v>
      </c>
      <c r="E281" s="27" t="e">
        <f>VLOOKUP($B281,'Prix de Vente'!G:H,2,FALSE)</f>
        <v>#N/A</v>
      </c>
      <c r="F281" s="27" t="e">
        <f t="shared" si="12"/>
        <v>#N/A</v>
      </c>
    </row>
    <row r="282" spans="1:6" ht="15.75">
      <c r="A282" s="26" t="s">
        <v>15</v>
      </c>
      <c r="B282" s="30" t="s">
        <v>46</v>
      </c>
      <c r="C282" s="27">
        <v>14</v>
      </c>
      <c r="D282" s="27">
        <f t="shared" si="13"/>
        <v>15.4</v>
      </c>
      <c r="E282" s="27" t="e">
        <f>VLOOKUP($B282,'Prix de Vente'!G:H,2,FALSE)</f>
        <v>#N/A</v>
      </c>
      <c r="F282" s="27" t="e">
        <f t="shared" si="12"/>
        <v>#N/A</v>
      </c>
    </row>
    <row r="283" spans="1:6" ht="15.75">
      <c r="A283" s="26" t="s">
        <v>15</v>
      </c>
      <c r="B283" s="30" t="s">
        <v>61</v>
      </c>
      <c r="C283" s="27"/>
      <c r="D283" s="27">
        <f t="shared" si="13"/>
        <v>0</v>
      </c>
      <c r="E283" s="27" t="e">
        <f>VLOOKUP($B283,'Prix de Vente'!G:H,2,FALSE)</f>
        <v>#N/A</v>
      </c>
      <c r="F283" s="27" t="e">
        <f t="shared" si="12"/>
        <v>#N/A</v>
      </c>
    </row>
    <row r="284" spans="1:6" ht="15.75">
      <c r="A284" s="26" t="s">
        <v>15</v>
      </c>
      <c r="B284" s="30" t="s">
        <v>62</v>
      </c>
      <c r="C284" s="27"/>
      <c r="D284" s="27">
        <f t="shared" si="13"/>
        <v>0</v>
      </c>
      <c r="E284" s="27" t="e">
        <f>VLOOKUP($B284,'Prix de Vente'!G:H,2,FALSE)</f>
        <v>#N/A</v>
      </c>
      <c r="F284" s="27" t="e">
        <f t="shared" si="12"/>
        <v>#N/A</v>
      </c>
    </row>
    <row r="285" spans="1:6" ht="15.75">
      <c r="A285" s="26" t="s">
        <v>15</v>
      </c>
      <c r="B285" s="30" t="s">
        <v>85</v>
      </c>
      <c r="C285" s="27"/>
      <c r="D285" s="27">
        <f t="shared" si="13"/>
        <v>0</v>
      </c>
      <c r="E285" s="27" t="e">
        <f>VLOOKUP($B285,'Prix de Vente'!G:H,2,FALSE)</f>
        <v>#N/A</v>
      </c>
      <c r="F285" s="27" t="e">
        <f t="shared" si="12"/>
        <v>#N/A</v>
      </c>
    </row>
    <row r="286" spans="1:6" ht="15.75">
      <c r="A286" s="26" t="s">
        <v>15</v>
      </c>
      <c r="B286" s="30" t="s">
        <v>48</v>
      </c>
      <c r="C286" s="27">
        <v>39075</v>
      </c>
      <c r="D286" s="27">
        <f t="shared" si="13"/>
        <v>42982.5</v>
      </c>
      <c r="E286" s="27" t="e">
        <f>VLOOKUP($B286,'Prix de Vente'!G:H,2,FALSE)</f>
        <v>#N/A</v>
      </c>
      <c r="F286" s="27" t="e">
        <f t="shared" si="12"/>
        <v>#N/A</v>
      </c>
    </row>
    <row r="287" spans="1:6" ht="15.75">
      <c r="A287" s="26" t="s">
        <v>15</v>
      </c>
      <c r="B287" s="30" t="s">
        <v>49</v>
      </c>
      <c r="C287" s="27">
        <v>2639</v>
      </c>
      <c r="D287" s="27">
        <f t="shared" si="13"/>
        <v>2902.9</v>
      </c>
      <c r="E287" s="27" t="e">
        <f>VLOOKUP($B287,'Prix de Vente'!G:H,2,FALSE)</f>
        <v>#N/A</v>
      </c>
      <c r="F287" s="27" t="e">
        <f t="shared" si="12"/>
        <v>#N/A</v>
      </c>
    </row>
    <row r="288" spans="1:6" ht="15.75">
      <c r="A288" s="26" t="s">
        <v>15</v>
      </c>
      <c r="B288" s="30" t="s">
        <v>50</v>
      </c>
      <c r="C288" s="27">
        <v>2294</v>
      </c>
      <c r="D288" s="27">
        <f t="shared" si="13"/>
        <v>2523.4</v>
      </c>
      <c r="E288" s="27" t="e">
        <f>VLOOKUP($B288,'Prix de Vente'!G:H,2,FALSE)</f>
        <v>#N/A</v>
      </c>
      <c r="F288" s="27" t="e">
        <f t="shared" si="12"/>
        <v>#N/A</v>
      </c>
    </row>
    <row r="289" spans="1:6" ht="15.75">
      <c r="A289" s="26" t="s">
        <v>15</v>
      </c>
      <c r="B289" s="30" t="s">
        <v>51</v>
      </c>
      <c r="C289" s="27">
        <v>1067</v>
      </c>
      <c r="D289" s="27">
        <f t="shared" si="13"/>
        <v>1173.7</v>
      </c>
      <c r="E289" s="27" t="e">
        <f>VLOOKUP($B289,'Prix de Vente'!G:H,2,FALSE)</f>
        <v>#N/A</v>
      </c>
      <c r="F289" s="27" t="e">
        <f t="shared" si="12"/>
        <v>#N/A</v>
      </c>
    </row>
    <row r="290" spans="1:6" ht="15.75">
      <c r="A290" s="26" t="s">
        <v>15</v>
      </c>
      <c r="B290" s="30" t="s">
        <v>52</v>
      </c>
      <c r="C290" s="27">
        <v>5262</v>
      </c>
      <c r="D290" s="27">
        <f t="shared" si="13"/>
        <v>5788.2</v>
      </c>
      <c r="E290" s="27" t="e">
        <f>VLOOKUP($B290,'Prix de Vente'!G:H,2,FALSE)</f>
        <v>#N/A</v>
      </c>
      <c r="F290" s="27" t="e">
        <f t="shared" si="12"/>
        <v>#N/A</v>
      </c>
    </row>
    <row r="291" spans="1:6" ht="15.75">
      <c r="A291" s="26" t="s">
        <v>15</v>
      </c>
      <c r="B291" s="30" t="s">
        <v>53</v>
      </c>
      <c r="C291" s="27"/>
      <c r="D291" s="27">
        <f t="shared" si="13"/>
        <v>0</v>
      </c>
      <c r="E291" s="27" t="e">
        <f>VLOOKUP($B291,'Prix de Vente'!G:H,2,FALSE)</f>
        <v>#N/A</v>
      </c>
      <c r="F291" s="27" t="e">
        <f t="shared" si="12"/>
        <v>#N/A</v>
      </c>
    </row>
    <row r="292" spans="1:6" ht="15.75">
      <c r="A292" s="26" t="s">
        <v>15</v>
      </c>
      <c r="B292" s="30" t="s">
        <v>54</v>
      </c>
      <c r="C292" s="27">
        <v>43</v>
      </c>
      <c r="D292" s="27">
        <f t="shared" si="13"/>
        <v>47.3</v>
      </c>
      <c r="E292" s="27" t="e">
        <f>VLOOKUP($B292,'Prix de Vente'!G:H,2,FALSE)</f>
        <v>#N/A</v>
      </c>
      <c r="F292" s="27" t="e">
        <f t="shared" si="12"/>
        <v>#N/A</v>
      </c>
    </row>
    <row r="293" spans="1:6" ht="15.75">
      <c r="A293" s="26" t="s">
        <v>15</v>
      </c>
      <c r="B293" s="30" t="s">
        <v>55</v>
      </c>
      <c r="C293" s="27"/>
      <c r="D293" s="27">
        <f t="shared" si="13"/>
        <v>0</v>
      </c>
      <c r="E293" s="27" t="e">
        <f>VLOOKUP($B293,'Prix de Vente'!G:H,2,FALSE)</f>
        <v>#N/A</v>
      </c>
      <c r="F293" s="27" t="e">
        <f t="shared" si="12"/>
        <v>#N/A</v>
      </c>
    </row>
    <row r="294" spans="1:6" ht="15.75">
      <c r="A294" s="26" t="s">
        <v>15</v>
      </c>
      <c r="B294" s="30" t="s">
        <v>56</v>
      </c>
      <c r="C294" s="27">
        <v>20</v>
      </c>
      <c r="D294" s="27">
        <f t="shared" si="13"/>
        <v>22</v>
      </c>
      <c r="E294" s="27" t="e">
        <f>VLOOKUP($B294,'Prix de Vente'!G:H,2,FALSE)</f>
        <v>#N/A</v>
      </c>
      <c r="F294" s="27" t="e">
        <f t="shared" si="12"/>
        <v>#N/A</v>
      </c>
    </row>
    <row r="295" spans="1:6" ht="15.75">
      <c r="A295" s="26" t="s">
        <v>15</v>
      </c>
      <c r="B295" s="30" t="s">
        <v>57</v>
      </c>
      <c r="C295" s="27">
        <v>17</v>
      </c>
      <c r="D295" s="27">
        <f t="shared" si="13"/>
        <v>18.7</v>
      </c>
      <c r="E295" s="27" t="e">
        <f>VLOOKUP($B295,'Prix de Vente'!G:H,2,FALSE)</f>
        <v>#N/A</v>
      </c>
      <c r="F295" s="27" t="e">
        <f t="shared" si="12"/>
        <v>#N/A</v>
      </c>
    </row>
    <row r="296" spans="1:6" ht="15.75">
      <c r="A296" s="26" t="s">
        <v>15</v>
      </c>
      <c r="B296" s="30" t="s">
        <v>58</v>
      </c>
      <c r="C296" s="27">
        <v>7</v>
      </c>
      <c r="D296" s="27">
        <f t="shared" si="13"/>
        <v>7.7</v>
      </c>
      <c r="E296" s="27" t="e">
        <f>VLOOKUP($B296,'Prix de Vente'!G:H,2,FALSE)</f>
        <v>#N/A</v>
      </c>
      <c r="F296" s="27" t="e">
        <f t="shared" si="12"/>
        <v>#N/A</v>
      </c>
    </row>
    <row r="297" spans="1:6" ht="15.75">
      <c r="A297" s="26" t="s">
        <v>21</v>
      </c>
      <c r="B297" s="30" t="s">
        <v>32</v>
      </c>
      <c r="C297" s="27">
        <v>5750</v>
      </c>
      <c r="D297" s="27">
        <f>C297+C297*10%</f>
        <v>6325</v>
      </c>
      <c r="E297" s="27" t="e">
        <f>VLOOKUP($B297,'Prix de Vente'!G:H,2,FALSE)</f>
        <v>#N/A</v>
      </c>
      <c r="F297" s="27" t="e">
        <f t="shared" si="12"/>
        <v>#N/A</v>
      </c>
    </row>
    <row r="298" spans="1:6" ht="15.75">
      <c r="A298" s="26" t="s">
        <v>21</v>
      </c>
      <c r="B298" s="30" t="s">
        <v>33</v>
      </c>
      <c r="C298" s="27"/>
      <c r="D298" s="27">
        <f t="shared" ref="D298:D329" si="14">C298+C298*10%</f>
        <v>0</v>
      </c>
      <c r="E298" s="27" t="e">
        <f>VLOOKUP($B298,'Prix de Vente'!G:H,2,FALSE)</f>
        <v>#N/A</v>
      </c>
      <c r="F298" s="27" t="e">
        <f t="shared" si="12"/>
        <v>#N/A</v>
      </c>
    </row>
    <row r="299" spans="1:6" ht="15.75">
      <c r="A299" s="26" t="s">
        <v>21</v>
      </c>
      <c r="B299" s="30" t="s">
        <v>34</v>
      </c>
      <c r="C299" s="27">
        <v>152</v>
      </c>
      <c r="D299" s="27">
        <f t="shared" si="14"/>
        <v>167.2</v>
      </c>
      <c r="E299" s="27" t="e">
        <f>VLOOKUP($B299,'Prix de Vente'!G:H,2,FALSE)</f>
        <v>#N/A</v>
      </c>
      <c r="F299" s="27" t="e">
        <f t="shared" si="12"/>
        <v>#N/A</v>
      </c>
    </row>
    <row r="300" spans="1:6" ht="15.75">
      <c r="A300" s="26" t="s">
        <v>21</v>
      </c>
      <c r="B300" s="30" t="s">
        <v>35</v>
      </c>
      <c r="C300" s="27"/>
      <c r="D300" s="27">
        <f t="shared" si="14"/>
        <v>0</v>
      </c>
      <c r="E300" s="27" t="e">
        <f>VLOOKUP($B300,'Prix de Vente'!G:H,2,FALSE)</f>
        <v>#N/A</v>
      </c>
      <c r="F300" s="27" t="e">
        <f t="shared" si="12"/>
        <v>#N/A</v>
      </c>
    </row>
    <row r="301" spans="1:6" ht="15.75">
      <c r="A301" s="26" t="s">
        <v>21</v>
      </c>
      <c r="B301" s="30" t="s">
        <v>36</v>
      </c>
      <c r="C301" s="27">
        <v>312</v>
      </c>
      <c r="D301" s="27">
        <f t="shared" si="14"/>
        <v>343.2</v>
      </c>
      <c r="E301" s="27" t="e">
        <f>VLOOKUP($B301,'Prix de Vente'!G:H,2,FALSE)</f>
        <v>#N/A</v>
      </c>
      <c r="F301" s="27" t="e">
        <f t="shared" si="12"/>
        <v>#N/A</v>
      </c>
    </row>
    <row r="302" spans="1:6" ht="15.75">
      <c r="A302" s="26" t="s">
        <v>21</v>
      </c>
      <c r="B302" s="30" t="s">
        <v>37</v>
      </c>
      <c r="C302" s="27">
        <v>26</v>
      </c>
      <c r="D302" s="27">
        <f t="shared" si="14"/>
        <v>28.6</v>
      </c>
      <c r="E302" s="27" t="e">
        <f>VLOOKUP($B302,'Prix de Vente'!G:H,2,FALSE)</f>
        <v>#N/A</v>
      </c>
      <c r="F302" s="27" t="e">
        <f t="shared" si="12"/>
        <v>#N/A</v>
      </c>
    </row>
    <row r="303" spans="1:6" ht="15.75">
      <c r="A303" s="26" t="s">
        <v>21</v>
      </c>
      <c r="B303" s="30" t="s">
        <v>38</v>
      </c>
      <c r="C303" s="27"/>
      <c r="D303" s="27">
        <f t="shared" si="14"/>
        <v>0</v>
      </c>
      <c r="E303" s="27" t="e">
        <f>VLOOKUP($B303,'Prix de Vente'!G:H,2,FALSE)</f>
        <v>#N/A</v>
      </c>
      <c r="F303" s="27" t="e">
        <f t="shared" si="12"/>
        <v>#N/A</v>
      </c>
    </row>
    <row r="304" spans="1:6" ht="15.75">
      <c r="A304" s="26" t="s">
        <v>21</v>
      </c>
      <c r="B304" s="30" t="s">
        <v>39</v>
      </c>
      <c r="C304" s="27">
        <v>35</v>
      </c>
      <c r="D304" s="27">
        <f t="shared" si="14"/>
        <v>38.5</v>
      </c>
      <c r="E304" s="27" t="e">
        <f>VLOOKUP($B304,'Prix de Vente'!G:H,2,FALSE)</f>
        <v>#N/A</v>
      </c>
      <c r="F304" s="27" t="e">
        <f t="shared" si="12"/>
        <v>#N/A</v>
      </c>
    </row>
    <row r="305" spans="1:6" ht="15.75">
      <c r="A305" s="26" t="s">
        <v>21</v>
      </c>
      <c r="B305" s="30" t="s">
        <v>40</v>
      </c>
      <c r="C305" s="27">
        <v>7</v>
      </c>
      <c r="D305" s="27">
        <f t="shared" si="14"/>
        <v>7.7</v>
      </c>
      <c r="E305" s="27" t="e">
        <f>VLOOKUP($B305,'Prix de Vente'!G:H,2,FALSE)</f>
        <v>#N/A</v>
      </c>
      <c r="F305" s="27" t="e">
        <f t="shared" si="12"/>
        <v>#N/A</v>
      </c>
    </row>
    <row r="306" spans="1:6" ht="15.75">
      <c r="A306" s="26" t="s">
        <v>21</v>
      </c>
      <c r="B306" s="30" t="s">
        <v>41</v>
      </c>
      <c r="C306" s="27"/>
      <c r="D306" s="27">
        <f t="shared" si="14"/>
        <v>0</v>
      </c>
      <c r="E306" s="27" t="e">
        <f>VLOOKUP($B306,'Prix de Vente'!G:H,2,FALSE)</f>
        <v>#N/A</v>
      </c>
      <c r="F306" s="27" t="e">
        <f t="shared" si="12"/>
        <v>#N/A</v>
      </c>
    </row>
    <row r="307" spans="1:6" ht="15.75">
      <c r="A307" s="26" t="s">
        <v>21</v>
      </c>
      <c r="B307" s="30" t="s">
        <v>82</v>
      </c>
      <c r="C307" s="27"/>
      <c r="D307" s="27">
        <f t="shared" si="14"/>
        <v>0</v>
      </c>
      <c r="E307" s="27" t="e">
        <f>VLOOKUP($B307,'Prix de Vente'!G:H,2,FALSE)</f>
        <v>#N/A</v>
      </c>
      <c r="F307" s="27" t="e">
        <f t="shared" si="12"/>
        <v>#N/A</v>
      </c>
    </row>
    <row r="308" spans="1:6" ht="15.75">
      <c r="A308" s="26" t="s">
        <v>21</v>
      </c>
      <c r="B308" s="30" t="s">
        <v>83</v>
      </c>
      <c r="C308" s="27">
        <v>6</v>
      </c>
      <c r="D308" s="27">
        <f t="shared" si="14"/>
        <v>6.6</v>
      </c>
      <c r="E308" s="27" t="e">
        <f>VLOOKUP($B308,'Prix de Vente'!G:H,2,FALSE)</f>
        <v>#N/A</v>
      </c>
      <c r="F308" s="27" t="e">
        <f t="shared" si="12"/>
        <v>#N/A</v>
      </c>
    </row>
    <row r="309" spans="1:6" ht="15.75">
      <c r="A309" s="26" t="s">
        <v>21</v>
      </c>
      <c r="B309" s="30" t="s">
        <v>84</v>
      </c>
      <c r="C309" s="27">
        <v>6</v>
      </c>
      <c r="D309" s="27">
        <f t="shared" si="14"/>
        <v>6.6</v>
      </c>
      <c r="E309" s="27" t="e">
        <f>VLOOKUP($B309,'Prix de Vente'!G:H,2,FALSE)</f>
        <v>#N/A</v>
      </c>
      <c r="F309" s="27" t="e">
        <f t="shared" si="12"/>
        <v>#N/A</v>
      </c>
    </row>
    <row r="310" spans="1:6" ht="15.75">
      <c r="A310" s="26" t="s">
        <v>21</v>
      </c>
      <c r="B310" s="30" t="s">
        <v>42</v>
      </c>
      <c r="C310" s="27">
        <v>100</v>
      </c>
      <c r="D310" s="27">
        <f t="shared" si="14"/>
        <v>110</v>
      </c>
      <c r="E310" s="27" t="e">
        <f>VLOOKUP($B310,'Prix de Vente'!G:H,2,FALSE)</f>
        <v>#N/A</v>
      </c>
      <c r="F310" s="27" t="e">
        <f t="shared" si="12"/>
        <v>#N/A</v>
      </c>
    </row>
    <row r="311" spans="1:6" ht="15.75">
      <c r="A311" s="26" t="s">
        <v>21</v>
      </c>
      <c r="B311" s="30" t="s">
        <v>43</v>
      </c>
      <c r="C311" s="27"/>
      <c r="D311" s="27">
        <f t="shared" si="14"/>
        <v>0</v>
      </c>
      <c r="E311" s="27" t="e">
        <f>VLOOKUP($B311,'Prix de Vente'!G:H,2,FALSE)</f>
        <v>#N/A</v>
      </c>
      <c r="F311" s="27" t="e">
        <f t="shared" si="12"/>
        <v>#N/A</v>
      </c>
    </row>
    <row r="312" spans="1:6" ht="15.75">
      <c r="A312" s="26" t="s">
        <v>21</v>
      </c>
      <c r="B312" s="30" t="s">
        <v>47</v>
      </c>
      <c r="C312" s="27">
        <v>26</v>
      </c>
      <c r="D312" s="27">
        <f t="shared" si="14"/>
        <v>28.6</v>
      </c>
      <c r="E312" s="27" t="e">
        <f>VLOOKUP($B312,'Prix de Vente'!G:H,2,FALSE)</f>
        <v>#N/A</v>
      </c>
      <c r="F312" s="27" t="e">
        <f t="shared" si="12"/>
        <v>#N/A</v>
      </c>
    </row>
    <row r="313" spans="1:6" ht="15.75">
      <c r="A313" s="26" t="s">
        <v>21</v>
      </c>
      <c r="B313" s="30" t="s">
        <v>44</v>
      </c>
      <c r="C313" s="27">
        <v>26</v>
      </c>
      <c r="D313" s="27">
        <f t="shared" si="14"/>
        <v>28.6</v>
      </c>
      <c r="E313" s="27" t="e">
        <f>VLOOKUP($B313,'Prix de Vente'!G:H,2,FALSE)</f>
        <v>#N/A</v>
      </c>
      <c r="F313" s="27" t="e">
        <f t="shared" ref="F313:F376" si="15">D313*E313</f>
        <v>#N/A</v>
      </c>
    </row>
    <row r="314" spans="1:6" ht="15.75">
      <c r="A314" s="26" t="s">
        <v>21</v>
      </c>
      <c r="B314" s="30" t="s">
        <v>45</v>
      </c>
      <c r="C314" s="27"/>
      <c r="D314" s="27">
        <f t="shared" si="14"/>
        <v>0</v>
      </c>
      <c r="E314" s="27" t="e">
        <f>VLOOKUP($B314,'Prix de Vente'!G:H,2,FALSE)</f>
        <v>#N/A</v>
      </c>
      <c r="F314" s="27" t="e">
        <f t="shared" si="15"/>
        <v>#N/A</v>
      </c>
    </row>
    <row r="315" spans="1:6" ht="15.75">
      <c r="A315" s="26" t="s">
        <v>21</v>
      </c>
      <c r="B315" s="30" t="s">
        <v>46</v>
      </c>
      <c r="C315" s="27">
        <v>4</v>
      </c>
      <c r="D315" s="27">
        <f t="shared" si="14"/>
        <v>4.4000000000000004</v>
      </c>
      <c r="E315" s="27" t="e">
        <f>VLOOKUP($B315,'Prix de Vente'!G:H,2,FALSE)</f>
        <v>#N/A</v>
      </c>
      <c r="F315" s="27" t="e">
        <f t="shared" si="15"/>
        <v>#N/A</v>
      </c>
    </row>
    <row r="316" spans="1:6" ht="15.75">
      <c r="A316" s="26" t="s">
        <v>21</v>
      </c>
      <c r="B316" s="30" t="s">
        <v>61</v>
      </c>
      <c r="C316" s="27"/>
      <c r="D316" s="27">
        <f t="shared" si="14"/>
        <v>0</v>
      </c>
      <c r="E316" s="27" t="e">
        <f>VLOOKUP($B316,'Prix de Vente'!G:H,2,FALSE)</f>
        <v>#N/A</v>
      </c>
      <c r="F316" s="27" t="e">
        <f t="shared" si="15"/>
        <v>#N/A</v>
      </c>
    </row>
    <row r="317" spans="1:6" ht="15.75">
      <c r="A317" s="26" t="s">
        <v>21</v>
      </c>
      <c r="B317" s="30" t="s">
        <v>62</v>
      </c>
      <c r="C317" s="27"/>
      <c r="D317" s="27">
        <f t="shared" si="14"/>
        <v>0</v>
      </c>
      <c r="E317" s="27" t="e">
        <f>VLOOKUP($B317,'Prix de Vente'!G:H,2,FALSE)</f>
        <v>#N/A</v>
      </c>
      <c r="F317" s="27" t="e">
        <f t="shared" si="15"/>
        <v>#N/A</v>
      </c>
    </row>
    <row r="318" spans="1:6" ht="15.75">
      <c r="A318" s="26" t="s">
        <v>21</v>
      </c>
      <c r="B318" s="30" t="s">
        <v>85</v>
      </c>
      <c r="C318" s="27"/>
      <c r="D318" s="27">
        <f t="shared" si="14"/>
        <v>0</v>
      </c>
      <c r="E318" s="27" t="e">
        <f>VLOOKUP($B318,'Prix de Vente'!G:H,2,FALSE)</f>
        <v>#N/A</v>
      </c>
      <c r="F318" s="27" t="e">
        <f t="shared" si="15"/>
        <v>#N/A</v>
      </c>
    </row>
    <row r="319" spans="1:6" ht="15.75">
      <c r="A319" s="26" t="s">
        <v>21</v>
      </c>
      <c r="B319" s="30" t="s">
        <v>48</v>
      </c>
      <c r="C319" s="27">
        <v>37423</v>
      </c>
      <c r="D319" s="27">
        <f t="shared" si="14"/>
        <v>41165.300000000003</v>
      </c>
      <c r="E319" s="27" t="e">
        <f>VLOOKUP($B319,'Prix de Vente'!G:H,2,FALSE)</f>
        <v>#N/A</v>
      </c>
      <c r="F319" s="27" t="e">
        <f t="shared" si="15"/>
        <v>#N/A</v>
      </c>
    </row>
    <row r="320" spans="1:6" ht="15.75">
      <c r="A320" s="26" t="s">
        <v>21</v>
      </c>
      <c r="B320" s="30" t="s">
        <v>49</v>
      </c>
      <c r="C320" s="27">
        <v>1468</v>
      </c>
      <c r="D320" s="27">
        <f t="shared" si="14"/>
        <v>1614.8</v>
      </c>
      <c r="E320" s="27" t="e">
        <f>VLOOKUP($B320,'Prix de Vente'!G:H,2,FALSE)</f>
        <v>#N/A</v>
      </c>
      <c r="F320" s="27" t="e">
        <f t="shared" si="15"/>
        <v>#N/A</v>
      </c>
    </row>
    <row r="321" spans="1:6" ht="15.75">
      <c r="A321" s="26" t="s">
        <v>21</v>
      </c>
      <c r="B321" s="30" t="s">
        <v>50</v>
      </c>
      <c r="C321" s="27">
        <v>1724</v>
      </c>
      <c r="D321" s="27">
        <f t="shared" si="14"/>
        <v>1896.4</v>
      </c>
      <c r="E321" s="27" t="e">
        <f>VLOOKUP($B321,'Prix de Vente'!G:H,2,FALSE)</f>
        <v>#N/A</v>
      </c>
      <c r="F321" s="27" t="e">
        <f t="shared" si="15"/>
        <v>#N/A</v>
      </c>
    </row>
    <row r="322" spans="1:6" ht="15.75">
      <c r="A322" s="26" t="s">
        <v>21</v>
      </c>
      <c r="B322" s="30" t="s">
        <v>51</v>
      </c>
      <c r="C322" s="27">
        <v>784</v>
      </c>
      <c r="D322" s="27">
        <f t="shared" si="14"/>
        <v>862.4</v>
      </c>
      <c r="E322" s="27" t="e">
        <f>VLOOKUP($B322,'Prix de Vente'!G:H,2,FALSE)</f>
        <v>#N/A</v>
      </c>
      <c r="F322" s="27" t="e">
        <f t="shared" si="15"/>
        <v>#N/A</v>
      </c>
    </row>
    <row r="323" spans="1:6" ht="15.75">
      <c r="A323" s="26" t="s">
        <v>21</v>
      </c>
      <c r="B323" s="30" t="s">
        <v>52</v>
      </c>
      <c r="C323" s="27">
        <v>3352</v>
      </c>
      <c r="D323" s="27">
        <f t="shared" si="14"/>
        <v>3687.2</v>
      </c>
      <c r="E323" s="27" t="e">
        <f>VLOOKUP($B323,'Prix de Vente'!G:H,2,FALSE)</f>
        <v>#N/A</v>
      </c>
      <c r="F323" s="27" t="e">
        <f t="shared" si="15"/>
        <v>#N/A</v>
      </c>
    </row>
    <row r="324" spans="1:6" ht="15.75">
      <c r="A324" s="26" t="s">
        <v>21</v>
      </c>
      <c r="B324" s="30" t="s">
        <v>53</v>
      </c>
      <c r="C324" s="27"/>
      <c r="D324" s="27">
        <f t="shared" si="14"/>
        <v>0</v>
      </c>
      <c r="E324" s="27" t="e">
        <f>VLOOKUP($B324,'Prix de Vente'!G:H,2,FALSE)</f>
        <v>#N/A</v>
      </c>
      <c r="F324" s="27" t="e">
        <f t="shared" si="15"/>
        <v>#N/A</v>
      </c>
    </row>
    <row r="325" spans="1:6" ht="15.75">
      <c r="A325" s="26" t="s">
        <v>21</v>
      </c>
      <c r="B325" s="30" t="s">
        <v>54</v>
      </c>
      <c r="C325" s="27">
        <v>71</v>
      </c>
      <c r="D325" s="27">
        <f t="shared" si="14"/>
        <v>78.099999999999994</v>
      </c>
      <c r="E325" s="27" t="e">
        <f>VLOOKUP($B325,'Prix de Vente'!G:H,2,FALSE)</f>
        <v>#N/A</v>
      </c>
      <c r="F325" s="27" t="e">
        <f t="shared" si="15"/>
        <v>#N/A</v>
      </c>
    </row>
    <row r="326" spans="1:6" ht="15.75">
      <c r="A326" s="26" t="s">
        <v>21</v>
      </c>
      <c r="B326" s="30" t="s">
        <v>55</v>
      </c>
      <c r="C326" s="27">
        <v>3</v>
      </c>
      <c r="D326" s="27">
        <f t="shared" si="14"/>
        <v>3.3</v>
      </c>
      <c r="E326" s="27" t="e">
        <f>VLOOKUP($B326,'Prix de Vente'!G:H,2,FALSE)</f>
        <v>#N/A</v>
      </c>
      <c r="F326" s="27" t="e">
        <f t="shared" si="15"/>
        <v>#N/A</v>
      </c>
    </row>
    <row r="327" spans="1:6" ht="15.75">
      <c r="A327" s="26" t="s">
        <v>21</v>
      </c>
      <c r="B327" s="30" t="s">
        <v>56</v>
      </c>
      <c r="C327" s="27"/>
      <c r="D327" s="27">
        <f t="shared" si="14"/>
        <v>0</v>
      </c>
      <c r="E327" s="27" t="e">
        <f>VLOOKUP($B327,'Prix de Vente'!G:H,2,FALSE)</f>
        <v>#N/A</v>
      </c>
      <c r="F327" s="27" t="e">
        <f t="shared" si="15"/>
        <v>#N/A</v>
      </c>
    </row>
    <row r="328" spans="1:6" ht="15.75">
      <c r="A328" s="26" t="s">
        <v>21</v>
      </c>
      <c r="B328" s="30" t="s">
        <v>57</v>
      </c>
      <c r="C328" s="27"/>
      <c r="D328" s="27">
        <f t="shared" si="14"/>
        <v>0</v>
      </c>
      <c r="E328" s="27" t="e">
        <f>VLOOKUP($B328,'Prix de Vente'!G:H,2,FALSE)</f>
        <v>#N/A</v>
      </c>
      <c r="F328" s="27" t="e">
        <f t="shared" si="15"/>
        <v>#N/A</v>
      </c>
    </row>
    <row r="329" spans="1:6" ht="15.75">
      <c r="A329" s="26" t="s">
        <v>21</v>
      </c>
      <c r="B329" s="30" t="s">
        <v>58</v>
      </c>
      <c r="C329" s="27">
        <v>5</v>
      </c>
      <c r="D329" s="27">
        <f t="shared" si="14"/>
        <v>5.5</v>
      </c>
      <c r="E329" s="27" t="e">
        <f>VLOOKUP($B329,'Prix de Vente'!G:H,2,FALSE)</f>
        <v>#N/A</v>
      </c>
      <c r="F329" s="27" t="e">
        <f t="shared" si="15"/>
        <v>#N/A</v>
      </c>
    </row>
    <row r="330" spans="1:6" ht="15.75">
      <c r="A330" s="26" t="s">
        <v>19</v>
      </c>
      <c r="B330" s="30" t="s">
        <v>32</v>
      </c>
      <c r="C330" s="27">
        <v>12700</v>
      </c>
      <c r="D330" s="27">
        <f>C330+C330*10%</f>
        <v>13970</v>
      </c>
      <c r="E330" s="27" t="e">
        <f>VLOOKUP($B330,'Prix de Vente'!G:H,2,FALSE)</f>
        <v>#N/A</v>
      </c>
      <c r="F330" s="27" t="e">
        <f t="shared" si="15"/>
        <v>#N/A</v>
      </c>
    </row>
    <row r="331" spans="1:6" ht="15.75">
      <c r="A331" s="26" t="s">
        <v>19</v>
      </c>
      <c r="B331" s="30" t="s">
        <v>33</v>
      </c>
      <c r="C331" s="27"/>
      <c r="D331" s="27">
        <f t="shared" ref="D331:D362" si="16">C331+C331*10%</f>
        <v>0</v>
      </c>
      <c r="E331" s="27" t="e">
        <f>VLOOKUP($B331,'Prix de Vente'!G:H,2,FALSE)</f>
        <v>#N/A</v>
      </c>
      <c r="F331" s="27" t="e">
        <f t="shared" si="15"/>
        <v>#N/A</v>
      </c>
    </row>
    <row r="332" spans="1:6" ht="15.75">
      <c r="A332" s="26" t="s">
        <v>19</v>
      </c>
      <c r="B332" s="30" t="s">
        <v>34</v>
      </c>
      <c r="C332" s="27">
        <v>175</v>
      </c>
      <c r="D332" s="27">
        <f t="shared" si="16"/>
        <v>192.5</v>
      </c>
      <c r="E332" s="27" t="e">
        <f>VLOOKUP($B332,'Prix de Vente'!G:H,2,FALSE)</f>
        <v>#N/A</v>
      </c>
      <c r="F332" s="27" t="e">
        <f t="shared" si="15"/>
        <v>#N/A</v>
      </c>
    </row>
    <row r="333" spans="1:6" ht="15.75">
      <c r="A333" s="26" t="s">
        <v>19</v>
      </c>
      <c r="B333" s="30" t="s">
        <v>35</v>
      </c>
      <c r="C333" s="27"/>
      <c r="D333" s="27">
        <f t="shared" si="16"/>
        <v>0</v>
      </c>
      <c r="E333" s="27" t="e">
        <f>VLOOKUP($B333,'Prix de Vente'!G:H,2,FALSE)</f>
        <v>#N/A</v>
      </c>
      <c r="F333" s="27" t="e">
        <f t="shared" si="15"/>
        <v>#N/A</v>
      </c>
    </row>
    <row r="334" spans="1:6" ht="15.75">
      <c r="A334" s="26" t="s">
        <v>19</v>
      </c>
      <c r="B334" s="30" t="s">
        <v>36</v>
      </c>
      <c r="C334" s="27">
        <v>140</v>
      </c>
      <c r="D334" s="27">
        <f t="shared" si="16"/>
        <v>154</v>
      </c>
      <c r="E334" s="27" t="e">
        <f>VLOOKUP($B334,'Prix de Vente'!G:H,2,FALSE)</f>
        <v>#N/A</v>
      </c>
      <c r="F334" s="27" t="e">
        <f t="shared" si="15"/>
        <v>#N/A</v>
      </c>
    </row>
    <row r="335" spans="1:6" ht="15.75">
      <c r="A335" s="26" t="s">
        <v>19</v>
      </c>
      <c r="B335" s="30" t="s">
        <v>37</v>
      </c>
      <c r="C335" s="27">
        <v>20</v>
      </c>
      <c r="D335" s="27">
        <f t="shared" si="16"/>
        <v>22</v>
      </c>
      <c r="E335" s="27" t="e">
        <f>VLOOKUP($B335,'Prix de Vente'!G:H,2,FALSE)</f>
        <v>#N/A</v>
      </c>
      <c r="F335" s="27" t="e">
        <f t="shared" si="15"/>
        <v>#N/A</v>
      </c>
    </row>
    <row r="336" spans="1:6" ht="15.75">
      <c r="A336" s="26" t="s">
        <v>19</v>
      </c>
      <c r="B336" s="30" t="s">
        <v>38</v>
      </c>
      <c r="C336" s="27">
        <v>300</v>
      </c>
      <c r="D336" s="27">
        <f t="shared" si="16"/>
        <v>330</v>
      </c>
      <c r="E336" s="27" t="e">
        <f>VLOOKUP($B336,'Prix de Vente'!G:H,2,FALSE)</f>
        <v>#N/A</v>
      </c>
      <c r="F336" s="27" t="e">
        <f t="shared" si="15"/>
        <v>#N/A</v>
      </c>
    </row>
    <row r="337" spans="1:6" ht="15.75">
      <c r="A337" s="26" t="s">
        <v>19</v>
      </c>
      <c r="B337" s="30" t="s">
        <v>39</v>
      </c>
      <c r="C337" s="27">
        <v>41</v>
      </c>
      <c r="D337" s="27">
        <f t="shared" si="16"/>
        <v>45.1</v>
      </c>
      <c r="E337" s="27" t="e">
        <f>VLOOKUP($B337,'Prix de Vente'!G:H,2,FALSE)</f>
        <v>#N/A</v>
      </c>
      <c r="F337" s="27" t="e">
        <f t="shared" si="15"/>
        <v>#N/A</v>
      </c>
    </row>
    <row r="338" spans="1:6" ht="15.75">
      <c r="A338" s="26" t="s">
        <v>19</v>
      </c>
      <c r="B338" s="30" t="s">
        <v>40</v>
      </c>
      <c r="C338" s="27">
        <v>4</v>
      </c>
      <c r="D338" s="27">
        <f t="shared" si="16"/>
        <v>4.4000000000000004</v>
      </c>
      <c r="E338" s="27" t="e">
        <f>VLOOKUP($B338,'Prix de Vente'!G:H,2,FALSE)</f>
        <v>#N/A</v>
      </c>
      <c r="F338" s="27" t="e">
        <f t="shared" si="15"/>
        <v>#N/A</v>
      </c>
    </row>
    <row r="339" spans="1:6" ht="15.75">
      <c r="A339" s="26" t="s">
        <v>19</v>
      </c>
      <c r="B339" s="30" t="s">
        <v>41</v>
      </c>
      <c r="C339" s="27"/>
      <c r="D339" s="27">
        <f t="shared" si="16"/>
        <v>0</v>
      </c>
      <c r="E339" s="27" t="e">
        <f>VLOOKUP($B339,'Prix de Vente'!G:H,2,FALSE)</f>
        <v>#N/A</v>
      </c>
      <c r="F339" s="27" t="e">
        <f t="shared" si="15"/>
        <v>#N/A</v>
      </c>
    </row>
    <row r="340" spans="1:6" ht="15.75">
      <c r="A340" s="26" t="s">
        <v>19</v>
      </c>
      <c r="B340" s="30" t="s">
        <v>82</v>
      </c>
      <c r="C340" s="27">
        <v>400</v>
      </c>
      <c r="D340" s="27">
        <f t="shared" si="16"/>
        <v>440</v>
      </c>
      <c r="E340" s="27" t="e">
        <f>VLOOKUP($B340,'Prix de Vente'!G:H,2,FALSE)</f>
        <v>#N/A</v>
      </c>
      <c r="F340" s="27" t="e">
        <f t="shared" si="15"/>
        <v>#N/A</v>
      </c>
    </row>
    <row r="341" spans="1:6" ht="15.75">
      <c r="A341" s="26" t="s">
        <v>19</v>
      </c>
      <c r="B341" s="30" t="s">
        <v>83</v>
      </c>
      <c r="C341" s="27">
        <v>22</v>
      </c>
      <c r="D341" s="27">
        <f t="shared" si="16"/>
        <v>24.2</v>
      </c>
      <c r="E341" s="27" t="e">
        <f>VLOOKUP($B341,'Prix de Vente'!G:H,2,FALSE)</f>
        <v>#N/A</v>
      </c>
      <c r="F341" s="27" t="e">
        <f t="shared" si="15"/>
        <v>#N/A</v>
      </c>
    </row>
    <row r="342" spans="1:6" ht="15.75">
      <c r="A342" s="26" t="s">
        <v>19</v>
      </c>
      <c r="B342" s="30" t="s">
        <v>84</v>
      </c>
      <c r="C342" s="27">
        <v>6</v>
      </c>
      <c r="D342" s="27">
        <f t="shared" si="16"/>
        <v>6.6</v>
      </c>
      <c r="E342" s="27" t="e">
        <f>VLOOKUP($B342,'Prix de Vente'!G:H,2,FALSE)</f>
        <v>#N/A</v>
      </c>
      <c r="F342" s="27" t="e">
        <f t="shared" si="15"/>
        <v>#N/A</v>
      </c>
    </row>
    <row r="343" spans="1:6" ht="15.75">
      <c r="A343" s="26" t="s">
        <v>19</v>
      </c>
      <c r="B343" s="30" t="s">
        <v>42</v>
      </c>
      <c r="C343" s="27">
        <v>1300</v>
      </c>
      <c r="D343" s="27">
        <f t="shared" si="16"/>
        <v>1430</v>
      </c>
      <c r="E343" s="27" t="e">
        <f>VLOOKUP($B343,'Prix de Vente'!G:H,2,FALSE)</f>
        <v>#N/A</v>
      </c>
      <c r="F343" s="27" t="e">
        <f t="shared" si="15"/>
        <v>#N/A</v>
      </c>
    </row>
    <row r="344" spans="1:6" ht="15.75">
      <c r="A344" s="26" t="s">
        <v>19</v>
      </c>
      <c r="B344" s="30" t="s">
        <v>43</v>
      </c>
      <c r="C344" s="27"/>
      <c r="D344" s="27">
        <f t="shared" si="16"/>
        <v>0</v>
      </c>
      <c r="E344" s="27" t="e">
        <f>VLOOKUP($B344,'Prix de Vente'!G:H,2,FALSE)</f>
        <v>#N/A</v>
      </c>
      <c r="F344" s="27" t="e">
        <f t="shared" si="15"/>
        <v>#N/A</v>
      </c>
    </row>
    <row r="345" spans="1:6" ht="15.75">
      <c r="A345" s="26" t="s">
        <v>19</v>
      </c>
      <c r="B345" s="30" t="s">
        <v>47</v>
      </c>
      <c r="C345" s="27">
        <v>64</v>
      </c>
      <c r="D345" s="27">
        <f t="shared" si="16"/>
        <v>70.400000000000006</v>
      </c>
      <c r="E345" s="27" t="e">
        <f>VLOOKUP($B345,'Prix de Vente'!G:H,2,FALSE)</f>
        <v>#N/A</v>
      </c>
      <c r="F345" s="27" t="e">
        <f t="shared" si="15"/>
        <v>#N/A</v>
      </c>
    </row>
    <row r="346" spans="1:6" ht="15.75">
      <c r="A346" s="26" t="s">
        <v>19</v>
      </c>
      <c r="B346" s="30" t="s">
        <v>44</v>
      </c>
      <c r="C346" s="27">
        <v>18</v>
      </c>
      <c r="D346" s="27">
        <f t="shared" si="16"/>
        <v>19.8</v>
      </c>
      <c r="E346" s="27" t="e">
        <f>VLOOKUP($B346,'Prix de Vente'!G:H,2,FALSE)</f>
        <v>#N/A</v>
      </c>
      <c r="F346" s="27" t="e">
        <f t="shared" si="15"/>
        <v>#N/A</v>
      </c>
    </row>
    <row r="347" spans="1:6" ht="15.75">
      <c r="A347" s="26" t="s">
        <v>19</v>
      </c>
      <c r="B347" s="30" t="s">
        <v>45</v>
      </c>
      <c r="C347" s="27"/>
      <c r="D347" s="27">
        <f t="shared" si="16"/>
        <v>0</v>
      </c>
      <c r="E347" s="27" t="e">
        <f>VLOOKUP($B347,'Prix de Vente'!G:H,2,FALSE)</f>
        <v>#N/A</v>
      </c>
      <c r="F347" s="27" t="e">
        <f t="shared" si="15"/>
        <v>#N/A</v>
      </c>
    </row>
    <row r="348" spans="1:6" ht="15.75">
      <c r="A348" s="26" t="s">
        <v>19</v>
      </c>
      <c r="B348" s="30" t="s">
        <v>46</v>
      </c>
      <c r="C348" s="27">
        <v>14</v>
      </c>
      <c r="D348" s="27">
        <f t="shared" si="16"/>
        <v>15.4</v>
      </c>
      <c r="E348" s="27" t="e">
        <f>VLOOKUP($B348,'Prix de Vente'!G:H,2,FALSE)</f>
        <v>#N/A</v>
      </c>
      <c r="F348" s="27" t="e">
        <f t="shared" si="15"/>
        <v>#N/A</v>
      </c>
    </row>
    <row r="349" spans="1:6" ht="15.75">
      <c r="A349" s="26" t="s">
        <v>19</v>
      </c>
      <c r="B349" s="30" t="s">
        <v>61</v>
      </c>
      <c r="C349" s="27"/>
      <c r="D349" s="27">
        <f t="shared" si="16"/>
        <v>0</v>
      </c>
      <c r="E349" s="27" t="e">
        <f>VLOOKUP($B349,'Prix de Vente'!G:H,2,FALSE)</f>
        <v>#N/A</v>
      </c>
      <c r="F349" s="27" t="e">
        <f t="shared" si="15"/>
        <v>#N/A</v>
      </c>
    </row>
    <row r="350" spans="1:6" ht="15.75">
      <c r="A350" s="26" t="s">
        <v>19</v>
      </c>
      <c r="B350" s="30" t="s">
        <v>62</v>
      </c>
      <c r="C350" s="27"/>
      <c r="D350" s="27">
        <f t="shared" si="16"/>
        <v>0</v>
      </c>
      <c r="E350" s="27" t="e">
        <f>VLOOKUP($B350,'Prix de Vente'!G:H,2,FALSE)</f>
        <v>#N/A</v>
      </c>
      <c r="F350" s="27" t="e">
        <f t="shared" si="15"/>
        <v>#N/A</v>
      </c>
    </row>
    <row r="351" spans="1:6" ht="15.75">
      <c r="A351" s="26" t="s">
        <v>19</v>
      </c>
      <c r="B351" s="30" t="s">
        <v>85</v>
      </c>
      <c r="C351" s="27"/>
      <c r="D351" s="27">
        <f t="shared" si="16"/>
        <v>0</v>
      </c>
      <c r="E351" s="27" t="e">
        <f>VLOOKUP($B351,'Prix de Vente'!G:H,2,FALSE)</f>
        <v>#N/A</v>
      </c>
      <c r="F351" s="27" t="e">
        <f t="shared" si="15"/>
        <v>#N/A</v>
      </c>
    </row>
    <row r="352" spans="1:6" ht="15.75">
      <c r="A352" s="26" t="s">
        <v>19</v>
      </c>
      <c r="B352" s="30" t="s">
        <v>48</v>
      </c>
      <c r="C352" s="27">
        <v>30957</v>
      </c>
      <c r="D352" s="27">
        <f t="shared" si="16"/>
        <v>34052.699999999997</v>
      </c>
      <c r="E352" s="27" t="e">
        <f>VLOOKUP($B352,'Prix de Vente'!G:H,2,FALSE)</f>
        <v>#N/A</v>
      </c>
      <c r="F352" s="27" t="e">
        <f t="shared" si="15"/>
        <v>#N/A</v>
      </c>
    </row>
    <row r="353" spans="1:6" ht="15.75">
      <c r="A353" s="26" t="s">
        <v>19</v>
      </c>
      <c r="B353" s="30" t="s">
        <v>49</v>
      </c>
      <c r="C353" s="27">
        <v>4051</v>
      </c>
      <c r="D353" s="27">
        <f t="shared" si="16"/>
        <v>4456.1000000000004</v>
      </c>
      <c r="E353" s="27" t="e">
        <f>VLOOKUP($B353,'Prix de Vente'!G:H,2,FALSE)</f>
        <v>#N/A</v>
      </c>
      <c r="F353" s="27" t="e">
        <f t="shared" si="15"/>
        <v>#N/A</v>
      </c>
    </row>
    <row r="354" spans="1:6" ht="15.75">
      <c r="A354" s="26" t="s">
        <v>19</v>
      </c>
      <c r="B354" s="30" t="s">
        <v>50</v>
      </c>
      <c r="C354" s="27">
        <v>1669</v>
      </c>
      <c r="D354" s="27">
        <f t="shared" si="16"/>
        <v>1835.9</v>
      </c>
      <c r="E354" s="27" t="e">
        <f>VLOOKUP($B354,'Prix de Vente'!G:H,2,FALSE)</f>
        <v>#N/A</v>
      </c>
      <c r="F354" s="27" t="e">
        <f t="shared" si="15"/>
        <v>#N/A</v>
      </c>
    </row>
    <row r="355" spans="1:6" ht="15.75">
      <c r="A355" s="26" t="s">
        <v>19</v>
      </c>
      <c r="B355" s="30" t="s">
        <v>51</v>
      </c>
      <c r="C355" s="27">
        <v>1077</v>
      </c>
      <c r="D355" s="27">
        <f t="shared" si="16"/>
        <v>1184.7</v>
      </c>
      <c r="E355" s="27" t="e">
        <f>VLOOKUP($B355,'Prix de Vente'!G:H,2,FALSE)</f>
        <v>#N/A</v>
      </c>
      <c r="F355" s="27" t="e">
        <f t="shared" si="15"/>
        <v>#N/A</v>
      </c>
    </row>
    <row r="356" spans="1:6" ht="15.75">
      <c r="A356" s="26" t="s">
        <v>19</v>
      </c>
      <c r="B356" s="30" t="s">
        <v>52</v>
      </c>
      <c r="C356" s="27">
        <v>3665</v>
      </c>
      <c r="D356" s="27">
        <f t="shared" si="16"/>
        <v>4031.5</v>
      </c>
      <c r="E356" s="27" t="e">
        <f>VLOOKUP($B356,'Prix de Vente'!G:H,2,FALSE)</f>
        <v>#N/A</v>
      </c>
      <c r="F356" s="27" t="e">
        <f t="shared" si="15"/>
        <v>#N/A</v>
      </c>
    </row>
    <row r="357" spans="1:6" ht="15.75">
      <c r="A357" s="26" t="s">
        <v>19</v>
      </c>
      <c r="B357" s="30" t="s">
        <v>53</v>
      </c>
      <c r="C357" s="27"/>
      <c r="D357" s="27">
        <f t="shared" si="16"/>
        <v>0</v>
      </c>
      <c r="E357" s="27" t="e">
        <f>VLOOKUP($B357,'Prix de Vente'!G:H,2,FALSE)</f>
        <v>#N/A</v>
      </c>
      <c r="F357" s="27" t="e">
        <f t="shared" si="15"/>
        <v>#N/A</v>
      </c>
    </row>
    <row r="358" spans="1:6" ht="15.75">
      <c r="A358" s="26" t="s">
        <v>19</v>
      </c>
      <c r="B358" s="30" t="s">
        <v>54</v>
      </c>
      <c r="C358" s="27">
        <v>20</v>
      </c>
      <c r="D358" s="27">
        <f t="shared" si="16"/>
        <v>22</v>
      </c>
      <c r="E358" s="27" t="e">
        <f>VLOOKUP($B358,'Prix de Vente'!G:H,2,FALSE)</f>
        <v>#N/A</v>
      </c>
      <c r="F358" s="27" t="e">
        <f t="shared" si="15"/>
        <v>#N/A</v>
      </c>
    </row>
    <row r="359" spans="1:6" ht="15.75">
      <c r="A359" s="26" t="s">
        <v>19</v>
      </c>
      <c r="B359" s="30" t="s">
        <v>55</v>
      </c>
      <c r="C359" s="27"/>
      <c r="D359" s="27">
        <f t="shared" si="16"/>
        <v>0</v>
      </c>
      <c r="E359" s="27" t="e">
        <f>VLOOKUP($B359,'Prix de Vente'!G:H,2,FALSE)</f>
        <v>#N/A</v>
      </c>
      <c r="F359" s="27" t="e">
        <f t="shared" si="15"/>
        <v>#N/A</v>
      </c>
    </row>
    <row r="360" spans="1:6" ht="15.75">
      <c r="A360" s="26" t="s">
        <v>19</v>
      </c>
      <c r="B360" s="30" t="s">
        <v>56</v>
      </c>
      <c r="C360" s="27">
        <v>1</v>
      </c>
      <c r="D360" s="27">
        <f t="shared" si="16"/>
        <v>1.1000000000000001</v>
      </c>
      <c r="E360" s="27" t="e">
        <f>VLOOKUP($B360,'Prix de Vente'!G:H,2,FALSE)</f>
        <v>#N/A</v>
      </c>
      <c r="F360" s="27" t="e">
        <f t="shared" si="15"/>
        <v>#N/A</v>
      </c>
    </row>
    <row r="361" spans="1:6" ht="15.75">
      <c r="A361" s="26" t="s">
        <v>19</v>
      </c>
      <c r="B361" s="30" t="s">
        <v>57</v>
      </c>
      <c r="C361" s="27"/>
      <c r="D361" s="27">
        <f t="shared" si="16"/>
        <v>0</v>
      </c>
      <c r="E361" s="27" t="e">
        <f>VLOOKUP($B361,'Prix de Vente'!G:H,2,FALSE)</f>
        <v>#N/A</v>
      </c>
      <c r="F361" s="27" t="e">
        <f t="shared" si="15"/>
        <v>#N/A</v>
      </c>
    </row>
    <row r="362" spans="1:6" ht="15.75">
      <c r="A362" s="26" t="s">
        <v>19</v>
      </c>
      <c r="B362" s="30" t="s">
        <v>58</v>
      </c>
      <c r="C362" s="27">
        <v>2</v>
      </c>
      <c r="D362" s="27">
        <f t="shared" si="16"/>
        <v>2.2000000000000002</v>
      </c>
      <c r="E362" s="27" t="e">
        <f>VLOOKUP($B362,'Prix de Vente'!G:H,2,FALSE)</f>
        <v>#N/A</v>
      </c>
      <c r="F362" s="27" t="e">
        <f t="shared" si="15"/>
        <v>#N/A</v>
      </c>
    </row>
    <row r="363" spans="1:6" ht="15.75">
      <c r="A363" s="26" t="s">
        <v>20</v>
      </c>
      <c r="B363" s="30" t="s">
        <v>32</v>
      </c>
      <c r="C363" s="27">
        <v>15400</v>
      </c>
      <c r="D363" s="27">
        <f>C363+C363*10%</f>
        <v>16940</v>
      </c>
      <c r="E363" s="27" t="e">
        <f>VLOOKUP($B363,'Prix de Vente'!G:H,2,FALSE)</f>
        <v>#N/A</v>
      </c>
      <c r="F363" s="27" t="e">
        <f t="shared" si="15"/>
        <v>#N/A</v>
      </c>
    </row>
    <row r="364" spans="1:6" ht="15.75">
      <c r="A364" s="26" t="s">
        <v>20</v>
      </c>
      <c r="B364" s="30" t="s">
        <v>33</v>
      </c>
      <c r="C364" s="27"/>
      <c r="D364" s="27">
        <f t="shared" ref="D364:D398" si="17">C364+C364*10%</f>
        <v>0</v>
      </c>
      <c r="E364" s="27" t="e">
        <f>VLOOKUP($B364,'Prix de Vente'!G:H,2,FALSE)</f>
        <v>#N/A</v>
      </c>
      <c r="F364" s="27" t="e">
        <f t="shared" si="15"/>
        <v>#N/A</v>
      </c>
    </row>
    <row r="365" spans="1:6" ht="15.75">
      <c r="A365" s="26" t="s">
        <v>20</v>
      </c>
      <c r="B365" s="30" t="s">
        <v>34</v>
      </c>
      <c r="C365" s="27">
        <v>338</v>
      </c>
      <c r="D365" s="27">
        <f t="shared" si="17"/>
        <v>371.8</v>
      </c>
      <c r="E365" s="27" t="e">
        <f>VLOOKUP($B365,'Prix de Vente'!G:H,2,FALSE)</f>
        <v>#N/A</v>
      </c>
      <c r="F365" s="27" t="e">
        <f t="shared" si="15"/>
        <v>#N/A</v>
      </c>
    </row>
    <row r="366" spans="1:6" ht="15.75">
      <c r="A366" s="26" t="s">
        <v>20</v>
      </c>
      <c r="B366" s="30" t="s">
        <v>35</v>
      </c>
      <c r="C366" s="27"/>
      <c r="D366" s="27">
        <f t="shared" si="17"/>
        <v>0</v>
      </c>
      <c r="E366" s="27" t="e">
        <f>VLOOKUP($B366,'Prix de Vente'!G:H,2,FALSE)</f>
        <v>#N/A</v>
      </c>
      <c r="F366" s="27" t="e">
        <f t="shared" si="15"/>
        <v>#N/A</v>
      </c>
    </row>
    <row r="367" spans="1:6" ht="15.75">
      <c r="A367" s="26" t="s">
        <v>20</v>
      </c>
      <c r="B367" s="30" t="s">
        <v>36</v>
      </c>
      <c r="C367" s="27">
        <v>463</v>
      </c>
      <c r="D367" s="27">
        <f t="shared" si="17"/>
        <v>509.3</v>
      </c>
      <c r="E367" s="27" t="e">
        <f>VLOOKUP($B367,'Prix de Vente'!G:H,2,FALSE)</f>
        <v>#N/A</v>
      </c>
      <c r="F367" s="27" t="e">
        <f t="shared" si="15"/>
        <v>#N/A</v>
      </c>
    </row>
    <row r="368" spans="1:6" ht="15.75">
      <c r="A368" s="26" t="s">
        <v>20</v>
      </c>
      <c r="B368" s="30" t="s">
        <v>37</v>
      </c>
      <c r="C368" s="27">
        <v>48</v>
      </c>
      <c r="D368" s="27">
        <f t="shared" si="17"/>
        <v>52.8</v>
      </c>
      <c r="E368" s="27" t="e">
        <f>VLOOKUP($B368,'Prix de Vente'!G:H,2,FALSE)</f>
        <v>#N/A</v>
      </c>
      <c r="F368" s="27" t="e">
        <f t="shared" si="15"/>
        <v>#N/A</v>
      </c>
    </row>
    <row r="369" spans="1:6" ht="15.75">
      <c r="A369" s="26" t="s">
        <v>20</v>
      </c>
      <c r="B369" s="30" t="s">
        <v>38</v>
      </c>
      <c r="C369" s="27"/>
      <c r="D369" s="27">
        <f t="shared" si="17"/>
        <v>0</v>
      </c>
      <c r="E369" s="27" t="e">
        <f>VLOOKUP($B369,'Prix de Vente'!G:H,2,FALSE)</f>
        <v>#N/A</v>
      </c>
      <c r="F369" s="27" t="e">
        <f t="shared" si="15"/>
        <v>#N/A</v>
      </c>
    </row>
    <row r="370" spans="1:6" ht="15.75">
      <c r="A370" s="26" t="s">
        <v>20</v>
      </c>
      <c r="B370" s="30" t="s">
        <v>39</v>
      </c>
      <c r="C370" s="27">
        <v>78</v>
      </c>
      <c r="D370" s="27">
        <f t="shared" si="17"/>
        <v>85.8</v>
      </c>
      <c r="E370" s="27" t="e">
        <f>VLOOKUP($B370,'Prix de Vente'!G:H,2,FALSE)</f>
        <v>#N/A</v>
      </c>
      <c r="F370" s="27" t="e">
        <f t="shared" si="15"/>
        <v>#N/A</v>
      </c>
    </row>
    <row r="371" spans="1:6" ht="15.75">
      <c r="A371" s="26" t="s">
        <v>20</v>
      </c>
      <c r="B371" s="30" t="s">
        <v>40</v>
      </c>
      <c r="C371" s="27">
        <v>14</v>
      </c>
      <c r="D371" s="27">
        <f t="shared" si="17"/>
        <v>15.4</v>
      </c>
      <c r="E371" s="27" t="e">
        <f>VLOOKUP($B371,'Prix de Vente'!G:H,2,FALSE)</f>
        <v>#N/A</v>
      </c>
      <c r="F371" s="27" t="e">
        <f t="shared" si="15"/>
        <v>#N/A</v>
      </c>
    </row>
    <row r="372" spans="1:6" ht="15.75">
      <c r="A372" s="26" t="s">
        <v>20</v>
      </c>
      <c r="B372" s="30" t="s">
        <v>41</v>
      </c>
      <c r="C372" s="27"/>
      <c r="D372" s="27">
        <f t="shared" si="17"/>
        <v>0</v>
      </c>
      <c r="E372" s="27" t="e">
        <f>VLOOKUP($B372,'Prix de Vente'!G:H,2,FALSE)</f>
        <v>#N/A</v>
      </c>
      <c r="F372" s="27" t="e">
        <f t="shared" si="15"/>
        <v>#N/A</v>
      </c>
    </row>
    <row r="373" spans="1:6" ht="15.75">
      <c r="A373" s="26" t="s">
        <v>20</v>
      </c>
      <c r="B373" s="30" t="s">
        <v>82</v>
      </c>
      <c r="C373" s="27">
        <v>100</v>
      </c>
      <c r="D373" s="27">
        <f t="shared" si="17"/>
        <v>110</v>
      </c>
      <c r="E373" s="27" t="e">
        <f>VLOOKUP($B373,'Prix de Vente'!G:H,2,FALSE)</f>
        <v>#N/A</v>
      </c>
      <c r="F373" s="27" t="e">
        <f t="shared" si="15"/>
        <v>#N/A</v>
      </c>
    </row>
    <row r="374" spans="1:6" ht="15.75">
      <c r="A374" s="26" t="s">
        <v>20</v>
      </c>
      <c r="B374" s="30" t="s">
        <v>83</v>
      </c>
      <c r="C374" s="27">
        <v>44</v>
      </c>
      <c r="D374" s="27">
        <f t="shared" si="17"/>
        <v>48.4</v>
      </c>
      <c r="E374" s="27" t="e">
        <f>VLOOKUP($B374,'Prix de Vente'!G:H,2,FALSE)</f>
        <v>#N/A</v>
      </c>
      <c r="F374" s="27" t="e">
        <f t="shared" si="15"/>
        <v>#N/A</v>
      </c>
    </row>
    <row r="375" spans="1:6" ht="15.75">
      <c r="A375" s="26" t="s">
        <v>20</v>
      </c>
      <c r="B375" s="30" t="s">
        <v>84</v>
      </c>
      <c r="C375" s="27">
        <v>14</v>
      </c>
      <c r="D375" s="27">
        <f t="shared" si="17"/>
        <v>15.4</v>
      </c>
      <c r="E375" s="27" t="e">
        <f>VLOOKUP($B375,'Prix de Vente'!G:H,2,FALSE)</f>
        <v>#N/A</v>
      </c>
      <c r="F375" s="27" t="e">
        <f t="shared" si="15"/>
        <v>#N/A</v>
      </c>
    </row>
    <row r="376" spans="1:6" ht="15.75">
      <c r="A376" s="26" t="s">
        <v>20</v>
      </c>
      <c r="B376" s="30" t="s">
        <v>42</v>
      </c>
      <c r="C376" s="27">
        <v>100</v>
      </c>
      <c r="D376" s="27">
        <f t="shared" si="17"/>
        <v>110</v>
      </c>
      <c r="E376" s="27" t="e">
        <f>VLOOKUP($B376,'Prix de Vente'!G:H,2,FALSE)</f>
        <v>#N/A</v>
      </c>
      <c r="F376" s="27" t="e">
        <f t="shared" si="15"/>
        <v>#N/A</v>
      </c>
    </row>
    <row r="377" spans="1:6" ht="15.75">
      <c r="A377" s="26" t="s">
        <v>20</v>
      </c>
      <c r="B377" s="30" t="s">
        <v>43</v>
      </c>
      <c r="C377" s="27"/>
      <c r="D377" s="27">
        <f t="shared" si="17"/>
        <v>0</v>
      </c>
      <c r="E377" s="27" t="e">
        <f>VLOOKUP($B377,'Prix de Vente'!G:H,2,FALSE)</f>
        <v>#N/A</v>
      </c>
      <c r="F377" s="27" t="e">
        <f t="shared" ref="F377:F440" si="18">D377*E377</f>
        <v>#N/A</v>
      </c>
    </row>
    <row r="378" spans="1:6" ht="15.75">
      <c r="A378" s="26" t="s">
        <v>20</v>
      </c>
      <c r="B378" s="30" t="s">
        <v>47</v>
      </c>
      <c r="C378" s="27">
        <v>99</v>
      </c>
      <c r="D378" s="27">
        <f t="shared" si="17"/>
        <v>108.9</v>
      </c>
      <c r="E378" s="27" t="e">
        <f>VLOOKUP($B378,'Prix de Vente'!G:H,2,FALSE)</f>
        <v>#N/A</v>
      </c>
      <c r="F378" s="27" t="e">
        <f t="shared" si="18"/>
        <v>#N/A</v>
      </c>
    </row>
    <row r="379" spans="1:6" ht="15.75">
      <c r="A379" s="26" t="s">
        <v>20</v>
      </c>
      <c r="B379" s="30" t="s">
        <v>44</v>
      </c>
      <c r="C379" s="27">
        <v>76</v>
      </c>
      <c r="D379" s="27">
        <f t="shared" si="17"/>
        <v>83.6</v>
      </c>
      <c r="E379" s="27" t="e">
        <f>VLOOKUP($B379,'Prix de Vente'!G:H,2,FALSE)</f>
        <v>#N/A</v>
      </c>
      <c r="F379" s="27" t="e">
        <f t="shared" si="18"/>
        <v>#N/A</v>
      </c>
    </row>
    <row r="380" spans="1:6" ht="15.75">
      <c r="A380" s="26" t="s">
        <v>20</v>
      </c>
      <c r="B380" s="30" t="s">
        <v>45</v>
      </c>
      <c r="C380" s="27"/>
      <c r="D380" s="27">
        <f t="shared" si="17"/>
        <v>0</v>
      </c>
      <c r="E380" s="27" t="e">
        <f>VLOOKUP($B380,'Prix de Vente'!G:H,2,FALSE)</f>
        <v>#N/A</v>
      </c>
      <c r="F380" s="27" t="e">
        <f t="shared" si="18"/>
        <v>#N/A</v>
      </c>
    </row>
    <row r="381" spans="1:6" ht="15.75">
      <c r="A381" s="26" t="s">
        <v>20</v>
      </c>
      <c r="B381" s="30" t="s">
        <v>46</v>
      </c>
      <c r="C381" s="27">
        <v>15</v>
      </c>
      <c r="D381" s="27">
        <f t="shared" si="17"/>
        <v>16.5</v>
      </c>
      <c r="E381" s="27" t="e">
        <f>VLOOKUP($B381,'Prix de Vente'!G:H,2,FALSE)</f>
        <v>#N/A</v>
      </c>
      <c r="F381" s="27" t="e">
        <f t="shared" si="18"/>
        <v>#N/A</v>
      </c>
    </row>
    <row r="382" spans="1:6" ht="15.75">
      <c r="A382" s="26" t="s">
        <v>20</v>
      </c>
      <c r="B382" s="30" t="s">
        <v>61</v>
      </c>
      <c r="C382" s="27">
        <v>41</v>
      </c>
      <c r="D382" s="27">
        <f t="shared" si="17"/>
        <v>45.1</v>
      </c>
      <c r="E382" s="27" t="e">
        <f>VLOOKUP($B382,'Prix de Vente'!G:H,2,FALSE)</f>
        <v>#N/A</v>
      </c>
      <c r="F382" s="27" t="e">
        <f t="shared" si="18"/>
        <v>#N/A</v>
      </c>
    </row>
    <row r="383" spans="1:6" ht="15.75">
      <c r="A383" s="26" t="s">
        <v>20</v>
      </c>
      <c r="B383" s="30" t="s">
        <v>62</v>
      </c>
      <c r="C383" s="27">
        <v>41</v>
      </c>
      <c r="D383" s="27">
        <f t="shared" si="17"/>
        <v>45.1</v>
      </c>
      <c r="E383" s="27" t="e">
        <f>VLOOKUP($B383,'Prix de Vente'!G:H,2,FALSE)</f>
        <v>#N/A</v>
      </c>
      <c r="F383" s="27" t="e">
        <f t="shared" si="18"/>
        <v>#N/A</v>
      </c>
    </row>
    <row r="384" spans="1:6" ht="15.75">
      <c r="A384" s="26" t="s">
        <v>20</v>
      </c>
      <c r="B384" s="30" t="s">
        <v>87</v>
      </c>
      <c r="C384" s="27">
        <v>6</v>
      </c>
      <c r="D384" s="27">
        <f t="shared" si="17"/>
        <v>6.6</v>
      </c>
      <c r="E384" s="27" t="e">
        <f>VLOOKUP($B384,'Prix de Vente'!G:H,2,FALSE)</f>
        <v>#N/A</v>
      </c>
      <c r="F384" s="27" t="e">
        <f t="shared" si="18"/>
        <v>#N/A</v>
      </c>
    </row>
    <row r="385" spans="1:6" ht="15.75">
      <c r="A385" s="26" t="s">
        <v>20</v>
      </c>
      <c r="B385" s="30" t="s">
        <v>85</v>
      </c>
      <c r="C385" s="27"/>
      <c r="D385" s="27">
        <f t="shared" si="17"/>
        <v>0</v>
      </c>
      <c r="E385" s="27" t="e">
        <f>VLOOKUP($B385,'Prix de Vente'!G:H,2,FALSE)</f>
        <v>#N/A</v>
      </c>
      <c r="F385" s="27" t="e">
        <f t="shared" si="18"/>
        <v>#N/A</v>
      </c>
    </row>
    <row r="386" spans="1:6" ht="15.75">
      <c r="A386" s="26" t="s">
        <v>20</v>
      </c>
      <c r="B386" s="30" t="s">
        <v>48</v>
      </c>
      <c r="C386" s="27">
        <v>24504</v>
      </c>
      <c r="D386" s="27">
        <f t="shared" si="17"/>
        <v>26954.400000000001</v>
      </c>
      <c r="E386" s="27" t="e">
        <f>VLOOKUP($B386,'Prix de Vente'!G:H,2,FALSE)</f>
        <v>#N/A</v>
      </c>
      <c r="F386" s="27" t="e">
        <f t="shared" si="18"/>
        <v>#N/A</v>
      </c>
    </row>
    <row r="387" spans="1:6" ht="15.75">
      <c r="A387" s="26" t="s">
        <v>20</v>
      </c>
      <c r="B387" s="30" t="s">
        <v>49</v>
      </c>
      <c r="C387" s="27">
        <v>474</v>
      </c>
      <c r="D387" s="27">
        <f t="shared" si="17"/>
        <v>521.4</v>
      </c>
      <c r="E387" s="27" t="e">
        <f>VLOOKUP($B387,'Prix de Vente'!G:H,2,FALSE)</f>
        <v>#N/A</v>
      </c>
      <c r="F387" s="27" t="e">
        <f t="shared" si="18"/>
        <v>#N/A</v>
      </c>
    </row>
    <row r="388" spans="1:6" ht="15.75">
      <c r="A388" s="26" t="s">
        <v>20</v>
      </c>
      <c r="B388" s="30" t="s">
        <v>66</v>
      </c>
      <c r="C388" s="27">
        <v>35</v>
      </c>
      <c r="D388" s="27">
        <f t="shared" si="17"/>
        <v>38.5</v>
      </c>
      <c r="E388" s="27" t="e">
        <f>VLOOKUP($B388,'Prix de Vente'!G:H,2,FALSE)</f>
        <v>#N/A</v>
      </c>
      <c r="F388" s="27" t="e">
        <f t="shared" si="18"/>
        <v>#N/A</v>
      </c>
    </row>
    <row r="389" spans="1:6" ht="15.75">
      <c r="A389" s="26" t="s">
        <v>20</v>
      </c>
      <c r="B389" s="30" t="s">
        <v>50</v>
      </c>
      <c r="C389" s="27">
        <v>1960</v>
      </c>
      <c r="D389" s="27">
        <f t="shared" si="17"/>
        <v>2156</v>
      </c>
      <c r="E389" s="27" t="e">
        <f>VLOOKUP($B389,'Prix de Vente'!G:H,2,FALSE)</f>
        <v>#N/A</v>
      </c>
      <c r="F389" s="27" t="e">
        <f t="shared" si="18"/>
        <v>#N/A</v>
      </c>
    </row>
    <row r="390" spans="1:6" ht="15.75">
      <c r="A390" s="26" t="s">
        <v>20</v>
      </c>
      <c r="B390" s="30" t="s">
        <v>51</v>
      </c>
      <c r="C390" s="27">
        <v>818</v>
      </c>
      <c r="D390" s="27">
        <f t="shared" si="17"/>
        <v>899.8</v>
      </c>
      <c r="E390" s="27" t="e">
        <f>VLOOKUP($B390,'Prix de Vente'!G:H,2,FALSE)</f>
        <v>#N/A</v>
      </c>
      <c r="F390" s="27" t="e">
        <f t="shared" si="18"/>
        <v>#N/A</v>
      </c>
    </row>
    <row r="391" spans="1:6" ht="15.75">
      <c r="A391" s="26" t="s">
        <v>20</v>
      </c>
      <c r="B391" s="30" t="s">
        <v>52</v>
      </c>
      <c r="C391" s="27">
        <v>3455</v>
      </c>
      <c r="D391" s="27">
        <f t="shared" si="17"/>
        <v>3800.5</v>
      </c>
      <c r="E391" s="27" t="e">
        <f>VLOOKUP($B391,'Prix de Vente'!G:H,2,FALSE)</f>
        <v>#N/A</v>
      </c>
      <c r="F391" s="27" t="e">
        <f t="shared" si="18"/>
        <v>#N/A</v>
      </c>
    </row>
    <row r="392" spans="1:6" ht="15.75">
      <c r="A392" s="26" t="s">
        <v>20</v>
      </c>
      <c r="B392" s="30" t="s">
        <v>53</v>
      </c>
      <c r="C392" s="27">
        <v>2</v>
      </c>
      <c r="D392" s="27">
        <f t="shared" si="17"/>
        <v>2.2000000000000002</v>
      </c>
      <c r="E392" s="27" t="e">
        <f>VLOOKUP($B392,'Prix de Vente'!G:H,2,FALSE)</f>
        <v>#N/A</v>
      </c>
      <c r="F392" s="27" t="e">
        <f t="shared" si="18"/>
        <v>#N/A</v>
      </c>
    </row>
    <row r="393" spans="1:6" ht="15.75">
      <c r="A393" s="26" t="s">
        <v>20</v>
      </c>
      <c r="B393" s="30" t="s">
        <v>88</v>
      </c>
      <c r="C393" s="27">
        <v>1</v>
      </c>
      <c r="D393" s="27">
        <f t="shared" si="17"/>
        <v>1.1000000000000001</v>
      </c>
      <c r="E393" s="27" t="e">
        <f>VLOOKUP($B393,'Prix de Vente'!G:H,2,FALSE)</f>
        <v>#N/A</v>
      </c>
      <c r="F393" s="27" t="e">
        <f t="shared" si="18"/>
        <v>#N/A</v>
      </c>
    </row>
    <row r="394" spans="1:6" ht="15.75">
      <c r="A394" s="26" t="s">
        <v>20</v>
      </c>
      <c r="B394" s="30" t="s">
        <v>54</v>
      </c>
      <c r="C394" s="27">
        <v>140</v>
      </c>
      <c r="D394" s="27">
        <f t="shared" si="17"/>
        <v>154</v>
      </c>
      <c r="E394" s="27" t="e">
        <f>VLOOKUP($B394,'Prix de Vente'!G:H,2,FALSE)</f>
        <v>#N/A</v>
      </c>
      <c r="F394" s="27" t="e">
        <f t="shared" si="18"/>
        <v>#N/A</v>
      </c>
    </row>
    <row r="395" spans="1:6" ht="15.75">
      <c r="A395" s="26" t="s">
        <v>20</v>
      </c>
      <c r="B395" s="30" t="s">
        <v>55</v>
      </c>
      <c r="C395" s="27">
        <v>6</v>
      </c>
      <c r="D395" s="27">
        <f t="shared" si="17"/>
        <v>6.6</v>
      </c>
      <c r="E395" s="27" t="e">
        <f>VLOOKUP($B395,'Prix de Vente'!G:H,2,FALSE)</f>
        <v>#N/A</v>
      </c>
      <c r="F395" s="27" t="e">
        <f t="shared" si="18"/>
        <v>#N/A</v>
      </c>
    </row>
    <row r="396" spans="1:6" ht="15.75">
      <c r="A396" s="26" t="s">
        <v>20</v>
      </c>
      <c r="B396" s="30" t="s">
        <v>56</v>
      </c>
      <c r="C396" s="27">
        <v>3</v>
      </c>
      <c r="D396" s="27">
        <f t="shared" si="17"/>
        <v>3.3</v>
      </c>
      <c r="E396" s="27" t="e">
        <f>VLOOKUP($B396,'Prix de Vente'!G:H,2,FALSE)</f>
        <v>#N/A</v>
      </c>
      <c r="F396" s="27" t="e">
        <f t="shared" si="18"/>
        <v>#N/A</v>
      </c>
    </row>
    <row r="397" spans="1:6" ht="15.75">
      <c r="A397" s="26" t="s">
        <v>20</v>
      </c>
      <c r="B397" s="30" t="s">
        <v>57</v>
      </c>
      <c r="C397" s="27"/>
      <c r="D397" s="27">
        <f t="shared" si="17"/>
        <v>0</v>
      </c>
      <c r="E397" s="27" t="e">
        <f>VLOOKUP($B397,'Prix de Vente'!G:H,2,FALSE)</f>
        <v>#N/A</v>
      </c>
      <c r="F397" s="27" t="e">
        <f t="shared" si="18"/>
        <v>#N/A</v>
      </c>
    </row>
    <row r="398" spans="1:6" ht="15.75">
      <c r="A398" s="26" t="s">
        <v>20</v>
      </c>
      <c r="B398" s="30" t="s">
        <v>58</v>
      </c>
      <c r="C398" s="27">
        <v>3</v>
      </c>
      <c r="D398" s="27">
        <f t="shared" si="17"/>
        <v>3.3</v>
      </c>
      <c r="E398" s="27" t="e">
        <f>VLOOKUP($B398,'Prix de Vente'!G:H,2,FALSE)</f>
        <v>#N/A</v>
      </c>
      <c r="F398" s="27" t="e">
        <f t="shared" si="18"/>
        <v>#N/A</v>
      </c>
    </row>
    <row r="399" spans="1:6" ht="15.75">
      <c r="A399" s="26" t="s">
        <v>72</v>
      </c>
      <c r="B399" s="30" t="s">
        <v>32</v>
      </c>
      <c r="C399" s="27">
        <v>120000</v>
      </c>
      <c r="D399" s="27">
        <f>C399+C399*10%</f>
        <v>132000</v>
      </c>
      <c r="E399" s="27" t="e">
        <f>VLOOKUP($B399,'Prix de Vente'!G:H,2,FALSE)</f>
        <v>#N/A</v>
      </c>
      <c r="F399" s="27" t="e">
        <f t="shared" si="18"/>
        <v>#N/A</v>
      </c>
    </row>
    <row r="400" spans="1:6" ht="15.75">
      <c r="A400" s="26" t="s">
        <v>72</v>
      </c>
      <c r="B400" s="30" t="s">
        <v>33</v>
      </c>
      <c r="C400" s="27"/>
      <c r="D400" s="27">
        <f t="shared" ref="D400:D431" si="19">C400+C400*10%</f>
        <v>0</v>
      </c>
      <c r="E400" s="27" t="e">
        <f>VLOOKUP($B400,'Prix de Vente'!G:H,2,FALSE)</f>
        <v>#N/A</v>
      </c>
      <c r="F400" s="27" t="e">
        <f t="shared" si="18"/>
        <v>#N/A</v>
      </c>
    </row>
    <row r="401" spans="1:6" ht="15.75">
      <c r="A401" s="26" t="s">
        <v>72</v>
      </c>
      <c r="B401" s="30" t="s">
        <v>34</v>
      </c>
      <c r="C401" s="27">
        <v>395</v>
      </c>
      <c r="D401" s="27">
        <f t="shared" si="19"/>
        <v>434.5</v>
      </c>
      <c r="E401" s="27" t="e">
        <f>VLOOKUP($B401,'Prix de Vente'!G:H,2,FALSE)</f>
        <v>#N/A</v>
      </c>
      <c r="F401" s="27" t="e">
        <f t="shared" si="18"/>
        <v>#N/A</v>
      </c>
    </row>
    <row r="402" spans="1:6" ht="15.75">
      <c r="A402" s="26" t="s">
        <v>72</v>
      </c>
      <c r="B402" s="30" t="s">
        <v>35</v>
      </c>
      <c r="C402" s="27"/>
      <c r="D402" s="27">
        <f t="shared" si="19"/>
        <v>0</v>
      </c>
      <c r="E402" s="27" t="e">
        <f>VLOOKUP($B402,'Prix de Vente'!G:H,2,FALSE)</f>
        <v>#N/A</v>
      </c>
      <c r="F402" s="27" t="e">
        <f t="shared" si="18"/>
        <v>#N/A</v>
      </c>
    </row>
    <row r="403" spans="1:6" ht="15.75">
      <c r="A403" s="26" t="s">
        <v>72</v>
      </c>
      <c r="B403" s="30" t="s">
        <v>36</v>
      </c>
      <c r="C403" s="27">
        <v>738</v>
      </c>
      <c r="D403" s="27">
        <f t="shared" si="19"/>
        <v>811.8</v>
      </c>
      <c r="E403" s="27" t="e">
        <f>VLOOKUP($B403,'Prix de Vente'!G:H,2,FALSE)</f>
        <v>#N/A</v>
      </c>
      <c r="F403" s="27" t="e">
        <f t="shared" si="18"/>
        <v>#N/A</v>
      </c>
    </row>
    <row r="404" spans="1:6" ht="15.75">
      <c r="A404" s="26" t="s">
        <v>72</v>
      </c>
      <c r="B404" s="30" t="s">
        <v>37</v>
      </c>
      <c r="C404" s="27">
        <v>188</v>
      </c>
      <c r="D404" s="27">
        <f t="shared" si="19"/>
        <v>206.8</v>
      </c>
      <c r="E404" s="27" t="e">
        <f>VLOOKUP($B404,'Prix de Vente'!G:H,2,FALSE)</f>
        <v>#N/A</v>
      </c>
      <c r="F404" s="27" t="e">
        <f t="shared" si="18"/>
        <v>#N/A</v>
      </c>
    </row>
    <row r="405" spans="1:6" ht="15.75">
      <c r="A405" s="26" t="s">
        <v>72</v>
      </c>
      <c r="B405" s="30" t="s">
        <v>38</v>
      </c>
      <c r="C405" s="27"/>
      <c r="D405" s="27">
        <f t="shared" si="19"/>
        <v>0</v>
      </c>
      <c r="E405" s="27" t="e">
        <f>VLOOKUP($B405,'Prix de Vente'!G:H,2,FALSE)</f>
        <v>#N/A</v>
      </c>
      <c r="F405" s="27" t="e">
        <f t="shared" si="18"/>
        <v>#N/A</v>
      </c>
    </row>
    <row r="406" spans="1:6" ht="15.75">
      <c r="A406" s="26" t="s">
        <v>72</v>
      </c>
      <c r="B406" s="30" t="s">
        <v>39</v>
      </c>
      <c r="C406" s="27">
        <v>25</v>
      </c>
      <c r="D406" s="27">
        <f t="shared" si="19"/>
        <v>27.5</v>
      </c>
      <c r="E406" s="27" t="e">
        <f>VLOOKUP($B406,'Prix de Vente'!G:H,2,FALSE)</f>
        <v>#N/A</v>
      </c>
      <c r="F406" s="27" t="e">
        <f t="shared" si="18"/>
        <v>#N/A</v>
      </c>
    </row>
    <row r="407" spans="1:6" ht="15.75">
      <c r="A407" s="26" t="s">
        <v>72</v>
      </c>
      <c r="B407" s="30" t="s">
        <v>40</v>
      </c>
      <c r="C407" s="27"/>
      <c r="D407" s="27">
        <f t="shared" si="19"/>
        <v>0</v>
      </c>
      <c r="E407" s="27" t="e">
        <f>VLOOKUP($B407,'Prix de Vente'!G:H,2,FALSE)</f>
        <v>#N/A</v>
      </c>
      <c r="F407" s="27" t="e">
        <f t="shared" si="18"/>
        <v>#N/A</v>
      </c>
    </row>
    <row r="408" spans="1:6" ht="15.75">
      <c r="A408" s="26" t="s">
        <v>72</v>
      </c>
      <c r="B408" s="30" t="s">
        <v>41</v>
      </c>
      <c r="C408" s="27"/>
      <c r="D408" s="27">
        <f t="shared" si="19"/>
        <v>0</v>
      </c>
      <c r="E408" s="27" t="e">
        <f>VLOOKUP($B408,'Prix de Vente'!G:H,2,FALSE)</f>
        <v>#N/A</v>
      </c>
      <c r="F408" s="27" t="e">
        <f t="shared" si="18"/>
        <v>#N/A</v>
      </c>
    </row>
    <row r="409" spans="1:6" ht="15.75">
      <c r="A409" s="26" t="s">
        <v>72</v>
      </c>
      <c r="B409" s="30" t="s">
        <v>82</v>
      </c>
      <c r="C409" s="27"/>
      <c r="D409" s="27">
        <f t="shared" si="19"/>
        <v>0</v>
      </c>
      <c r="E409" s="27" t="e">
        <f>VLOOKUP($B409,'Prix de Vente'!G:H,2,FALSE)</f>
        <v>#N/A</v>
      </c>
      <c r="F409" s="27" t="e">
        <f t="shared" si="18"/>
        <v>#N/A</v>
      </c>
    </row>
    <row r="410" spans="1:6" ht="15.75">
      <c r="A410" s="26" t="s">
        <v>72</v>
      </c>
      <c r="B410" s="30" t="s">
        <v>83</v>
      </c>
      <c r="C410" s="27">
        <v>25</v>
      </c>
      <c r="D410" s="27">
        <f t="shared" si="19"/>
        <v>27.5</v>
      </c>
      <c r="E410" s="27" t="e">
        <f>VLOOKUP($B410,'Prix de Vente'!G:H,2,FALSE)</f>
        <v>#N/A</v>
      </c>
      <c r="F410" s="27" t="e">
        <f t="shared" si="18"/>
        <v>#N/A</v>
      </c>
    </row>
    <row r="411" spans="1:6" ht="15.75">
      <c r="A411" s="26" t="s">
        <v>72</v>
      </c>
      <c r="B411" s="30" t="s">
        <v>84</v>
      </c>
      <c r="C411" s="27"/>
      <c r="D411" s="27">
        <f t="shared" si="19"/>
        <v>0</v>
      </c>
      <c r="E411" s="27" t="e">
        <f>VLOOKUP($B411,'Prix de Vente'!G:H,2,FALSE)</f>
        <v>#N/A</v>
      </c>
      <c r="F411" s="27" t="e">
        <f t="shared" si="18"/>
        <v>#N/A</v>
      </c>
    </row>
    <row r="412" spans="1:6" ht="15.75">
      <c r="A412" s="26" t="s">
        <v>72</v>
      </c>
      <c r="B412" s="30" t="s">
        <v>42</v>
      </c>
      <c r="C412" s="27"/>
      <c r="D412" s="27">
        <f t="shared" si="19"/>
        <v>0</v>
      </c>
      <c r="E412" s="27" t="e">
        <f>VLOOKUP($B412,'Prix de Vente'!G:H,2,FALSE)</f>
        <v>#N/A</v>
      </c>
      <c r="F412" s="27" t="e">
        <f t="shared" si="18"/>
        <v>#N/A</v>
      </c>
    </row>
    <row r="413" spans="1:6" ht="15.75">
      <c r="A413" s="26" t="s">
        <v>72</v>
      </c>
      <c r="B413" s="30" t="s">
        <v>43</v>
      </c>
      <c r="C413" s="27"/>
      <c r="D413" s="27">
        <f t="shared" si="19"/>
        <v>0</v>
      </c>
      <c r="E413" s="27" t="e">
        <f>VLOOKUP($B413,'Prix de Vente'!G:H,2,FALSE)</f>
        <v>#N/A</v>
      </c>
      <c r="F413" s="27" t="e">
        <f t="shared" si="18"/>
        <v>#N/A</v>
      </c>
    </row>
    <row r="414" spans="1:6" ht="15.75">
      <c r="A414" s="26" t="s">
        <v>72</v>
      </c>
      <c r="B414" s="30" t="s">
        <v>47</v>
      </c>
      <c r="C414" s="27">
        <v>45</v>
      </c>
      <c r="D414" s="27">
        <f t="shared" si="19"/>
        <v>49.5</v>
      </c>
      <c r="E414" s="27" t="e">
        <f>VLOOKUP($B414,'Prix de Vente'!G:H,2,FALSE)</f>
        <v>#N/A</v>
      </c>
      <c r="F414" s="27" t="e">
        <f t="shared" si="18"/>
        <v>#N/A</v>
      </c>
    </row>
    <row r="415" spans="1:6" ht="15.75">
      <c r="A415" s="26" t="s">
        <v>72</v>
      </c>
      <c r="B415" s="30" t="s">
        <v>44</v>
      </c>
      <c r="C415" s="27"/>
      <c r="D415" s="27">
        <f t="shared" si="19"/>
        <v>0</v>
      </c>
      <c r="E415" s="27" t="e">
        <f>VLOOKUP($B415,'Prix de Vente'!G:H,2,FALSE)</f>
        <v>#N/A</v>
      </c>
      <c r="F415" s="27" t="e">
        <f t="shared" si="18"/>
        <v>#N/A</v>
      </c>
    </row>
    <row r="416" spans="1:6" ht="15.75">
      <c r="A416" s="26" t="s">
        <v>72</v>
      </c>
      <c r="B416" s="30" t="s">
        <v>45</v>
      </c>
      <c r="C416" s="27"/>
      <c r="D416" s="27">
        <f t="shared" si="19"/>
        <v>0</v>
      </c>
      <c r="E416" s="27" t="e">
        <f>VLOOKUP($B416,'Prix de Vente'!G:H,2,FALSE)</f>
        <v>#N/A</v>
      </c>
      <c r="F416" s="27" t="e">
        <f t="shared" si="18"/>
        <v>#N/A</v>
      </c>
    </row>
    <row r="417" spans="1:6" ht="15.75">
      <c r="A417" s="26" t="s">
        <v>72</v>
      </c>
      <c r="B417" s="30" t="s">
        <v>46</v>
      </c>
      <c r="C417" s="27">
        <v>45</v>
      </c>
      <c r="D417" s="27">
        <f t="shared" si="19"/>
        <v>49.5</v>
      </c>
      <c r="E417" s="27" t="e">
        <f>VLOOKUP($B417,'Prix de Vente'!G:H,2,FALSE)</f>
        <v>#N/A</v>
      </c>
      <c r="F417" s="27" t="e">
        <f t="shared" si="18"/>
        <v>#N/A</v>
      </c>
    </row>
    <row r="418" spans="1:6" ht="15.75">
      <c r="A418" s="26" t="s">
        <v>72</v>
      </c>
      <c r="B418" s="30" t="s">
        <v>61</v>
      </c>
      <c r="C418" s="27"/>
      <c r="D418" s="27">
        <f t="shared" si="19"/>
        <v>0</v>
      </c>
      <c r="E418" s="27" t="e">
        <f>VLOOKUP($B418,'Prix de Vente'!G:H,2,FALSE)</f>
        <v>#N/A</v>
      </c>
      <c r="F418" s="27" t="e">
        <f t="shared" si="18"/>
        <v>#N/A</v>
      </c>
    </row>
    <row r="419" spans="1:6" ht="15.75">
      <c r="A419" s="26" t="s">
        <v>72</v>
      </c>
      <c r="B419" s="30" t="s">
        <v>62</v>
      </c>
      <c r="C419" s="27"/>
      <c r="D419" s="27">
        <f t="shared" si="19"/>
        <v>0</v>
      </c>
      <c r="E419" s="27" t="e">
        <f>VLOOKUP($B419,'Prix de Vente'!G:H,2,FALSE)</f>
        <v>#N/A</v>
      </c>
      <c r="F419" s="27" t="e">
        <f t="shared" si="18"/>
        <v>#N/A</v>
      </c>
    </row>
    <row r="420" spans="1:6" ht="15.75">
      <c r="A420" s="26" t="s">
        <v>72</v>
      </c>
      <c r="B420" s="30" t="s">
        <v>85</v>
      </c>
      <c r="C420" s="27"/>
      <c r="D420" s="27">
        <f t="shared" si="19"/>
        <v>0</v>
      </c>
      <c r="E420" s="27" t="e">
        <f>VLOOKUP($B420,'Prix de Vente'!G:H,2,FALSE)</f>
        <v>#N/A</v>
      </c>
      <c r="F420" s="27" t="e">
        <f t="shared" si="18"/>
        <v>#N/A</v>
      </c>
    </row>
    <row r="421" spans="1:6" ht="15.75">
      <c r="A421" s="26" t="s">
        <v>72</v>
      </c>
      <c r="B421" s="30" t="s">
        <v>48</v>
      </c>
      <c r="C421" s="27">
        <v>25200</v>
      </c>
      <c r="D421" s="27">
        <f t="shared" si="19"/>
        <v>27720</v>
      </c>
      <c r="E421" s="27" t="e">
        <f>VLOOKUP($B421,'Prix de Vente'!G:H,2,FALSE)</f>
        <v>#N/A</v>
      </c>
      <c r="F421" s="27" t="e">
        <f t="shared" si="18"/>
        <v>#N/A</v>
      </c>
    </row>
    <row r="422" spans="1:6" ht="15.75">
      <c r="A422" s="26" t="s">
        <v>72</v>
      </c>
      <c r="B422" s="30" t="s">
        <v>49</v>
      </c>
      <c r="C422" s="27">
        <v>9600</v>
      </c>
      <c r="D422" s="27">
        <f t="shared" si="19"/>
        <v>10560</v>
      </c>
      <c r="E422" s="27" t="e">
        <f>VLOOKUP($B422,'Prix de Vente'!G:H,2,FALSE)</f>
        <v>#N/A</v>
      </c>
      <c r="F422" s="27" t="e">
        <f t="shared" si="18"/>
        <v>#N/A</v>
      </c>
    </row>
    <row r="423" spans="1:6" ht="15.75">
      <c r="A423" s="26" t="s">
        <v>72</v>
      </c>
      <c r="B423" s="30" t="s">
        <v>50</v>
      </c>
      <c r="C423" s="27">
        <v>4800</v>
      </c>
      <c r="D423" s="27">
        <f t="shared" si="19"/>
        <v>5280</v>
      </c>
      <c r="E423" s="27" t="e">
        <f>VLOOKUP($B423,'Prix de Vente'!G:H,2,FALSE)</f>
        <v>#N/A</v>
      </c>
      <c r="F423" s="27" t="e">
        <f t="shared" si="18"/>
        <v>#N/A</v>
      </c>
    </row>
    <row r="424" spans="1:6" ht="15.75">
      <c r="A424" s="26" t="s">
        <v>72</v>
      </c>
      <c r="B424" s="30" t="s">
        <v>51</v>
      </c>
      <c r="C424" s="27">
        <v>1200</v>
      </c>
      <c r="D424" s="27">
        <f t="shared" si="19"/>
        <v>1320</v>
      </c>
      <c r="E424" s="27" t="e">
        <f>VLOOKUP($B424,'Prix de Vente'!G:H,2,FALSE)</f>
        <v>#N/A</v>
      </c>
      <c r="F424" s="27" t="e">
        <f t="shared" si="18"/>
        <v>#N/A</v>
      </c>
    </row>
    <row r="425" spans="1:6" ht="15.75">
      <c r="A425" s="26" t="s">
        <v>72</v>
      </c>
      <c r="B425" s="30" t="s">
        <v>52</v>
      </c>
      <c r="C425" s="27">
        <v>9200</v>
      </c>
      <c r="D425" s="27">
        <f t="shared" si="19"/>
        <v>10120</v>
      </c>
      <c r="E425" s="27" t="e">
        <f>VLOOKUP($B425,'Prix de Vente'!G:H,2,FALSE)</f>
        <v>#N/A</v>
      </c>
      <c r="F425" s="27" t="e">
        <f t="shared" si="18"/>
        <v>#N/A</v>
      </c>
    </row>
    <row r="426" spans="1:6" ht="15.75">
      <c r="A426" s="26" t="s">
        <v>72</v>
      </c>
      <c r="B426" s="30" t="s">
        <v>53</v>
      </c>
      <c r="C426" s="27"/>
      <c r="D426" s="27">
        <f t="shared" si="19"/>
        <v>0</v>
      </c>
      <c r="E426" s="27" t="e">
        <f>VLOOKUP($B426,'Prix de Vente'!G:H,2,FALSE)</f>
        <v>#N/A</v>
      </c>
      <c r="F426" s="27" t="e">
        <f t="shared" si="18"/>
        <v>#N/A</v>
      </c>
    </row>
    <row r="427" spans="1:6" ht="15.75">
      <c r="A427" s="26" t="s">
        <v>72</v>
      </c>
      <c r="B427" s="30" t="s">
        <v>54</v>
      </c>
      <c r="C427" s="27">
        <v>135</v>
      </c>
      <c r="D427" s="27">
        <f t="shared" si="19"/>
        <v>148.5</v>
      </c>
      <c r="E427" s="27" t="e">
        <f>VLOOKUP($B427,'Prix de Vente'!G:H,2,FALSE)</f>
        <v>#N/A</v>
      </c>
      <c r="F427" s="27" t="e">
        <f t="shared" si="18"/>
        <v>#N/A</v>
      </c>
    </row>
    <row r="428" spans="1:6" ht="15.75">
      <c r="A428" s="26" t="s">
        <v>72</v>
      </c>
      <c r="B428" s="30" t="s">
        <v>55</v>
      </c>
      <c r="C428" s="27"/>
      <c r="D428" s="27">
        <f t="shared" si="19"/>
        <v>0</v>
      </c>
      <c r="E428" s="27" t="e">
        <f>VLOOKUP($B428,'Prix de Vente'!G:H,2,FALSE)</f>
        <v>#N/A</v>
      </c>
      <c r="F428" s="27" t="e">
        <f t="shared" si="18"/>
        <v>#N/A</v>
      </c>
    </row>
    <row r="429" spans="1:6" ht="15.75">
      <c r="A429" s="26" t="s">
        <v>72</v>
      </c>
      <c r="B429" s="30" t="s">
        <v>56</v>
      </c>
      <c r="C429" s="27">
        <v>115</v>
      </c>
      <c r="D429" s="27">
        <f t="shared" si="19"/>
        <v>126.5</v>
      </c>
      <c r="E429" s="27" t="e">
        <f>VLOOKUP($B429,'Prix de Vente'!G:H,2,FALSE)</f>
        <v>#N/A</v>
      </c>
      <c r="F429" s="27" t="e">
        <f t="shared" si="18"/>
        <v>#N/A</v>
      </c>
    </row>
    <row r="430" spans="1:6" ht="15.75">
      <c r="A430" s="26" t="s">
        <v>72</v>
      </c>
      <c r="B430" s="30" t="s">
        <v>57</v>
      </c>
      <c r="C430" s="27">
        <v>70</v>
      </c>
      <c r="D430" s="27">
        <f t="shared" si="19"/>
        <v>77</v>
      </c>
      <c r="E430" s="27" t="e">
        <f>VLOOKUP($B430,'Prix de Vente'!G:H,2,FALSE)</f>
        <v>#N/A</v>
      </c>
      <c r="F430" s="27" t="e">
        <f t="shared" si="18"/>
        <v>#N/A</v>
      </c>
    </row>
    <row r="431" spans="1:6" ht="15.75">
      <c r="A431" s="26" t="s">
        <v>72</v>
      </c>
      <c r="B431" s="30" t="s">
        <v>58</v>
      </c>
      <c r="C431" s="27"/>
      <c r="D431" s="27">
        <f t="shared" si="19"/>
        <v>0</v>
      </c>
      <c r="E431" s="27" t="e">
        <f>VLOOKUP($B431,'Prix de Vente'!G:H,2,FALSE)</f>
        <v>#N/A</v>
      </c>
      <c r="F431" s="27" t="e">
        <f t="shared" si="18"/>
        <v>#N/A</v>
      </c>
    </row>
    <row r="432" spans="1:6" ht="15.75">
      <c r="A432" s="26" t="s">
        <v>73</v>
      </c>
      <c r="B432" s="30" t="s">
        <v>32</v>
      </c>
      <c r="C432" s="27">
        <v>57200</v>
      </c>
      <c r="D432" s="27">
        <f>C432+C432*10%</f>
        <v>62920</v>
      </c>
      <c r="E432" s="27" t="e">
        <f>VLOOKUP($B432,'Prix de Vente'!G:H,2,FALSE)</f>
        <v>#N/A</v>
      </c>
      <c r="F432" s="27" t="e">
        <f t="shared" si="18"/>
        <v>#N/A</v>
      </c>
    </row>
    <row r="433" spans="1:6" ht="15.75">
      <c r="A433" s="26" t="s">
        <v>73</v>
      </c>
      <c r="B433" s="30" t="s">
        <v>33</v>
      </c>
      <c r="C433" s="27"/>
      <c r="D433" s="27">
        <f t="shared" ref="D433:D465" si="20">C433+C433*10%</f>
        <v>0</v>
      </c>
      <c r="E433" s="27" t="e">
        <f>VLOOKUP($B433,'Prix de Vente'!G:H,2,FALSE)</f>
        <v>#N/A</v>
      </c>
      <c r="F433" s="27" t="e">
        <f t="shared" si="18"/>
        <v>#N/A</v>
      </c>
    </row>
    <row r="434" spans="1:6" ht="15.75">
      <c r="A434" s="26" t="s">
        <v>73</v>
      </c>
      <c r="B434" s="30" t="s">
        <v>34</v>
      </c>
      <c r="C434" s="27">
        <v>650</v>
      </c>
      <c r="D434" s="27">
        <f t="shared" si="20"/>
        <v>715</v>
      </c>
      <c r="E434" s="27" t="e">
        <f>VLOOKUP($B434,'Prix de Vente'!G:H,2,FALSE)</f>
        <v>#N/A</v>
      </c>
      <c r="F434" s="27" t="e">
        <f t="shared" si="18"/>
        <v>#N/A</v>
      </c>
    </row>
    <row r="435" spans="1:6" ht="15.75">
      <c r="A435" s="26" t="s">
        <v>73</v>
      </c>
      <c r="B435" s="30" t="s">
        <v>35</v>
      </c>
      <c r="C435" s="27"/>
      <c r="D435" s="27">
        <f t="shared" si="20"/>
        <v>0</v>
      </c>
      <c r="E435" s="27" t="e">
        <f>VLOOKUP($B435,'Prix de Vente'!G:H,2,FALSE)</f>
        <v>#N/A</v>
      </c>
      <c r="F435" s="27" t="e">
        <f t="shared" si="18"/>
        <v>#N/A</v>
      </c>
    </row>
    <row r="436" spans="1:6" ht="15.75">
      <c r="A436" s="26" t="s">
        <v>73</v>
      </c>
      <c r="B436" s="30" t="s">
        <v>36</v>
      </c>
      <c r="C436" s="27">
        <v>692</v>
      </c>
      <c r="D436" s="27">
        <f t="shared" si="20"/>
        <v>761.2</v>
      </c>
      <c r="E436" s="27" t="e">
        <f>VLOOKUP($B436,'Prix de Vente'!G:H,2,FALSE)</f>
        <v>#N/A</v>
      </c>
      <c r="F436" s="27" t="e">
        <f t="shared" si="18"/>
        <v>#N/A</v>
      </c>
    </row>
    <row r="437" spans="1:6" ht="15.75">
      <c r="A437" s="26" t="s">
        <v>73</v>
      </c>
      <c r="B437" s="30" t="s">
        <v>37</v>
      </c>
      <c r="C437" s="27">
        <v>179</v>
      </c>
      <c r="D437" s="27">
        <f t="shared" si="20"/>
        <v>196.9</v>
      </c>
      <c r="E437" s="27" t="e">
        <f>VLOOKUP($B437,'Prix de Vente'!G:H,2,FALSE)</f>
        <v>#N/A</v>
      </c>
      <c r="F437" s="27" t="e">
        <f t="shared" si="18"/>
        <v>#N/A</v>
      </c>
    </row>
    <row r="438" spans="1:6" ht="15.75">
      <c r="A438" s="26" t="s">
        <v>73</v>
      </c>
      <c r="B438" s="30" t="s">
        <v>38</v>
      </c>
      <c r="C438" s="27"/>
      <c r="D438" s="27">
        <f t="shared" si="20"/>
        <v>0</v>
      </c>
      <c r="E438" s="27" t="e">
        <f>VLOOKUP($B438,'Prix de Vente'!G:H,2,FALSE)</f>
        <v>#N/A</v>
      </c>
      <c r="F438" s="27" t="e">
        <f t="shared" si="18"/>
        <v>#N/A</v>
      </c>
    </row>
    <row r="439" spans="1:6" ht="15.75">
      <c r="A439" s="26" t="s">
        <v>73</v>
      </c>
      <c r="B439" s="30" t="s">
        <v>39</v>
      </c>
      <c r="C439" s="27">
        <v>20</v>
      </c>
      <c r="D439" s="27">
        <f t="shared" si="20"/>
        <v>22</v>
      </c>
      <c r="E439" s="27" t="e">
        <f>VLOOKUP($B439,'Prix de Vente'!G:H,2,FALSE)</f>
        <v>#N/A</v>
      </c>
      <c r="F439" s="27" t="e">
        <f t="shared" si="18"/>
        <v>#N/A</v>
      </c>
    </row>
    <row r="440" spans="1:6" ht="15.75">
      <c r="A440" s="26" t="s">
        <v>73</v>
      </c>
      <c r="B440" s="30" t="s">
        <v>40</v>
      </c>
      <c r="C440" s="27"/>
      <c r="D440" s="27">
        <f t="shared" si="20"/>
        <v>0</v>
      </c>
      <c r="E440" s="27" t="e">
        <f>VLOOKUP($B440,'Prix de Vente'!G:H,2,FALSE)</f>
        <v>#N/A</v>
      </c>
      <c r="F440" s="27" t="e">
        <f t="shared" si="18"/>
        <v>#N/A</v>
      </c>
    </row>
    <row r="441" spans="1:6" ht="15.75">
      <c r="A441" s="26" t="s">
        <v>73</v>
      </c>
      <c r="B441" s="30" t="s">
        <v>41</v>
      </c>
      <c r="C441" s="27"/>
      <c r="D441" s="27">
        <f t="shared" si="20"/>
        <v>0</v>
      </c>
      <c r="E441" s="27" t="e">
        <f>VLOOKUP($B441,'Prix de Vente'!G:H,2,FALSE)</f>
        <v>#N/A</v>
      </c>
      <c r="F441" s="27" t="e">
        <f t="shared" ref="F441:F496" si="21">D441*E441</f>
        <v>#N/A</v>
      </c>
    </row>
    <row r="442" spans="1:6" ht="15.75">
      <c r="A442" s="26" t="s">
        <v>73</v>
      </c>
      <c r="B442" s="30" t="s">
        <v>82</v>
      </c>
      <c r="C442" s="27"/>
      <c r="D442" s="27">
        <f t="shared" si="20"/>
        <v>0</v>
      </c>
      <c r="E442" s="27" t="e">
        <f>VLOOKUP($B442,'Prix de Vente'!G:H,2,FALSE)</f>
        <v>#N/A</v>
      </c>
      <c r="F442" s="27" t="e">
        <f t="shared" si="21"/>
        <v>#N/A</v>
      </c>
    </row>
    <row r="443" spans="1:6" ht="15.75">
      <c r="A443" s="26" t="s">
        <v>73</v>
      </c>
      <c r="B443" s="30" t="s">
        <v>83</v>
      </c>
      <c r="C443" s="27">
        <v>20</v>
      </c>
      <c r="D443" s="27">
        <f t="shared" si="20"/>
        <v>22</v>
      </c>
      <c r="E443" s="27" t="e">
        <f>VLOOKUP($B443,'Prix de Vente'!G:H,2,FALSE)</f>
        <v>#N/A</v>
      </c>
      <c r="F443" s="27" t="e">
        <f t="shared" si="21"/>
        <v>#N/A</v>
      </c>
    </row>
    <row r="444" spans="1:6" ht="15.75">
      <c r="A444" s="26" t="s">
        <v>73</v>
      </c>
      <c r="B444" s="30" t="s">
        <v>84</v>
      </c>
      <c r="C444" s="27"/>
      <c r="D444" s="27">
        <f t="shared" si="20"/>
        <v>0</v>
      </c>
      <c r="E444" s="27" t="e">
        <f>VLOOKUP($B444,'Prix de Vente'!G:H,2,FALSE)</f>
        <v>#N/A</v>
      </c>
      <c r="F444" s="27" t="e">
        <f t="shared" si="21"/>
        <v>#N/A</v>
      </c>
    </row>
    <row r="445" spans="1:6" ht="15.75">
      <c r="A445" s="26" t="s">
        <v>73</v>
      </c>
      <c r="B445" s="30" t="s">
        <v>42</v>
      </c>
      <c r="C445" s="27"/>
      <c r="D445" s="27">
        <f t="shared" si="20"/>
        <v>0</v>
      </c>
      <c r="E445" s="27" t="e">
        <f>VLOOKUP($B445,'Prix de Vente'!G:H,2,FALSE)</f>
        <v>#N/A</v>
      </c>
      <c r="F445" s="27" t="e">
        <f t="shared" si="21"/>
        <v>#N/A</v>
      </c>
    </row>
    <row r="446" spans="1:6" ht="15.75">
      <c r="A446" s="26" t="s">
        <v>73</v>
      </c>
      <c r="B446" s="30" t="s">
        <v>43</v>
      </c>
      <c r="C446" s="27"/>
      <c r="D446" s="27">
        <f t="shared" si="20"/>
        <v>0</v>
      </c>
      <c r="E446" s="27" t="e">
        <f>VLOOKUP($B446,'Prix de Vente'!G:H,2,FALSE)</f>
        <v>#N/A</v>
      </c>
      <c r="F446" s="27" t="e">
        <f t="shared" si="21"/>
        <v>#N/A</v>
      </c>
    </row>
    <row r="447" spans="1:6" ht="15.75">
      <c r="A447" s="26" t="s">
        <v>73</v>
      </c>
      <c r="B447" s="30" t="s">
        <v>47</v>
      </c>
      <c r="C447" s="27"/>
      <c r="D447" s="27">
        <f t="shared" si="20"/>
        <v>0</v>
      </c>
      <c r="E447" s="27" t="e">
        <f>VLOOKUP($B447,'Prix de Vente'!G:H,2,FALSE)</f>
        <v>#N/A</v>
      </c>
      <c r="F447" s="27" t="e">
        <f t="shared" si="21"/>
        <v>#N/A</v>
      </c>
    </row>
    <row r="448" spans="1:6" ht="15.75">
      <c r="A448" s="26" t="s">
        <v>73</v>
      </c>
      <c r="B448" s="30" t="s">
        <v>44</v>
      </c>
      <c r="C448" s="27">
        <v>10</v>
      </c>
      <c r="D448" s="27">
        <f t="shared" si="20"/>
        <v>11</v>
      </c>
      <c r="E448" s="27" t="e">
        <f>VLOOKUP($B448,'Prix de Vente'!G:H,2,FALSE)</f>
        <v>#N/A</v>
      </c>
      <c r="F448" s="27" t="e">
        <f t="shared" si="21"/>
        <v>#N/A</v>
      </c>
    </row>
    <row r="449" spans="1:6" ht="15.75">
      <c r="A449" s="26" t="s">
        <v>73</v>
      </c>
      <c r="B449" s="30" t="s">
        <v>45</v>
      </c>
      <c r="C449" s="27"/>
      <c r="D449" s="27">
        <f t="shared" si="20"/>
        <v>0</v>
      </c>
      <c r="E449" s="27" t="e">
        <f>VLOOKUP($B449,'Prix de Vente'!G:H,2,FALSE)</f>
        <v>#N/A</v>
      </c>
      <c r="F449" s="27" t="e">
        <f t="shared" si="21"/>
        <v>#N/A</v>
      </c>
    </row>
    <row r="450" spans="1:6" ht="15.75">
      <c r="A450" s="26" t="s">
        <v>73</v>
      </c>
      <c r="B450" s="30" t="s">
        <v>46</v>
      </c>
      <c r="C450" s="27">
        <v>29</v>
      </c>
      <c r="D450" s="27">
        <f t="shared" si="20"/>
        <v>31.9</v>
      </c>
      <c r="E450" s="27" t="e">
        <f>VLOOKUP($B450,'Prix de Vente'!G:H,2,FALSE)</f>
        <v>#N/A</v>
      </c>
      <c r="F450" s="27" t="e">
        <f t="shared" si="21"/>
        <v>#N/A</v>
      </c>
    </row>
    <row r="451" spans="1:6" ht="15.75">
      <c r="A451" s="26" t="s">
        <v>73</v>
      </c>
      <c r="B451" s="30" t="s">
        <v>61</v>
      </c>
      <c r="C451" s="27">
        <v>95</v>
      </c>
      <c r="D451" s="27">
        <f t="shared" si="20"/>
        <v>104.5</v>
      </c>
      <c r="E451" s="27" t="e">
        <f>VLOOKUP($B451,'Prix de Vente'!G:H,2,FALSE)</f>
        <v>#N/A</v>
      </c>
      <c r="F451" s="27" t="e">
        <f t="shared" si="21"/>
        <v>#N/A</v>
      </c>
    </row>
    <row r="452" spans="1:6" ht="15.75">
      <c r="A452" s="26" t="s">
        <v>73</v>
      </c>
      <c r="B452" s="30" t="s">
        <v>62</v>
      </c>
      <c r="C452" s="27">
        <v>120</v>
      </c>
      <c r="D452" s="27">
        <f t="shared" si="20"/>
        <v>132</v>
      </c>
      <c r="E452" s="27" t="e">
        <f>VLOOKUP($B452,'Prix de Vente'!G:H,2,FALSE)</f>
        <v>#N/A</v>
      </c>
      <c r="F452" s="27" t="e">
        <f t="shared" si="21"/>
        <v>#N/A</v>
      </c>
    </row>
    <row r="453" spans="1:6" ht="15.75">
      <c r="A453" s="26" t="s">
        <v>73</v>
      </c>
      <c r="B453" s="30" t="s">
        <v>85</v>
      </c>
      <c r="C453" s="27"/>
      <c r="D453" s="27">
        <f t="shared" si="20"/>
        <v>0</v>
      </c>
      <c r="E453" s="27" t="e">
        <f>VLOOKUP($B453,'Prix de Vente'!G:H,2,FALSE)</f>
        <v>#N/A</v>
      </c>
      <c r="F453" s="27" t="e">
        <f t="shared" si="21"/>
        <v>#N/A</v>
      </c>
    </row>
    <row r="454" spans="1:6" ht="15.75">
      <c r="A454" s="26" t="s">
        <v>73</v>
      </c>
      <c r="B454" s="30" t="s">
        <v>48</v>
      </c>
      <c r="C454" s="27">
        <v>15570</v>
      </c>
      <c r="D454" s="27">
        <f t="shared" si="20"/>
        <v>17127</v>
      </c>
      <c r="E454" s="27" t="e">
        <f>VLOOKUP($B454,'Prix de Vente'!G:H,2,FALSE)</f>
        <v>#N/A</v>
      </c>
      <c r="F454" s="27" t="e">
        <f t="shared" si="21"/>
        <v>#N/A</v>
      </c>
    </row>
    <row r="455" spans="1:6" ht="15.75">
      <c r="A455" s="26" t="s">
        <v>73</v>
      </c>
      <c r="B455" s="30" t="s">
        <v>49</v>
      </c>
      <c r="C455" s="27">
        <v>11382</v>
      </c>
      <c r="D455" s="27">
        <f t="shared" si="20"/>
        <v>12520.2</v>
      </c>
      <c r="E455" s="27" t="e">
        <f>VLOOKUP($B455,'Prix de Vente'!G:H,2,FALSE)</f>
        <v>#N/A</v>
      </c>
      <c r="F455" s="27" t="e">
        <f t="shared" si="21"/>
        <v>#N/A</v>
      </c>
    </row>
    <row r="456" spans="1:6" ht="15.75">
      <c r="A456" s="26" t="s">
        <v>73</v>
      </c>
      <c r="B456" s="30" t="s">
        <v>66</v>
      </c>
      <c r="C456" s="27">
        <v>150</v>
      </c>
      <c r="D456" s="27">
        <f t="shared" si="20"/>
        <v>165</v>
      </c>
      <c r="E456" s="27" t="e">
        <f>VLOOKUP($B456,'Prix de Vente'!G:H,2,FALSE)</f>
        <v>#N/A</v>
      </c>
      <c r="F456" s="27" t="e">
        <f t="shared" si="21"/>
        <v>#N/A</v>
      </c>
    </row>
    <row r="457" spans="1:6" ht="15.75">
      <c r="A457" s="26" t="s">
        <v>73</v>
      </c>
      <c r="B457" s="30" t="s">
        <v>50</v>
      </c>
      <c r="C457" s="27">
        <v>3393</v>
      </c>
      <c r="D457" s="27">
        <f t="shared" si="20"/>
        <v>3732.3</v>
      </c>
      <c r="E457" s="27" t="e">
        <f>VLOOKUP($B457,'Prix de Vente'!G:H,2,FALSE)</f>
        <v>#N/A</v>
      </c>
      <c r="F457" s="27" t="e">
        <f t="shared" si="21"/>
        <v>#N/A</v>
      </c>
    </row>
    <row r="458" spans="1:6" ht="15.75">
      <c r="A458" s="26" t="s">
        <v>73</v>
      </c>
      <c r="B458" s="30" t="s">
        <v>51</v>
      </c>
      <c r="C458" s="27">
        <v>1195</v>
      </c>
      <c r="D458" s="27">
        <f t="shared" si="20"/>
        <v>1314.5</v>
      </c>
      <c r="E458" s="27" t="e">
        <f>VLOOKUP($B458,'Prix de Vente'!G:H,2,FALSE)</f>
        <v>#N/A</v>
      </c>
      <c r="F458" s="27" t="e">
        <f t="shared" si="21"/>
        <v>#N/A</v>
      </c>
    </row>
    <row r="459" spans="1:6" ht="15.75">
      <c r="A459" s="26" t="s">
        <v>73</v>
      </c>
      <c r="B459" s="30" t="s">
        <v>52</v>
      </c>
      <c r="C459" s="27">
        <v>9966</v>
      </c>
      <c r="D459" s="27">
        <f t="shared" si="20"/>
        <v>10962.6</v>
      </c>
      <c r="E459" s="27" t="e">
        <f>VLOOKUP($B459,'Prix de Vente'!G:H,2,FALSE)</f>
        <v>#N/A</v>
      </c>
      <c r="F459" s="27" t="e">
        <f t="shared" si="21"/>
        <v>#N/A</v>
      </c>
    </row>
    <row r="460" spans="1:6" ht="15.75">
      <c r="A460" s="26" t="s">
        <v>73</v>
      </c>
      <c r="B460" s="30" t="s">
        <v>53</v>
      </c>
      <c r="C460" s="27"/>
      <c r="D460" s="27">
        <f t="shared" si="20"/>
        <v>0</v>
      </c>
      <c r="E460" s="27" t="e">
        <f>VLOOKUP($B460,'Prix de Vente'!G:H,2,FALSE)</f>
        <v>#N/A</v>
      </c>
      <c r="F460" s="27" t="e">
        <f t="shared" si="21"/>
        <v>#N/A</v>
      </c>
    </row>
    <row r="461" spans="1:6" ht="15.75">
      <c r="A461" s="26" t="s">
        <v>73</v>
      </c>
      <c r="B461" s="30" t="s">
        <v>54</v>
      </c>
      <c r="C461" s="27">
        <v>350</v>
      </c>
      <c r="D461" s="27">
        <f t="shared" si="20"/>
        <v>385</v>
      </c>
      <c r="E461" s="27" t="e">
        <f>VLOOKUP($B461,'Prix de Vente'!G:H,2,FALSE)</f>
        <v>#N/A</v>
      </c>
      <c r="F461" s="27" t="e">
        <f t="shared" si="21"/>
        <v>#N/A</v>
      </c>
    </row>
    <row r="462" spans="1:6" ht="15.75">
      <c r="A462" s="26" t="s">
        <v>73</v>
      </c>
      <c r="B462" s="30" t="s">
        <v>55</v>
      </c>
      <c r="C462" s="27">
        <v>3</v>
      </c>
      <c r="D462" s="27">
        <f t="shared" si="20"/>
        <v>3.3</v>
      </c>
      <c r="E462" s="27" t="e">
        <f>VLOOKUP($B462,'Prix de Vente'!G:H,2,FALSE)</f>
        <v>#N/A</v>
      </c>
      <c r="F462" s="27" t="e">
        <f t="shared" si="21"/>
        <v>#N/A</v>
      </c>
    </row>
    <row r="463" spans="1:6" ht="15.75">
      <c r="A463" s="26" t="s">
        <v>73</v>
      </c>
      <c r="B463" s="30" t="s">
        <v>56</v>
      </c>
      <c r="C463" s="27">
        <v>109</v>
      </c>
      <c r="D463" s="27">
        <f t="shared" si="20"/>
        <v>119.9</v>
      </c>
      <c r="E463" s="27" t="e">
        <f>VLOOKUP($B463,'Prix de Vente'!G:H,2,FALSE)</f>
        <v>#N/A</v>
      </c>
      <c r="F463" s="27" t="e">
        <f t="shared" si="21"/>
        <v>#N/A</v>
      </c>
    </row>
    <row r="464" spans="1:6" ht="15.75">
      <c r="A464" s="26" t="s">
        <v>73</v>
      </c>
      <c r="B464" s="30" t="s">
        <v>57</v>
      </c>
      <c r="C464" s="27">
        <v>60</v>
      </c>
      <c r="D464" s="27">
        <f t="shared" si="20"/>
        <v>66</v>
      </c>
      <c r="E464" s="27" t="e">
        <f>VLOOKUP($B464,'Prix de Vente'!G:H,2,FALSE)</f>
        <v>#N/A</v>
      </c>
      <c r="F464" s="27" t="e">
        <f t="shared" si="21"/>
        <v>#N/A</v>
      </c>
    </row>
    <row r="465" spans="1:6" ht="15.75">
      <c r="A465" s="26" t="s">
        <v>73</v>
      </c>
      <c r="B465" s="30" t="s">
        <v>58</v>
      </c>
      <c r="C465" s="27"/>
      <c r="D465" s="27">
        <f t="shared" si="20"/>
        <v>0</v>
      </c>
      <c r="E465" s="27" t="e">
        <f>VLOOKUP($B465,'Prix de Vente'!G:H,2,FALSE)</f>
        <v>#N/A</v>
      </c>
      <c r="F465" s="27" t="e">
        <f t="shared" si="21"/>
        <v>#N/A</v>
      </c>
    </row>
    <row r="466" spans="1:6" ht="15.75">
      <c r="A466" s="26" t="s">
        <v>17</v>
      </c>
      <c r="B466" s="30" t="s">
        <v>32</v>
      </c>
      <c r="C466" s="27">
        <v>16100</v>
      </c>
      <c r="D466" s="27">
        <f>C466+C466*10%</f>
        <v>17710</v>
      </c>
      <c r="E466" s="27" t="e">
        <f>VLOOKUP($B466,'Prix de Vente'!G:H,2,FALSE)</f>
        <v>#N/A</v>
      </c>
      <c r="F466" s="27" t="e">
        <f t="shared" si="21"/>
        <v>#N/A</v>
      </c>
    </row>
    <row r="467" spans="1:6" ht="15.75">
      <c r="A467" s="26" t="s">
        <v>17</v>
      </c>
      <c r="B467" s="30" t="s">
        <v>33</v>
      </c>
      <c r="C467" s="27">
        <v>72</v>
      </c>
      <c r="D467" s="27">
        <f t="shared" ref="D467:D496" si="22">C467+C467*10%</f>
        <v>79.2</v>
      </c>
      <c r="E467" s="27" t="e">
        <f>VLOOKUP($B467,'Prix de Vente'!G:H,2,FALSE)</f>
        <v>#N/A</v>
      </c>
      <c r="F467" s="27" t="e">
        <f t="shared" si="21"/>
        <v>#N/A</v>
      </c>
    </row>
    <row r="468" spans="1:6" ht="15.75">
      <c r="A468" s="26" t="s">
        <v>17</v>
      </c>
      <c r="B468" s="30" t="s">
        <v>34</v>
      </c>
      <c r="C468" s="27">
        <v>213</v>
      </c>
      <c r="D468" s="27">
        <f t="shared" si="22"/>
        <v>234.3</v>
      </c>
      <c r="E468" s="27" t="e">
        <f>VLOOKUP($B468,'Prix de Vente'!G:H,2,FALSE)</f>
        <v>#N/A</v>
      </c>
      <c r="F468" s="27" t="e">
        <f t="shared" si="21"/>
        <v>#N/A</v>
      </c>
    </row>
    <row r="469" spans="1:6" ht="15.75">
      <c r="A469" s="26" t="s">
        <v>17</v>
      </c>
      <c r="B469" s="30" t="s">
        <v>35</v>
      </c>
      <c r="C469" s="27"/>
      <c r="D469" s="27">
        <f t="shared" si="22"/>
        <v>0</v>
      </c>
      <c r="E469" s="27" t="e">
        <f>VLOOKUP($B469,'Prix de Vente'!G:H,2,FALSE)</f>
        <v>#N/A</v>
      </c>
      <c r="F469" s="27" t="e">
        <f t="shared" si="21"/>
        <v>#N/A</v>
      </c>
    </row>
    <row r="470" spans="1:6" ht="15.75">
      <c r="A470" s="26" t="s">
        <v>17</v>
      </c>
      <c r="B470" s="30" t="s">
        <v>36</v>
      </c>
      <c r="C470" s="27">
        <v>297</v>
      </c>
      <c r="D470" s="27">
        <f t="shared" si="22"/>
        <v>326.7</v>
      </c>
      <c r="E470" s="27" t="e">
        <f>VLOOKUP($B470,'Prix de Vente'!G:H,2,FALSE)</f>
        <v>#N/A</v>
      </c>
      <c r="F470" s="27" t="e">
        <f t="shared" si="21"/>
        <v>#N/A</v>
      </c>
    </row>
    <row r="471" spans="1:6" ht="15.75">
      <c r="A471" s="26" t="s">
        <v>17</v>
      </c>
      <c r="B471" s="30" t="s">
        <v>37</v>
      </c>
      <c r="C471" s="27">
        <v>85</v>
      </c>
      <c r="D471" s="27">
        <f t="shared" si="22"/>
        <v>93.5</v>
      </c>
      <c r="E471" s="27" t="e">
        <f>VLOOKUP($B471,'Prix de Vente'!G:H,2,FALSE)</f>
        <v>#N/A</v>
      </c>
      <c r="F471" s="27" t="e">
        <f t="shared" si="21"/>
        <v>#N/A</v>
      </c>
    </row>
    <row r="472" spans="1:6" ht="15.75">
      <c r="A472" s="26" t="s">
        <v>17</v>
      </c>
      <c r="B472" s="30" t="s">
        <v>38</v>
      </c>
      <c r="C472" s="27">
        <v>1400</v>
      </c>
      <c r="D472" s="27">
        <f t="shared" si="22"/>
        <v>1540</v>
      </c>
      <c r="E472" s="27" t="e">
        <f>VLOOKUP($B472,'Prix de Vente'!G:H,2,FALSE)</f>
        <v>#N/A</v>
      </c>
      <c r="F472" s="27" t="e">
        <f t="shared" si="21"/>
        <v>#N/A</v>
      </c>
    </row>
    <row r="473" spans="1:6" ht="15.75">
      <c r="A473" s="26" t="s">
        <v>17</v>
      </c>
      <c r="B473" s="30" t="s">
        <v>39</v>
      </c>
      <c r="C473" s="27">
        <v>65</v>
      </c>
      <c r="D473" s="27">
        <f t="shared" si="22"/>
        <v>71.5</v>
      </c>
      <c r="E473" s="27" t="e">
        <f>VLOOKUP($B473,'Prix de Vente'!G:H,2,FALSE)</f>
        <v>#N/A</v>
      </c>
      <c r="F473" s="27" t="e">
        <f t="shared" si="21"/>
        <v>#N/A</v>
      </c>
    </row>
    <row r="474" spans="1:6" ht="15.75">
      <c r="A474" s="26" t="s">
        <v>17</v>
      </c>
      <c r="B474" s="30" t="s">
        <v>40</v>
      </c>
      <c r="C474" s="27">
        <v>15</v>
      </c>
      <c r="D474" s="27">
        <f t="shared" si="22"/>
        <v>16.5</v>
      </c>
      <c r="E474" s="27" t="e">
        <f>VLOOKUP($B474,'Prix de Vente'!G:H,2,FALSE)</f>
        <v>#N/A</v>
      </c>
      <c r="F474" s="27" t="e">
        <f t="shared" si="21"/>
        <v>#N/A</v>
      </c>
    </row>
    <row r="475" spans="1:6" ht="15.75">
      <c r="A475" s="26" t="s">
        <v>17</v>
      </c>
      <c r="B475" s="30" t="s">
        <v>41</v>
      </c>
      <c r="C475" s="27"/>
      <c r="D475" s="27">
        <f t="shared" si="22"/>
        <v>0</v>
      </c>
      <c r="E475" s="27" t="e">
        <f>VLOOKUP($B475,'Prix de Vente'!G:H,2,FALSE)</f>
        <v>#N/A</v>
      </c>
      <c r="F475" s="27" t="e">
        <f t="shared" si="21"/>
        <v>#N/A</v>
      </c>
    </row>
    <row r="476" spans="1:6" ht="15.75">
      <c r="A476" s="26" t="s">
        <v>17</v>
      </c>
      <c r="B476" s="30" t="s">
        <v>82</v>
      </c>
      <c r="C476" s="27">
        <v>1900</v>
      </c>
      <c r="D476" s="27">
        <f t="shared" si="22"/>
        <v>2090</v>
      </c>
      <c r="E476" s="27" t="e">
        <f>VLOOKUP($B476,'Prix de Vente'!G:H,2,FALSE)</f>
        <v>#N/A</v>
      </c>
      <c r="F476" s="27" t="e">
        <f t="shared" si="21"/>
        <v>#N/A</v>
      </c>
    </row>
    <row r="477" spans="1:6" ht="15.75">
      <c r="A477" s="26" t="s">
        <v>17</v>
      </c>
      <c r="B477" s="30" t="s">
        <v>83</v>
      </c>
      <c r="C477" s="27">
        <v>29</v>
      </c>
      <c r="D477" s="27">
        <f t="shared" si="22"/>
        <v>31.9</v>
      </c>
      <c r="E477" s="27" t="e">
        <f>VLOOKUP($B477,'Prix de Vente'!G:H,2,FALSE)</f>
        <v>#N/A</v>
      </c>
      <c r="F477" s="27" t="e">
        <f t="shared" si="21"/>
        <v>#N/A</v>
      </c>
    </row>
    <row r="478" spans="1:6" ht="15.75">
      <c r="A478" s="26" t="s">
        <v>17</v>
      </c>
      <c r="B478" s="30" t="s">
        <v>84</v>
      </c>
      <c r="C478" s="27">
        <v>10</v>
      </c>
      <c r="D478" s="27">
        <f t="shared" si="22"/>
        <v>11</v>
      </c>
      <c r="E478" s="27" t="e">
        <f>VLOOKUP($B478,'Prix de Vente'!G:H,2,FALSE)</f>
        <v>#N/A</v>
      </c>
      <c r="F478" s="27" t="e">
        <f t="shared" si="21"/>
        <v>#N/A</v>
      </c>
    </row>
    <row r="479" spans="1:6" ht="15.75">
      <c r="A479" s="26" t="s">
        <v>17</v>
      </c>
      <c r="B479" s="30" t="s">
        <v>42</v>
      </c>
      <c r="C479" s="27">
        <v>1100</v>
      </c>
      <c r="D479" s="27">
        <f t="shared" si="22"/>
        <v>1210</v>
      </c>
      <c r="E479" s="27" t="e">
        <f>VLOOKUP($B479,'Prix de Vente'!G:H,2,FALSE)</f>
        <v>#N/A</v>
      </c>
      <c r="F479" s="27" t="e">
        <f t="shared" si="21"/>
        <v>#N/A</v>
      </c>
    </row>
    <row r="480" spans="1:6" ht="15.75">
      <c r="A480" s="26" t="s">
        <v>17</v>
      </c>
      <c r="B480" s="30" t="s">
        <v>43</v>
      </c>
      <c r="C480" s="27"/>
      <c r="D480" s="27">
        <f t="shared" si="22"/>
        <v>0</v>
      </c>
      <c r="E480" s="27" t="e">
        <f>VLOOKUP($B480,'Prix de Vente'!G:H,2,FALSE)</f>
        <v>#N/A</v>
      </c>
      <c r="F480" s="27" t="e">
        <f t="shared" si="21"/>
        <v>#N/A</v>
      </c>
    </row>
    <row r="481" spans="1:6" ht="15.75">
      <c r="A481" s="26" t="s">
        <v>17</v>
      </c>
      <c r="B481" s="30" t="s">
        <v>47</v>
      </c>
      <c r="C481" s="27">
        <v>68</v>
      </c>
      <c r="D481" s="27">
        <f t="shared" si="22"/>
        <v>74.8</v>
      </c>
      <c r="E481" s="27" t="e">
        <f>VLOOKUP($B481,'Prix de Vente'!G:H,2,FALSE)</f>
        <v>#N/A</v>
      </c>
      <c r="F481" s="27" t="e">
        <f t="shared" si="21"/>
        <v>#N/A</v>
      </c>
    </row>
    <row r="482" spans="1:6" ht="15.75">
      <c r="A482" s="26" t="s">
        <v>17</v>
      </c>
      <c r="B482" s="30" t="s">
        <v>44</v>
      </c>
      <c r="C482" s="27">
        <v>23</v>
      </c>
      <c r="D482" s="27">
        <f t="shared" si="22"/>
        <v>25.3</v>
      </c>
      <c r="E482" s="27" t="e">
        <f>VLOOKUP($B482,'Prix de Vente'!G:H,2,FALSE)</f>
        <v>#N/A</v>
      </c>
      <c r="F482" s="27" t="e">
        <f t="shared" si="21"/>
        <v>#N/A</v>
      </c>
    </row>
    <row r="483" spans="1:6" ht="15.75">
      <c r="A483" s="26" t="s">
        <v>17</v>
      </c>
      <c r="B483" s="30" t="s">
        <v>45</v>
      </c>
      <c r="C483" s="27"/>
      <c r="D483" s="27">
        <f t="shared" si="22"/>
        <v>0</v>
      </c>
      <c r="E483" s="27" t="e">
        <f>VLOOKUP($B483,'Prix de Vente'!G:H,2,FALSE)</f>
        <v>#N/A</v>
      </c>
      <c r="F483" s="27" t="e">
        <f t="shared" si="21"/>
        <v>#N/A</v>
      </c>
    </row>
    <row r="484" spans="1:6" ht="15.75">
      <c r="A484" s="26" t="s">
        <v>17</v>
      </c>
      <c r="B484" s="30" t="s">
        <v>46</v>
      </c>
      <c r="C484" s="27">
        <v>18</v>
      </c>
      <c r="D484" s="27">
        <f t="shared" si="22"/>
        <v>19.8</v>
      </c>
      <c r="E484" s="27" t="e">
        <f>VLOOKUP($B484,'Prix de Vente'!G:H,2,FALSE)</f>
        <v>#N/A</v>
      </c>
      <c r="F484" s="27" t="e">
        <f t="shared" si="21"/>
        <v>#N/A</v>
      </c>
    </row>
    <row r="485" spans="1:6" ht="15.75">
      <c r="A485" s="26" t="s">
        <v>17</v>
      </c>
      <c r="B485" s="30" t="s">
        <v>85</v>
      </c>
      <c r="C485" s="27"/>
      <c r="D485" s="27">
        <f t="shared" si="22"/>
        <v>0</v>
      </c>
      <c r="E485" s="27" t="e">
        <f>VLOOKUP($B485,'Prix de Vente'!G:H,2,FALSE)</f>
        <v>#N/A</v>
      </c>
      <c r="F485" s="27" t="e">
        <f t="shared" si="21"/>
        <v>#N/A</v>
      </c>
    </row>
    <row r="486" spans="1:6" ht="15.75">
      <c r="A486" s="26" t="s">
        <v>17</v>
      </c>
      <c r="B486" s="30" t="s">
        <v>48</v>
      </c>
      <c r="C486" s="27">
        <v>59542</v>
      </c>
      <c r="D486" s="27">
        <f t="shared" si="22"/>
        <v>65496.2</v>
      </c>
      <c r="E486" s="27" t="e">
        <f>VLOOKUP($B486,'Prix de Vente'!G:H,2,FALSE)</f>
        <v>#N/A</v>
      </c>
      <c r="F486" s="27" t="e">
        <f t="shared" si="21"/>
        <v>#N/A</v>
      </c>
    </row>
    <row r="487" spans="1:6" ht="15.75">
      <c r="A487" s="26" t="s">
        <v>17</v>
      </c>
      <c r="B487" s="30" t="s">
        <v>49</v>
      </c>
      <c r="C487" s="27">
        <v>11230</v>
      </c>
      <c r="D487" s="27">
        <f t="shared" si="22"/>
        <v>12353</v>
      </c>
      <c r="E487" s="27" t="e">
        <f>VLOOKUP($B487,'Prix de Vente'!G:H,2,FALSE)</f>
        <v>#N/A</v>
      </c>
      <c r="F487" s="27" t="e">
        <f t="shared" si="21"/>
        <v>#N/A</v>
      </c>
    </row>
    <row r="488" spans="1:6" ht="15.75">
      <c r="A488" s="26" t="s">
        <v>17</v>
      </c>
      <c r="B488" s="30" t="s">
        <v>50</v>
      </c>
      <c r="C488" s="27">
        <v>2587</v>
      </c>
      <c r="D488" s="27">
        <f t="shared" si="22"/>
        <v>2845.7</v>
      </c>
      <c r="E488" s="27" t="e">
        <f>VLOOKUP($B488,'Prix de Vente'!G:H,2,FALSE)</f>
        <v>#N/A</v>
      </c>
      <c r="F488" s="27" t="e">
        <f t="shared" si="21"/>
        <v>#N/A</v>
      </c>
    </row>
    <row r="489" spans="1:6" ht="15.75">
      <c r="A489" s="26" t="s">
        <v>17</v>
      </c>
      <c r="B489" s="30" t="s">
        <v>51</v>
      </c>
      <c r="C489" s="27">
        <v>1182</v>
      </c>
      <c r="D489" s="27">
        <f t="shared" si="22"/>
        <v>1300.2</v>
      </c>
      <c r="E489" s="27" t="e">
        <f>VLOOKUP($B489,'Prix de Vente'!G:H,2,FALSE)</f>
        <v>#N/A</v>
      </c>
      <c r="F489" s="27" t="e">
        <f t="shared" si="21"/>
        <v>#N/A</v>
      </c>
    </row>
    <row r="490" spans="1:6" ht="15.75">
      <c r="A490" s="26" t="s">
        <v>17</v>
      </c>
      <c r="B490" s="30" t="s">
        <v>52</v>
      </c>
      <c r="C490" s="27">
        <v>6667</v>
      </c>
      <c r="D490" s="27">
        <f t="shared" si="22"/>
        <v>7333.7</v>
      </c>
      <c r="E490" s="27" t="e">
        <f>VLOOKUP($B490,'Prix de Vente'!G:H,2,FALSE)</f>
        <v>#N/A</v>
      </c>
      <c r="F490" s="27" t="e">
        <f t="shared" si="21"/>
        <v>#N/A</v>
      </c>
    </row>
    <row r="491" spans="1:6" ht="15.75">
      <c r="A491" s="26" t="s">
        <v>17</v>
      </c>
      <c r="B491" s="30" t="s">
        <v>53</v>
      </c>
      <c r="C491" s="27">
        <v>1</v>
      </c>
      <c r="D491" s="27">
        <f t="shared" si="22"/>
        <v>1.1000000000000001</v>
      </c>
      <c r="E491" s="27" t="e">
        <f>VLOOKUP($B491,'Prix de Vente'!G:H,2,FALSE)</f>
        <v>#N/A</v>
      </c>
      <c r="F491" s="27" t="e">
        <f t="shared" si="21"/>
        <v>#N/A</v>
      </c>
    </row>
    <row r="492" spans="1:6" ht="15.75">
      <c r="A492" s="26" t="s">
        <v>17</v>
      </c>
      <c r="B492" s="30" t="s">
        <v>54</v>
      </c>
      <c r="C492" s="27">
        <v>106</v>
      </c>
      <c r="D492" s="27">
        <f t="shared" si="22"/>
        <v>116.6</v>
      </c>
      <c r="E492" s="27" t="e">
        <f>VLOOKUP($B492,'Prix de Vente'!G:H,2,FALSE)</f>
        <v>#N/A</v>
      </c>
      <c r="F492" s="27" t="e">
        <f t="shared" si="21"/>
        <v>#N/A</v>
      </c>
    </row>
    <row r="493" spans="1:6" ht="15.75">
      <c r="A493" s="26" t="s">
        <v>17</v>
      </c>
      <c r="B493" s="30" t="s">
        <v>55</v>
      </c>
      <c r="C493" s="27">
        <v>5</v>
      </c>
      <c r="D493" s="27">
        <f t="shared" si="22"/>
        <v>5.5</v>
      </c>
      <c r="E493" s="27" t="e">
        <f>VLOOKUP($B493,'Prix de Vente'!G:H,2,FALSE)</f>
        <v>#N/A</v>
      </c>
      <c r="F493" s="27" t="e">
        <f t="shared" si="21"/>
        <v>#N/A</v>
      </c>
    </row>
    <row r="494" spans="1:6" ht="15.75">
      <c r="A494" s="26" t="s">
        <v>17</v>
      </c>
      <c r="B494" s="30" t="s">
        <v>56</v>
      </c>
      <c r="C494" s="27">
        <v>22</v>
      </c>
      <c r="D494" s="27">
        <f t="shared" si="22"/>
        <v>24.2</v>
      </c>
      <c r="E494" s="27" t="e">
        <f>VLOOKUP($B494,'Prix de Vente'!G:H,2,FALSE)</f>
        <v>#N/A</v>
      </c>
      <c r="F494" s="27" t="e">
        <f t="shared" si="21"/>
        <v>#N/A</v>
      </c>
    </row>
    <row r="495" spans="1:6" ht="15.75">
      <c r="A495" s="26" t="s">
        <v>17</v>
      </c>
      <c r="B495" s="30" t="s">
        <v>57</v>
      </c>
      <c r="C495" s="27">
        <v>2</v>
      </c>
      <c r="D495" s="27">
        <f t="shared" si="22"/>
        <v>2.2000000000000002</v>
      </c>
      <c r="E495" s="27" t="e">
        <f>VLOOKUP($B495,'Prix de Vente'!G:H,2,FALSE)</f>
        <v>#N/A</v>
      </c>
      <c r="F495" s="27" t="e">
        <f t="shared" si="21"/>
        <v>#N/A</v>
      </c>
    </row>
    <row r="496" spans="1:6" ht="15.75">
      <c r="A496" s="26" t="s">
        <v>17</v>
      </c>
      <c r="B496" s="30" t="s">
        <v>58</v>
      </c>
      <c r="C496" s="27">
        <v>4</v>
      </c>
      <c r="D496" s="27">
        <f t="shared" si="22"/>
        <v>4.4000000000000004</v>
      </c>
      <c r="E496" s="27" t="e">
        <f>VLOOKUP($B496,'Prix de Vente'!G:H,2,FALSE)</f>
        <v>#N/A</v>
      </c>
      <c r="F496" s="27" t="e">
        <f t="shared" si="21"/>
        <v>#N/A</v>
      </c>
    </row>
  </sheetData>
  <mergeCells count="3">
    <mergeCell ref="D4:F4"/>
    <mergeCell ref="A1:F2"/>
    <mergeCell ref="J5:K5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X10"/>
  <sheetViews>
    <sheetView workbookViewId="0">
      <selection activeCell="B14" sqref="B14"/>
    </sheetView>
  </sheetViews>
  <sheetFormatPr baseColWidth="10" defaultColWidth="9.140625" defaultRowHeight="15"/>
  <cols>
    <col min="1" max="1" width="9.7109375" bestFit="1" customWidth="1"/>
    <col min="2" max="2" width="26" bestFit="1" customWidth="1"/>
    <col min="3" max="3" width="33.28515625" customWidth="1"/>
    <col min="4" max="4" width="20.140625" bestFit="1" customWidth="1"/>
    <col min="5" max="6" width="11.42578125" hidden="1" customWidth="1"/>
    <col min="7" max="7" width="43.140625" hidden="1" customWidth="1"/>
    <col min="8" max="8" width="13.5703125" hidden="1" customWidth="1"/>
    <col min="9" max="23" width="11.42578125" hidden="1" customWidth="1"/>
    <col min="24" max="255" width="11.42578125" customWidth="1"/>
  </cols>
  <sheetData>
    <row r="1" spans="1:4">
      <c r="A1" s="50" t="s">
        <v>0</v>
      </c>
      <c r="B1" s="52" t="s">
        <v>1</v>
      </c>
      <c r="C1" s="48" t="s">
        <v>2</v>
      </c>
      <c r="D1" s="48" t="s">
        <v>89</v>
      </c>
    </row>
    <row r="2" spans="1:4" ht="15.75" thickBot="1">
      <c r="A2" s="51"/>
      <c r="B2" s="53"/>
      <c r="C2" s="49"/>
      <c r="D2" s="49"/>
    </row>
    <row r="3" spans="1:4">
      <c r="A3" s="55" t="s">
        <v>3</v>
      </c>
      <c r="B3" s="60" t="s">
        <v>4</v>
      </c>
      <c r="C3" s="69" t="s">
        <v>95</v>
      </c>
      <c r="D3" s="79">
        <v>1000</v>
      </c>
    </row>
    <row r="4" spans="1:4" ht="15.75" thickBot="1">
      <c r="A4" s="56"/>
      <c r="B4" s="61"/>
      <c r="C4" s="70" t="s">
        <v>96</v>
      </c>
      <c r="D4" s="80">
        <v>2000</v>
      </c>
    </row>
    <row r="5" spans="1:4">
      <c r="A5" s="56"/>
      <c r="B5" s="60" t="s">
        <v>94</v>
      </c>
      <c r="C5" s="69" t="s">
        <v>97</v>
      </c>
      <c r="D5" s="79">
        <v>3000</v>
      </c>
    </row>
    <row r="6" spans="1:4" ht="15.75" thickBot="1">
      <c r="A6" s="56"/>
      <c r="B6" s="61"/>
      <c r="C6" s="70" t="s">
        <v>98</v>
      </c>
      <c r="D6" s="80">
        <v>4000</v>
      </c>
    </row>
    <row r="7" spans="1:4">
      <c r="A7" s="56"/>
      <c r="B7" s="60" t="s">
        <v>6</v>
      </c>
      <c r="C7" s="69" t="s">
        <v>99</v>
      </c>
      <c r="D7" s="79">
        <v>5000</v>
      </c>
    </row>
    <row r="8" spans="1:4" ht="15.75" thickBot="1">
      <c r="A8" s="56"/>
      <c r="B8" s="61"/>
      <c r="C8" s="70" t="s">
        <v>100</v>
      </c>
      <c r="D8" s="80">
        <v>6000</v>
      </c>
    </row>
    <row r="9" spans="1:4">
      <c r="A9" s="56"/>
      <c r="B9" s="60" t="s">
        <v>5</v>
      </c>
      <c r="C9" s="69" t="s">
        <v>101</v>
      </c>
      <c r="D9" s="81">
        <v>7000</v>
      </c>
    </row>
    <row r="10" spans="1:4" ht="15.75" thickBot="1">
      <c r="A10" s="57"/>
      <c r="B10" s="61"/>
      <c r="C10" s="70" t="s">
        <v>102</v>
      </c>
      <c r="D10" s="80">
        <v>8000</v>
      </c>
    </row>
  </sheetData>
  <mergeCells count="9">
    <mergeCell ref="A3:A10"/>
    <mergeCell ref="B3:B4"/>
    <mergeCell ref="B5:B6"/>
    <mergeCell ref="B7:B8"/>
    <mergeCell ref="B9:B10"/>
    <mergeCell ref="D1:D2"/>
    <mergeCell ref="A1:A2"/>
    <mergeCell ref="B1:B2"/>
    <mergeCell ref="C1:C2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01</vt:lpstr>
      <vt:lpstr>02</vt:lpstr>
      <vt:lpstr>03</vt:lpstr>
      <vt:lpstr>04</vt:lpstr>
      <vt:lpstr>05</vt:lpstr>
      <vt:lpstr>RECAP+CA</vt:lpstr>
      <vt:lpstr>Base de données-Recap</vt:lpstr>
      <vt:lpstr>Commerciaux</vt:lpstr>
      <vt:lpstr>Objectifs - Commerciaux</vt:lpstr>
      <vt:lpstr>Prix de Vente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Abou</dc:creator>
  <cp:lastModifiedBy>Frederic Kouamé</cp:lastModifiedBy>
  <dcterms:created xsi:type="dcterms:W3CDTF">2014-06-11T15:59:12Z</dcterms:created>
  <dcterms:modified xsi:type="dcterms:W3CDTF">2015-07-21T12:03:34Z</dcterms:modified>
</cp:coreProperties>
</file>