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 activeTab="1"/>
  </bookViews>
  <sheets>
    <sheet name="Si 3 niveaux " sheetId="3" r:id="rId1"/>
    <sheet name="6 niveaux" sheetId="5" r:id="rId2"/>
  </sheets>
  <definedNames>
    <definedName name="dep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5" l="1"/>
  <c r="F2" i="5" s="1"/>
  <c r="E3" i="5"/>
  <c r="E4" i="5"/>
  <c r="E5" i="5"/>
  <c r="E6" i="5"/>
  <c r="E7" i="5"/>
  <c r="E8" i="5"/>
  <c r="E9" i="5"/>
  <c r="E10" i="5"/>
  <c r="I6" i="5" l="1"/>
  <c r="G4" i="5"/>
  <c r="F4" i="5"/>
  <c r="I8" i="5"/>
  <c r="F5" i="5"/>
  <c r="L2" i="5"/>
  <c r="H8" i="5"/>
  <c r="F6" i="5"/>
  <c r="I10" i="5"/>
  <c r="G8" i="5"/>
  <c r="F7" i="5"/>
  <c r="J3" i="5"/>
  <c r="I2" i="5"/>
  <c r="J6" i="5"/>
  <c r="H4" i="5"/>
  <c r="G3" i="5"/>
  <c r="J7" i="5"/>
  <c r="H5" i="5"/>
  <c r="J8" i="5"/>
  <c r="H6" i="5"/>
  <c r="H7" i="5"/>
  <c r="G6" i="5"/>
  <c r="J10" i="5"/>
  <c r="J2" i="5"/>
  <c r="H10" i="5"/>
  <c r="G9" i="5"/>
  <c r="F8" i="5"/>
  <c r="J4" i="5"/>
  <c r="I3" i="5"/>
  <c r="H2" i="5"/>
  <c r="F3" i="5"/>
  <c r="I7" i="5"/>
  <c r="G5" i="5"/>
  <c r="J9" i="5"/>
  <c r="I9" i="5"/>
  <c r="G7" i="5"/>
  <c r="H9" i="5"/>
  <c r="L9" i="5" s="1"/>
  <c r="G10" i="5"/>
  <c r="F9" i="5"/>
  <c r="J5" i="5"/>
  <c r="I4" i="5"/>
  <c r="H3" i="5"/>
  <c r="L10" i="5" s="1"/>
  <c r="G2" i="5"/>
  <c r="F10" i="5"/>
  <c r="I5" i="5"/>
  <c r="L3" i="5" l="1"/>
  <c r="L4" i="5" s="1"/>
  <c r="L6" i="5" l="1"/>
  <c r="L5" i="5"/>
  <c r="L7" i="5"/>
  <c r="L8" i="5"/>
  <c r="G4" i="3" l="1"/>
  <c r="G5" i="3"/>
  <c r="G6" i="3"/>
  <c r="J6" i="3" s="1"/>
  <c r="G7" i="3"/>
  <c r="G8" i="3"/>
  <c r="J8" i="3" s="1"/>
  <c r="G9" i="3"/>
  <c r="J9" i="3" s="1"/>
  <c r="G10" i="3"/>
  <c r="J10" i="3" s="1"/>
  <c r="G11" i="3"/>
  <c r="J11" i="3" s="1"/>
  <c r="G12" i="3"/>
  <c r="J12" i="3" s="1"/>
  <c r="G13" i="3"/>
  <c r="G14" i="3"/>
  <c r="J14" i="3" s="1"/>
  <c r="G15" i="3"/>
  <c r="J15" i="3" s="1"/>
  <c r="G16" i="3"/>
  <c r="G17" i="3"/>
  <c r="J17" i="3" s="1"/>
  <c r="G18" i="3"/>
  <c r="J18" i="3" s="1"/>
  <c r="G19" i="3"/>
  <c r="G20" i="3"/>
  <c r="G21" i="3"/>
  <c r="J21" i="3" s="1"/>
  <c r="G22" i="3"/>
  <c r="G23" i="3"/>
  <c r="J23" i="3" s="1"/>
  <c r="G3" i="3"/>
  <c r="H4" i="3" l="1"/>
  <c r="J3" i="3"/>
  <c r="H11" i="3"/>
  <c r="H10" i="3"/>
  <c r="J4" i="3"/>
  <c r="H19" i="3"/>
  <c r="H17" i="3"/>
  <c r="H9" i="3"/>
  <c r="H3" i="3"/>
  <c r="H16" i="3"/>
  <c r="H8" i="3"/>
  <c r="H23" i="3"/>
  <c r="H15" i="3"/>
  <c r="H7" i="3"/>
  <c r="J7" i="3" s="1"/>
  <c r="H22" i="3"/>
  <c r="H14" i="3"/>
  <c r="H6" i="3"/>
  <c r="H18" i="3"/>
  <c r="H21" i="3"/>
  <c r="H13" i="3"/>
  <c r="H5" i="3"/>
  <c r="H20" i="3"/>
  <c r="H12" i="3"/>
  <c r="J22" i="3" l="1"/>
  <c r="J20" i="3"/>
  <c r="J19" i="3"/>
  <c r="J5" i="3"/>
  <c r="J13" i="3"/>
  <c r="J16" i="3"/>
</calcChain>
</file>

<file path=xl/sharedStrings.xml><?xml version="1.0" encoding="utf-8"?>
<sst xmlns="http://schemas.openxmlformats.org/spreadsheetml/2006/main" count="114" uniqueCount="75">
  <si>
    <t>Niveau</t>
  </si>
  <si>
    <t>Composant</t>
  </si>
  <si>
    <t>Composant_Designation</t>
  </si>
  <si>
    <t>Qté</t>
  </si>
  <si>
    <t>E29609</t>
  </si>
  <si>
    <t xml:space="preserve">  1</t>
  </si>
  <si>
    <t>E21591.000</t>
  </si>
  <si>
    <t xml:space="preserve">    2</t>
  </si>
  <si>
    <t>TOLE DE PROTECTION PANNEAU</t>
  </si>
  <si>
    <t>E21591.010</t>
  </si>
  <si>
    <t xml:space="preserve">      3</t>
  </si>
  <si>
    <t>E21476.000</t>
  </si>
  <si>
    <t>E21473.000</t>
  </si>
  <si>
    <t>M761090</t>
  </si>
  <si>
    <t>TUBE PE100 PN10 D.90X5.4</t>
  </si>
  <si>
    <t>E21590.000</t>
  </si>
  <si>
    <t>PLAT DE LIAISON SUPERIEUR</t>
  </si>
  <si>
    <t>Qté totale</t>
  </si>
  <si>
    <t>N° initial
de la ligne</t>
  </si>
  <si>
    <t>Niv.</t>
  </si>
  <si>
    <t>E21588.000</t>
  </si>
  <si>
    <t>PLAT DE FIXATION AU SOL</t>
  </si>
  <si>
    <t>E21588.010</t>
  </si>
  <si>
    <t>PLAT DE FIXATION AU SOL DEBITE</t>
  </si>
  <si>
    <t>M618304</t>
  </si>
  <si>
    <t>VIS INOX A2 H M 8X 20-20 - DIN 933</t>
  </si>
  <si>
    <t>M618314</t>
  </si>
  <si>
    <t>VIS INOX A2 H M 8X 70-22 - DIN 931</t>
  </si>
  <si>
    <t>M672108</t>
  </si>
  <si>
    <t>ECROU NYLSTOP INOX A2 H M 8 - DIN 985</t>
  </si>
  <si>
    <t>M681408</t>
  </si>
  <si>
    <t>RONDEL. INOX A2 M  8-18-1,5 - NFE25514</t>
  </si>
  <si>
    <t>E21471.000</t>
  </si>
  <si>
    <t>CORNIERE DROITE BLOC RETOUR</t>
  </si>
  <si>
    <t>E21472.010</t>
  </si>
  <si>
    <t>CORNIERE BLOC RETOUR DEBITEE</t>
  </si>
  <si>
    <t>M618310</t>
  </si>
  <si>
    <t>VIS INOX A2 H M 8X 50-50 - DIN 933</t>
  </si>
  <si>
    <t>E21474.000</t>
  </si>
  <si>
    <t>M371027</t>
  </si>
  <si>
    <t>TUB.X2CRNI.18.09 D. 26,9X2,6</t>
  </si>
  <si>
    <t>ENTRETOISE PLASTIQUE ØINT.34 - ØEXT.40</t>
  </si>
  <si>
    <t>E21472.000</t>
  </si>
  <si>
    <t>CORNIERE GAUCHE BLOC RETOUR</t>
  </si>
  <si>
    <t>Nb de 2
Au dessus</t>
  </si>
  <si>
    <t>Fichier de base</t>
  </si>
  <si>
    <t>Resultat</t>
  </si>
  <si>
    <t>Solution</t>
  </si>
  <si>
    <t>PLAT X2CRNI18.09   8X 50 CISA.</t>
  </si>
  <si>
    <t xml:space="preserve">          5</t>
  </si>
  <si>
    <t>M217085</t>
  </si>
  <si>
    <t>PLAT COTE EXTERIEUR L=1210</t>
  </si>
  <si>
    <t xml:space="preserve">        4</t>
  </si>
  <si>
    <t>E20348.040</t>
  </si>
  <si>
    <t>TUBE INOX 50X50X3 LG=1030 - Tube coté intérieur</t>
  </si>
  <si>
    <t>E20348.030</t>
  </si>
  <si>
    <t>TUBE INOX 50X50X3 LG=1030 - Tube coté extérieur</t>
  </si>
  <si>
    <t>E20348.020</t>
  </si>
  <si>
    <t>TUBE INOX 50X50X3 LG=1210 - 2x45° Tube de traverse</t>
  </si>
  <si>
    <t>E20348.010</t>
  </si>
  <si>
    <t>CHASSIS MODULE DE TRI</t>
  </si>
  <si>
    <t>E20348.000</t>
  </si>
  <si>
    <t>MODULE DE TRI PRE-ASSEMBLE</t>
  </si>
  <si>
    <t>E29369</t>
  </si>
  <si>
    <t>MODULE DE TRI ASSEMBLE</t>
  </si>
  <si>
    <t>E29314</t>
  </si>
  <si>
    <t>Nb de 5
au dessus</t>
  </si>
  <si>
    <t>Nb de 4
au dessus</t>
  </si>
  <si>
    <t>Nb de 3
au dessus</t>
  </si>
  <si>
    <t>Nb de 2
au dessus</t>
  </si>
  <si>
    <t>Nb de 1
au dessus</t>
  </si>
  <si>
    <t>Niveau pour
formule</t>
  </si>
  <si>
    <t>BLOC ANTI RETOUR FLANC PLASTIQUE PREPA.</t>
  </si>
  <si>
    <t>BARREAU PLASTIQUE</t>
  </si>
  <si>
    <t>AXE DE BARREAU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</si>
</sst>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Segoe UI"/>
      <family val="2"/>
    </font>
    <font>
      <b/>
      <sz val="10"/>
      <name val="Segoe UI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3" fillId="2" borderId="0" xfId="0" applyFont="1" applyFill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0" fontId="1" fillId="3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3</xdr:row>
      <xdr:rowOff>0</xdr:rowOff>
    </xdr:from>
    <xdr:to>
      <xdr:col>12</xdr:col>
      <xdr:colOff>342900</xdr:colOff>
      <xdr:row>10</xdr:row>
      <xdr:rowOff>9525</xdr:rowOff>
    </xdr:to>
    <xdr:sp macro="" textlink="">
      <xdr:nvSpPr>
        <xdr:cNvPr id="2" name="ZoneTexte 1"/>
        <xdr:cNvSpPr txBox="1"/>
      </xdr:nvSpPr>
      <xdr:spPr>
        <a:xfrm>
          <a:off x="10344150" y="838200"/>
          <a:ext cx="2019300" cy="12763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Fonctionne</a:t>
          </a:r>
          <a:r>
            <a:rPr lang="fr-FR" sz="1100" baseline="0"/>
            <a:t> si 3 niveaux et un seul niveau 1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12</xdr:row>
      <xdr:rowOff>0</xdr:rowOff>
    </xdr:from>
    <xdr:to>
      <xdr:col>3</xdr:col>
      <xdr:colOff>38100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266700" y="2638425"/>
          <a:ext cx="2057400" cy="8953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Fonctionne pour 6 niveaux et peu importe le nb de niveaux 1</a:t>
          </a:r>
        </a:p>
      </xdr:txBody>
    </xdr:sp>
    <xdr:clientData/>
  </xdr:twoCellAnchor>
  <xdr:twoCellAnchor>
    <xdr:from>
      <xdr:col>3</xdr:col>
      <xdr:colOff>2819400</xdr:colOff>
      <xdr:row>13</xdr:row>
      <xdr:rowOff>0</xdr:rowOff>
    </xdr:from>
    <xdr:to>
      <xdr:col>8</xdr:col>
      <xdr:colOff>295275</xdr:colOff>
      <xdr:row>17</xdr:row>
      <xdr:rowOff>95250</xdr:rowOff>
    </xdr:to>
    <xdr:sp macro="" textlink="">
      <xdr:nvSpPr>
        <xdr:cNvPr id="3" name="ZoneTexte 2"/>
        <xdr:cNvSpPr txBox="1"/>
      </xdr:nvSpPr>
      <xdr:spPr>
        <a:xfrm>
          <a:off x="5105400" y="2828925"/>
          <a:ext cx="3743325" cy="8572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MAJ automatique si changement du nombre de machine</a:t>
          </a:r>
          <a:r>
            <a:rPr lang="fr-FR" sz="1100" baseline="0"/>
            <a:t> commande. </a:t>
          </a:r>
        </a:p>
        <a:p>
          <a:r>
            <a:rPr lang="fr-FR" sz="1100" baseline="0"/>
            <a:t>Il suffit de changer la cellule K3 (en rouge)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D16" sqref="D16"/>
    </sheetView>
  </sheetViews>
  <sheetFormatPr baseColWidth="10" defaultRowHeight="15" x14ac:dyDescent="0.25"/>
  <cols>
    <col min="1" max="1" width="14.85546875" style="11" bestFit="1" customWidth="1"/>
    <col min="2" max="2" width="15.5703125" style="12" bestFit="1" customWidth="1"/>
    <col min="3" max="3" width="9.140625" style="12" bestFit="1" customWidth="1"/>
    <col min="4" max="4" width="48.140625" style="12" bestFit="1" customWidth="1"/>
    <col min="5" max="5" width="8.7109375" style="13" bestFit="1" customWidth="1"/>
    <col min="7" max="8" width="11.42578125" style="6"/>
    <col min="9" max="9" width="8.7109375" bestFit="1" customWidth="1"/>
    <col min="10" max="10" width="11.42578125" style="17"/>
    <col min="11" max="11" width="18" style="6" customWidth="1"/>
    <col min="12" max="16" width="11.42578125" style="6"/>
  </cols>
  <sheetData>
    <row r="1" spans="1:16" ht="23.25" x14ac:dyDescent="0.35">
      <c r="A1" s="18" t="s">
        <v>45</v>
      </c>
      <c r="B1" s="19"/>
      <c r="C1" s="19"/>
      <c r="D1" s="19"/>
      <c r="E1" s="20"/>
      <c r="G1" s="21" t="s">
        <v>47</v>
      </c>
      <c r="H1" s="21"/>
      <c r="I1" s="21"/>
      <c r="J1" s="14" t="s">
        <v>46</v>
      </c>
    </row>
    <row r="2" spans="1:16" s="2" customFormat="1" ht="28.5" x14ac:dyDescent="0.25">
      <c r="A2" s="7" t="s">
        <v>18</v>
      </c>
      <c r="B2" s="2" t="s">
        <v>1</v>
      </c>
      <c r="C2" s="2" t="s">
        <v>19</v>
      </c>
      <c r="D2" s="2" t="s">
        <v>2</v>
      </c>
      <c r="E2" s="8" t="s">
        <v>3</v>
      </c>
      <c r="G2" s="1" t="s">
        <v>0</v>
      </c>
      <c r="H2" s="1" t="s">
        <v>44</v>
      </c>
      <c r="I2" s="2" t="s">
        <v>3</v>
      </c>
      <c r="J2" s="15" t="s">
        <v>17</v>
      </c>
      <c r="K2" s="5"/>
      <c r="L2" s="5"/>
      <c r="M2" s="5"/>
      <c r="N2" s="5"/>
      <c r="O2" s="5"/>
      <c r="P2" s="5"/>
    </row>
    <row r="3" spans="1:16" s="4" customFormat="1" ht="14.25" x14ac:dyDescent="0.25">
      <c r="A3" s="9">
        <v>295</v>
      </c>
      <c r="B3" s="4" t="s">
        <v>4</v>
      </c>
      <c r="C3" s="4" t="s">
        <v>5</v>
      </c>
      <c r="D3" s="4" t="s">
        <v>72</v>
      </c>
      <c r="E3" s="10">
        <v>4</v>
      </c>
      <c r="G3" s="3">
        <f t="shared" ref="G3:G23" si="0">_xlfn.NUMBERVALUE(C3)</f>
        <v>1</v>
      </c>
      <c r="H3" s="3">
        <f>COUNTIF(G$3:G3,2)</f>
        <v>0</v>
      </c>
      <c r="I3" s="4">
        <v>4</v>
      </c>
      <c r="J3" s="16">
        <f>IF(G3=1,E3,IF(G3=2,E3*E$3,IF(G3=3,(VLOOKUP(H3,H:J,3,FALSE)*I3),autre)))</f>
        <v>4</v>
      </c>
      <c r="K3" s="3"/>
      <c r="L3" s="3"/>
      <c r="M3" s="3"/>
      <c r="N3" s="3"/>
      <c r="O3" s="3"/>
      <c r="P3" s="3"/>
    </row>
    <row r="4" spans="1:16" s="4" customFormat="1" ht="14.25" x14ac:dyDescent="0.25">
      <c r="A4" s="9">
        <v>296</v>
      </c>
      <c r="B4" s="4" t="s">
        <v>6</v>
      </c>
      <c r="C4" s="4" t="s">
        <v>7</v>
      </c>
      <c r="D4" s="4" t="s">
        <v>8</v>
      </c>
      <c r="E4" s="10">
        <v>2</v>
      </c>
      <c r="G4" s="3">
        <f t="shared" si="0"/>
        <v>2</v>
      </c>
      <c r="H4" s="3">
        <f>COUNTIF(G$3:G4,2)</f>
        <v>1</v>
      </c>
      <c r="I4" s="4">
        <v>2</v>
      </c>
      <c r="J4" s="16">
        <f>IF(G4=1,E4,IF(G4=2,E4*E$3,IF(G4=3,(VLOOKUP(H4,H:J,3,FALSE)*I4),autre)))</f>
        <v>8</v>
      </c>
      <c r="K4" s="3"/>
      <c r="L4" s="3"/>
      <c r="M4" s="3"/>
      <c r="N4" s="3"/>
      <c r="O4" s="3"/>
      <c r="P4" s="3"/>
    </row>
    <row r="5" spans="1:16" s="4" customFormat="1" ht="14.25" x14ac:dyDescent="0.25">
      <c r="A5" s="9">
        <v>297</v>
      </c>
      <c r="B5" s="4" t="s">
        <v>9</v>
      </c>
      <c r="C5" s="4" t="s">
        <v>10</v>
      </c>
      <c r="D5" s="4" t="s">
        <v>8</v>
      </c>
      <c r="E5" s="10">
        <v>1</v>
      </c>
      <c r="G5" s="3">
        <f t="shared" si="0"/>
        <v>3</v>
      </c>
      <c r="H5" s="3">
        <f>COUNTIF(G$3:G5,2)</f>
        <v>1</v>
      </c>
      <c r="I5" s="4">
        <v>1</v>
      </c>
      <c r="J5" s="16">
        <f>IF(G5=1,E5,IF(G5=2,E5*E$3,IF(G5=3,(VLOOKUP(H5,H:J,3,FALSE)*I5),autre)))</f>
        <v>8</v>
      </c>
      <c r="K5" s="3"/>
      <c r="L5" s="3"/>
      <c r="M5" s="3"/>
      <c r="N5" s="3"/>
      <c r="O5" s="3"/>
      <c r="P5" s="3"/>
    </row>
    <row r="6" spans="1:16" s="4" customFormat="1" ht="14.25" x14ac:dyDescent="0.25">
      <c r="A6" s="9">
        <v>298</v>
      </c>
      <c r="B6" s="4" t="s">
        <v>20</v>
      </c>
      <c r="C6" s="4" t="s">
        <v>7</v>
      </c>
      <c r="D6" s="4" t="s">
        <v>21</v>
      </c>
      <c r="E6" s="10">
        <v>3</v>
      </c>
      <c r="G6" s="3">
        <f t="shared" si="0"/>
        <v>2</v>
      </c>
      <c r="H6" s="3">
        <f>COUNTIF(G$3:G6,2)</f>
        <v>2</v>
      </c>
      <c r="I6" s="4">
        <v>3</v>
      </c>
      <c r="J6" s="16">
        <f>IF(G6=1,E6,IF(G6=2,E6*E$3,IF(G6=3,(VLOOKUP(H6,H:J,3,FALSE)*I6),autre)))</f>
        <v>12</v>
      </c>
      <c r="K6" s="3"/>
      <c r="L6" s="3"/>
      <c r="M6" s="3"/>
      <c r="N6" s="3"/>
      <c r="O6" s="3"/>
      <c r="P6" s="3"/>
    </row>
    <row r="7" spans="1:16" s="4" customFormat="1" ht="14.25" x14ac:dyDescent="0.25">
      <c r="A7" s="9">
        <v>299</v>
      </c>
      <c r="B7" s="4" t="s">
        <v>22</v>
      </c>
      <c r="C7" s="4" t="s">
        <v>10</v>
      </c>
      <c r="D7" s="4" t="s">
        <v>23</v>
      </c>
      <c r="E7" s="10">
        <v>1</v>
      </c>
      <c r="G7" s="3">
        <f t="shared" si="0"/>
        <v>3</v>
      </c>
      <c r="H7" s="3">
        <f>COUNTIF(G$3:G7,2)</f>
        <v>2</v>
      </c>
      <c r="I7" s="4">
        <v>1</v>
      </c>
      <c r="J7" s="16">
        <f>IF(G7=1,E7,IF(G7=2,E7*E$3,IF(G7=3,(VLOOKUP(H7,H:J,3,FALSE)*I7),autre)))</f>
        <v>12</v>
      </c>
      <c r="K7" s="3"/>
      <c r="L7" s="3"/>
      <c r="M7" s="3"/>
      <c r="N7" s="3"/>
      <c r="O7" s="3"/>
      <c r="P7" s="3"/>
    </row>
    <row r="8" spans="1:16" s="4" customFormat="1" ht="14.25" x14ac:dyDescent="0.25">
      <c r="A8" s="9">
        <v>300</v>
      </c>
      <c r="B8" s="4" t="s">
        <v>24</v>
      </c>
      <c r="C8" s="4" t="s">
        <v>7</v>
      </c>
      <c r="D8" s="4" t="s">
        <v>25</v>
      </c>
      <c r="E8" s="10">
        <v>6</v>
      </c>
      <c r="G8" s="3">
        <f t="shared" si="0"/>
        <v>2</v>
      </c>
      <c r="H8" s="3">
        <f>COUNTIF(G$3:G8,2)</f>
        <v>3</v>
      </c>
      <c r="I8" s="4">
        <v>6</v>
      </c>
      <c r="J8" s="16">
        <f>IF(G8=1,E8,IF(G8=2,E8*E$3,IF(G8=3,(VLOOKUP(H8,H:J,3,FALSE)*I8),autre)))</f>
        <v>24</v>
      </c>
      <c r="K8" s="3"/>
      <c r="L8" s="3"/>
      <c r="M8" s="3"/>
      <c r="N8" s="3"/>
      <c r="O8" s="3"/>
      <c r="P8" s="3"/>
    </row>
    <row r="9" spans="1:16" s="4" customFormat="1" ht="14.25" x14ac:dyDescent="0.25">
      <c r="A9" s="9">
        <v>301</v>
      </c>
      <c r="B9" s="4" t="s">
        <v>26</v>
      </c>
      <c r="C9" s="4" t="s">
        <v>7</v>
      </c>
      <c r="D9" s="4" t="s">
        <v>27</v>
      </c>
      <c r="E9" s="10">
        <v>16</v>
      </c>
      <c r="G9" s="3">
        <f t="shared" si="0"/>
        <v>2</v>
      </c>
      <c r="H9" s="3">
        <f>COUNTIF(G$3:G9,2)</f>
        <v>4</v>
      </c>
      <c r="I9" s="4">
        <v>16</v>
      </c>
      <c r="J9" s="16">
        <f>IF(G9=1,E9,IF(G9=2,E9*E$3,IF(G9=3,(VLOOKUP(H9,H:J,3,FALSE)*I9),autre)))</f>
        <v>64</v>
      </c>
      <c r="K9" s="3"/>
      <c r="L9" s="3"/>
      <c r="M9" s="3"/>
      <c r="N9" s="3"/>
      <c r="O9" s="3"/>
      <c r="P9" s="3"/>
    </row>
    <row r="10" spans="1:16" s="4" customFormat="1" ht="14.25" x14ac:dyDescent="0.25">
      <c r="A10" s="9">
        <v>302</v>
      </c>
      <c r="B10" s="4" t="s">
        <v>28</v>
      </c>
      <c r="C10" s="4" t="s">
        <v>7</v>
      </c>
      <c r="D10" s="4" t="s">
        <v>29</v>
      </c>
      <c r="E10" s="10">
        <v>24</v>
      </c>
      <c r="G10" s="3">
        <f t="shared" si="0"/>
        <v>2</v>
      </c>
      <c r="H10" s="3">
        <f>COUNTIF(G$3:G10,2)</f>
        <v>5</v>
      </c>
      <c r="I10" s="4">
        <v>24</v>
      </c>
      <c r="J10" s="16">
        <f>IF(G10=1,E10,IF(G10=2,E10*E$3,IF(G10=3,(VLOOKUP(H10,H:J,3,FALSE)*I10),autre)))</f>
        <v>96</v>
      </c>
      <c r="K10" s="3"/>
      <c r="L10" s="3"/>
      <c r="M10" s="3"/>
      <c r="N10" s="3"/>
      <c r="O10" s="3"/>
      <c r="P10" s="3"/>
    </row>
    <row r="11" spans="1:16" s="4" customFormat="1" ht="14.25" x14ac:dyDescent="0.25">
      <c r="A11" s="9">
        <v>303</v>
      </c>
      <c r="B11" s="4" t="s">
        <v>30</v>
      </c>
      <c r="C11" s="4" t="s">
        <v>7</v>
      </c>
      <c r="D11" s="4" t="s">
        <v>31</v>
      </c>
      <c r="E11" s="10">
        <v>15</v>
      </c>
      <c r="G11" s="3">
        <f t="shared" si="0"/>
        <v>2</v>
      </c>
      <c r="H11" s="3">
        <f>COUNTIF(G$3:G11,2)</f>
        <v>6</v>
      </c>
      <c r="I11" s="4">
        <v>15</v>
      </c>
      <c r="J11" s="16">
        <f>IF(G11=1,E11,IF(G11=2,E11*E$3,IF(G11=3,(VLOOKUP(H11,H:J,3,FALSE)*I11),autre)))</f>
        <v>60</v>
      </c>
      <c r="K11" s="3"/>
      <c r="L11" s="3"/>
      <c r="M11" s="3"/>
      <c r="N11" s="3"/>
      <c r="O11" s="3"/>
      <c r="P11" s="3"/>
    </row>
    <row r="12" spans="1:16" s="4" customFormat="1" ht="14.25" x14ac:dyDescent="0.25">
      <c r="A12" s="9">
        <v>304</v>
      </c>
      <c r="B12" s="4" t="s">
        <v>32</v>
      </c>
      <c r="C12" s="4" t="s">
        <v>7</v>
      </c>
      <c r="D12" s="4" t="s">
        <v>33</v>
      </c>
      <c r="E12" s="10">
        <v>1</v>
      </c>
      <c r="G12" s="3">
        <f t="shared" si="0"/>
        <v>2</v>
      </c>
      <c r="H12" s="3">
        <f>COUNTIF(G$3:G12,2)</f>
        <v>7</v>
      </c>
      <c r="I12" s="4">
        <v>1</v>
      </c>
      <c r="J12" s="16">
        <f>IF(G12=1,E12,IF(G12=2,E12*E$3,IF(G12=3,(VLOOKUP(H12,H:J,3,FALSE)*I12),autre)))</f>
        <v>4</v>
      </c>
      <c r="K12" s="3"/>
      <c r="L12" s="3"/>
      <c r="M12" s="3"/>
      <c r="N12" s="3"/>
      <c r="O12" s="3"/>
      <c r="P12" s="3"/>
    </row>
    <row r="13" spans="1:16" s="4" customFormat="1" ht="14.25" x14ac:dyDescent="0.25">
      <c r="A13" s="9">
        <v>305</v>
      </c>
      <c r="B13" s="4" t="s">
        <v>34</v>
      </c>
      <c r="C13" s="4" t="s">
        <v>10</v>
      </c>
      <c r="D13" s="4" t="s">
        <v>35</v>
      </c>
      <c r="E13" s="10">
        <v>1</v>
      </c>
      <c r="G13" s="3">
        <f t="shared" si="0"/>
        <v>3</v>
      </c>
      <c r="H13" s="3">
        <f>COUNTIF(G$3:G13,2)</f>
        <v>7</v>
      </c>
      <c r="I13" s="4">
        <v>1</v>
      </c>
      <c r="J13" s="16">
        <f>IF(G13=1,E13,IF(G13=2,E13*E$3,IF(G13=3,(VLOOKUP(H13,H:J,3,FALSE)*I13),autre)))</f>
        <v>4</v>
      </c>
      <c r="K13" s="3"/>
      <c r="L13" s="3"/>
      <c r="M13" s="3"/>
      <c r="N13" s="3"/>
      <c r="O13" s="3"/>
      <c r="P13" s="3"/>
    </row>
    <row r="14" spans="1:16" s="4" customFormat="1" ht="14.25" x14ac:dyDescent="0.25">
      <c r="A14" s="9">
        <v>306</v>
      </c>
      <c r="B14" s="4" t="s">
        <v>36</v>
      </c>
      <c r="C14" s="4" t="s">
        <v>7</v>
      </c>
      <c r="D14" s="4" t="s">
        <v>37</v>
      </c>
      <c r="E14" s="10">
        <v>2</v>
      </c>
      <c r="G14" s="3">
        <f t="shared" si="0"/>
        <v>2</v>
      </c>
      <c r="H14" s="3">
        <f>COUNTIF(G$3:G14,2)</f>
        <v>8</v>
      </c>
      <c r="I14" s="4">
        <v>2</v>
      </c>
      <c r="J14" s="16">
        <f>IF(G14=1,E14,IF(G14=2,E14*E$3,IF(G14=3,(VLOOKUP(H14,H:J,3,FALSE)*I14),autre)))</f>
        <v>8</v>
      </c>
      <c r="K14" s="3"/>
      <c r="L14" s="3"/>
      <c r="M14" s="3"/>
      <c r="N14" s="3"/>
      <c r="O14" s="3"/>
      <c r="P14" s="3"/>
    </row>
    <row r="15" spans="1:16" s="4" customFormat="1" ht="14.25" x14ac:dyDescent="0.25">
      <c r="A15" s="9">
        <v>307</v>
      </c>
      <c r="B15" s="4" t="s">
        <v>38</v>
      </c>
      <c r="C15" s="4" t="s">
        <v>7</v>
      </c>
      <c r="D15" s="4" t="s">
        <v>74</v>
      </c>
      <c r="E15" s="10">
        <v>1</v>
      </c>
      <c r="G15" s="3">
        <f t="shared" si="0"/>
        <v>2</v>
      </c>
      <c r="H15" s="3">
        <f>COUNTIF(G$3:G15,2)</f>
        <v>9</v>
      </c>
      <c r="I15" s="4">
        <v>1</v>
      </c>
      <c r="J15" s="16">
        <f>IF(G15=1,E15,IF(G15=2,E15*E$3,IF(G15=3,(VLOOKUP(H15,H:J,3,FALSE)*I15),autre)))</f>
        <v>4</v>
      </c>
      <c r="K15" s="3"/>
      <c r="L15" s="3"/>
      <c r="M15" s="3"/>
      <c r="N15" s="3"/>
      <c r="O15" s="3"/>
      <c r="P15" s="3"/>
    </row>
    <row r="16" spans="1:16" s="4" customFormat="1" ht="14.25" x14ac:dyDescent="0.25">
      <c r="A16" s="9">
        <v>308</v>
      </c>
      <c r="B16" s="4" t="s">
        <v>39</v>
      </c>
      <c r="C16" s="4" t="s">
        <v>10</v>
      </c>
      <c r="D16" s="4" t="s">
        <v>40</v>
      </c>
      <c r="E16" s="10">
        <v>0.5</v>
      </c>
      <c r="G16" s="3">
        <f t="shared" si="0"/>
        <v>3</v>
      </c>
      <c r="H16" s="3">
        <f>COUNTIF(G$3:G16,2)</f>
        <v>9</v>
      </c>
      <c r="I16" s="4">
        <v>0.5</v>
      </c>
      <c r="J16" s="16">
        <f>IF(G16=1,E16,IF(G16=2,E16*E$3,IF(G16=3,(VLOOKUP(H16,H:J,3,FALSE)*I16),autre)))</f>
        <v>2</v>
      </c>
      <c r="K16" s="3"/>
      <c r="L16" s="3"/>
      <c r="M16" s="3"/>
      <c r="N16" s="3"/>
      <c r="O16" s="3"/>
      <c r="P16" s="3"/>
    </row>
    <row r="17" spans="1:16" s="4" customFormat="1" ht="14.25" x14ac:dyDescent="0.25">
      <c r="A17" s="9">
        <v>309</v>
      </c>
      <c r="B17" s="4" t="s">
        <v>11</v>
      </c>
      <c r="C17" s="4" t="s">
        <v>7</v>
      </c>
      <c r="D17" s="4" t="s">
        <v>41</v>
      </c>
      <c r="E17" s="10">
        <v>5</v>
      </c>
      <c r="G17" s="3">
        <f t="shared" si="0"/>
        <v>2</v>
      </c>
      <c r="H17" s="3">
        <f>COUNTIF(G$3:G17,2)</f>
        <v>10</v>
      </c>
      <c r="I17" s="4">
        <v>5</v>
      </c>
      <c r="J17" s="16">
        <f>IF(G17=1,E17,IF(G17=2,E17*E$3,IF(G17=3,(VLOOKUP(H17,H:J,3,FALSE)*I17),autre)))</f>
        <v>20</v>
      </c>
      <c r="K17" s="3"/>
      <c r="L17" s="3"/>
      <c r="M17" s="3"/>
      <c r="N17" s="3"/>
      <c r="O17" s="3"/>
      <c r="P17" s="3"/>
    </row>
    <row r="18" spans="1:16" s="4" customFormat="1" ht="14.25" x14ac:dyDescent="0.25">
      <c r="A18" s="9">
        <v>310</v>
      </c>
      <c r="B18" s="4" t="s">
        <v>12</v>
      </c>
      <c r="C18" s="4" t="s">
        <v>7</v>
      </c>
      <c r="D18" s="4" t="s">
        <v>73</v>
      </c>
      <c r="E18" s="10">
        <v>4</v>
      </c>
      <c r="G18" s="3">
        <f t="shared" si="0"/>
        <v>2</v>
      </c>
      <c r="H18" s="3">
        <f>COUNTIF(G$3:G18,2)</f>
        <v>11</v>
      </c>
      <c r="I18" s="4">
        <v>4</v>
      </c>
      <c r="J18" s="16">
        <f>IF(G18=1,E18,IF(G18=2,E18*E$3,IF(G18=3,(VLOOKUP(H18,H:J,3,FALSE)*I18),autre)))</f>
        <v>16</v>
      </c>
      <c r="K18" s="3"/>
      <c r="L18" s="3"/>
      <c r="M18" s="3"/>
      <c r="N18" s="3"/>
      <c r="O18" s="3"/>
      <c r="P18" s="3"/>
    </row>
    <row r="19" spans="1:16" s="4" customFormat="1" ht="14.25" x14ac:dyDescent="0.25">
      <c r="A19" s="9">
        <v>311</v>
      </c>
      <c r="B19" s="4" t="s">
        <v>13</v>
      </c>
      <c r="C19" s="4" t="s">
        <v>10</v>
      </c>
      <c r="D19" s="4" t="s">
        <v>14</v>
      </c>
      <c r="E19" s="10">
        <v>0.97500000000000009</v>
      </c>
      <c r="G19" s="3">
        <f t="shared" si="0"/>
        <v>3</v>
      </c>
      <c r="H19" s="3">
        <f>COUNTIF(G$3:G19,2)</f>
        <v>11</v>
      </c>
      <c r="I19" s="4">
        <v>0.97500000000000009</v>
      </c>
      <c r="J19" s="16">
        <f>IF(G19=1,E19,IF(G19=2,E19*E$3,IF(G19=3,(VLOOKUP(H19,H:J,3,FALSE)*I19),autre)))</f>
        <v>15.600000000000001</v>
      </c>
      <c r="K19" s="3"/>
      <c r="L19" s="3"/>
      <c r="M19" s="3"/>
      <c r="N19" s="3"/>
      <c r="O19" s="3"/>
      <c r="P19" s="3"/>
    </row>
    <row r="20" spans="1:16" s="4" customFormat="1" ht="14.25" x14ac:dyDescent="0.25">
      <c r="A20" s="9">
        <v>312</v>
      </c>
      <c r="B20" s="4" t="s">
        <v>13</v>
      </c>
      <c r="C20" s="4" t="s">
        <v>10</v>
      </c>
      <c r="D20" s="4" t="s">
        <v>14</v>
      </c>
      <c r="E20" s="10">
        <v>2.5000000000000001E-2</v>
      </c>
      <c r="G20" s="3">
        <f t="shared" si="0"/>
        <v>3</v>
      </c>
      <c r="H20" s="3">
        <f>COUNTIF(G$3:G20,2)</f>
        <v>11</v>
      </c>
      <c r="I20" s="4">
        <v>2.5000000000000001E-2</v>
      </c>
      <c r="J20" s="16">
        <f>IF(G20=1,E20,IF(G20=2,E20*E$3,IF(G20=3,(VLOOKUP(H20,H:J,3,FALSE)*I20),autre)))</f>
        <v>0.4</v>
      </c>
      <c r="K20" s="3"/>
      <c r="L20" s="3"/>
      <c r="M20" s="3"/>
      <c r="N20" s="3"/>
      <c r="O20" s="3"/>
      <c r="P20" s="3"/>
    </row>
    <row r="21" spans="1:16" s="4" customFormat="1" ht="14.25" x14ac:dyDescent="0.25">
      <c r="A21" s="9">
        <v>313</v>
      </c>
      <c r="B21" s="4" t="s">
        <v>42</v>
      </c>
      <c r="C21" s="4" t="s">
        <v>7</v>
      </c>
      <c r="D21" s="4" t="s">
        <v>43</v>
      </c>
      <c r="E21" s="10">
        <v>1</v>
      </c>
      <c r="G21" s="3">
        <f t="shared" si="0"/>
        <v>2</v>
      </c>
      <c r="H21" s="3">
        <f>COUNTIF(G$3:G21,2)</f>
        <v>12</v>
      </c>
      <c r="I21" s="4">
        <v>1</v>
      </c>
      <c r="J21" s="16">
        <f>IF(G21=1,E21,IF(G21=2,E21*E$3,IF(G21=3,(VLOOKUP(H21,H:J,3,FALSE)*I21),autre)))</f>
        <v>4</v>
      </c>
      <c r="K21" s="3"/>
      <c r="L21" s="3"/>
      <c r="M21" s="3"/>
      <c r="N21" s="3"/>
      <c r="O21" s="3"/>
      <c r="P21" s="3"/>
    </row>
    <row r="22" spans="1:16" s="4" customFormat="1" ht="14.25" x14ac:dyDescent="0.25">
      <c r="A22" s="9">
        <v>314</v>
      </c>
      <c r="B22" s="4" t="s">
        <v>34</v>
      </c>
      <c r="C22" s="4" t="s">
        <v>10</v>
      </c>
      <c r="D22" s="4" t="s">
        <v>35</v>
      </c>
      <c r="E22" s="10">
        <v>1</v>
      </c>
      <c r="G22" s="3">
        <f t="shared" si="0"/>
        <v>3</v>
      </c>
      <c r="H22" s="3">
        <f>COUNTIF(G$3:G22,2)</f>
        <v>12</v>
      </c>
      <c r="I22" s="4">
        <v>1</v>
      </c>
      <c r="J22" s="16">
        <f>IF(G22=1,E22,IF(G22=2,E22*E$3,IF(G22=3,(VLOOKUP(H22,H:J,3,FALSE)*I22),autre)))</f>
        <v>4</v>
      </c>
      <c r="K22" s="3"/>
      <c r="L22" s="3"/>
      <c r="M22" s="3"/>
      <c r="N22" s="3"/>
      <c r="O22" s="3"/>
      <c r="P22" s="3"/>
    </row>
    <row r="23" spans="1:16" s="4" customFormat="1" ht="14.25" x14ac:dyDescent="0.25">
      <c r="A23" s="9">
        <v>315</v>
      </c>
      <c r="B23" s="4" t="s">
        <v>15</v>
      </c>
      <c r="C23" s="4" t="s">
        <v>7</v>
      </c>
      <c r="D23" s="4" t="s">
        <v>16</v>
      </c>
      <c r="E23" s="10">
        <v>1</v>
      </c>
      <c r="G23" s="3">
        <f t="shared" si="0"/>
        <v>2</v>
      </c>
      <c r="H23" s="3">
        <f>COUNTIF(G$3:G23,2)</f>
        <v>13</v>
      </c>
      <c r="I23" s="4">
        <v>1</v>
      </c>
      <c r="J23" s="16">
        <f>IF(G23=1,E23,IF(G23=2,E23*E$3,IF(G23=3,(VLOOKUP(H23,H:J,3,FALSE)*I23),autre)))</f>
        <v>4</v>
      </c>
      <c r="K23" s="3"/>
      <c r="L23" s="3"/>
      <c r="M23" s="3"/>
      <c r="N23" s="3"/>
      <c r="O23" s="3"/>
      <c r="P23" s="3"/>
    </row>
  </sheetData>
  <mergeCells count="2">
    <mergeCell ref="A1:E1"/>
    <mergeCell ref="G1:I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K17" sqref="K17"/>
    </sheetView>
  </sheetViews>
  <sheetFormatPr baseColWidth="10" defaultRowHeight="15" x14ac:dyDescent="0.25"/>
  <cols>
    <col min="4" max="4" width="48.28515625" bestFit="1" customWidth="1"/>
  </cols>
  <sheetData>
    <row r="1" spans="1:12" ht="42.75" x14ac:dyDescent="0.25">
      <c r="A1" s="1" t="s">
        <v>18</v>
      </c>
      <c r="B1" s="2" t="s">
        <v>1</v>
      </c>
      <c r="C1" s="2" t="s">
        <v>19</v>
      </c>
      <c r="D1" s="2" t="s">
        <v>2</v>
      </c>
      <c r="E1" s="1" t="s">
        <v>71</v>
      </c>
      <c r="F1" s="24" t="s">
        <v>70</v>
      </c>
      <c r="G1" s="24" t="s">
        <v>69</v>
      </c>
      <c r="H1" s="24" t="s">
        <v>68</v>
      </c>
      <c r="I1" s="24" t="s">
        <v>67</v>
      </c>
      <c r="J1" s="24" t="s">
        <v>66</v>
      </c>
      <c r="K1" s="2" t="s">
        <v>3</v>
      </c>
      <c r="L1" s="23" t="s">
        <v>17</v>
      </c>
    </row>
    <row r="2" spans="1:12" x14ac:dyDescent="0.25">
      <c r="A2" s="3">
        <v>1</v>
      </c>
      <c r="B2" s="4" t="s">
        <v>65</v>
      </c>
      <c r="C2" s="4" t="s">
        <v>5</v>
      </c>
      <c r="D2" s="4" t="s">
        <v>64</v>
      </c>
      <c r="E2" s="3">
        <f>_xlfn.NUMBERVALUE(C2)</f>
        <v>1</v>
      </c>
      <c r="F2" s="3">
        <f>COUNTIF($E$2:$E2,1)</f>
        <v>1</v>
      </c>
      <c r="G2" s="4">
        <f>COUNTIF($E$2:$E2,2)</f>
        <v>0</v>
      </c>
      <c r="H2" s="4">
        <f>COUNTIF($E$2:$E2,3)</f>
        <v>0</v>
      </c>
      <c r="I2" s="4">
        <f>COUNTIF($E$2:$E2,4)</f>
        <v>0</v>
      </c>
      <c r="J2" s="4">
        <f>COUNTIF($E$2:$E2,5)</f>
        <v>0</v>
      </c>
      <c r="K2" s="25">
        <v>1</v>
      </c>
      <c r="L2" s="22">
        <f>IF(E2=1,K2,IF(E2=2,VLOOKUP(F2,F$1:L$10,7,FALSE)*K2,IF(E2=3,VLOOKUP(G2,G$1:L$10,6,FALSE)*K2,IF(E2=4,VLOOKUP(H2,H$1:L$10,5,FALSE)*K2,IF(E2=5,VLOOKUP(H2,H$1:L$10,4,FALSE)*K2,IF(E2=6,VLOOKUP(J2,J$1:L$10,3,FALSE)*K2,autre))))))</f>
        <v>1</v>
      </c>
    </row>
    <row r="3" spans="1:12" x14ac:dyDescent="0.25">
      <c r="A3" s="3">
        <v>2</v>
      </c>
      <c r="B3" s="4" t="s">
        <v>63</v>
      </c>
      <c r="C3" s="4" t="s">
        <v>7</v>
      </c>
      <c r="D3" s="4" t="s">
        <v>62</v>
      </c>
      <c r="E3" s="3">
        <f>_xlfn.NUMBERVALUE(C3)</f>
        <v>2</v>
      </c>
      <c r="F3" s="3">
        <f>COUNTIF($E$2:$E3,1)</f>
        <v>1</v>
      </c>
      <c r="G3" s="4">
        <f>COUNTIF($E$2:$E3,2)</f>
        <v>1</v>
      </c>
      <c r="H3" s="4">
        <f>COUNTIF($E$2:$E3,3)</f>
        <v>0</v>
      </c>
      <c r="I3" s="4">
        <f>COUNTIF($E$2:$E3,4)</f>
        <v>0</v>
      </c>
      <c r="J3" s="4">
        <f>COUNTIF($E$2:$E3,5)</f>
        <v>0</v>
      </c>
      <c r="K3" s="4">
        <v>1</v>
      </c>
      <c r="L3" s="22">
        <f>IF(E3=1,K3,IF(E3=2,VLOOKUP(F3,F$1:L$10,7,FALSE)*K3,IF(E3=3,VLOOKUP(G3,G$1:L$10,6,FALSE)*K3,IF(E3=4,VLOOKUP(H3,H$1:L$10,5,FALSE)*K3,IF(E3=5,VLOOKUP(H3,H$1:L$10,4,FALSE)*K3,IF(E3=6,VLOOKUP(J3,J$1:L$10,3,FALSE)*K3,autre))))))</f>
        <v>1</v>
      </c>
    </row>
    <row r="4" spans="1:12" x14ac:dyDescent="0.25">
      <c r="A4" s="3">
        <v>3</v>
      </c>
      <c r="B4" s="4" t="s">
        <v>61</v>
      </c>
      <c r="C4" s="4" t="s">
        <v>10</v>
      </c>
      <c r="D4" s="4" t="s">
        <v>60</v>
      </c>
      <c r="E4" s="3">
        <f>_xlfn.NUMBERVALUE(C4)</f>
        <v>3</v>
      </c>
      <c r="F4" s="3">
        <f>COUNTIF($E$2:$E4,1)</f>
        <v>1</v>
      </c>
      <c r="G4" s="4">
        <f>COUNTIF($E$2:$E4,2)</f>
        <v>1</v>
      </c>
      <c r="H4" s="4">
        <f>COUNTIF($E$2:$E4,3)</f>
        <v>1</v>
      </c>
      <c r="I4" s="4">
        <f>COUNTIF($E$2:$E4,4)</f>
        <v>0</v>
      </c>
      <c r="J4" s="4">
        <f>COUNTIF($E$2:$E4,5)</f>
        <v>0</v>
      </c>
      <c r="K4" s="4">
        <v>1</v>
      </c>
      <c r="L4" s="22">
        <f>IF(E4=1,K4,IF(E4=2,VLOOKUP(F4,F$1:L$10,7,FALSE)*K4,IF(E4=3,VLOOKUP(G4,G$1:L$10,6,FALSE)*K4,IF(E4=4,VLOOKUP(H4,H$1:L$10,5,FALSE)*K4,IF(E4=5,VLOOKUP(H4,H$1:L$10,4,FALSE)*K4,IF(E4=6,VLOOKUP(J4,J$1:L$10,3,FALSE)*K4,autre))))))</f>
        <v>1</v>
      </c>
    </row>
    <row r="5" spans="1:12" x14ac:dyDescent="0.25">
      <c r="A5" s="3">
        <v>4</v>
      </c>
      <c r="B5" s="4" t="s">
        <v>59</v>
      </c>
      <c r="C5" s="4" t="s">
        <v>52</v>
      </c>
      <c r="D5" s="4" t="s">
        <v>58</v>
      </c>
      <c r="E5" s="3">
        <f>_xlfn.NUMBERVALUE(C5)</f>
        <v>4</v>
      </c>
      <c r="F5" s="3">
        <f>COUNTIF($E$2:$E5,1)</f>
        <v>1</v>
      </c>
      <c r="G5" s="4">
        <f>COUNTIF($E$2:$E5,2)</f>
        <v>1</v>
      </c>
      <c r="H5" s="4">
        <f>COUNTIF($E$2:$E5,3)</f>
        <v>1</v>
      </c>
      <c r="I5" s="4">
        <f>COUNTIF($E$2:$E5,4)</f>
        <v>1</v>
      </c>
      <c r="J5" s="4">
        <f>COUNTIF($E$2:$E5,5)</f>
        <v>0</v>
      </c>
      <c r="K5" s="4">
        <v>1</v>
      </c>
      <c r="L5" s="22">
        <f>IF(E5=1,K5,IF(E5=2,VLOOKUP(F5,F$1:L$10,7,FALSE)*K5,IF(E5=3,VLOOKUP(G5,G$1:L$10,6,FALSE)*K5,IF(E5=4,VLOOKUP(H5,H$1:L$10,5,FALSE)*K5,IF(E5=5,VLOOKUP(H5,H$1:L$10,4,FALSE)*K5,IF(E5=6,VLOOKUP(J5,J$1:L$10,3,FALSE)*K5,autre))))))</f>
        <v>1</v>
      </c>
    </row>
    <row r="6" spans="1:12" x14ac:dyDescent="0.25">
      <c r="A6" s="3">
        <v>5</v>
      </c>
      <c r="B6" s="4" t="s">
        <v>57</v>
      </c>
      <c r="C6" s="4" t="s">
        <v>52</v>
      </c>
      <c r="D6" s="4" t="s">
        <v>56</v>
      </c>
      <c r="E6" s="3">
        <f>_xlfn.NUMBERVALUE(C6)</f>
        <v>4</v>
      </c>
      <c r="F6" s="3">
        <f>COUNTIF($E$2:$E6,1)</f>
        <v>1</v>
      </c>
      <c r="G6" s="4">
        <f>COUNTIF($E$2:$E6,2)</f>
        <v>1</v>
      </c>
      <c r="H6" s="4">
        <f>COUNTIF($E$2:$E6,3)</f>
        <v>1</v>
      </c>
      <c r="I6" s="4">
        <f>COUNTIF($E$2:$E6,4)</f>
        <v>2</v>
      </c>
      <c r="J6" s="4">
        <f>COUNTIF($E$2:$E6,5)</f>
        <v>0</v>
      </c>
      <c r="K6" s="4">
        <v>2</v>
      </c>
      <c r="L6" s="22">
        <f>IF(E6=1,K6,IF(E6=2,VLOOKUP(F6,F$1:L$10,7,FALSE)*K6,IF(E6=3,VLOOKUP(G6,G$1:L$10,6,FALSE)*K6,IF(E6=4,VLOOKUP(H6,H$1:L$10,5,FALSE)*K6,IF(E6=5,VLOOKUP(H6,H$1:L$10,4,FALSE)*K6,IF(E6=6,VLOOKUP(J6,J$1:L$10,3,FALSE)*K6,autre))))))</f>
        <v>2</v>
      </c>
    </row>
    <row r="7" spans="1:12" x14ac:dyDescent="0.25">
      <c r="A7" s="3">
        <v>6</v>
      </c>
      <c r="B7" s="4" t="s">
        <v>55</v>
      </c>
      <c r="C7" s="4" t="s">
        <v>52</v>
      </c>
      <c r="D7" s="4" t="s">
        <v>54</v>
      </c>
      <c r="E7" s="3">
        <f>_xlfn.NUMBERVALUE(C7)</f>
        <v>4</v>
      </c>
      <c r="F7" s="3">
        <f>COUNTIF($E$2:$E7,1)</f>
        <v>1</v>
      </c>
      <c r="G7" s="4">
        <f>COUNTIF($E$2:$E7,2)</f>
        <v>1</v>
      </c>
      <c r="H7" s="4">
        <f>COUNTIF($E$2:$E7,3)</f>
        <v>1</v>
      </c>
      <c r="I7" s="4">
        <f>COUNTIF($E$2:$E7,4)</f>
        <v>3</v>
      </c>
      <c r="J7" s="4">
        <f>COUNTIF($E$2:$E7,5)</f>
        <v>0</v>
      </c>
      <c r="K7" s="4">
        <v>2</v>
      </c>
      <c r="L7" s="22">
        <f>IF(E7=1,K7,IF(E7=2,VLOOKUP(F7,F$1:L$10,7,FALSE)*K7,IF(E7=3,VLOOKUP(G7,G$1:L$10,6,FALSE)*K7,IF(E7=4,VLOOKUP(H7,H$1:L$10,5,FALSE)*K7,IF(E7=5,VLOOKUP(H7,H$1:L$10,4,FALSE)*K7,IF(E7=6,VLOOKUP(J7,J$1:L$10,3,FALSE)*K7,autre))))))</f>
        <v>2</v>
      </c>
    </row>
    <row r="8" spans="1:12" x14ac:dyDescent="0.25">
      <c r="A8" s="3">
        <v>7</v>
      </c>
      <c r="B8" s="4" t="s">
        <v>53</v>
      </c>
      <c r="C8" s="4" t="s">
        <v>52</v>
      </c>
      <c r="D8" s="4" t="s">
        <v>51</v>
      </c>
      <c r="E8" s="3">
        <f>_xlfn.NUMBERVALUE(C8)</f>
        <v>4</v>
      </c>
      <c r="F8" s="3">
        <f>COUNTIF($E$2:$E8,1)</f>
        <v>1</v>
      </c>
      <c r="G8" s="4">
        <f>COUNTIF($E$2:$E8,2)</f>
        <v>1</v>
      </c>
      <c r="H8" s="4">
        <f>COUNTIF($E$2:$E8,3)</f>
        <v>1</v>
      </c>
      <c r="I8" s="4">
        <f>COUNTIF($E$2:$E8,4)</f>
        <v>4</v>
      </c>
      <c r="J8" s="4">
        <f>COUNTIF($E$2:$E8,5)</f>
        <v>0</v>
      </c>
      <c r="K8" s="4">
        <v>1</v>
      </c>
      <c r="L8" s="22">
        <f>IF(E8=1,K8,IF(E8=2,VLOOKUP(F8,F$1:L$10,7,FALSE)*K8,IF(E8=3,VLOOKUP(G8,G$1:L$10,6,FALSE)*K8,IF(E8=4,VLOOKUP(H8,H$1:L$10,5,FALSE)*K8,IF(E8=5,VLOOKUP(H8,H$1:L$10,4,FALSE)*K8,IF(E8=6,VLOOKUP(J8,J$1:L$10,3,FALSE)*K8,autre))))))</f>
        <v>1</v>
      </c>
    </row>
    <row r="9" spans="1:12" x14ac:dyDescent="0.25">
      <c r="A9" s="3">
        <v>8</v>
      </c>
      <c r="B9" s="4" t="s">
        <v>50</v>
      </c>
      <c r="C9" s="4" t="s">
        <v>49</v>
      </c>
      <c r="D9" s="4" t="s">
        <v>48</v>
      </c>
      <c r="E9" s="3">
        <f>_xlfn.NUMBERVALUE(C9)</f>
        <v>5</v>
      </c>
      <c r="F9" s="3">
        <f>COUNTIF($E$2:$E9,1)</f>
        <v>1</v>
      </c>
      <c r="G9" s="4">
        <f>COUNTIF($E$2:$E9,2)</f>
        <v>1</v>
      </c>
      <c r="H9" s="4">
        <f>COUNTIF($E$2:$E9,3)</f>
        <v>1</v>
      </c>
      <c r="I9" s="4">
        <f>COUNTIF($E$2:$E9,4)</f>
        <v>4</v>
      </c>
      <c r="J9" s="4">
        <f>COUNTIF($E$2:$E9,5)</f>
        <v>1</v>
      </c>
      <c r="K9" s="4">
        <v>1.2150000000000001</v>
      </c>
      <c r="L9" s="22">
        <f>IF(E9=1,K9,IF(E9=2,VLOOKUP(F9,F$1:L$10,7,FALSE)*K9,IF(E9=3,VLOOKUP(G9,G$1:L$10,6,FALSE)*K9,IF(E9=4,VLOOKUP(H9,H$1:L$10,5,FALSE)*K9,IF(E9=5,VLOOKUP(H9,H$1:L$10,4,FALSE)*K9,IF(E9=6,VLOOKUP(J9,J$1:L$10,3,FALSE)*K9,autre))))))</f>
        <v>1.2150000000000001</v>
      </c>
    </row>
    <row r="10" spans="1:12" x14ac:dyDescent="0.25">
      <c r="A10" s="3">
        <v>9</v>
      </c>
      <c r="B10" s="4" t="s">
        <v>50</v>
      </c>
      <c r="C10" s="4" t="s">
        <v>49</v>
      </c>
      <c r="D10" s="4" t="s">
        <v>48</v>
      </c>
      <c r="E10" s="3">
        <f>_xlfn.NUMBERVALUE(C10)</f>
        <v>5</v>
      </c>
      <c r="F10" s="3">
        <f>COUNTIF($E$2:$E10,1)</f>
        <v>1</v>
      </c>
      <c r="G10" s="4">
        <f>COUNTIF($E$2:$E10,2)</f>
        <v>1</v>
      </c>
      <c r="H10" s="4">
        <f>COUNTIF($E$2:$E10,3)</f>
        <v>1</v>
      </c>
      <c r="I10" s="4">
        <f>COUNTIF($E$2:$E10,4)</f>
        <v>4</v>
      </c>
      <c r="J10" s="4">
        <f>COUNTIF($E$2:$E10,5)</f>
        <v>2</v>
      </c>
      <c r="K10" s="4">
        <v>0.28500000000000003</v>
      </c>
      <c r="L10" s="22">
        <f>IF(E10=1,K10,IF(E10=2,VLOOKUP(F10,F$1:L$10,7,FALSE)*K10,IF(E10=3,VLOOKUP(G10,G$1:L$10,6,FALSE)*K10,IF(E10=4,VLOOKUP(H10,H$1:L$10,5,FALSE)*K10,IF(E10=5,VLOOKUP(H10,H$1:L$10,4,FALSE)*K10,IF(E10=6,VLOOKUP(J10,J$1:L$10,3,FALSE)*K10,autre))))))</f>
        <v>0.28500000000000003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 3 niveaux </vt:lpstr>
      <vt:lpstr>6 niveaux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2015-07-20T09:40:17Z</dcterms:created>
  <dcterms:modified xsi:type="dcterms:W3CDTF">2015-07-22T14:06:28Z</dcterms:modified>
</cp:coreProperties>
</file>