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225" windowWidth="20730" windowHeight="11580" tabRatio="824"/>
  </bookViews>
  <sheets>
    <sheet name="TEST" sheetId="9" r:id="rId1"/>
  </sheets>
  <definedNames>
    <definedName name="_xlnm._FilterDatabase" localSheetId="0" hidden="1">TEST!$A$9:$AY$8868</definedName>
    <definedName name="_xlnm.Extract" localSheetId="0">TEST!#REF!</definedName>
  </definedNames>
  <calcPr calcId="145621"/>
</workbook>
</file>

<file path=xl/calcChain.xml><?xml version="1.0" encoding="utf-8"?>
<calcChain xmlns="http://schemas.openxmlformats.org/spreadsheetml/2006/main">
  <c r="AV11" i="9" l="1"/>
  <c r="AW11" i="9"/>
  <c r="AV12" i="9"/>
  <c r="AW12" i="9"/>
  <c r="AV13" i="9"/>
  <c r="AW13" i="9"/>
  <c r="AV14" i="9"/>
  <c r="AW14" i="9"/>
  <c r="AV15" i="9"/>
  <c r="AW15" i="9"/>
  <c r="AV16" i="9"/>
  <c r="AW16" i="9"/>
  <c r="AW10" i="9"/>
  <c r="AV10" i="9"/>
  <c r="AN11" i="9" l="1"/>
  <c r="AN12" i="9"/>
  <c r="AN13" i="9"/>
  <c r="AN14" i="9"/>
  <c r="AN15" i="9"/>
  <c r="AN16" i="9"/>
  <c r="AN10" i="9"/>
  <c r="C3" i="9"/>
  <c r="AX6" i="9" l="1"/>
  <c r="AT6" i="9"/>
  <c r="AT2" i="9" s="1"/>
  <c r="AQ6" i="9"/>
  <c r="AP6" i="9"/>
  <c r="AO6" i="9"/>
  <c r="AS6" i="9"/>
  <c r="AR6" i="9"/>
  <c r="AK6" i="9"/>
  <c r="AL6" i="9"/>
  <c r="AJ6" i="9"/>
  <c r="AH6" i="9"/>
  <c r="AG6" i="9"/>
  <c r="AF6" i="9"/>
  <c r="AE6" i="9"/>
  <c r="AD6" i="9"/>
  <c r="AC6" i="9"/>
  <c r="AB6" i="9"/>
  <c r="AA6" i="9"/>
  <c r="Z6" i="9"/>
  <c r="T6" i="9"/>
  <c r="U6" i="9"/>
  <c r="V6" i="9"/>
  <c r="AQ2" i="9" l="1"/>
  <c r="AP2" i="9"/>
  <c r="AO2" i="9"/>
  <c r="D8" i="9"/>
  <c r="E8" i="9"/>
  <c r="B8" i="9"/>
  <c r="AW2" i="9" s="1"/>
  <c r="AX2" i="9"/>
  <c r="AW6" i="9"/>
  <c r="S6" i="9"/>
  <c r="R6" i="9"/>
  <c r="AV2" i="9" s="1"/>
  <c r="C5" i="9" l="1"/>
</calcChain>
</file>

<file path=xl/sharedStrings.xml><?xml version="1.0" encoding="utf-8"?>
<sst xmlns="http://schemas.openxmlformats.org/spreadsheetml/2006/main" count="131" uniqueCount="65">
  <si>
    <t>Nom</t>
  </si>
  <si>
    <t>Prénom</t>
  </si>
  <si>
    <t>Sexe</t>
  </si>
  <si>
    <t>SIBYLLE</t>
  </si>
  <si>
    <t>F</t>
  </si>
  <si>
    <t>Employé</t>
  </si>
  <si>
    <t>THOMAS</t>
  </si>
  <si>
    <t>M</t>
  </si>
  <si>
    <t>DIDIER</t>
  </si>
  <si>
    <t>LUDOVIC</t>
  </si>
  <si>
    <t>SERGE</t>
  </si>
  <si>
    <t>JACQUES</t>
  </si>
  <si>
    <t>MARC</t>
  </si>
  <si>
    <t>PHILIPPE</t>
  </si>
  <si>
    <t>HERVE</t>
  </si>
  <si>
    <t>CSP</t>
  </si>
  <si>
    <t>Début</t>
  </si>
  <si>
    <t/>
  </si>
  <si>
    <t>Date :</t>
  </si>
  <si>
    <t>Société :</t>
  </si>
  <si>
    <t>Vide</t>
  </si>
  <si>
    <t>Manager :</t>
  </si>
  <si>
    <t>Total :</t>
  </si>
  <si>
    <t>Mat.</t>
  </si>
  <si>
    <t>Age</t>
  </si>
  <si>
    <t>Anci.</t>
  </si>
  <si>
    <t>Emploi</t>
  </si>
  <si>
    <t>Coeff.</t>
  </si>
  <si>
    <t>Activité 1</t>
  </si>
  <si>
    <t>Activité 2</t>
  </si>
  <si>
    <t>Section</t>
  </si>
  <si>
    <t>Manager 3</t>
  </si>
  <si>
    <t>commercial</t>
  </si>
  <si>
    <t>Alain</t>
  </si>
  <si>
    <t>Pierre</t>
  </si>
  <si>
    <t>Jacques</t>
  </si>
  <si>
    <t>R</t>
  </si>
  <si>
    <t>XYZ</t>
  </si>
  <si>
    <t>Eric</t>
  </si>
  <si>
    <t>HENRI</t>
  </si>
  <si>
    <t>X</t>
  </si>
  <si>
    <t>Y</t>
  </si>
  <si>
    <t>Z</t>
  </si>
  <si>
    <t>AA</t>
  </si>
  <si>
    <t>Formule</t>
  </si>
  <si>
    <t>x</t>
  </si>
  <si>
    <t>y</t>
  </si>
  <si>
    <t>KANTE</t>
  </si>
  <si>
    <t>POGBA</t>
  </si>
  <si>
    <t>GRIZOU</t>
  </si>
  <si>
    <t>Antoine</t>
  </si>
  <si>
    <t>Jean</t>
  </si>
  <si>
    <t>Victor</t>
  </si>
  <si>
    <t>Norbert</t>
  </si>
  <si>
    <t>CRITERE 1</t>
  </si>
  <si>
    <t>CRITERE 2</t>
  </si>
  <si>
    <t>v</t>
  </si>
  <si>
    <t>a</t>
  </si>
  <si>
    <t>b</t>
  </si>
  <si>
    <t>c</t>
  </si>
  <si>
    <t>d</t>
  </si>
  <si>
    <t>g</t>
  </si>
  <si>
    <t>t</t>
  </si>
  <si>
    <t>k</t>
  </si>
  <si>
    <t>THIBAULT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</si>
</sst>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3" formatCode="_-* #,##0.00\ _€_-;\-* #,##0.00\ _€_-;_-* &quot;-&quot;??\ _€_-;_-@_-"/>
    <numFmt numFmtId="164" formatCode="#,###"/>
    <numFmt numFmtId="165" formatCode="0.00%;\-0.00%;"/>
    <numFmt numFmtId="166" formatCode="mmm\.yyyy"/>
    <numFmt numFmtId="167" formatCode=".00;\-.00"/>
    <numFmt numFmtId="168" formatCode="0.0%"/>
    <numFmt numFmtId="169" formatCode="0.00;\-0.00"/>
    <numFmt numFmtId="170" formatCode="[$-40C]d\-mmm\-yy;@"/>
    <numFmt numFmtId="171" formatCode="0\ \p\."/>
    <numFmt numFmtId="172" formatCode="0;\-"/>
    <numFmt numFmtId="173" formatCode="#,###;\-#,###"/>
    <numFmt numFmtId="174" formatCode="_-* #,##0\ _€_-;\-* #,##0\ _€_-;_-* &quot;-&quot;??\ _€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</font>
    <font>
      <sz val="8"/>
      <name val="Arial"/>
      <family val="2"/>
    </font>
    <font>
      <b/>
      <sz val="8"/>
      <name val="Arial"/>
      <family val="2"/>
    </font>
    <font>
      <b/>
      <sz val="9"/>
      <color indexed="9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b/>
      <sz val="7"/>
      <color indexed="8"/>
      <name val="Arial"/>
      <family val="2"/>
    </font>
    <font>
      <b/>
      <sz val="7"/>
      <color indexed="9"/>
      <name val="Arial"/>
      <family val="2"/>
    </font>
    <font>
      <sz val="7"/>
      <color indexed="9"/>
      <name val="Arial"/>
      <family val="2"/>
    </font>
    <font>
      <sz val="7"/>
      <color indexed="8"/>
      <name val="Arial"/>
      <family val="2"/>
    </font>
    <font>
      <sz val="8"/>
      <color indexed="10"/>
      <name val="Arial"/>
      <family val="2"/>
    </font>
    <font>
      <b/>
      <sz val="8"/>
      <color indexed="58"/>
      <name val="Arial"/>
      <family val="2"/>
    </font>
    <font>
      <b/>
      <sz val="8"/>
      <color indexed="8"/>
      <name val="Arial"/>
      <family val="2"/>
    </font>
    <font>
      <b/>
      <sz val="7"/>
      <color indexed="10"/>
      <name val="Arial"/>
      <family val="2"/>
    </font>
    <font>
      <sz val="7"/>
      <color theme="1"/>
      <name val="Arial"/>
      <family val="2"/>
    </font>
    <font>
      <sz val="11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5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10"/>
      </left>
      <right/>
      <top style="medium">
        <color indexed="10"/>
      </top>
      <bottom style="thin">
        <color indexed="64"/>
      </bottom>
      <diagonal/>
    </border>
    <border>
      <left/>
      <right/>
      <top style="medium">
        <color indexed="10"/>
      </top>
      <bottom style="thin">
        <color indexed="64"/>
      </bottom>
      <diagonal/>
    </border>
    <border>
      <left/>
      <right/>
      <top style="thick">
        <color indexed="10"/>
      </top>
      <bottom style="thin">
        <color indexed="64"/>
      </bottom>
      <diagonal/>
    </border>
    <border>
      <left style="medium">
        <color indexed="10"/>
      </left>
      <right/>
      <top style="medium">
        <color indexed="12"/>
      </top>
      <bottom style="thin">
        <color indexed="64"/>
      </bottom>
      <diagonal/>
    </border>
    <border>
      <left/>
      <right/>
      <top style="medium">
        <color indexed="12"/>
      </top>
      <bottom style="thin">
        <color indexed="64"/>
      </bottom>
      <diagonal/>
    </border>
    <border>
      <left/>
      <right style="medium">
        <color indexed="12"/>
      </right>
      <top style="medium">
        <color indexed="12"/>
      </top>
      <bottom style="thin">
        <color indexed="64"/>
      </bottom>
      <diagonal/>
    </border>
    <border>
      <left style="medium">
        <color indexed="12"/>
      </left>
      <right/>
      <top style="medium">
        <color indexed="17"/>
      </top>
      <bottom style="thin">
        <color indexed="64"/>
      </bottom>
      <diagonal/>
    </border>
    <border>
      <left/>
      <right/>
      <top style="medium">
        <color indexed="17"/>
      </top>
      <bottom style="thin">
        <color indexed="64"/>
      </bottom>
      <diagonal/>
    </border>
    <border>
      <left/>
      <right style="medium">
        <color indexed="17"/>
      </right>
      <top style="medium">
        <color indexed="17"/>
      </top>
      <bottom style="thin">
        <color indexed="64"/>
      </bottom>
      <diagonal/>
    </border>
    <border>
      <left style="medium">
        <color indexed="17"/>
      </left>
      <right/>
      <top style="medium">
        <color indexed="10"/>
      </top>
      <bottom style="thin">
        <color indexed="64"/>
      </bottom>
      <diagonal/>
    </border>
    <border>
      <left/>
      <right style="medium">
        <color indexed="10"/>
      </right>
      <top style="medium">
        <color indexed="10"/>
      </top>
      <bottom style="thin">
        <color indexed="64"/>
      </bottom>
      <diagonal/>
    </border>
    <border>
      <left style="thick">
        <color indexed="64"/>
      </left>
      <right/>
      <top style="thick">
        <color indexed="58"/>
      </top>
      <bottom style="thin">
        <color indexed="64"/>
      </bottom>
      <diagonal/>
    </border>
    <border>
      <left/>
      <right/>
      <top style="thick">
        <color indexed="58"/>
      </top>
      <bottom/>
      <diagonal/>
    </border>
    <border>
      <left/>
      <right style="thick">
        <color indexed="64"/>
      </right>
      <top style="thick">
        <color indexed="58"/>
      </top>
      <bottom/>
      <diagonal/>
    </border>
    <border>
      <left style="medium">
        <color indexed="53"/>
      </left>
      <right/>
      <top style="medium">
        <color indexed="53"/>
      </top>
      <bottom style="thin">
        <color indexed="64"/>
      </bottom>
      <diagonal/>
    </border>
    <border>
      <left/>
      <right/>
      <top style="medium">
        <color indexed="53"/>
      </top>
      <bottom style="thin">
        <color indexed="64"/>
      </bottom>
      <diagonal/>
    </border>
    <border>
      <left/>
      <right style="medium">
        <color indexed="53"/>
      </right>
      <top style="medium">
        <color indexed="53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10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1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12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17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53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8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3" fillId="0" borderId="0"/>
    <xf numFmtId="9" fontId="3" fillId="0" borderId="0" applyFont="0" applyFill="0" applyBorder="0" applyAlignment="0" applyProtection="0"/>
  </cellStyleXfs>
  <cellXfs count="104">
    <xf numFmtId="0" fontId="0" fillId="0" borderId="0" xfId="0"/>
    <xf numFmtId="0" fontId="4" fillId="0" borderId="0" xfId="3" applyFont="1" applyBorder="1" applyAlignment="1" applyProtection="1"/>
    <xf numFmtId="167" fontId="4" fillId="0" borderId="0" xfId="3" applyNumberFormat="1" applyFont="1" applyBorder="1" applyAlignment="1" applyProtection="1">
      <alignment horizontal="center" vertical="center"/>
    </xf>
    <xf numFmtId="0" fontId="4" fillId="0" borderId="0" xfId="3" applyFont="1" applyAlignment="1" applyProtection="1"/>
    <xf numFmtId="168" fontId="6" fillId="3" borderId="1" xfId="3" applyNumberFormat="1" applyFont="1" applyFill="1" applyBorder="1" applyAlignment="1" applyProtection="1">
      <alignment horizontal="centerContinuous" vertical="center" wrapText="1"/>
    </xf>
    <xf numFmtId="168" fontId="6" fillId="3" borderId="2" xfId="3" applyNumberFormat="1" applyFont="1" applyFill="1" applyBorder="1" applyAlignment="1" applyProtection="1">
      <alignment horizontal="centerContinuous" vertical="center"/>
    </xf>
    <xf numFmtId="168" fontId="6" fillId="3" borderId="3" xfId="3" applyNumberFormat="1" applyFont="1" applyFill="1" applyBorder="1" applyAlignment="1" applyProtection="1">
      <alignment horizontal="centerContinuous" vertical="center"/>
    </xf>
    <xf numFmtId="168" fontId="6" fillId="3" borderId="4" xfId="3" applyNumberFormat="1" applyFont="1" applyFill="1" applyBorder="1" applyAlignment="1" applyProtection="1">
      <alignment horizontal="centerContinuous" vertical="center"/>
    </xf>
    <xf numFmtId="0" fontId="7" fillId="0" borderId="0" xfId="3" applyFont="1" applyAlignment="1" applyProtection="1"/>
    <xf numFmtId="0" fontId="8" fillId="0" borderId="5" xfId="3" applyFont="1" applyFill="1" applyBorder="1" applyAlignment="1" applyProtection="1">
      <alignment horizontal="center" vertical="center" wrapText="1"/>
    </xf>
    <xf numFmtId="0" fontId="4" fillId="0" borderId="0" xfId="3" applyFont="1" applyFill="1" applyAlignment="1" applyProtection="1"/>
    <xf numFmtId="0" fontId="8" fillId="0" borderId="0" xfId="3" applyFont="1" applyFill="1" applyBorder="1" applyAlignment="1" applyProtection="1">
      <alignment horizontal="left" vertical="center" wrapText="1"/>
    </xf>
    <xf numFmtId="167" fontId="4" fillId="0" borderId="0" xfId="3" applyNumberFormat="1" applyFont="1" applyAlignment="1" applyProtection="1">
      <alignment horizontal="center" vertical="center"/>
    </xf>
    <xf numFmtId="0" fontId="4" fillId="0" borderId="0" xfId="3" applyFont="1" applyProtection="1"/>
    <xf numFmtId="10" fontId="10" fillId="6" borderId="6" xfId="4" applyNumberFormat="1" applyFont="1" applyFill="1" applyBorder="1" applyAlignment="1" applyProtection="1">
      <alignment horizontal="center"/>
    </xf>
    <xf numFmtId="0" fontId="8" fillId="0" borderId="0" xfId="3" applyFont="1" applyFill="1" applyBorder="1" applyAlignment="1" applyProtection="1">
      <alignment horizontal="left"/>
    </xf>
    <xf numFmtId="169" fontId="9" fillId="5" borderId="1" xfId="3" applyNumberFormat="1" applyFont="1" applyFill="1" applyBorder="1" applyAlignment="1" applyProtection="1">
      <alignment horizontal="left" vertical="center"/>
    </xf>
    <xf numFmtId="170" fontId="5" fillId="5" borderId="2" xfId="3" applyNumberFormat="1" applyFont="1" applyFill="1" applyBorder="1" applyAlignment="1" applyProtection="1">
      <alignment horizontal="left" vertical="center"/>
    </xf>
    <xf numFmtId="170" fontId="5" fillId="5" borderId="4" xfId="3" applyNumberFormat="1" applyFont="1" applyFill="1" applyBorder="1" applyAlignment="1" applyProtection="1">
      <alignment horizontal="left" vertical="center"/>
    </xf>
    <xf numFmtId="2" fontId="4" fillId="0" borderId="0" xfId="3" applyNumberFormat="1" applyFont="1" applyAlignment="1" applyProtection="1">
      <alignment horizontal="center" vertical="center"/>
    </xf>
    <xf numFmtId="2" fontId="7" fillId="0" borderId="0" xfId="3" applyNumberFormat="1" applyFont="1" applyAlignment="1" applyProtection="1">
      <alignment horizontal="center" vertical="center"/>
    </xf>
    <xf numFmtId="0" fontId="7" fillId="0" borderId="0" xfId="3" applyFont="1" applyAlignment="1" applyProtection="1">
      <alignment horizontal="center"/>
    </xf>
    <xf numFmtId="3" fontId="9" fillId="5" borderId="7" xfId="3" applyNumberFormat="1" applyFont="1" applyFill="1" applyBorder="1" applyAlignment="1" applyProtection="1">
      <alignment horizontal="center" vertical="center"/>
    </xf>
    <xf numFmtId="167" fontId="7" fillId="0" borderId="0" xfId="3" applyNumberFormat="1" applyFont="1" applyAlignment="1" applyProtection="1">
      <alignment horizontal="center" vertical="center"/>
    </xf>
    <xf numFmtId="167" fontId="11" fillId="0" borderId="0" xfId="3" applyNumberFormat="1" applyFont="1" applyFill="1" applyAlignment="1" applyProtection="1">
      <alignment horizontal="center" vertical="center"/>
    </xf>
    <xf numFmtId="1" fontId="4" fillId="0" borderId="0" xfId="3" applyNumberFormat="1" applyFont="1" applyAlignment="1" applyProtection="1">
      <alignment horizontal="center" vertical="center"/>
    </xf>
    <xf numFmtId="3" fontId="9" fillId="5" borderId="6" xfId="3" applyNumberFormat="1" applyFont="1" applyFill="1" applyBorder="1" applyAlignment="1" applyProtection="1">
      <alignment horizontal="center" vertical="center"/>
    </xf>
    <xf numFmtId="3" fontId="12" fillId="0" borderId="0" xfId="3" applyNumberFormat="1" applyFont="1" applyFill="1" applyBorder="1" applyAlignment="1" applyProtection="1">
      <alignment horizontal="center" vertical="center"/>
    </xf>
    <xf numFmtId="3" fontId="12" fillId="8" borderId="0" xfId="3" applyNumberFormat="1" applyFont="1" applyFill="1" applyBorder="1" applyAlignment="1" applyProtection="1">
      <alignment horizontal="center" vertical="center"/>
    </xf>
    <xf numFmtId="171" fontId="9" fillId="7" borderId="6" xfId="3" applyNumberFormat="1" applyFont="1" applyFill="1" applyBorder="1" applyAlignment="1" applyProtection="1">
      <alignment horizontal="center" vertical="center"/>
    </xf>
    <xf numFmtId="10" fontId="9" fillId="7" borderId="6" xfId="4" applyNumberFormat="1" applyFont="1" applyFill="1" applyBorder="1" applyAlignment="1" applyProtection="1">
      <alignment horizontal="center" vertical="center"/>
    </xf>
    <xf numFmtId="2" fontId="4" fillId="0" borderId="0" xfId="3" applyNumberFormat="1" applyFont="1" applyFill="1" applyBorder="1" applyAlignment="1" applyProtection="1">
      <alignment horizontal="center" vertical="center"/>
    </xf>
    <xf numFmtId="171" fontId="12" fillId="0" borderId="0" xfId="3" applyNumberFormat="1" applyFont="1" applyFill="1" applyBorder="1" applyAlignment="1" applyProtection="1">
      <alignment horizontal="center" vertical="center"/>
    </xf>
    <xf numFmtId="1" fontId="12" fillId="7" borderId="6" xfId="3" applyNumberFormat="1" applyFont="1" applyFill="1" applyBorder="1" applyAlignment="1" applyProtection="1">
      <alignment horizontal="center" vertical="center"/>
    </xf>
    <xf numFmtId="172" fontId="5" fillId="5" borderId="8" xfId="3" applyNumberFormat="1" applyFont="1" applyFill="1" applyBorder="1" applyAlignment="1" applyProtection="1">
      <alignment horizontal="centerContinuous" vertical="center"/>
    </xf>
    <xf numFmtId="172" fontId="4" fillId="5" borderId="9" xfId="3" applyNumberFormat="1" applyFont="1" applyFill="1" applyBorder="1" applyAlignment="1" applyProtection="1">
      <alignment horizontal="centerContinuous" vertical="center"/>
    </xf>
    <xf numFmtId="172" fontId="4" fillId="5" borderId="10" xfId="3" applyNumberFormat="1" applyFont="1" applyFill="1" applyBorder="1" applyAlignment="1" applyProtection="1">
      <alignment horizontal="centerContinuous" vertical="center"/>
    </xf>
    <xf numFmtId="172" fontId="5" fillId="5" borderId="11" xfId="3" applyNumberFormat="1" applyFont="1" applyFill="1" applyBorder="1" applyAlignment="1" applyProtection="1">
      <alignment horizontal="centerContinuous" vertical="center"/>
    </xf>
    <xf numFmtId="172" fontId="4" fillId="5" borderId="12" xfId="3" applyNumberFormat="1" applyFont="1" applyFill="1" applyBorder="1" applyAlignment="1" applyProtection="1">
      <alignment horizontal="centerContinuous" vertical="center"/>
    </xf>
    <xf numFmtId="172" fontId="4" fillId="5" borderId="13" xfId="3" applyNumberFormat="1" applyFont="1" applyFill="1" applyBorder="1" applyAlignment="1" applyProtection="1">
      <alignment horizontal="centerContinuous" vertical="center"/>
    </xf>
    <xf numFmtId="172" fontId="5" fillId="5" borderId="14" xfId="3" applyNumberFormat="1" applyFont="1" applyFill="1" applyBorder="1" applyAlignment="1" applyProtection="1">
      <alignment horizontal="centerContinuous" vertical="center"/>
    </xf>
    <xf numFmtId="172" fontId="5" fillId="5" borderId="15" xfId="3" applyNumberFormat="1" applyFont="1" applyFill="1" applyBorder="1" applyAlignment="1" applyProtection="1">
      <alignment horizontal="centerContinuous" vertical="center"/>
    </xf>
    <xf numFmtId="172" fontId="5" fillId="5" borderId="16" xfId="3" applyNumberFormat="1" applyFont="1" applyFill="1" applyBorder="1" applyAlignment="1" applyProtection="1">
      <alignment horizontal="centerContinuous" vertical="center"/>
    </xf>
    <xf numFmtId="172" fontId="5" fillId="5" borderId="17" xfId="3" applyNumberFormat="1" applyFont="1" applyFill="1" applyBorder="1" applyAlignment="1" applyProtection="1">
      <alignment horizontal="centerContinuous" vertical="center"/>
    </xf>
    <xf numFmtId="172" fontId="13" fillId="5" borderId="9" xfId="3" applyNumberFormat="1" applyFont="1" applyFill="1" applyBorder="1" applyAlignment="1" applyProtection="1">
      <alignment horizontal="centerContinuous" vertical="center"/>
    </xf>
    <xf numFmtId="172" fontId="13" fillId="5" borderId="18" xfId="3" applyNumberFormat="1" applyFont="1" applyFill="1" applyBorder="1" applyAlignment="1" applyProtection="1">
      <alignment horizontal="centerContinuous" vertical="center"/>
    </xf>
    <xf numFmtId="172" fontId="4" fillId="0" borderId="0" xfId="3" applyNumberFormat="1" applyFont="1" applyFill="1" applyBorder="1" applyAlignment="1" applyProtection="1">
      <alignment horizontal="center" vertical="center"/>
    </xf>
    <xf numFmtId="172" fontId="14" fillId="5" borderId="19" xfId="3" applyNumberFormat="1" applyFont="1" applyFill="1" applyBorder="1" applyAlignment="1" applyProtection="1">
      <alignment horizontal="centerContinuous" vertical="center"/>
    </xf>
    <xf numFmtId="172" fontId="4" fillId="5" borderId="20" xfId="3" applyNumberFormat="1" applyFont="1" applyFill="1" applyBorder="1" applyAlignment="1" applyProtection="1">
      <alignment horizontal="centerContinuous" vertical="center"/>
    </xf>
    <xf numFmtId="172" fontId="4" fillId="5" borderId="21" xfId="3" applyNumberFormat="1" applyFont="1" applyFill="1" applyBorder="1" applyAlignment="1" applyProtection="1">
      <alignment horizontal="centerContinuous" vertical="center"/>
    </xf>
    <xf numFmtId="172" fontId="4" fillId="0" borderId="0" xfId="3" applyNumberFormat="1" applyFont="1" applyBorder="1" applyAlignment="1" applyProtection="1">
      <alignment horizontal="center" vertical="center"/>
    </xf>
    <xf numFmtId="172" fontId="4" fillId="5" borderId="23" xfId="3" applyNumberFormat="1" applyFont="1" applyFill="1" applyBorder="1" applyAlignment="1" applyProtection="1">
      <alignment horizontal="centerContinuous" vertical="center"/>
    </xf>
    <xf numFmtId="172" fontId="4" fillId="5" borderId="24" xfId="3" applyNumberFormat="1" applyFont="1" applyFill="1" applyBorder="1" applyAlignment="1" applyProtection="1">
      <alignment horizontal="centerContinuous" vertical="center"/>
    </xf>
    <xf numFmtId="172" fontId="15" fillId="5" borderId="23" xfId="3" applyNumberFormat="1" applyFont="1" applyFill="1" applyBorder="1" applyAlignment="1" applyProtection="1">
      <alignment horizontal="centerContinuous" vertical="center"/>
    </xf>
    <xf numFmtId="167" fontId="9" fillId="4" borderId="5" xfId="3" applyNumberFormat="1" applyFont="1" applyFill="1" applyBorder="1" applyAlignment="1" applyProtection="1">
      <alignment horizontal="center" vertical="center"/>
    </xf>
    <xf numFmtId="173" fontId="9" fillId="2" borderId="5" xfId="3" applyNumberFormat="1" applyFont="1" applyFill="1" applyBorder="1" applyAlignment="1" applyProtection="1">
      <alignment horizontal="centerContinuous" vertical="center" wrapText="1"/>
    </xf>
    <xf numFmtId="1" fontId="9" fillId="2" borderId="5" xfId="3" applyNumberFormat="1" applyFont="1" applyFill="1" applyBorder="1" applyAlignment="1" applyProtection="1">
      <alignment horizontal="centerContinuous" vertical="center" wrapText="1"/>
    </xf>
    <xf numFmtId="173" fontId="9" fillId="2" borderId="5" xfId="3" applyNumberFormat="1" applyFont="1" applyFill="1" applyBorder="1" applyAlignment="1" applyProtection="1">
      <alignment horizontal="center" vertical="center" wrapText="1"/>
    </xf>
    <xf numFmtId="173" fontId="9" fillId="9" borderId="25" xfId="3" applyNumberFormat="1" applyFont="1" applyFill="1" applyBorder="1" applyAlignment="1" applyProtection="1">
      <alignment horizontal="centerContinuous" vertical="center" wrapText="1"/>
    </xf>
    <xf numFmtId="173" fontId="9" fillId="10" borderId="25" xfId="3" applyNumberFormat="1" applyFont="1" applyFill="1" applyBorder="1" applyAlignment="1" applyProtection="1">
      <alignment horizontal="centerContinuous" vertical="center" wrapText="1"/>
    </xf>
    <xf numFmtId="173" fontId="9" fillId="4" borderId="25" xfId="3" applyNumberFormat="1" applyFont="1" applyFill="1" applyBorder="1" applyAlignment="1" applyProtection="1">
      <alignment horizontal="centerContinuous" vertical="center" wrapText="1"/>
    </xf>
    <xf numFmtId="173" fontId="9" fillId="4" borderId="25" xfId="3" applyNumberFormat="1" applyFont="1" applyFill="1" applyBorder="1" applyAlignment="1" applyProtection="1">
      <alignment horizontal="center" vertical="center" wrapText="1"/>
    </xf>
    <xf numFmtId="173" fontId="9" fillId="10" borderId="25" xfId="3" applyNumberFormat="1" applyFont="1" applyFill="1" applyBorder="1" applyAlignment="1" applyProtection="1">
      <alignment horizontal="center" vertical="center" wrapText="1"/>
    </xf>
    <xf numFmtId="0" fontId="8" fillId="0" borderId="0" xfId="3" applyFont="1" applyFill="1" applyBorder="1" applyAlignment="1" applyProtection="1">
      <alignment horizontal="center" vertical="center" wrapText="1"/>
    </xf>
    <xf numFmtId="173" fontId="9" fillId="11" borderId="27" xfId="3" applyNumberFormat="1" applyFont="1" applyFill="1" applyBorder="1" applyAlignment="1" applyProtection="1">
      <alignment horizontal="center" vertical="center" wrapText="1"/>
    </xf>
    <xf numFmtId="0" fontId="16" fillId="0" borderId="5" xfId="3" applyFont="1" applyFill="1" applyBorder="1" applyAlignment="1" applyProtection="1">
      <alignment horizontal="center" vertical="center" wrapText="1"/>
    </xf>
    <xf numFmtId="0" fontId="16" fillId="0" borderId="28" xfId="3" applyFont="1" applyFill="1" applyBorder="1" applyAlignment="1" applyProtection="1">
      <alignment horizontal="center" vertical="center" wrapText="1"/>
    </xf>
    <xf numFmtId="167" fontId="10" fillId="6" borderId="29" xfId="3" applyNumberFormat="1" applyFont="1" applyFill="1" applyBorder="1" applyAlignment="1" applyProtection="1">
      <alignment horizontal="center" vertical="center" wrapText="1"/>
    </xf>
    <xf numFmtId="0" fontId="17" fillId="0" borderId="6" xfId="3" applyFont="1" applyBorder="1" applyAlignment="1">
      <alignment horizontal="left" vertical="center"/>
    </xf>
    <xf numFmtId="0" fontId="17" fillId="0" borderId="6" xfId="3" applyFont="1" applyBorder="1" applyAlignment="1">
      <alignment horizontal="center" vertical="center"/>
    </xf>
    <xf numFmtId="1" fontId="17" fillId="0" borderId="6" xfId="3" applyNumberFormat="1" applyFont="1" applyBorder="1" applyAlignment="1">
      <alignment horizontal="left" vertical="center"/>
    </xf>
    <xf numFmtId="0" fontId="17" fillId="0" borderId="30" xfId="3" applyFont="1" applyBorder="1" applyAlignment="1">
      <alignment horizontal="center" vertical="center"/>
    </xf>
    <xf numFmtId="164" fontId="17" fillId="0" borderId="31" xfId="3" applyNumberFormat="1" applyFont="1" applyBorder="1" applyAlignment="1">
      <alignment horizontal="center" vertical="center"/>
    </xf>
    <xf numFmtId="164" fontId="17" fillId="0" borderId="32" xfId="3" applyNumberFormat="1" applyFont="1" applyBorder="1" applyAlignment="1">
      <alignment horizontal="center" vertical="center"/>
    </xf>
    <xf numFmtId="164" fontId="17" fillId="0" borderId="6" xfId="3" applyNumberFormat="1" applyFont="1" applyBorder="1" applyAlignment="1">
      <alignment horizontal="center" vertical="center"/>
    </xf>
    <xf numFmtId="165" fontId="17" fillId="0" borderId="6" xfId="3" applyNumberFormat="1" applyFont="1" applyBorder="1" applyAlignment="1">
      <alignment horizontal="center" vertical="center"/>
    </xf>
    <xf numFmtId="164" fontId="17" fillId="0" borderId="30" xfId="3" applyNumberFormat="1" applyFont="1" applyBorder="1" applyAlignment="1">
      <alignment horizontal="center" vertical="center"/>
    </xf>
    <xf numFmtId="164" fontId="17" fillId="0" borderId="33" xfId="3" applyNumberFormat="1" applyFont="1" applyBorder="1" applyAlignment="1">
      <alignment horizontal="center" vertical="center"/>
    </xf>
    <xf numFmtId="164" fontId="17" fillId="0" borderId="34" xfId="3" applyNumberFormat="1" applyFont="1" applyBorder="1" applyAlignment="1">
      <alignment horizontal="center" vertical="center"/>
    </xf>
    <xf numFmtId="164" fontId="17" fillId="0" borderId="35" xfId="3" applyNumberFormat="1" applyFont="1" applyBorder="1" applyAlignment="1">
      <alignment horizontal="center" vertical="center"/>
    </xf>
    <xf numFmtId="164" fontId="17" fillId="0" borderId="36" xfId="3" applyNumberFormat="1" applyFont="1" applyBorder="1" applyAlignment="1">
      <alignment horizontal="center" vertical="center"/>
    </xf>
    <xf numFmtId="0" fontId="17" fillId="0" borderId="33" xfId="3" applyFont="1" applyBorder="1" applyAlignment="1">
      <alignment horizontal="center" vertical="center"/>
    </xf>
    <xf numFmtId="0" fontId="17" fillId="0" borderId="37" xfId="3" applyFont="1" applyBorder="1" applyAlignment="1">
      <alignment horizontal="left" vertical="center"/>
    </xf>
    <xf numFmtId="0" fontId="17" fillId="0" borderId="38" xfId="3" applyFont="1" applyBorder="1" applyAlignment="1">
      <alignment horizontal="center" vertical="center"/>
    </xf>
    <xf numFmtId="0" fontId="17" fillId="0" borderId="32" xfId="3" applyFont="1" applyBorder="1" applyAlignment="1">
      <alignment horizontal="center" vertical="center"/>
    </xf>
    <xf numFmtId="164" fontId="17" fillId="0" borderId="6" xfId="3" applyNumberFormat="1" applyFont="1" applyBorder="1" applyAlignment="1" applyProtection="1">
      <alignment horizontal="center" vertical="center"/>
      <protection locked="0"/>
    </xf>
    <xf numFmtId="164" fontId="17" fillId="0" borderId="30" xfId="3" applyNumberFormat="1" applyFont="1" applyBorder="1" applyAlignment="1" applyProtection="1">
      <alignment horizontal="center" vertical="center"/>
      <protection locked="0"/>
    </xf>
    <xf numFmtId="164" fontId="17" fillId="0" borderId="36" xfId="3" applyNumberFormat="1" applyFont="1" applyBorder="1" applyAlignment="1" applyProtection="1">
      <alignment horizontal="center" vertical="center"/>
      <protection locked="0"/>
    </xf>
    <xf numFmtId="0" fontId="17" fillId="0" borderId="32" xfId="3" applyFont="1" applyBorder="1" applyAlignment="1" applyProtection="1">
      <alignment horizontal="center" vertical="center"/>
      <protection locked="0"/>
    </xf>
    <xf numFmtId="0" fontId="17" fillId="0" borderId="6" xfId="3" applyFont="1" applyBorder="1" applyAlignment="1" applyProtection="1">
      <alignment horizontal="left" vertical="center"/>
      <protection locked="0"/>
    </xf>
    <xf numFmtId="166" fontId="17" fillId="0" borderId="6" xfId="3" applyNumberFormat="1" applyFont="1" applyBorder="1" applyAlignment="1" applyProtection="1">
      <alignment horizontal="center" vertical="center"/>
      <protection locked="0"/>
    </xf>
    <xf numFmtId="0" fontId="17" fillId="0" borderId="6" xfId="3" applyFont="1" applyBorder="1" applyAlignment="1" applyProtection="1">
      <alignment horizontal="center" vertical="center"/>
      <protection locked="0"/>
    </xf>
    <xf numFmtId="0" fontId="17" fillId="0" borderId="6" xfId="3" applyFont="1" applyBorder="1" applyAlignment="1" applyProtection="1">
      <alignment horizontal="left" vertical="center" wrapText="1"/>
      <protection locked="0"/>
    </xf>
    <xf numFmtId="174" fontId="17" fillId="0" borderId="6" xfId="1" applyNumberFormat="1" applyFont="1" applyBorder="1" applyAlignment="1">
      <alignment horizontal="left" vertical="center"/>
    </xf>
    <xf numFmtId="3" fontId="9" fillId="5" borderId="6" xfId="3" applyNumberFormat="1" applyFont="1" applyFill="1" applyBorder="1" applyAlignment="1" applyProtection="1">
      <alignment horizontal="center" vertical="center"/>
    </xf>
    <xf numFmtId="171" fontId="12" fillId="7" borderId="6" xfId="3" applyNumberFormat="1" applyFont="1" applyFill="1" applyBorder="1" applyAlignment="1" applyProtection="1">
      <alignment horizontal="center" vertical="center"/>
    </xf>
    <xf numFmtId="1" fontId="12" fillId="7" borderId="6" xfId="3" applyNumberFormat="1" applyFont="1" applyFill="1" applyBorder="1" applyAlignment="1" applyProtection="1">
      <alignment horizontal="center" vertical="center"/>
    </xf>
    <xf numFmtId="172" fontId="5" fillId="5" borderId="22" xfId="3" applyNumberFormat="1" applyFont="1" applyFill="1" applyBorder="1" applyAlignment="1" applyProtection="1">
      <alignment horizontal="centerContinuous" vertical="center"/>
    </xf>
    <xf numFmtId="172" fontId="15" fillId="5" borderId="22" xfId="3" applyNumberFormat="1" applyFont="1" applyFill="1" applyBorder="1" applyAlignment="1" applyProtection="1">
      <alignment horizontal="centerContinuous" vertical="center"/>
    </xf>
    <xf numFmtId="0" fontId="8" fillId="0" borderId="26" xfId="3" applyFont="1" applyBorder="1" applyAlignment="1" applyProtection="1">
      <alignment horizontal="center" vertical="center" wrapText="1"/>
    </xf>
    <xf numFmtId="0" fontId="17" fillId="0" borderId="6" xfId="3" applyFont="1" applyBorder="1" applyAlignment="1">
      <alignment horizontal="left" vertical="center"/>
    </xf>
    <xf numFmtId="164" fontId="10" fillId="6" borderId="6" xfId="0" applyNumberFormat="1" applyFont="1" applyFill="1" applyBorder="1" applyAlignment="1" applyProtection="1">
      <alignment horizontal="center" vertical="center"/>
    </xf>
    <xf numFmtId="164" fontId="17" fillId="0" borderId="6" xfId="0" applyNumberFormat="1" applyFont="1" applyBorder="1" applyAlignment="1">
      <alignment horizontal="center" vertical="center"/>
    </xf>
    <xf numFmtId="165" fontId="17" fillId="0" borderId="6" xfId="0" applyNumberFormat="1" applyFont="1" applyBorder="1" applyAlignment="1">
      <alignment horizontal="center" vertical="center"/>
    </xf>
  </cellXfs>
  <cellStyles count="5">
    <cellStyle name="Milliers" xfId="1" builtinId="3"/>
    <cellStyle name="Normal" xfId="0" builtinId="0"/>
    <cellStyle name="Normal 2" xfId="2"/>
    <cellStyle name="Normal 2 2" xfId="3"/>
    <cellStyle name="Pourcentage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1295400</xdr:colOff>
          <xdr:row>1</xdr:row>
          <xdr:rowOff>85725</xdr:rowOff>
        </xdr:from>
        <xdr:to>
          <xdr:col>7</xdr:col>
          <xdr:colOff>0</xdr:colOff>
          <xdr:row>2</xdr:row>
          <xdr:rowOff>190500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Ventiler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tabColor rgb="FFFF0000"/>
  </sheetPr>
  <dimension ref="A1:AY16"/>
  <sheetViews>
    <sheetView showGridLines="0" tabSelected="1" zoomScale="80" zoomScaleNormal="80" workbookViewId="0">
      <selection activeCell="AR20" sqref="AR20"/>
    </sheetView>
  </sheetViews>
  <sheetFormatPr baseColWidth="10" defaultRowHeight="15" x14ac:dyDescent="0.25"/>
  <cols>
    <col min="6" max="6" width="19.5703125" customWidth="1"/>
    <col min="11" max="11" width="29.28515625" bestFit="1" customWidth="1"/>
    <col min="12" max="12" width="22.28515625" customWidth="1"/>
    <col min="13" max="13" width="26.5703125" customWidth="1"/>
    <col min="16" max="16" width="13.140625" customWidth="1"/>
    <col min="17" max="17" width="20.28515625" customWidth="1"/>
    <col min="39" max="39" width="6.42578125" customWidth="1"/>
    <col min="41" max="50" width="9.42578125" customWidth="1"/>
    <col min="51" max="51" width="28" customWidth="1"/>
  </cols>
  <sheetData>
    <row r="1" spans="1:51" ht="15.75" thickBot="1" x14ac:dyDescent="0.3">
      <c r="A1" s="3" t="s">
        <v>16</v>
      </c>
      <c r="B1" s="4" t="s">
        <v>36</v>
      </c>
      <c r="C1" s="5"/>
      <c r="D1" s="6"/>
      <c r="E1" s="7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8"/>
      <c r="AG1" s="8"/>
      <c r="AH1" s="3"/>
      <c r="AI1" s="3"/>
      <c r="AJ1" s="3"/>
      <c r="AK1" s="3"/>
      <c r="AL1" s="3"/>
      <c r="AM1" s="3"/>
      <c r="AN1" s="3"/>
      <c r="AO1" s="9" t="s">
        <v>44</v>
      </c>
      <c r="AP1" s="9" t="s">
        <v>44</v>
      </c>
      <c r="AQ1" s="9" t="s">
        <v>44</v>
      </c>
      <c r="AR1" s="10"/>
      <c r="AS1" s="11"/>
      <c r="AT1" s="9" t="s">
        <v>44</v>
      </c>
      <c r="AU1" s="12"/>
      <c r="AV1" s="9" t="s">
        <v>44</v>
      </c>
      <c r="AW1" s="9" t="s">
        <v>44</v>
      </c>
      <c r="AX1" s="9" t="s">
        <v>44</v>
      </c>
      <c r="AY1" s="13"/>
    </row>
    <row r="2" spans="1:51" ht="15.75" thickBot="1" x14ac:dyDescent="0.3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8"/>
      <c r="AG2" s="8"/>
      <c r="AH2" s="3"/>
      <c r="AI2" s="3"/>
      <c r="AJ2" s="3"/>
      <c r="AK2" s="3"/>
      <c r="AL2" s="3"/>
      <c r="AM2" s="3"/>
      <c r="AN2" s="3"/>
      <c r="AO2" s="14" t="str">
        <f>+IF(OR(AA6=0,AO6=0),"",ROUND( AO6/AA6-1,4))</f>
        <v/>
      </c>
      <c r="AP2" s="14" t="str">
        <f>+IF(OR(AD6=0,AP6=0),"",ROUND(AP6/AD6-1,4))</f>
        <v/>
      </c>
      <c r="AQ2" s="14" t="str">
        <f>+IF(OR(AG6=0,AQ6=0),"",ROUND(AQ6/AG6-1,4))</f>
        <v/>
      </c>
      <c r="AR2" s="10"/>
      <c r="AS2" s="15"/>
      <c r="AT2" s="101">
        <f>AT6</f>
        <v>0</v>
      </c>
      <c r="AU2" s="12"/>
      <c r="AV2" s="14">
        <f>IF(R6=0,"",ROUND(AT6/R6,4))</f>
        <v>0</v>
      </c>
      <c r="AW2" s="14">
        <f>ROUND(COUNTA(AT10:AT11)/B8,4)</f>
        <v>0</v>
      </c>
      <c r="AX2" s="14" t="str">
        <f>+IF(OR(AO6=0,AX6=0),"",ROUND(AX6/AO6-1,4))</f>
        <v/>
      </c>
      <c r="AY2" s="13"/>
    </row>
    <row r="3" spans="1:51" ht="15.75" thickBot="1" x14ac:dyDescent="0.3">
      <c r="A3" s="12"/>
      <c r="B3" s="16" t="s">
        <v>18</v>
      </c>
      <c r="C3" s="17">
        <f ca="1">TODAY()</f>
        <v>43115</v>
      </c>
      <c r="D3" s="17"/>
      <c r="E3" s="18"/>
      <c r="F3" s="12"/>
      <c r="G3" s="3"/>
      <c r="H3" s="3"/>
      <c r="I3" s="3"/>
      <c r="J3" s="3"/>
      <c r="K3" s="3"/>
      <c r="L3" s="3"/>
      <c r="M3" s="3"/>
      <c r="N3" s="3"/>
      <c r="O3" s="2"/>
      <c r="P3" s="2"/>
      <c r="Q3" s="2"/>
      <c r="R3" s="19"/>
      <c r="S3" s="19"/>
      <c r="T3" s="19"/>
      <c r="U3" s="12"/>
      <c r="V3" s="19"/>
      <c r="W3" s="19"/>
      <c r="X3" s="19"/>
      <c r="Y3" s="19"/>
      <c r="Z3" s="19"/>
      <c r="AA3" s="19"/>
      <c r="AB3" s="19"/>
      <c r="AC3" s="19"/>
      <c r="AD3" s="19"/>
      <c r="AE3" s="19"/>
      <c r="AF3" s="20"/>
      <c r="AG3" s="20"/>
      <c r="AH3" s="20"/>
      <c r="AI3" s="20"/>
      <c r="AJ3" s="20"/>
      <c r="AK3" s="20"/>
      <c r="AL3" s="20"/>
      <c r="AM3" s="20"/>
      <c r="AN3" s="20"/>
      <c r="AO3" s="13"/>
      <c r="AP3" s="13"/>
      <c r="AQ3" s="12"/>
      <c r="AR3" s="13"/>
      <c r="AS3" s="13"/>
      <c r="AT3" s="13"/>
      <c r="AU3" s="12"/>
      <c r="AV3" s="13"/>
      <c r="AW3" s="13"/>
      <c r="AX3" s="21"/>
      <c r="AY3" s="13"/>
    </row>
    <row r="4" spans="1:51" ht="15.75" thickBot="1" x14ac:dyDescent="0.3">
      <c r="A4" s="12"/>
      <c r="B4" s="16" t="s">
        <v>19</v>
      </c>
      <c r="C4" s="17" t="s">
        <v>37</v>
      </c>
      <c r="D4" s="17"/>
      <c r="E4" s="18"/>
      <c r="F4" s="12"/>
      <c r="G4" s="3"/>
      <c r="H4" s="3"/>
      <c r="I4" s="3"/>
      <c r="J4" s="3"/>
      <c r="K4" s="3"/>
      <c r="L4" s="3"/>
      <c r="M4" s="3"/>
      <c r="N4" s="3"/>
      <c r="O4" s="2"/>
      <c r="P4" s="2"/>
      <c r="Q4" s="2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20"/>
      <c r="AG4" s="20"/>
      <c r="AH4" s="12"/>
      <c r="AI4" s="19"/>
      <c r="AJ4" s="12"/>
      <c r="AK4" s="19"/>
      <c r="AL4" s="19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</row>
    <row r="5" spans="1:51" ht="15.75" thickBot="1" x14ac:dyDescent="0.3">
      <c r="A5" s="12"/>
      <c r="B5" s="16" t="s">
        <v>21</v>
      </c>
      <c r="C5" s="17" t="str">
        <f>N10</f>
        <v>Alain</v>
      </c>
      <c r="D5" s="17"/>
      <c r="E5" s="18"/>
      <c r="F5" s="3"/>
      <c r="G5" s="3"/>
      <c r="H5" s="3"/>
      <c r="I5" s="3"/>
      <c r="J5" s="3"/>
      <c r="K5" s="3"/>
      <c r="L5" s="3"/>
      <c r="M5" s="3"/>
      <c r="N5" s="3"/>
      <c r="O5" s="12"/>
      <c r="P5" s="12"/>
      <c r="Q5" s="12"/>
      <c r="R5" s="22" t="s">
        <v>22</v>
      </c>
      <c r="S5" s="12"/>
      <c r="T5" s="12"/>
      <c r="U5" s="12"/>
      <c r="V5" s="12"/>
      <c r="W5" s="12"/>
      <c r="X5" s="12"/>
      <c r="Y5" s="12"/>
      <c r="Z5" s="22" t="s">
        <v>22</v>
      </c>
      <c r="AA5" s="12"/>
      <c r="AB5" s="12"/>
      <c r="AC5" s="12"/>
      <c r="AD5" s="12"/>
      <c r="AE5" s="12"/>
      <c r="AF5" s="23"/>
      <c r="AG5" s="23"/>
      <c r="AH5" s="12"/>
      <c r="AI5" s="12"/>
      <c r="AJ5" s="12"/>
      <c r="AK5" s="12"/>
      <c r="AL5" s="12"/>
      <c r="AM5" s="12"/>
      <c r="AN5" s="12"/>
      <c r="AO5" s="20"/>
      <c r="AP5" s="20"/>
      <c r="AQ5" s="8"/>
      <c r="AR5" s="23"/>
      <c r="AS5" s="23"/>
      <c r="AT5" s="24">
        <v>0</v>
      </c>
      <c r="AU5" s="24"/>
      <c r="AV5" s="20"/>
      <c r="AW5" s="8"/>
      <c r="AX5" s="8"/>
      <c r="AY5" s="12"/>
    </row>
    <row r="6" spans="1:51" x14ac:dyDescent="0.25">
      <c r="A6" s="12"/>
      <c r="B6" s="12"/>
      <c r="C6" s="12"/>
      <c r="D6" s="25"/>
      <c r="E6" s="25"/>
      <c r="F6" s="3"/>
      <c r="G6" s="3"/>
      <c r="H6" s="3"/>
      <c r="I6" s="3"/>
      <c r="J6" s="3"/>
      <c r="K6" s="3"/>
      <c r="L6" s="3"/>
      <c r="M6" s="3"/>
      <c r="N6" s="3"/>
      <c r="O6" s="12"/>
      <c r="P6" s="12"/>
      <c r="Q6" s="12"/>
      <c r="R6" s="26">
        <f>ROUND(SUM(R10:R16),2)</f>
        <v>15656.79</v>
      </c>
      <c r="S6" s="94">
        <f>ROUND(SUM(S10:S16),2)</f>
        <v>201908.55</v>
      </c>
      <c r="T6" s="94">
        <f>ROUND(SUM(T10:T16),2)</f>
        <v>0</v>
      </c>
      <c r="U6" s="94">
        <f>ROUND(SUM(U10:U16),2)</f>
        <v>190</v>
      </c>
      <c r="V6" s="94">
        <f>ROUND(SUM(V10:V16),2)</f>
        <v>616.99</v>
      </c>
      <c r="W6" s="19"/>
      <c r="X6" s="19"/>
      <c r="Y6" s="19"/>
      <c r="Z6" s="94">
        <f t="shared" ref="Z6:AH6" si="0">ROUND(SUM(Z10:Z16),2)</f>
        <v>12625</v>
      </c>
      <c r="AA6" s="94">
        <f t="shared" si="0"/>
        <v>11192</v>
      </c>
      <c r="AB6" s="94">
        <f t="shared" si="0"/>
        <v>9323</v>
      </c>
      <c r="AC6" s="94">
        <f t="shared" si="0"/>
        <v>0</v>
      </c>
      <c r="AD6" s="94">
        <f t="shared" si="0"/>
        <v>0</v>
      </c>
      <c r="AE6" s="94">
        <f t="shared" si="0"/>
        <v>504</v>
      </c>
      <c r="AF6" s="94">
        <f t="shared" si="0"/>
        <v>0</v>
      </c>
      <c r="AG6" s="94">
        <f t="shared" si="0"/>
        <v>6750</v>
      </c>
      <c r="AH6" s="94">
        <f t="shared" si="0"/>
        <v>5500</v>
      </c>
      <c r="AI6" s="27"/>
      <c r="AJ6" s="95">
        <f>COUNTA(AJ10:AJ16)</f>
        <v>0</v>
      </c>
      <c r="AK6" s="95">
        <f>COUNTA(AK10:AK16)</f>
        <v>7</v>
      </c>
      <c r="AL6" s="95">
        <f>COUNTA(AL10:AL16)</f>
        <v>7</v>
      </c>
      <c r="AM6" s="28"/>
      <c r="AN6" s="2"/>
      <c r="AO6" s="94">
        <f>ROUND(SUM(AO10:AO16),2)</f>
        <v>0</v>
      </c>
      <c r="AP6" s="94">
        <f>ROUND(SUM(AP10:AP16),2)</f>
        <v>0</v>
      </c>
      <c r="AQ6" s="94">
        <f>ROUND(SUM(AQ10:AQ16),2)</f>
        <v>0</v>
      </c>
      <c r="AR6" s="29">
        <f>COUNTA(AR10:AR16)</f>
        <v>0</v>
      </c>
      <c r="AS6" s="29">
        <f>COUNTA(AS10:AS16)</f>
        <v>0</v>
      </c>
      <c r="AT6" s="94">
        <f>ROUND(SUM(AT10:AT16),2)</f>
        <v>0</v>
      </c>
      <c r="AU6" s="12"/>
      <c r="AV6" s="30">
        <v>0</v>
      </c>
      <c r="AW6" s="94">
        <f>ROUND(SUM(AW10:AW16),2)</f>
        <v>201908.55</v>
      </c>
      <c r="AX6" s="94">
        <f>ROUND(SUM(AX10:AX16),2)</f>
        <v>0</v>
      </c>
      <c r="AY6" s="1"/>
    </row>
    <row r="7" spans="1:51" ht="15.75" thickBot="1" x14ac:dyDescent="0.3">
      <c r="A7" s="12"/>
      <c r="B7" s="12"/>
      <c r="C7" s="12"/>
      <c r="D7" s="25"/>
      <c r="E7" s="25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31"/>
      <c r="AJ7" s="12"/>
      <c r="AK7" s="19"/>
      <c r="AL7" s="19"/>
      <c r="AM7" s="19"/>
      <c r="AN7" s="12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2"/>
    </row>
    <row r="8" spans="1:51" ht="15.75" thickTop="1" x14ac:dyDescent="0.25">
      <c r="A8" s="32"/>
      <c r="B8" s="95">
        <f>COUNTA(B10:B17)</f>
        <v>7</v>
      </c>
      <c r="C8" s="12"/>
      <c r="D8" s="33">
        <f>AVERAGE(D10:D16)</f>
        <v>33.828493204263225</v>
      </c>
      <c r="E8" s="96">
        <f>AVERAGE(E10:E16)</f>
        <v>5.0884912486555196</v>
      </c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34" t="s">
        <v>40</v>
      </c>
      <c r="S8" s="35"/>
      <c r="T8" s="35"/>
      <c r="U8" s="35"/>
      <c r="V8" s="35"/>
      <c r="W8" s="35"/>
      <c r="X8" s="36"/>
      <c r="Y8" s="36"/>
      <c r="Z8" s="37" t="s">
        <v>41</v>
      </c>
      <c r="AA8" s="38"/>
      <c r="AB8" s="39"/>
      <c r="AC8" s="40" t="s">
        <v>42</v>
      </c>
      <c r="AD8" s="41"/>
      <c r="AE8" s="42"/>
      <c r="AF8" s="43" t="s">
        <v>43</v>
      </c>
      <c r="AG8" s="44"/>
      <c r="AH8" s="45"/>
      <c r="AI8" s="46"/>
      <c r="AJ8" s="47" t="s">
        <v>40</v>
      </c>
      <c r="AK8" s="48"/>
      <c r="AL8" s="49"/>
      <c r="AM8" s="50"/>
      <c r="AN8" s="12"/>
      <c r="AO8" s="97" t="s">
        <v>45</v>
      </c>
      <c r="AP8" s="51"/>
      <c r="AQ8" s="52"/>
      <c r="AR8" s="98" t="s">
        <v>46</v>
      </c>
      <c r="AS8" s="53"/>
      <c r="AT8" s="51"/>
      <c r="AU8" s="51"/>
      <c r="AV8" s="51"/>
      <c r="AW8" s="51"/>
      <c r="AX8" s="52"/>
      <c r="AY8" s="12"/>
    </row>
    <row r="9" spans="1:51" x14ac:dyDescent="0.25">
      <c r="A9" s="54" t="s">
        <v>23</v>
      </c>
      <c r="B9" s="55" t="s">
        <v>0</v>
      </c>
      <c r="C9" s="55" t="s">
        <v>1</v>
      </c>
      <c r="D9" s="56" t="s">
        <v>24</v>
      </c>
      <c r="E9" s="56" t="s">
        <v>25</v>
      </c>
      <c r="F9" s="57" t="s">
        <v>26</v>
      </c>
      <c r="G9" s="57" t="s">
        <v>15</v>
      </c>
      <c r="H9" s="55" t="s">
        <v>27</v>
      </c>
      <c r="I9" s="58" t="s">
        <v>56</v>
      </c>
      <c r="J9" s="57" t="s">
        <v>2</v>
      </c>
      <c r="K9" s="59" t="s">
        <v>28</v>
      </c>
      <c r="L9" s="58" t="s">
        <v>29</v>
      </c>
      <c r="M9" s="60" t="s">
        <v>30</v>
      </c>
      <c r="N9" s="61" t="s">
        <v>54</v>
      </c>
      <c r="O9" s="61" t="s">
        <v>55</v>
      </c>
      <c r="P9" s="62" t="s">
        <v>31</v>
      </c>
      <c r="Q9" s="62" t="s">
        <v>20</v>
      </c>
      <c r="R9" s="99">
        <v>1</v>
      </c>
      <c r="S9" s="99">
        <v>2</v>
      </c>
      <c r="T9" s="99">
        <v>3</v>
      </c>
      <c r="U9" s="99">
        <v>4</v>
      </c>
      <c r="V9" s="99">
        <v>5</v>
      </c>
      <c r="W9" s="99">
        <v>6</v>
      </c>
      <c r="X9" s="99">
        <v>7</v>
      </c>
      <c r="Y9" s="99">
        <v>8</v>
      </c>
      <c r="Z9" s="99">
        <v>9</v>
      </c>
      <c r="AA9" s="99">
        <v>10</v>
      </c>
      <c r="AB9" s="99">
        <v>11</v>
      </c>
      <c r="AC9" s="99">
        <v>12</v>
      </c>
      <c r="AD9" s="99">
        <v>13</v>
      </c>
      <c r="AE9" s="99">
        <v>14</v>
      </c>
      <c r="AF9" s="99">
        <v>15</v>
      </c>
      <c r="AG9" s="99">
        <v>16</v>
      </c>
      <c r="AH9" s="99">
        <v>17</v>
      </c>
      <c r="AI9" s="63"/>
      <c r="AJ9" s="64">
        <v>1</v>
      </c>
      <c r="AK9" s="65">
        <v>2</v>
      </c>
      <c r="AL9" s="66">
        <v>3</v>
      </c>
      <c r="AM9" s="63"/>
      <c r="AN9" s="55" t="s">
        <v>0</v>
      </c>
      <c r="AO9" s="67">
        <v>10</v>
      </c>
      <c r="AP9" s="67">
        <v>11</v>
      </c>
      <c r="AQ9" s="67">
        <v>12</v>
      </c>
      <c r="AR9" s="67">
        <v>13</v>
      </c>
      <c r="AS9" s="67">
        <v>14</v>
      </c>
      <c r="AT9" s="67">
        <v>15</v>
      </c>
      <c r="AU9" s="67">
        <v>16</v>
      </c>
      <c r="AV9" s="67">
        <v>17</v>
      </c>
      <c r="AW9" s="67">
        <v>18</v>
      </c>
      <c r="AX9" s="67">
        <v>19</v>
      </c>
      <c r="AY9" s="67">
        <v>20</v>
      </c>
    </row>
    <row r="10" spans="1:51" x14ac:dyDescent="0.25">
      <c r="A10" s="100">
        <v>1</v>
      </c>
      <c r="B10" s="100" t="s">
        <v>39</v>
      </c>
      <c r="C10" s="68" t="s">
        <v>3</v>
      </c>
      <c r="D10" s="93">
        <v>30.277891854893909</v>
      </c>
      <c r="E10" s="93">
        <v>2.9103353867214237</v>
      </c>
      <c r="F10" s="100" t="s">
        <v>32</v>
      </c>
      <c r="G10" s="68" t="s">
        <v>5</v>
      </c>
      <c r="H10" s="100" t="s">
        <v>57</v>
      </c>
      <c r="I10" s="69">
        <v>1</v>
      </c>
      <c r="J10" s="69" t="s">
        <v>4</v>
      </c>
      <c r="K10" s="68">
        <v>1</v>
      </c>
      <c r="L10" s="68">
        <v>2</v>
      </c>
      <c r="M10" s="68">
        <v>1</v>
      </c>
      <c r="N10" s="100" t="s">
        <v>33</v>
      </c>
      <c r="O10" s="100" t="s">
        <v>50</v>
      </c>
      <c r="P10" s="70" t="s">
        <v>17</v>
      </c>
      <c r="Q10" s="71"/>
      <c r="R10" s="72">
        <v>2170</v>
      </c>
      <c r="S10" s="73">
        <v>28210</v>
      </c>
      <c r="T10" s="74" t="s">
        <v>17</v>
      </c>
      <c r="U10" s="74" t="s">
        <v>17</v>
      </c>
      <c r="V10" s="74" t="s">
        <v>17</v>
      </c>
      <c r="W10" s="75">
        <v>8.5000000000000006E-2</v>
      </c>
      <c r="X10" s="74"/>
      <c r="Y10" s="76"/>
      <c r="Z10" s="72">
        <v>0</v>
      </c>
      <c r="AA10" s="77">
        <v>0</v>
      </c>
      <c r="AB10" s="78">
        <v>0</v>
      </c>
      <c r="AC10" s="73"/>
      <c r="AD10" s="76">
        <v>0</v>
      </c>
      <c r="AE10" s="79">
        <v>0</v>
      </c>
      <c r="AF10" s="73"/>
      <c r="AG10" s="76">
        <v>1000</v>
      </c>
      <c r="AH10" s="80">
        <v>0</v>
      </c>
      <c r="AI10" s="81"/>
      <c r="AJ10" s="82"/>
      <c r="AK10" s="81" t="s">
        <v>17</v>
      </c>
      <c r="AL10" s="83" t="s">
        <v>17</v>
      </c>
      <c r="AM10" s="84"/>
      <c r="AN10" s="68" t="str">
        <f>+B10</f>
        <v>HENRI</v>
      </c>
      <c r="AO10" s="85"/>
      <c r="AP10" s="86"/>
      <c r="AQ10" s="87"/>
      <c r="AR10" s="88"/>
      <c r="AS10" s="89"/>
      <c r="AT10" s="85"/>
      <c r="AU10" s="90"/>
      <c r="AV10" s="103" t="str">
        <f>IF(AT10=0,"-",ROUND(AT10/R10,4))</f>
        <v>-</v>
      </c>
      <c r="AW10" s="102">
        <f>ROUND(S10+AT10*13,4)</f>
        <v>28210</v>
      </c>
      <c r="AX10" s="91">
        <v>0</v>
      </c>
      <c r="AY10" s="92"/>
    </row>
    <row r="11" spans="1:51" x14ac:dyDescent="0.25">
      <c r="A11" s="100">
        <v>2</v>
      </c>
      <c r="B11" s="100" t="s">
        <v>13</v>
      </c>
      <c r="C11" s="68" t="s">
        <v>6</v>
      </c>
      <c r="D11" s="93">
        <v>36.11772758384668</v>
      </c>
      <c r="E11" s="93">
        <v>2.9103353867214237</v>
      </c>
      <c r="F11" s="100" t="s">
        <v>32</v>
      </c>
      <c r="G11" s="100" t="s">
        <v>5</v>
      </c>
      <c r="H11" s="100" t="s">
        <v>58</v>
      </c>
      <c r="I11" s="69">
        <v>1</v>
      </c>
      <c r="J11" s="69" t="s">
        <v>7</v>
      </c>
      <c r="K11" s="68">
        <v>1</v>
      </c>
      <c r="L11" s="68">
        <v>2</v>
      </c>
      <c r="M11" s="100">
        <v>2</v>
      </c>
      <c r="N11" s="100" t="s">
        <v>34</v>
      </c>
      <c r="O11" s="100" t="s">
        <v>51</v>
      </c>
      <c r="P11" s="70" t="s">
        <v>17</v>
      </c>
      <c r="Q11" s="71"/>
      <c r="R11" s="72">
        <v>3076.92</v>
      </c>
      <c r="S11" s="73">
        <v>39999.96</v>
      </c>
      <c r="T11" s="74">
        <v>0</v>
      </c>
      <c r="U11" s="74">
        <v>120</v>
      </c>
      <c r="V11" s="74">
        <v>616.99</v>
      </c>
      <c r="W11" s="75">
        <v>0.33333333333333331</v>
      </c>
      <c r="X11" s="74"/>
      <c r="Y11" s="76"/>
      <c r="Z11" s="72">
        <v>1500</v>
      </c>
      <c r="AA11" s="77">
        <v>1000</v>
      </c>
      <c r="AB11" s="78">
        <v>1000</v>
      </c>
      <c r="AC11" s="73"/>
      <c r="AD11" s="76">
        <v>0</v>
      </c>
      <c r="AE11" s="79">
        <v>0</v>
      </c>
      <c r="AF11" s="73"/>
      <c r="AG11" s="76">
        <v>3500</v>
      </c>
      <c r="AH11" s="80">
        <v>4200</v>
      </c>
      <c r="AI11" s="81"/>
      <c r="AJ11" s="82"/>
      <c r="AK11" s="81" t="s">
        <v>17</v>
      </c>
      <c r="AL11" s="83" t="s">
        <v>17</v>
      </c>
      <c r="AM11" s="84"/>
      <c r="AN11" s="100" t="str">
        <f t="shared" ref="AN11:AN16" si="1">+B11</f>
        <v>PHILIPPE</v>
      </c>
      <c r="AO11" s="85"/>
      <c r="AP11" s="86"/>
      <c r="AQ11" s="87"/>
      <c r="AR11" s="88"/>
      <c r="AS11" s="89"/>
      <c r="AT11" s="85"/>
      <c r="AU11" s="90"/>
      <c r="AV11" s="103" t="str">
        <f t="shared" ref="AV11:AV16" si="2">IF(AT11=0,"-",ROUND(AT11/R11,4))</f>
        <v>-</v>
      </c>
      <c r="AW11" s="102">
        <f t="shared" ref="AW11:AW16" si="3">ROUND(S11+AT11*13,4)</f>
        <v>39999.96</v>
      </c>
      <c r="AX11" s="91">
        <v>0</v>
      </c>
      <c r="AY11" s="92"/>
    </row>
    <row r="12" spans="1:51" x14ac:dyDescent="0.25">
      <c r="A12" s="100">
        <v>3</v>
      </c>
      <c r="B12" s="100" t="s">
        <v>11</v>
      </c>
      <c r="C12" s="68" t="s">
        <v>8</v>
      </c>
      <c r="D12" s="93">
        <v>30.99520876112252</v>
      </c>
      <c r="E12" s="93">
        <v>2.8528405201916494</v>
      </c>
      <c r="F12" s="100" t="s">
        <v>32</v>
      </c>
      <c r="G12" s="100" t="s">
        <v>5</v>
      </c>
      <c r="H12" s="100" t="s">
        <v>59</v>
      </c>
      <c r="I12" s="69">
        <v>1</v>
      </c>
      <c r="J12" s="69" t="s">
        <v>7</v>
      </c>
      <c r="K12" s="100">
        <v>1</v>
      </c>
      <c r="L12" s="100">
        <v>2</v>
      </c>
      <c r="M12" s="100">
        <v>3</v>
      </c>
      <c r="N12" s="100" t="s">
        <v>33</v>
      </c>
      <c r="O12" s="100" t="s">
        <v>38</v>
      </c>
      <c r="P12" s="70" t="s">
        <v>17</v>
      </c>
      <c r="Q12" s="71"/>
      <c r="R12" s="72">
        <v>3115.38</v>
      </c>
      <c r="S12" s="73">
        <v>40499.94</v>
      </c>
      <c r="T12" s="74" t="s">
        <v>17</v>
      </c>
      <c r="U12" s="74" t="s">
        <v>17</v>
      </c>
      <c r="V12" s="74" t="s">
        <v>17</v>
      </c>
      <c r="W12" s="75">
        <v>3.8460000000000036E-2</v>
      </c>
      <c r="X12" s="74"/>
      <c r="Y12" s="76"/>
      <c r="Z12" s="72">
        <v>1500</v>
      </c>
      <c r="AA12" s="77">
        <v>2000</v>
      </c>
      <c r="AB12" s="78">
        <v>2000</v>
      </c>
      <c r="AC12" s="73"/>
      <c r="AD12" s="76">
        <v>0</v>
      </c>
      <c r="AE12" s="79">
        <v>0</v>
      </c>
      <c r="AF12" s="73"/>
      <c r="AG12" s="76">
        <v>0</v>
      </c>
      <c r="AH12" s="80">
        <v>0</v>
      </c>
      <c r="AJ12" s="82"/>
      <c r="AK12" s="81" t="s">
        <v>17</v>
      </c>
      <c r="AL12" s="83" t="s">
        <v>17</v>
      </c>
      <c r="AN12" s="100" t="str">
        <f t="shared" si="1"/>
        <v>JACQUES</v>
      </c>
      <c r="AO12" s="85"/>
      <c r="AP12" s="86"/>
      <c r="AQ12" s="87"/>
      <c r="AR12" s="88"/>
      <c r="AS12" s="89"/>
      <c r="AT12" s="85"/>
      <c r="AU12" s="90"/>
      <c r="AV12" s="103" t="str">
        <f t="shared" si="2"/>
        <v>-</v>
      </c>
      <c r="AW12" s="102">
        <f t="shared" si="3"/>
        <v>40499.94</v>
      </c>
      <c r="AX12" s="91">
        <v>0</v>
      </c>
      <c r="AY12" s="92"/>
    </row>
    <row r="13" spans="1:51" x14ac:dyDescent="0.25">
      <c r="A13" s="100">
        <v>4</v>
      </c>
      <c r="B13" s="100" t="s">
        <v>14</v>
      </c>
      <c r="C13" s="68" t="s">
        <v>9</v>
      </c>
      <c r="D13" s="93">
        <v>21.607118412046542</v>
      </c>
      <c r="E13" s="93">
        <v>2.751540041067762</v>
      </c>
      <c r="F13" s="100" t="s">
        <v>32</v>
      </c>
      <c r="G13" s="100" t="s">
        <v>5</v>
      </c>
      <c r="H13" s="100" t="s">
        <v>60</v>
      </c>
      <c r="I13" s="69" t="s">
        <v>61</v>
      </c>
      <c r="J13" s="69" t="s">
        <v>7</v>
      </c>
      <c r="K13" s="100">
        <v>1</v>
      </c>
      <c r="L13" s="100">
        <v>2</v>
      </c>
      <c r="M13" s="100">
        <v>4</v>
      </c>
      <c r="N13" s="100" t="s">
        <v>34</v>
      </c>
      <c r="O13" s="100" t="s">
        <v>51</v>
      </c>
      <c r="P13" s="70"/>
      <c r="Q13" s="71"/>
      <c r="R13" s="72">
        <v>1487.12</v>
      </c>
      <c r="S13" s="73">
        <v>19332.559999999998</v>
      </c>
      <c r="T13" s="74" t="s">
        <v>17</v>
      </c>
      <c r="U13" s="74" t="s">
        <v>17</v>
      </c>
      <c r="V13" s="74" t="s">
        <v>17</v>
      </c>
      <c r="W13" s="75">
        <v>2.0308469180525764E-2</v>
      </c>
      <c r="X13" s="74"/>
      <c r="Y13" s="76"/>
      <c r="Z13" s="72">
        <v>0</v>
      </c>
      <c r="AA13" s="77">
        <v>0</v>
      </c>
      <c r="AB13" s="78">
        <v>0</v>
      </c>
      <c r="AC13" s="73"/>
      <c r="AD13" s="76">
        <v>0</v>
      </c>
      <c r="AE13" s="79">
        <v>0</v>
      </c>
      <c r="AF13" s="73"/>
      <c r="AG13" s="76">
        <v>700</v>
      </c>
      <c r="AH13" s="80">
        <v>0</v>
      </c>
      <c r="AJ13" s="82"/>
      <c r="AK13" s="81" t="s">
        <v>17</v>
      </c>
      <c r="AL13" s="83" t="s">
        <v>17</v>
      </c>
      <c r="AN13" s="100" t="str">
        <f t="shared" si="1"/>
        <v>HERVE</v>
      </c>
      <c r="AO13" s="85"/>
      <c r="AP13" s="86"/>
      <c r="AQ13" s="87"/>
      <c r="AR13" s="88"/>
      <c r="AS13" s="89"/>
      <c r="AT13" s="85"/>
      <c r="AU13" s="90"/>
      <c r="AV13" s="103" t="str">
        <f t="shared" si="2"/>
        <v>-</v>
      </c>
      <c r="AW13" s="102">
        <f t="shared" si="3"/>
        <v>19332.560000000001</v>
      </c>
      <c r="AX13" s="91">
        <v>0</v>
      </c>
      <c r="AY13" s="92"/>
    </row>
    <row r="14" spans="1:51" x14ac:dyDescent="0.25">
      <c r="A14" s="100">
        <v>5</v>
      </c>
      <c r="B14" s="100" t="s">
        <v>47</v>
      </c>
      <c r="C14" s="68" t="s">
        <v>10</v>
      </c>
      <c r="D14" s="93">
        <v>30.754277891854894</v>
      </c>
      <c r="E14" s="93">
        <v>2.7351129363449691</v>
      </c>
      <c r="F14" s="100" t="s">
        <v>32</v>
      </c>
      <c r="G14" s="100" t="s">
        <v>5</v>
      </c>
      <c r="H14" s="100" t="s">
        <v>62</v>
      </c>
      <c r="I14" s="69">
        <v>1</v>
      </c>
      <c r="J14" s="69" t="s">
        <v>7</v>
      </c>
      <c r="K14" s="100">
        <v>1</v>
      </c>
      <c r="L14" s="100">
        <v>2</v>
      </c>
      <c r="M14" s="100">
        <v>5</v>
      </c>
      <c r="N14" s="100" t="s">
        <v>35</v>
      </c>
      <c r="O14" s="100" t="s">
        <v>53</v>
      </c>
      <c r="P14" s="70" t="s">
        <v>17</v>
      </c>
      <c r="Q14" s="71"/>
      <c r="R14" s="72">
        <v>1629.72</v>
      </c>
      <c r="S14" s="73">
        <v>19556.64</v>
      </c>
      <c r="T14" s="74" t="s">
        <v>17</v>
      </c>
      <c r="U14" s="74" t="s">
        <v>17</v>
      </c>
      <c r="V14" s="74" t="s">
        <v>17</v>
      </c>
      <c r="W14" s="75">
        <v>-0.18514</v>
      </c>
      <c r="X14" s="74"/>
      <c r="Y14" s="76"/>
      <c r="Z14" s="72">
        <v>4000</v>
      </c>
      <c r="AA14" s="77">
        <v>3984</v>
      </c>
      <c r="AB14" s="78">
        <v>1346</v>
      </c>
      <c r="AC14" s="73"/>
      <c r="AD14" s="76">
        <v>0</v>
      </c>
      <c r="AE14" s="79">
        <v>0</v>
      </c>
      <c r="AF14" s="73"/>
      <c r="AG14" s="76">
        <v>200</v>
      </c>
      <c r="AH14" s="80">
        <v>0</v>
      </c>
      <c r="AJ14" s="82"/>
      <c r="AK14" s="81" t="s">
        <v>17</v>
      </c>
      <c r="AL14" s="83" t="s">
        <v>17</v>
      </c>
      <c r="AN14" s="100" t="str">
        <f t="shared" si="1"/>
        <v>KANTE</v>
      </c>
      <c r="AO14" s="85"/>
      <c r="AP14" s="86"/>
      <c r="AQ14" s="87"/>
      <c r="AR14" s="88"/>
      <c r="AS14" s="89"/>
      <c r="AT14" s="85"/>
      <c r="AU14" s="90"/>
      <c r="AV14" s="103" t="str">
        <f t="shared" si="2"/>
        <v>-</v>
      </c>
      <c r="AW14" s="102">
        <f t="shared" si="3"/>
        <v>19556.64</v>
      </c>
      <c r="AX14" s="91">
        <v>0</v>
      </c>
      <c r="AY14" s="92"/>
    </row>
    <row r="15" spans="1:51" x14ac:dyDescent="0.25">
      <c r="A15" s="100">
        <v>6</v>
      </c>
      <c r="B15" s="100" t="s">
        <v>48</v>
      </c>
      <c r="C15" s="68" t="s">
        <v>12</v>
      </c>
      <c r="D15" s="93">
        <v>51.811088295687888</v>
      </c>
      <c r="E15" s="93">
        <v>19.162217659137578</v>
      </c>
      <c r="F15" s="100" t="s">
        <v>32</v>
      </c>
      <c r="G15" s="100" t="s">
        <v>5</v>
      </c>
      <c r="H15" s="100" t="s">
        <v>46</v>
      </c>
      <c r="I15" s="69">
        <v>1</v>
      </c>
      <c r="J15" s="69" t="s">
        <v>7</v>
      </c>
      <c r="K15" s="100">
        <v>1</v>
      </c>
      <c r="L15" s="100">
        <v>2</v>
      </c>
      <c r="M15" s="100">
        <v>6</v>
      </c>
      <c r="N15" s="100" t="s">
        <v>35</v>
      </c>
      <c r="O15" s="100" t="s">
        <v>53</v>
      </c>
      <c r="P15" s="70" t="s">
        <v>17</v>
      </c>
      <c r="Q15" s="71"/>
      <c r="R15" s="72">
        <v>2690.53</v>
      </c>
      <c r="S15" s="73">
        <v>34976.89</v>
      </c>
      <c r="T15" s="74">
        <v>0</v>
      </c>
      <c r="U15" s="74">
        <v>70</v>
      </c>
      <c r="V15" s="74">
        <v>0</v>
      </c>
      <c r="W15" s="75">
        <v>2.6712153648307781E-2</v>
      </c>
      <c r="X15" s="74"/>
      <c r="Y15" s="76"/>
      <c r="Z15" s="72">
        <v>5625</v>
      </c>
      <c r="AA15" s="77">
        <v>4208</v>
      </c>
      <c r="AB15" s="78">
        <v>4977</v>
      </c>
      <c r="AC15" s="73"/>
      <c r="AD15" s="76">
        <v>0</v>
      </c>
      <c r="AE15" s="79">
        <v>504</v>
      </c>
      <c r="AF15" s="73"/>
      <c r="AG15" s="76">
        <v>1000</v>
      </c>
      <c r="AH15" s="80">
        <v>1300</v>
      </c>
      <c r="AJ15" s="82"/>
      <c r="AK15" s="81" t="s">
        <v>17</v>
      </c>
      <c r="AL15" s="83" t="s">
        <v>17</v>
      </c>
      <c r="AN15" s="100" t="str">
        <f t="shared" si="1"/>
        <v>POGBA</v>
      </c>
      <c r="AO15" s="85"/>
      <c r="AP15" s="86"/>
      <c r="AQ15" s="87"/>
      <c r="AR15" s="88"/>
      <c r="AS15" s="89"/>
      <c r="AT15" s="85"/>
      <c r="AU15" s="90"/>
      <c r="AV15" s="103" t="str">
        <f t="shared" si="2"/>
        <v>-</v>
      </c>
      <c r="AW15" s="102">
        <f t="shared" si="3"/>
        <v>34976.89</v>
      </c>
      <c r="AX15" s="91">
        <v>0</v>
      </c>
      <c r="AY15" s="92"/>
    </row>
    <row r="16" spans="1:51" x14ac:dyDescent="0.25">
      <c r="A16" s="100">
        <v>7</v>
      </c>
      <c r="B16" s="100" t="s">
        <v>49</v>
      </c>
      <c r="C16" s="100" t="s">
        <v>64</v>
      </c>
      <c r="D16" s="93">
        <v>35.236139630390142</v>
      </c>
      <c r="E16" s="93">
        <v>2.2970568104038329</v>
      </c>
      <c r="F16" s="100" t="s">
        <v>32</v>
      </c>
      <c r="G16" s="100" t="s">
        <v>5</v>
      </c>
      <c r="H16" s="100" t="s">
        <v>63</v>
      </c>
      <c r="I16" s="69">
        <v>1</v>
      </c>
      <c r="J16" s="69" t="s">
        <v>4</v>
      </c>
      <c r="K16" s="100">
        <v>1</v>
      </c>
      <c r="L16" s="100">
        <v>2</v>
      </c>
      <c r="M16" s="100">
        <v>7</v>
      </c>
      <c r="N16" s="100" t="s">
        <v>34</v>
      </c>
      <c r="O16" s="100" t="s">
        <v>52</v>
      </c>
      <c r="P16" s="70"/>
      <c r="Q16" s="71"/>
      <c r="R16" s="72">
        <v>1487.12</v>
      </c>
      <c r="S16" s="73">
        <v>19332.559999999998</v>
      </c>
      <c r="T16" s="74" t="s">
        <v>17</v>
      </c>
      <c r="U16" s="74" t="s">
        <v>17</v>
      </c>
      <c r="V16" s="74" t="s">
        <v>17</v>
      </c>
      <c r="W16" s="75">
        <v>2.8878218876696633E-2</v>
      </c>
      <c r="X16" s="74"/>
      <c r="Y16" s="76"/>
      <c r="Z16" s="72">
        <v>0</v>
      </c>
      <c r="AA16" s="77">
        <v>0</v>
      </c>
      <c r="AB16" s="78">
        <v>0</v>
      </c>
      <c r="AC16" s="73"/>
      <c r="AD16" s="76">
        <v>0</v>
      </c>
      <c r="AE16" s="79">
        <v>0</v>
      </c>
      <c r="AF16" s="73"/>
      <c r="AG16" s="76">
        <v>350</v>
      </c>
      <c r="AH16" s="80">
        <v>0</v>
      </c>
      <c r="AJ16" s="82"/>
      <c r="AK16" s="81" t="s">
        <v>17</v>
      </c>
      <c r="AL16" s="83" t="s">
        <v>17</v>
      </c>
      <c r="AN16" s="100" t="str">
        <f t="shared" si="1"/>
        <v>GRIZOU</v>
      </c>
      <c r="AO16" s="85"/>
      <c r="AP16" s="86"/>
      <c r="AQ16" s="87"/>
      <c r="AR16" s="88"/>
      <c r="AS16" s="89"/>
      <c r="AT16" s="85"/>
      <c r="AU16" s="90"/>
      <c r="AV16" s="103" t="str">
        <f t="shared" si="2"/>
        <v>-</v>
      </c>
      <c r="AW16" s="102">
        <f t="shared" si="3"/>
        <v>19332.560000000001</v>
      </c>
      <c r="AX16" s="91">
        <v>0</v>
      </c>
      <c r="AY16" s="9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Ventilation">
                <anchor>
                  <from>
                    <xdr:col>5</xdr:col>
                    <xdr:colOff>1295400</xdr:colOff>
                    <xdr:row>1</xdr:row>
                    <xdr:rowOff>85725</xdr:rowOff>
                  </from>
                  <to>
                    <xdr:col>7</xdr:col>
                    <xdr:colOff>0</xdr:colOff>
                    <xdr:row>2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>Editis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mothmani</dc:creator>
  <cp:lastModifiedBy> </cp:lastModifiedBy>
  <dcterms:created xsi:type="dcterms:W3CDTF">2018-01-11T14:14:21Z</dcterms:created>
  <dcterms:modified xsi:type="dcterms:W3CDTF">2018-01-15T03:48:54Z</dcterms:modified>
</cp:coreProperties>
</file>