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tabRatio="500"/>
  </bookViews>
  <sheets>
    <sheet name="Feuil1" sheetId="1" r:id="rId1"/>
    <sheet name="Liste" sheetId="2" r:id="rId2"/>
  </sheets>
  <functionGroups builtInGroupCount="17"/>
  <definedNames>
    <definedName name="Fériés">Liste!$A$2:$A$14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/>
  <c r="A3" i="2"/>
  <c r="A4" i="2"/>
  <c r="A7" i="2"/>
  <c r="A8" i="2"/>
  <c r="A9" i="2"/>
  <c r="E3" i="1"/>
  <c r="A2" i="2"/>
  <c r="A5" i="2"/>
  <c r="A6" i="2"/>
  <c r="A10" i="2"/>
  <c r="A11" i="2"/>
  <c r="A12" i="2"/>
  <c r="A13" i="2"/>
  <c r="A14" i="2"/>
  <c r="AS11" i="1"/>
  <c r="AE3" i="1"/>
  <c r="AS14" i="1"/>
  <c r="AS13" i="1"/>
  <c r="AS12" i="1"/>
  <c r="AS10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F3" i="1"/>
  <c r="AG3" i="1"/>
  <c r="AH3" i="1"/>
  <c r="AI3" i="1"/>
</calcChain>
</file>

<file path=xl/sharedStrings.xml><?xml version="1.0" encoding="utf-8"?>
<sst xmlns="http://schemas.openxmlformats.org/spreadsheetml/2006/main" count="38" uniqueCount="38">
  <si>
    <t>Nom</t>
  </si>
  <si>
    <t>Prénom</t>
  </si>
  <si>
    <t>CODAGE</t>
  </si>
  <si>
    <t>P</t>
  </si>
  <si>
    <t>A</t>
  </si>
  <si>
    <t>Ex</t>
  </si>
  <si>
    <t>Nex</t>
  </si>
  <si>
    <t>Présent</t>
  </si>
  <si>
    <t>Absent</t>
  </si>
  <si>
    <t>Excusé</t>
  </si>
  <si>
    <t>Non excusé</t>
  </si>
  <si>
    <t>Nombre d'élèves</t>
  </si>
  <si>
    <t>Nombre de 1/2 j.</t>
  </si>
  <si>
    <t>Prés. possibles</t>
  </si>
  <si>
    <t>Nb d'absences</t>
  </si>
  <si>
    <t>Fréquentation</t>
  </si>
  <si>
    <t>Bob</t>
  </si>
  <si>
    <t>René</t>
  </si>
  <si>
    <t>Ali</t>
  </si>
  <si>
    <t>Lana</t>
  </si>
  <si>
    <t>Riyad</t>
  </si>
  <si>
    <t>Béné</t>
  </si>
  <si>
    <t>Lola</t>
  </si>
  <si>
    <t>Fred</t>
  </si>
  <si>
    <t>Fériés</t>
  </si>
  <si>
    <t>J. An</t>
  </si>
  <si>
    <t>Pâques</t>
  </si>
  <si>
    <t>Lu Pâques</t>
  </si>
  <si>
    <t>F. Travail</t>
  </si>
  <si>
    <t>Arm. 1945</t>
  </si>
  <si>
    <t>Pentecôte</t>
  </si>
  <si>
    <t>Lu Pentecôte</t>
  </si>
  <si>
    <t>Ascension</t>
  </si>
  <si>
    <t>F. Nationale</t>
  </si>
  <si>
    <t>Assomption</t>
  </si>
  <si>
    <t>Toussaint</t>
  </si>
  <si>
    <t>Arm.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</si>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</sst>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8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0" xfId="1" applyFont="1"/>
    <xf numFmtId="164" fontId="5" fillId="0" borderId="3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/>
    <xf numFmtId="0" fontId="0" fillId="0" borderId="0" xfId="0" applyNumberFormat="1"/>
    <xf numFmtId="1" fontId="7" fillId="0" borderId="0" xfId="0" applyNumberFormat="1" applyFont="1"/>
    <xf numFmtId="14" fontId="0" fillId="0" borderId="0" xfId="0" applyNumberFormat="1"/>
    <xf numFmtId="0" fontId="8" fillId="0" borderId="0" xfId="0" applyFont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9"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Medium7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horiz="1" max="10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1</xdr:row>
          <xdr:rowOff>181841</xdr:rowOff>
        </xdr:to>
        <xdr:sp macro="" textlink="">
          <xdr:nvSpPr>
            <xdr:cNvPr id="1030" name="SelecMois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S35"/>
  <sheetViews>
    <sheetView tabSelected="1" zoomScale="110" workbookViewId="0">
      <selection activeCell="D2" sqref="D2"/>
    </sheetView>
  </sheetViews>
  <sheetFormatPr baseColWidth="10" defaultRowHeight="15.75" x14ac:dyDescent="0.25"/>
  <cols>
    <col min="1" max="1" width="15" customWidth="1"/>
    <col min="2" max="2" width="3.125" bestFit="1" customWidth="1"/>
    <col min="3" max="4" width="15.875" customWidth="1"/>
    <col min="5" max="37" width="3.875" customWidth="1"/>
    <col min="38" max="38" width="4.125" bestFit="1" customWidth="1"/>
    <col min="39" max="41" width="3.875" customWidth="1"/>
    <col min="42" max="42" width="3.5" customWidth="1"/>
    <col min="43" max="44" width="3.625" customWidth="1"/>
    <col min="45" max="45" width="7.5" bestFit="1" customWidth="1"/>
  </cols>
  <sheetData>
    <row r="2" spans="2:45" ht="16.5" thickBot="1" x14ac:dyDescent="0.3"/>
    <row r="3" spans="2:45" x14ac:dyDescent="0.25">
      <c r="B3" s="3"/>
      <c r="C3" s="16">
        <v>42979</v>
      </c>
      <c r="D3" s="4"/>
      <c r="E3" s="17">
        <f>$C$3+E4-1</f>
        <v>42979</v>
      </c>
      <c r="F3" s="17">
        <f t="shared" ref="F3:AI3" si="0">$C$3+F4-1</f>
        <v>42980</v>
      </c>
      <c r="G3" s="17">
        <f t="shared" si="0"/>
        <v>42981</v>
      </c>
      <c r="H3" s="17">
        <f t="shared" si="0"/>
        <v>42982</v>
      </c>
      <c r="I3" s="17">
        <f t="shared" si="0"/>
        <v>42983</v>
      </c>
      <c r="J3" s="17">
        <f t="shared" si="0"/>
        <v>42984</v>
      </c>
      <c r="K3" s="17">
        <f t="shared" si="0"/>
        <v>42985</v>
      </c>
      <c r="L3" s="17">
        <f t="shared" si="0"/>
        <v>42986</v>
      </c>
      <c r="M3" s="17">
        <f t="shared" si="0"/>
        <v>42987</v>
      </c>
      <c r="N3" s="17">
        <f t="shared" si="0"/>
        <v>42988</v>
      </c>
      <c r="O3" s="17">
        <f t="shared" si="0"/>
        <v>42989</v>
      </c>
      <c r="P3" s="17">
        <f t="shared" si="0"/>
        <v>42990</v>
      </c>
      <c r="Q3" s="17">
        <f t="shared" si="0"/>
        <v>42991</v>
      </c>
      <c r="R3" s="17">
        <f t="shared" si="0"/>
        <v>42992</v>
      </c>
      <c r="S3" s="17">
        <f t="shared" si="0"/>
        <v>42993</v>
      </c>
      <c r="T3" s="17">
        <f t="shared" si="0"/>
        <v>42994</v>
      </c>
      <c r="U3" s="17">
        <f t="shared" si="0"/>
        <v>42995</v>
      </c>
      <c r="V3" s="17">
        <f t="shared" si="0"/>
        <v>42996</v>
      </c>
      <c r="W3" s="17">
        <f t="shared" si="0"/>
        <v>42997</v>
      </c>
      <c r="X3" s="17">
        <f t="shared" si="0"/>
        <v>42998</v>
      </c>
      <c r="Y3" s="17">
        <f t="shared" si="0"/>
        <v>42999</v>
      </c>
      <c r="Z3" s="17">
        <f t="shared" si="0"/>
        <v>43000</v>
      </c>
      <c r="AA3" s="17">
        <f t="shared" si="0"/>
        <v>43001</v>
      </c>
      <c r="AB3" s="17">
        <f t="shared" si="0"/>
        <v>43002</v>
      </c>
      <c r="AC3" s="17">
        <f t="shared" si="0"/>
        <v>43003</v>
      </c>
      <c r="AD3" s="17">
        <f t="shared" si="0"/>
        <v>43004</v>
      </c>
      <c r="AE3" s="17">
        <f t="shared" si="0"/>
        <v>43005</v>
      </c>
      <c r="AF3" s="17">
        <f t="shared" si="0"/>
        <v>43006</v>
      </c>
      <c r="AG3" s="17">
        <f t="shared" si="0"/>
        <v>43007</v>
      </c>
      <c r="AH3" s="17">
        <f t="shared" si="0"/>
        <v>43008</v>
      </c>
      <c r="AI3" s="18">
        <f t="shared" si="0"/>
        <v>43009</v>
      </c>
      <c r="AJ3" s="1"/>
      <c r="AK3" s="1"/>
      <c r="AO3" s="30" t="s">
        <v>2</v>
      </c>
      <c r="AP3" s="31"/>
      <c r="AQ3" s="31"/>
      <c r="AR3" s="31"/>
      <c r="AS3" s="32"/>
    </row>
    <row r="4" spans="2:45" ht="16.5" thickBot="1" x14ac:dyDescent="0.3">
      <c r="B4" s="7"/>
      <c r="C4" s="22" t="s">
        <v>0</v>
      </c>
      <c r="D4" s="22" t="s">
        <v>1</v>
      </c>
      <c r="E4" s="13">
        <v>1</v>
      </c>
      <c r="F4" s="13">
        <v>2</v>
      </c>
      <c r="G4" s="13">
        <v>3</v>
      </c>
      <c r="H4" s="13">
        <v>4</v>
      </c>
      <c r="I4" s="13">
        <v>5</v>
      </c>
      <c r="J4" s="13">
        <v>6</v>
      </c>
      <c r="K4" s="13">
        <v>7</v>
      </c>
      <c r="L4" s="13">
        <v>8</v>
      </c>
      <c r="M4" s="13">
        <v>9</v>
      </c>
      <c r="N4" s="13">
        <v>10</v>
      </c>
      <c r="O4" s="13">
        <v>11</v>
      </c>
      <c r="P4" s="13">
        <v>12</v>
      </c>
      <c r="Q4" s="13">
        <v>13</v>
      </c>
      <c r="R4" s="13">
        <v>14</v>
      </c>
      <c r="S4" s="13">
        <v>15</v>
      </c>
      <c r="T4" s="13">
        <v>16</v>
      </c>
      <c r="U4" s="13">
        <v>17</v>
      </c>
      <c r="V4" s="13">
        <v>18</v>
      </c>
      <c r="W4" s="13">
        <v>19</v>
      </c>
      <c r="X4" s="13">
        <v>20</v>
      </c>
      <c r="Y4" s="13">
        <v>21</v>
      </c>
      <c r="Z4" s="13">
        <v>22</v>
      </c>
      <c r="AA4" s="13">
        <v>23</v>
      </c>
      <c r="AB4" s="13">
        <v>24</v>
      </c>
      <c r="AC4" s="13">
        <v>25</v>
      </c>
      <c r="AD4" s="13">
        <v>26</v>
      </c>
      <c r="AE4" s="13">
        <v>27</v>
      </c>
      <c r="AF4" s="13">
        <v>28</v>
      </c>
      <c r="AG4" s="13">
        <v>29</v>
      </c>
      <c r="AH4" s="13">
        <v>30</v>
      </c>
      <c r="AI4" s="14">
        <v>31</v>
      </c>
      <c r="AO4" s="11" t="s">
        <v>3</v>
      </c>
      <c r="AP4" s="33" t="s">
        <v>7</v>
      </c>
      <c r="AQ4" s="33"/>
      <c r="AR4" s="33"/>
      <c r="AS4" s="34"/>
    </row>
    <row r="5" spans="2:45" x14ac:dyDescent="0.25">
      <c r="B5" s="19">
        <v>1</v>
      </c>
      <c r="C5" s="20"/>
      <c r="D5" s="20" t="s">
        <v>16</v>
      </c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1"/>
      <c r="AK5" s="25"/>
      <c r="AO5" s="11" t="s">
        <v>4</v>
      </c>
      <c r="AP5" s="33" t="s">
        <v>8</v>
      </c>
      <c r="AQ5" s="33"/>
      <c r="AR5" s="33"/>
      <c r="AS5" s="34"/>
    </row>
    <row r="6" spans="2:45" x14ac:dyDescent="0.25">
      <c r="B6" s="5">
        <v>2</v>
      </c>
      <c r="C6" s="2"/>
      <c r="D6" s="2" t="s">
        <v>17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6"/>
      <c r="AO6" s="11" t="s">
        <v>5</v>
      </c>
      <c r="AP6" s="33" t="s">
        <v>9</v>
      </c>
      <c r="AQ6" s="33"/>
      <c r="AR6" s="33"/>
      <c r="AS6" s="34"/>
    </row>
    <row r="7" spans="2:45" ht="16.5" thickBot="1" x14ac:dyDescent="0.3">
      <c r="B7" s="5">
        <v>3</v>
      </c>
      <c r="C7" s="2"/>
      <c r="D7" s="2" t="s">
        <v>18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6"/>
      <c r="AO7" s="12" t="s">
        <v>6</v>
      </c>
      <c r="AP7" s="35" t="s">
        <v>10</v>
      </c>
      <c r="AQ7" s="35"/>
      <c r="AR7" s="35"/>
      <c r="AS7" s="36"/>
    </row>
    <row r="8" spans="2:45" x14ac:dyDescent="0.25">
      <c r="B8" s="5">
        <v>4</v>
      </c>
      <c r="C8" s="2"/>
      <c r="D8" s="2" t="s">
        <v>19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6"/>
      <c r="AL8" s="10"/>
      <c r="AM8" s="10"/>
      <c r="AN8" s="10"/>
    </row>
    <row r="9" spans="2:45" x14ac:dyDescent="0.25">
      <c r="B9" s="5">
        <v>5</v>
      </c>
      <c r="C9" s="2"/>
      <c r="D9" s="2" t="s">
        <v>20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6"/>
      <c r="AL9" s="10"/>
      <c r="AM9" s="10"/>
      <c r="AN9" s="10"/>
    </row>
    <row r="10" spans="2:45" x14ac:dyDescent="0.25">
      <c r="B10" s="5">
        <v>6</v>
      </c>
      <c r="C10" s="2"/>
      <c r="D10" s="2" t="s">
        <v>21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6"/>
      <c r="AO10" s="29" t="s">
        <v>11</v>
      </c>
      <c r="AP10" s="29"/>
      <c r="AQ10" s="29"/>
      <c r="AR10" s="29"/>
      <c r="AS10" s="10">
        <f>COUNTA(D5:D35)</f>
        <v>8</v>
      </c>
    </row>
    <row r="11" spans="2:45" x14ac:dyDescent="0.25">
      <c r="B11" s="5">
        <v>7</v>
      </c>
      <c r="C11" s="2"/>
      <c r="D11" s="2" t="s">
        <v>22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6"/>
      <c r="AO11" s="29" t="s">
        <v>12</v>
      </c>
      <c r="AP11" s="29"/>
      <c r="AQ11" s="29"/>
      <c r="AR11" s="29"/>
      <c r="AS11" s="26">
        <f ca="1">NETWORKDAYS.INTL(E3,EOMONTH(E3,0),"0010011",Fériés)*2</f>
        <v>34</v>
      </c>
    </row>
    <row r="12" spans="2:45" x14ac:dyDescent="0.25">
      <c r="B12" s="5">
        <v>8</v>
      </c>
      <c r="C12" s="2"/>
      <c r="D12" s="2" t="s">
        <v>23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6"/>
      <c r="AO12" s="29" t="s">
        <v>13</v>
      </c>
      <c r="AP12" s="29"/>
      <c r="AQ12" s="29"/>
      <c r="AR12" s="29"/>
      <c r="AS12" s="25">
        <f ca="1">AS10*AS11</f>
        <v>272</v>
      </c>
    </row>
    <row r="13" spans="2:45" x14ac:dyDescent="0.25">
      <c r="B13" s="5">
        <v>9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6"/>
      <c r="AO13" t="s">
        <v>14</v>
      </c>
      <c r="AS13">
        <f>SUMPRODUCT(--(SUBSTITUTE(SUBSTITUTE(E5:AI35,"Ex","A"),"Nex","A")="A"))</f>
        <v>0</v>
      </c>
    </row>
    <row r="14" spans="2:45" x14ac:dyDescent="0.25">
      <c r="B14" s="5">
        <v>10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6"/>
      <c r="AO14" s="29" t="s">
        <v>15</v>
      </c>
      <c r="AP14" s="29"/>
      <c r="AQ14" s="29"/>
      <c r="AR14" s="29"/>
      <c r="AS14" s="15">
        <f ca="1">SUMPRODUCT(--(E5:AI35="P"))/(AS10*AS11)</f>
        <v>0</v>
      </c>
    </row>
    <row r="15" spans="2:45" x14ac:dyDescent="0.25">
      <c r="B15" s="5">
        <v>11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6"/>
    </row>
    <row r="16" spans="2:45" x14ac:dyDescent="0.25">
      <c r="B16" s="5">
        <v>12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6"/>
    </row>
    <row r="17" spans="2:35" x14ac:dyDescent="0.25">
      <c r="B17" s="5">
        <v>13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6"/>
    </row>
    <row r="18" spans="2:35" x14ac:dyDescent="0.25">
      <c r="B18" s="5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6"/>
    </row>
    <row r="19" spans="2:35" x14ac:dyDescent="0.25">
      <c r="B19" s="5">
        <v>15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6"/>
    </row>
    <row r="20" spans="2:35" x14ac:dyDescent="0.25">
      <c r="B20" s="5">
        <v>16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6"/>
    </row>
    <row r="21" spans="2:35" x14ac:dyDescent="0.25">
      <c r="B21" s="5">
        <v>17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6"/>
    </row>
    <row r="22" spans="2:35" x14ac:dyDescent="0.25">
      <c r="B22" s="5">
        <v>18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6"/>
    </row>
    <row r="23" spans="2:35" x14ac:dyDescent="0.25">
      <c r="B23" s="5">
        <v>19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6"/>
    </row>
    <row r="24" spans="2:35" x14ac:dyDescent="0.25">
      <c r="B24" s="5">
        <v>20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6"/>
    </row>
    <row r="25" spans="2:35" x14ac:dyDescent="0.25">
      <c r="B25" s="5">
        <v>21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6"/>
    </row>
    <row r="26" spans="2:35" x14ac:dyDescent="0.25">
      <c r="B26" s="5">
        <v>22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6"/>
    </row>
    <row r="27" spans="2:35" x14ac:dyDescent="0.25">
      <c r="B27" s="5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6"/>
    </row>
    <row r="28" spans="2:35" x14ac:dyDescent="0.25">
      <c r="B28" s="5">
        <v>24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6"/>
    </row>
    <row r="29" spans="2:35" x14ac:dyDescent="0.25">
      <c r="B29" s="5">
        <v>25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6"/>
    </row>
    <row r="30" spans="2:35" x14ac:dyDescent="0.25">
      <c r="B30" s="5">
        <v>26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6"/>
    </row>
    <row r="31" spans="2:35" x14ac:dyDescent="0.25">
      <c r="B31" s="5">
        <v>27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6"/>
    </row>
    <row r="32" spans="2:35" x14ac:dyDescent="0.25">
      <c r="B32" s="5">
        <v>28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6"/>
    </row>
    <row r="33" spans="2:35" x14ac:dyDescent="0.25">
      <c r="B33" s="5">
        <v>29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6"/>
    </row>
    <row r="34" spans="2:35" x14ac:dyDescent="0.25">
      <c r="B34" s="5">
        <v>30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6"/>
    </row>
    <row r="35" spans="2:35" ht="16.5" thickBot="1" x14ac:dyDescent="0.3">
      <c r="B35" s="7">
        <v>31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9"/>
    </row>
  </sheetData>
  <mergeCells count="9">
    <mergeCell ref="AO10:AR10"/>
    <mergeCell ref="AO11:AR11"/>
    <mergeCell ref="AO12:AR12"/>
    <mergeCell ref="AO14:AR14"/>
    <mergeCell ref="AO3:AS3"/>
    <mergeCell ref="AP4:AS4"/>
    <mergeCell ref="AP5:AS5"/>
    <mergeCell ref="AP6:AS6"/>
    <mergeCell ref="AP7:AS7"/>
  </mergeCells>
  <conditionalFormatting sqref="E5:AI35">
    <cfRule type="containsText" dxfId="8" priority="3" operator="containsText" text="Nex">
      <formula>NOT(ISERROR(SEARCH("Nex",E5)))</formula>
    </cfRule>
    <cfRule type="containsText" dxfId="7" priority="4" operator="containsText" text="Ex">
      <formula>NOT(ISERROR(SEARCH("Ex",E5)))</formula>
    </cfRule>
    <cfRule type="containsText" dxfId="6" priority="5" operator="containsText" text="A">
      <formula>NOT(ISERROR(SEARCH("A",E5)))</formula>
    </cfRule>
    <cfRule type="containsText" dxfId="5" priority="6" operator="containsText" text="Ex">
      <formula>NOT(ISERROR(SEARCH("Ex",E5)))</formula>
    </cfRule>
    <cfRule type="containsText" dxfId="4" priority="7" operator="containsText" text="A">
      <formula>NOT(ISERROR(SEARCH("A",E5)))</formula>
    </cfRule>
    <cfRule type="containsText" dxfId="3" priority="8" operator="containsText" text="A">
      <formula>NOT(ISERROR(SEARCH("A",E5)))</formula>
    </cfRule>
    <cfRule type="containsText" dxfId="2" priority="9" operator="containsText" text="P">
      <formula>NOT(ISERROR(SEARCH("P",E5)))</formula>
    </cfRule>
  </conditionalFormatting>
  <conditionalFormatting sqref="AG3:AI35">
    <cfRule type="expression" dxfId="1" priority="1" stopIfTrue="1">
      <formula>DAY(AG$3)&lt;&gt;AG$4</formula>
    </cfRule>
  </conditionalFormatting>
  <conditionalFormatting sqref="E3:AI35">
    <cfRule type="expression" dxfId="0" priority="2">
      <formula>JFERMES(E$3)</formula>
    </cfRule>
  </conditionalFormatting>
  <dataValidations count="1">
    <dataValidation type="list" allowBlank="1" showInputMessage="1" showErrorMessage="1" sqref="E5:AI35">
      <formula1>$AO$4:$AO$7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elecMois">
              <controlPr defaultSize="0" autoPict="0" macro="[0]!ChangeMois">
                <anchor mov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16" sqref="A16"/>
    </sheetView>
  </sheetViews>
  <sheetFormatPr baseColWidth="10" defaultRowHeight="15.75" x14ac:dyDescent="0.25"/>
  <sheetData>
    <row r="1" spans="1:2" x14ac:dyDescent="0.25">
      <c r="A1" s="23">
        <f>YEAR(Feuil1!C3)</f>
        <v>2017</v>
      </c>
      <c r="B1" s="24" t="s">
        <v>24</v>
      </c>
    </row>
    <row r="2" spans="1:2" x14ac:dyDescent="0.25">
      <c r="A2" s="27">
        <f>DATE($A$1,1,1)</f>
        <v>42736</v>
      </c>
      <c r="B2" s="28" t="s">
        <v>25</v>
      </c>
    </row>
    <row r="3" spans="1:2" x14ac:dyDescent="0.25">
      <c r="A3" s="27">
        <f ca="1">JPAQUES(A1)</f>
        <v>42841</v>
      </c>
      <c r="B3" s="28" t="s">
        <v>26</v>
      </c>
    </row>
    <row r="4" spans="1:2" x14ac:dyDescent="0.25">
      <c r="A4" s="27">
        <f ca="1">A3+1</f>
        <v>42842</v>
      </c>
      <c r="B4" s="28" t="s">
        <v>27</v>
      </c>
    </row>
    <row r="5" spans="1:2" x14ac:dyDescent="0.25">
      <c r="A5" s="27">
        <f>DATE($A$1,5,1)</f>
        <v>42856</v>
      </c>
      <c r="B5" s="28" t="s">
        <v>28</v>
      </c>
    </row>
    <row r="6" spans="1:2" x14ac:dyDescent="0.25">
      <c r="A6" s="27">
        <f>DATE($A$1,5,8)</f>
        <v>42863</v>
      </c>
      <c r="B6" s="28" t="s">
        <v>29</v>
      </c>
    </row>
    <row r="7" spans="1:2" x14ac:dyDescent="0.25">
      <c r="A7" s="27">
        <f ca="1">A3+39</f>
        <v>42880</v>
      </c>
      <c r="B7" s="28" t="s">
        <v>32</v>
      </c>
    </row>
    <row r="8" spans="1:2" x14ac:dyDescent="0.25">
      <c r="A8" s="27">
        <f ca="1">A3+49</f>
        <v>42890</v>
      </c>
      <c r="B8" s="28" t="s">
        <v>30</v>
      </c>
    </row>
    <row r="9" spans="1:2" x14ac:dyDescent="0.25">
      <c r="A9" s="27">
        <f ca="1">A3+50</f>
        <v>42891</v>
      </c>
      <c r="B9" s="28" t="s">
        <v>31</v>
      </c>
    </row>
    <row r="10" spans="1:2" x14ac:dyDescent="0.25">
      <c r="A10" s="27">
        <f>DATE($A$1,7,14)</f>
        <v>42930</v>
      </c>
      <c r="B10" s="28" t="s">
        <v>33</v>
      </c>
    </row>
    <row r="11" spans="1:2" x14ac:dyDescent="0.25">
      <c r="A11" s="27">
        <f>DATE($A$1,8,15)</f>
        <v>42962</v>
      </c>
      <c r="B11" s="28" t="s">
        <v>34</v>
      </c>
    </row>
    <row r="12" spans="1:2" x14ac:dyDescent="0.25">
      <c r="A12" s="27">
        <f>DATE($A$1,11,1)</f>
        <v>43040</v>
      </c>
      <c r="B12" s="28" t="s">
        <v>35</v>
      </c>
    </row>
    <row r="13" spans="1:2" x14ac:dyDescent="0.25">
      <c r="A13" s="27">
        <f>DATE($A$1,11,11)</f>
        <v>43050</v>
      </c>
      <c r="B13" s="28" t="s">
        <v>36</v>
      </c>
    </row>
    <row r="14" spans="1:2" x14ac:dyDescent="0.25">
      <c r="A14" s="27">
        <f>DATE($A$1,12,25)</f>
        <v>43094</v>
      </c>
      <c r="B14" s="28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2017-08-30T12:46:12Z</dcterms:created>
  <dcterms:modified xsi:type="dcterms:W3CDTF">2017-09-07T13:17:41Z</dcterms:modified>
</cp:coreProperties>
</file>