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2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drawings/drawing3.xml" ContentType="application/vnd.openxmlformats-officedocument.drawing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drawings/drawing4.xml" ContentType="application/vnd.openxmlformats-officedocument.drawing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drawings/drawing5.xml" ContentType="application/vnd.openxmlformats-officedocument.drawing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drawings/drawing6.xml" ContentType="application/vnd.openxmlformats-officedocument.drawing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drawings/drawing7.xml" ContentType="application/vnd.openxmlformats-officedocument.drawing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drawings/drawing8.xml" ContentType="application/vnd.openxmlformats-officedocument.drawing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drawings/drawing9.xml" ContentType="application/vnd.openxmlformats-officedocument.drawing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drawings/drawing10.xml" ContentType="application/vnd.openxmlformats-officedocument.drawing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00" windowHeight="6930" firstSheet="1" activeTab="1"/>
  </bookViews>
  <sheets>
    <sheet name="Parametrage du jeu" sheetId="2" r:id="rId1"/>
    <sheet name="Jeu1-1" sheetId="4" r:id="rId2"/>
    <sheet name="Jeu1-2" sheetId="6" r:id="rId3"/>
    <sheet name="Jeu1-3" sheetId="7" r:id="rId4"/>
    <sheet name="Jeu2-1" sheetId="1" r:id="rId5"/>
    <sheet name="Jeu2-2" sheetId="9" r:id="rId6"/>
    <sheet name="Jeu2-3" sheetId="10" r:id="rId7"/>
    <sheet name="Jeu3-1" sheetId="5" r:id="rId8"/>
    <sheet name="Jeu3-2" sheetId="11" r:id="rId9"/>
    <sheet name="Jeu3-3" sheetId="12" r:id="rId10"/>
    <sheet name="Classement" sheetId="3" r:id="rId11"/>
  </sheets>
  <definedNames>
    <definedName name="_xlnm.Data_Form" localSheetId="1">'Jeu1-1'!$A$3:$H$9</definedName>
    <definedName name="_xlnm.Data_Form" localSheetId="2">'Jeu1-2'!$A$3:$H$9</definedName>
    <definedName name="_xlnm.Data_Form" localSheetId="3">'Jeu1-3'!$A$3:$H$9</definedName>
    <definedName name="_xlnm.Data_Form" localSheetId="5">'Jeu2-2'!$A$3:$H$9</definedName>
    <definedName name="_xlnm.Data_Form" localSheetId="6">'Jeu2-3'!$A$3:$H$9</definedName>
    <definedName name="_xlnm.Data_Form" localSheetId="7">'Jeu3-1'!$A$3:$H$9</definedName>
    <definedName name="_xlnm.Data_Form" localSheetId="8">'Jeu3-2'!$A$3:$H$9</definedName>
    <definedName name="_xlnm.Data_Form" localSheetId="9">'Jeu3-3'!$A$3:$H$9</definedName>
    <definedName name="_xlnm.Data_Form">'Jeu2-1'!$A$3:$H$9</definedName>
    <definedName name="Jeu" localSheetId="1">'Jeu1-1'!$1:$1048576</definedName>
    <definedName name="Jeu" localSheetId="2">'Jeu1-2'!$1:$1048576</definedName>
    <definedName name="Jeu" localSheetId="3">'Jeu1-3'!$1:$1048576</definedName>
    <definedName name="Jeu" localSheetId="5">'Jeu2-2'!$1:$1048576</definedName>
    <definedName name="Jeu" localSheetId="6">'Jeu2-3'!$1:$1048576</definedName>
    <definedName name="Jeu" localSheetId="7">'Jeu3-1'!$1:$1048576</definedName>
    <definedName name="Jeu" localSheetId="8">'Jeu3-2'!$1:$1048576</definedName>
    <definedName name="Jeu" localSheetId="9">'Jeu3-3'!$1:$1048576</definedName>
    <definedName name="Jeu">'Jeu2-1'!$1:$1048576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11" l="1"/>
  <c r="J4" i="5"/>
  <c r="J4" i="7"/>
  <c r="J4" i="6"/>
  <c r="F26" i="1" l="1"/>
  <c r="E26" i="1"/>
  <c r="D26" i="1"/>
  <c r="Q7" i="1" l="1"/>
  <c r="Q6" i="1"/>
  <c r="Q5" i="1"/>
  <c r="Q24" i="4" l="1"/>
  <c r="Q23" i="4"/>
  <c r="Q22" i="4"/>
  <c r="Q21" i="4"/>
  <c r="Q25" i="4"/>
  <c r="Q26" i="4"/>
  <c r="I25" i="1" l="1"/>
  <c r="Q7" i="12" l="1"/>
  <c r="Q6" i="12"/>
  <c r="Q5" i="12"/>
  <c r="Q7" i="11"/>
  <c r="Q6" i="11"/>
  <c r="Q5" i="11"/>
  <c r="Q7" i="5"/>
  <c r="Q6" i="5"/>
  <c r="Q5" i="5"/>
  <c r="Q7" i="10"/>
  <c r="Q6" i="10"/>
  <c r="Q5" i="10"/>
  <c r="Q7" i="9"/>
  <c r="Q6" i="9"/>
  <c r="Q5" i="9"/>
  <c r="Q7" i="7"/>
  <c r="Q6" i="7"/>
  <c r="Q5" i="7"/>
  <c r="Q7" i="6"/>
  <c r="Q6" i="6"/>
  <c r="Q5" i="6"/>
  <c r="Q6" i="4"/>
  <c r="Q7" i="4"/>
  <c r="Q5" i="4"/>
  <c r="R28" i="12" l="1"/>
  <c r="S28" i="12" s="1"/>
  <c r="R27" i="12"/>
  <c r="S27" i="12" s="1"/>
  <c r="J27" i="12"/>
  <c r="H27" i="12"/>
  <c r="G27" i="12"/>
  <c r="F27" i="12"/>
  <c r="E27" i="12"/>
  <c r="D27" i="12"/>
  <c r="C27" i="12"/>
  <c r="B27" i="12"/>
  <c r="B9" i="12" s="1"/>
  <c r="A27" i="12"/>
  <c r="A9" i="12" s="1"/>
  <c r="R26" i="12"/>
  <c r="U26" i="12" s="1"/>
  <c r="J26" i="12"/>
  <c r="H26" i="12"/>
  <c r="H8" i="12" s="1"/>
  <c r="G26" i="12"/>
  <c r="F26" i="12"/>
  <c r="F8" i="12" s="1"/>
  <c r="E26" i="12"/>
  <c r="E8" i="12" s="1"/>
  <c r="D26" i="12"/>
  <c r="D8" i="12" s="1"/>
  <c r="C26" i="12"/>
  <c r="C8" i="12" s="1"/>
  <c r="B26" i="12"/>
  <c r="B8" i="12" s="1"/>
  <c r="A26" i="12"/>
  <c r="R25" i="12"/>
  <c r="T25" i="12" s="1"/>
  <c r="J25" i="12"/>
  <c r="H25" i="12"/>
  <c r="H7" i="12" s="1"/>
  <c r="G25" i="12"/>
  <c r="F25" i="12"/>
  <c r="F7" i="12" s="1"/>
  <c r="E25" i="12"/>
  <c r="E7" i="12" s="1"/>
  <c r="D25" i="12"/>
  <c r="D7" i="12" s="1"/>
  <c r="C25" i="12"/>
  <c r="B25" i="12"/>
  <c r="B7" i="12" s="1"/>
  <c r="A25" i="12"/>
  <c r="A7" i="12" s="1"/>
  <c r="R24" i="12"/>
  <c r="S24" i="12" s="1"/>
  <c r="H24" i="12"/>
  <c r="H6" i="12" s="1"/>
  <c r="G24" i="12"/>
  <c r="F24" i="12"/>
  <c r="F6" i="12" s="1"/>
  <c r="E24" i="12"/>
  <c r="E6" i="12" s="1"/>
  <c r="D24" i="12"/>
  <c r="D6" i="12" s="1"/>
  <c r="C24" i="12"/>
  <c r="C6" i="12" s="1"/>
  <c r="B24" i="12"/>
  <c r="B6" i="12" s="1"/>
  <c r="A24" i="12"/>
  <c r="A6" i="12" s="1"/>
  <c r="R23" i="12"/>
  <c r="S23" i="12" s="1"/>
  <c r="H23" i="12"/>
  <c r="H5" i="12" s="1"/>
  <c r="G23" i="12"/>
  <c r="F23" i="12"/>
  <c r="F5" i="12" s="1"/>
  <c r="E23" i="12"/>
  <c r="E5" i="12" s="1"/>
  <c r="D23" i="12"/>
  <c r="D5" i="12" s="1"/>
  <c r="C23" i="12"/>
  <c r="C5" i="12" s="1"/>
  <c r="B23" i="12"/>
  <c r="B5" i="12" s="1"/>
  <c r="A23" i="12"/>
  <c r="A5" i="12" s="1"/>
  <c r="R22" i="12"/>
  <c r="U22" i="12" s="1"/>
  <c r="H22" i="12"/>
  <c r="H4" i="12" s="1"/>
  <c r="G22" i="12"/>
  <c r="F22" i="12"/>
  <c r="F4" i="12" s="1"/>
  <c r="E22" i="12"/>
  <c r="E4" i="12" s="1"/>
  <c r="D22" i="12"/>
  <c r="D4" i="12" s="1"/>
  <c r="C22" i="12"/>
  <c r="C4" i="12" s="1"/>
  <c r="B22" i="12"/>
  <c r="B4" i="12" s="1"/>
  <c r="A22" i="12"/>
  <c r="R21" i="12"/>
  <c r="T21" i="12" s="1"/>
  <c r="H21" i="12"/>
  <c r="H3" i="12" s="1"/>
  <c r="G21" i="12"/>
  <c r="F21" i="12"/>
  <c r="E21" i="12"/>
  <c r="D21" i="12"/>
  <c r="D3" i="12" s="1"/>
  <c r="C21" i="12"/>
  <c r="C3" i="12" s="1"/>
  <c r="B21" i="12"/>
  <c r="B3" i="12" s="1"/>
  <c r="A21" i="12"/>
  <c r="A3" i="12" s="1"/>
  <c r="H19" i="12"/>
  <c r="G19" i="12"/>
  <c r="F19" i="12"/>
  <c r="E19" i="12"/>
  <c r="D19" i="12"/>
  <c r="C19" i="12"/>
  <c r="B19" i="12"/>
  <c r="A19" i="12"/>
  <c r="H18" i="12"/>
  <c r="G18" i="12"/>
  <c r="F18" i="12"/>
  <c r="E18" i="12"/>
  <c r="D18" i="12"/>
  <c r="C18" i="12"/>
  <c r="B18" i="12"/>
  <c r="A18" i="12"/>
  <c r="H17" i="12"/>
  <c r="G17" i="12"/>
  <c r="F17" i="12"/>
  <c r="E17" i="12"/>
  <c r="D17" i="12"/>
  <c r="C17" i="12"/>
  <c r="B17" i="12"/>
  <c r="A17" i="12"/>
  <c r="H16" i="12"/>
  <c r="G16" i="12"/>
  <c r="F16" i="12"/>
  <c r="E16" i="12"/>
  <c r="D16" i="12"/>
  <c r="C16" i="12"/>
  <c r="B16" i="12"/>
  <c r="A16" i="12"/>
  <c r="H15" i="12"/>
  <c r="G15" i="12"/>
  <c r="F15" i="12"/>
  <c r="E15" i="12"/>
  <c r="D15" i="12"/>
  <c r="C15" i="12"/>
  <c r="B15" i="12"/>
  <c r="A15" i="12"/>
  <c r="H14" i="12"/>
  <c r="G14" i="12"/>
  <c r="F14" i="12"/>
  <c r="E14" i="12"/>
  <c r="D14" i="12"/>
  <c r="C14" i="12"/>
  <c r="B14" i="12"/>
  <c r="A14" i="12"/>
  <c r="H13" i="12"/>
  <c r="G13" i="12"/>
  <c r="F13" i="12"/>
  <c r="E13" i="12"/>
  <c r="D13" i="12"/>
  <c r="C13" i="12"/>
  <c r="B13" i="12"/>
  <c r="A13" i="12"/>
  <c r="H12" i="12"/>
  <c r="G12" i="12"/>
  <c r="F12" i="12"/>
  <c r="E12" i="12"/>
  <c r="D12" i="12"/>
  <c r="C12" i="12"/>
  <c r="B12" i="12"/>
  <c r="A12" i="12"/>
  <c r="G11" i="12"/>
  <c r="F11" i="12"/>
  <c r="E11" i="12"/>
  <c r="D11" i="12"/>
  <c r="C11" i="12"/>
  <c r="B11" i="12"/>
  <c r="A11" i="12"/>
  <c r="H10" i="12"/>
  <c r="R28" i="11"/>
  <c r="S28" i="11" s="1"/>
  <c r="R27" i="11"/>
  <c r="S27" i="11" s="1"/>
  <c r="J27" i="11"/>
  <c r="H27" i="11"/>
  <c r="H9" i="11" s="1"/>
  <c r="G27" i="11"/>
  <c r="G9" i="11" s="1"/>
  <c r="F27" i="11"/>
  <c r="F9" i="11" s="1"/>
  <c r="E27" i="11"/>
  <c r="D27" i="11"/>
  <c r="C27" i="11"/>
  <c r="B27" i="11"/>
  <c r="B9" i="11" s="1"/>
  <c r="A27" i="11"/>
  <c r="A9" i="11" s="1"/>
  <c r="R26" i="11"/>
  <c r="U26" i="11" s="1"/>
  <c r="J26" i="11"/>
  <c r="H26" i="11"/>
  <c r="G26" i="11"/>
  <c r="G8" i="11" s="1"/>
  <c r="F26" i="11"/>
  <c r="F8" i="11" s="1"/>
  <c r="E26" i="11"/>
  <c r="D26" i="11"/>
  <c r="D8" i="11" s="1"/>
  <c r="C26" i="11"/>
  <c r="C8" i="11" s="1"/>
  <c r="B26" i="11"/>
  <c r="A26" i="11"/>
  <c r="R25" i="11"/>
  <c r="T25" i="11" s="1"/>
  <c r="J25" i="11"/>
  <c r="H25" i="11"/>
  <c r="G25" i="11"/>
  <c r="G7" i="11" s="1"/>
  <c r="F25" i="11"/>
  <c r="F7" i="11" s="1"/>
  <c r="E25" i="11"/>
  <c r="D25" i="11"/>
  <c r="D7" i="11" s="1"/>
  <c r="C25" i="11"/>
  <c r="C7" i="11" s="1"/>
  <c r="B25" i="11"/>
  <c r="B7" i="11" s="1"/>
  <c r="A25" i="11"/>
  <c r="A7" i="11" s="1"/>
  <c r="R24" i="11"/>
  <c r="S24" i="11" s="1"/>
  <c r="H24" i="11"/>
  <c r="H6" i="11" s="1"/>
  <c r="G24" i="11"/>
  <c r="G6" i="11" s="1"/>
  <c r="F24" i="11"/>
  <c r="F6" i="11" s="1"/>
  <c r="E24" i="11"/>
  <c r="D24" i="11"/>
  <c r="D6" i="11" s="1"/>
  <c r="C24" i="11"/>
  <c r="C6" i="11" s="1"/>
  <c r="B24" i="11"/>
  <c r="B6" i="11" s="1"/>
  <c r="A24" i="11"/>
  <c r="R23" i="11"/>
  <c r="S23" i="11" s="1"/>
  <c r="H23" i="11"/>
  <c r="H5" i="11" s="1"/>
  <c r="G23" i="11"/>
  <c r="G5" i="11" s="1"/>
  <c r="F23" i="11"/>
  <c r="F5" i="11" s="1"/>
  <c r="E23" i="11"/>
  <c r="D23" i="11"/>
  <c r="D5" i="11" s="1"/>
  <c r="C23" i="11"/>
  <c r="C5" i="11" s="1"/>
  <c r="B23" i="11"/>
  <c r="B5" i="11" s="1"/>
  <c r="A23" i="11"/>
  <c r="A5" i="11" s="1"/>
  <c r="R22" i="11"/>
  <c r="U22" i="11" s="1"/>
  <c r="H22" i="11"/>
  <c r="H4" i="11" s="1"/>
  <c r="G22" i="11"/>
  <c r="G4" i="11" s="1"/>
  <c r="F22" i="11"/>
  <c r="F4" i="11" s="1"/>
  <c r="E22" i="11"/>
  <c r="D22" i="11"/>
  <c r="D4" i="11" s="1"/>
  <c r="C22" i="11"/>
  <c r="C4" i="11" s="1"/>
  <c r="B22" i="11"/>
  <c r="B4" i="11" s="1"/>
  <c r="A22" i="11"/>
  <c r="R21" i="11"/>
  <c r="T21" i="11" s="1"/>
  <c r="H21" i="11"/>
  <c r="H3" i="11" s="1"/>
  <c r="G21" i="11"/>
  <c r="G3" i="11" s="1"/>
  <c r="F21" i="11"/>
  <c r="F3" i="11" s="1"/>
  <c r="E21" i="11"/>
  <c r="D21" i="11"/>
  <c r="D3" i="11" s="1"/>
  <c r="C21" i="11"/>
  <c r="C3" i="11" s="1"/>
  <c r="B21" i="11"/>
  <c r="B3" i="11" s="1"/>
  <c r="A21" i="11"/>
  <c r="A3" i="11" s="1"/>
  <c r="H19" i="11"/>
  <c r="G19" i="11"/>
  <c r="F19" i="11"/>
  <c r="E19" i="11"/>
  <c r="D19" i="11"/>
  <c r="C19" i="11"/>
  <c r="B19" i="11"/>
  <c r="A19" i="11"/>
  <c r="H18" i="11"/>
  <c r="G18" i="11"/>
  <c r="F18" i="11"/>
  <c r="E18" i="11"/>
  <c r="D18" i="11"/>
  <c r="C18" i="11"/>
  <c r="B18" i="11"/>
  <c r="A18" i="11"/>
  <c r="H17" i="11"/>
  <c r="G17" i="11"/>
  <c r="F17" i="11"/>
  <c r="E17" i="11"/>
  <c r="D17" i="11"/>
  <c r="C17" i="11"/>
  <c r="B17" i="11"/>
  <c r="A17" i="11"/>
  <c r="H16" i="11"/>
  <c r="G16" i="11"/>
  <c r="F16" i="11"/>
  <c r="E16" i="11"/>
  <c r="D16" i="11"/>
  <c r="C16" i="11"/>
  <c r="B16" i="11"/>
  <c r="A16" i="11"/>
  <c r="H15" i="11"/>
  <c r="G15" i="11"/>
  <c r="F15" i="11"/>
  <c r="E15" i="11"/>
  <c r="D15" i="11"/>
  <c r="C15" i="11"/>
  <c r="B15" i="11"/>
  <c r="A15" i="11"/>
  <c r="H14" i="11"/>
  <c r="G14" i="11"/>
  <c r="F14" i="11"/>
  <c r="E14" i="11"/>
  <c r="D14" i="11"/>
  <c r="C14" i="11"/>
  <c r="B14" i="11"/>
  <c r="A14" i="11"/>
  <c r="H13" i="11"/>
  <c r="G13" i="11"/>
  <c r="F13" i="11"/>
  <c r="E13" i="11"/>
  <c r="D13" i="11"/>
  <c r="C13" i="11"/>
  <c r="B13" i="11"/>
  <c r="A13" i="11"/>
  <c r="H12" i="11"/>
  <c r="G12" i="11"/>
  <c r="F12" i="11"/>
  <c r="E12" i="11"/>
  <c r="D12" i="11"/>
  <c r="C12" i="11"/>
  <c r="B12" i="11"/>
  <c r="A12" i="11"/>
  <c r="G11" i="11"/>
  <c r="F11" i="11"/>
  <c r="E11" i="11"/>
  <c r="D11" i="11"/>
  <c r="C11" i="11"/>
  <c r="B11" i="11"/>
  <c r="A11" i="11"/>
  <c r="H10" i="11"/>
  <c r="C9" i="11"/>
  <c r="H10" i="5"/>
  <c r="A11" i="5"/>
  <c r="B11" i="5"/>
  <c r="C11" i="5"/>
  <c r="D11" i="5"/>
  <c r="E11" i="5"/>
  <c r="F11" i="5"/>
  <c r="G11" i="5"/>
  <c r="A12" i="5"/>
  <c r="B12" i="5"/>
  <c r="C12" i="5"/>
  <c r="D12" i="5"/>
  <c r="E12" i="5"/>
  <c r="F12" i="5"/>
  <c r="G12" i="5"/>
  <c r="H12" i="5"/>
  <c r="A13" i="5"/>
  <c r="B13" i="5"/>
  <c r="C13" i="5"/>
  <c r="D13" i="5"/>
  <c r="E13" i="5"/>
  <c r="F13" i="5"/>
  <c r="G13" i="5"/>
  <c r="H13" i="5"/>
  <c r="A14" i="5"/>
  <c r="B14" i="5"/>
  <c r="C14" i="5"/>
  <c r="D14" i="5"/>
  <c r="E14" i="5"/>
  <c r="F14" i="5"/>
  <c r="G14" i="5"/>
  <c r="H14" i="5"/>
  <c r="A15" i="5"/>
  <c r="B15" i="5"/>
  <c r="C15" i="5"/>
  <c r="D15" i="5"/>
  <c r="E15" i="5"/>
  <c r="F15" i="5"/>
  <c r="G15" i="5"/>
  <c r="H15" i="5"/>
  <c r="A16" i="5"/>
  <c r="B16" i="5"/>
  <c r="C16" i="5"/>
  <c r="D16" i="5"/>
  <c r="E16" i="5"/>
  <c r="F16" i="5"/>
  <c r="G16" i="5"/>
  <c r="H16" i="5"/>
  <c r="A17" i="5"/>
  <c r="B17" i="5"/>
  <c r="C17" i="5"/>
  <c r="D17" i="5"/>
  <c r="E17" i="5"/>
  <c r="F17" i="5"/>
  <c r="G17" i="5"/>
  <c r="H17" i="5"/>
  <c r="A18" i="5"/>
  <c r="B18" i="5"/>
  <c r="C18" i="5"/>
  <c r="D18" i="5"/>
  <c r="E18" i="5"/>
  <c r="F18" i="5"/>
  <c r="G18" i="5"/>
  <c r="H18" i="5"/>
  <c r="A19" i="5"/>
  <c r="B19" i="5"/>
  <c r="C19" i="5"/>
  <c r="D19" i="5"/>
  <c r="E19" i="5"/>
  <c r="F19" i="5"/>
  <c r="G19" i="5"/>
  <c r="H19" i="5"/>
  <c r="A27" i="5"/>
  <c r="B27" i="5"/>
  <c r="C27" i="5"/>
  <c r="D27" i="5"/>
  <c r="E27" i="5"/>
  <c r="F27" i="5"/>
  <c r="G27" i="5"/>
  <c r="G9" i="5" s="1"/>
  <c r="A22" i="5"/>
  <c r="B22" i="5"/>
  <c r="B4" i="5" s="1"/>
  <c r="C22" i="5"/>
  <c r="D22" i="5"/>
  <c r="D4" i="5" s="1"/>
  <c r="E22" i="5"/>
  <c r="E4" i="5" s="1"/>
  <c r="F22" i="5"/>
  <c r="F4" i="5" s="1"/>
  <c r="G22" i="5"/>
  <c r="G4" i="5" s="1"/>
  <c r="H22" i="5"/>
  <c r="A23" i="5"/>
  <c r="B23" i="5"/>
  <c r="B5" i="5" s="1"/>
  <c r="C23" i="5"/>
  <c r="C5" i="5" s="1"/>
  <c r="D23" i="5"/>
  <c r="D5" i="5" s="1"/>
  <c r="E23" i="5"/>
  <c r="E5" i="5" s="1"/>
  <c r="F23" i="5"/>
  <c r="F5" i="5" s="1"/>
  <c r="G23" i="5"/>
  <c r="H23" i="5"/>
  <c r="A24" i="5"/>
  <c r="B24" i="5"/>
  <c r="B6" i="5" s="1"/>
  <c r="C24" i="5"/>
  <c r="C6" i="5" s="1"/>
  <c r="D24" i="5"/>
  <c r="D6" i="5" s="1"/>
  <c r="E24" i="5"/>
  <c r="E6" i="5" s="1"/>
  <c r="F24" i="5"/>
  <c r="F6" i="5" s="1"/>
  <c r="G24" i="5"/>
  <c r="G6" i="5" s="1"/>
  <c r="H24" i="5"/>
  <c r="H6" i="5" s="1"/>
  <c r="A25" i="5"/>
  <c r="B25" i="5"/>
  <c r="B7" i="5" s="1"/>
  <c r="C25" i="5"/>
  <c r="D25" i="5"/>
  <c r="D7" i="5" s="1"/>
  <c r="E25" i="5"/>
  <c r="E7" i="5" s="1"/>
  <c r="F25" i="5"/>
  <c r="F7" i="5" s="1"/>
  <c r="G25" i="5"/>
  <c r="H25" i="5"/>
  <c r="A26" i="5"/>
  <c r="B26" i="5"/>
  <c r="B8" i="5" s="1"/>
  <c r="C26" i="5"/>
  <c r="C8" i="5" s="1"/>
  <c r="D26" i="5"/>
  <c r="D8" i="5" s="1"/>
  <c r="E26" i="5"/>
  <c r="E8" i="5" s="1"/>
  <c r="F26" i="5"/>
  <c r="F8" i="5" s="1"/>
  <c r="G26" i="5"/>
  <c r="G8" i="5" s="1"/>
  <c r="H26" i="5"/>
  <c r="H8" i="5" s="1"/>
  <c r="H27" i="5"/>
  <c r="H9" i="5" s="1"/>
  <c r="B21" i="5"/>
  <c r="C21" i="5"/>
  <c r="D21" i="5"/>
  <c r="E21" i="5"/>
  <c r="F21" i="5"/>
  <c r="G21" i="5"/>
  <c r="G3" i="5" s="1"/>
  <c r="H21" i="5"/>
  <c r="A22" i="1"/>
  <c r="B22" i="1"/>
  <c r="C22" i="1"/>
  <c r="D22" i="1"/>
  <c r="E22" i="1"/>
  <c r="F22" i="1"/>
  <c r="G22" i="1"/>
  <c r="A23" i="1"/>
  <c r="B23" i="1"/>
  <c r="C23" i="1"/>
  <c r="D23" i="1"/>
  <c r="E23" i="1"/>
  <c r="F23" i="1"/>
  <c r="G23" i="1"/>
  <c r="A24" i="1"/>
  <c r="B24" i="1"/>
  <c r="C24" i="1"/>
  <c r="D24" i="1"/>
  <c r="E24" i="1"/>
  <c r="F24" i="1"/>
  <c r="G24" i="1"/>
  <c r="A25" i="1"/>
  <c r="B25" i="1"/>
  <c r="C25" i="1"/>
  <c r="D25" i="1"/>
  <c r="E25" i="1"/>
  <c r="F25" i="1"/>
  <c r="G25" i="1"/>
  <c r="A26" i="1"/>
  <c r="B26" i="1"/>
  <c r="C26" i="1"/>
  <c r="G26" i="1"/>
  <c r="A22" i="9"/>
  <c r="B22" i="9"/>
  <c r="C22" i="9"/>
  <c r="C4" i="9" s="1"/>
  <c r="D22" i="9"/>
  <c r="D4" i="9" s="1"/>
  <c r="E22" i="9"/>
  <c r="E4" i="9" s="1"/>
  <c r="F22" i="9"/>
  <c r="F4" i="9" s="1"/>
  <c r="G22" i="9"/>
  <c r="G4" i="9" s="1"/>
  <c r="A23" i="9"/>
  <c r="B23" i="9"/>
  <c r="C23" i="9"/>
  <c r="C5" i="9" s="1"/>
  <c r="D23" i="9"/>
  <c r="D5" i="9" s="1"/>
  <c r="E23" i="9"/>
  <c r="E5" i="9" s="1"/>
  <c r="F23" i="9"/>
  <c r="F5" i="9" s="1"/>
  <c r="G23" i="9"/>
  <c r="G5" i="9" s="1"/>
  <c r="A24" i="9"/>
  <c r="B24" i="9"/>
  <c r="B6" i="9" s="1"/>
  <c r="C24" i="9"/>
  <c r="C6" i="9" s="1"/>
  <c r="D24" i="9"/>
  <c r="D6" i="9" s="1"/>
  <c r="E24" i="9"/>
  <c r="E6" i="9" s="1"/>
  <c r="F24" i="9"/>
  <c r="F6" i="9" s="1"/>
  <c r="G24" i="9"/>
  <c r="A25" i="9"/>
  <c r="B25" i="9"/>
  <c r="B7" i="9" s="1"/>
  <c r="C25" i="9"/>
  <c r="C7" i="9" s="1"/>
  <c r="D25" i="9"/>
  <c r="D7" i="9" s="1"/>
  <c r="E25" i="9"/>
  <c r="E7" i="9" s="1"/>
  <c r="F25" i="9"/>
  <c r="F7" i="9" s="1"/>
  <c r="G25" i="9"/>
  <c r="A26" i="9"/>
  <c r="B26" i="9"/>
  <c r="C26" i="9"/>
  <c r="D26" i="9"/>
  <c r="E26" i="9"/>
  <c r="U22" i="9" s="1"/>
  <c r="F26" i="9"/>
  <c r="G26" i="9"/>
  <c r="A22" i="10"/>
  <c r="B22" i="10"/>
  <c r="B4" i="10" s="1"/>
  <c r="C22" i="10"/>
  <c r="C4" i="10" s="1"/>
  <c r="D22" i="10"/>
  <c r="D4" i="10" s="1"/>
  <c r="E22" i="10"/>
  <c r="E4" i="10" s="1"/>
  <c r="F22" i="10"/>
  <c r="F4" i="10" s="1"/>
  <c r="G22" i="10"/>
  <c r="G4" i="10" s="1"/>
  <c r="A23" i="10"/>
  <c r="B23" i="10"/>
  <c r="B5" i="10" s="1"/>
  <c r="C23" i="10"/>
  <c r="D23" i="10"/>
  <c r="D5" i="10" s="1"/>
  <c r="E23" i="10"/>
  <c r="E5" i="10" s="1"/>
  <c r="F23" i="10"/>
  <c r="F5" i="10" s="1"/>
  <c r="G23" i="10"/>
  <c r="A24" i="10"/>
  <c r="B24" i="10"/>
  <c r="B6" i="10" s="1"/>
  <c r="C24" i="10"/>
  <c r="C6" i="10" s="1"/>
  <c r="D24" i="10"/>
  <c r="E24" i="10"/>
  <c r="E6" i="10" s="1"/>
  <c r="F24" i="10"/>
  <c r="F6" i="10" s="1"/>
  <c r="G24" i="10"/>
  <c r="G6" i="10" s="1"/>
  <c r="A25" i="10"/>
  <c r="A7" i="10" s="1"/>
  <c r="B25" i="10"/>
  <c r="B7" i="10" s="1"/>
  <c r="C25" i="10"/>
  <c r="C7" i="10" s="1"/>
  <c r="D25" i="10"/>
  <c r="D7" i="10" s="1"/>
  <c r="E25" i="10"/>
  <c r="E7" i="10" s="1"/>
  <c r="F25" i="10"/>
  <c r="F7" i="10" s="1"/>
  <c r="G25" i="10"/>
  <c r="G7" i="10" s="1"/>
  <c r="A26" i="10"/>
  <c r="B26" i="10"/>
  <c r="C26" i="10"/>
  <c r="D26" i="10"/>
  <c r="D8" i="10" s="1"/>
  <c r="E26" i="10"/>
  <c r="E8" i="10" s="1"/>
  <c r="F26" i="10"/>
  <c r="F8" i="10" s="1"/>
  <c r="G26" i="10"/>
  <c r="B21" i="10"/>
  <c r="C21" i="10"/>
  <c r="D21" i="10"/>
  <c r="D3" i="10" s="1"/>
  <c r="E21" i="10"/>
  <c r="E3" i="10" s="1"/>
  <c r="F21" i="10"/>
  <c r="F3" i="10" s="1"/>
  <c r="G21" i="10"/>
  <c r="G3" i="10" s="1"/>
  <c r="Q27" i="10"/>
  <c r="T27" i="10" s="1"/>
  <c r="I27" i="10"/>
  <c r="Q26" i="10"/>
  <c r="S26" i="10" s="1"/>
  <c r="I26" i="10"/>
  <c r="Q25" i="10"/>
  <c r="R25" i="10" s="1"/>
  <c r="I25" i="10"/>
  <c r="Q24" i="10"/>
  <c r="R24" i="10" s="1"/>
  <c r="Q23" i="10"/>
  <c r="T23" i="10" s="1"/>
  <c r="G5" i="10"/>
  <c r="C5" i="10"/>
  <c r="Q22" i="10"/>
  <c r="S22" i="10" s="1"/>
  <c r="Q21" i="10"/>
  <c r="R21" i="10" s="1"/>
  <c r="A21" i="10"/>
  <c r="A6" i="10"/>
  <c r="Q27" i="9"/>
  <c r="S27" i="9" s="1"/>
  <c r="I27" i="9"/>
  <c r="Q26" i="9"/>
  <c r="R26" i="9" s="1"/>
  <c r="I26" i="9"/>
  <c r="Q25" i="9"/>
  <c r="R25" i="9" s="1"/>
  <c r="I25" i="9"/>
  <c r="Q24" i="9"/>
  <c r="T24" i="9" s="1"/>
  <c r="Q23" i="9"/>
  <c r="S23" i="9" s="1"/>
  <c r="B5" i="9"/>
  <c r="Q22" i="9"/>
  <c r="R22" i="9" s="1"/>
  <c r="B4" i="9"/>
  <c r="Q21" i="9"/>
  <c r="R21" i="9" s="1"/>
  <c r="G21" i="9"/>
  <c r="G3" i="9" s="1"/>
  <c r="F21" i="9"/>
  <c r="F3" i="9" s="1"/>
  <c r="E21" i="9"/>
  <c r="E3" i="9" s="1"/>
  <c r="D21" i="9"/>
  <c r="D3" i="9" s="1"/>
  <c r="C21" i="9"/>
  <c r="C3" i="9" s="1"/>
  <c r="B21" i="9"/>
  <c r="B3" i="9" s="1"/>
  <c r="A21" i="9"/>
  <c r="E8" i="9"/>
  <c r="I27" i="7"/>
  <c r="Q26" i="7"/>
  <c r="S26" i="7" s="1"/>
  <c r="I26" i="7"/>
  <c r="Q25" i="7"/>
  <c r="R25" i="7" s="1"/>
  <c r="I25" i="7"/>
  <c r="F25" i="7"/>
  <c r="E25" i="7"/>
  <c r="D25" i="7"/>
  <c r="C25" i="7"/>
  <c r="B25" i="7"/>
  <c r="A25" i="7"/>
  <c r="Q24" i="7"/>
  <c r="S24" i="7" s="1"/>
  <c r="F24" i="7"/>
  <c r="F6" i="7" s="1"/>
  <c r="E24" i="7"/>
  <c r="E6" i="7" s="1"/>
  <c r="D24" i="7"/>
  <c r="D6" i="7" s="1"/>
  <c r="C24" i="7"/>
  <c r="C6" i="7" s="1"/>
  <c r="B24" i="7"/>
  <c r="B6" i="7" s="1"/>
  <c r="A24" i="7"/>
  <c r="Q23" i="7"/>
  <c r="T23" i="7" s="1"/>
  <c r="F23" i="7"/>
  <c r="E23" i="7"/>
  <c r="E5" i="7" s="1"/>
  <c r="D23" i="7"/>
  <c r="D5" i="7" s="1"/>
  <c r="C23" i="7"/>
  <c r="C5" i="7" s="1"/>
  <c r="B23" i="7"/>
  <c r="B5" i="7" s="1"/>
  <c r="A23" i="7"/>
  <c r="Q22" i="7"/>
  <c r="S22" i="7" s="1"/>
  <c r="F22" i="7"/>
  <c r="F4" i="7" s="1"/>
  <c r="E22" i="7"/>
  <c r="E4" i="7" s="1"/>
  <c r="D22" i="7"/>
  <c r="D4" i="7" s="1"/>
  <c r="C22" i="7"/>
  <c r="C4" i="7" s="1"/>
  <c r="B22" i="7"/>
  <c r="B4" i="7" s="1"/>
  <c r="A22" i="7"/>
  <c r="Q21" i="7"/>
  <c r="S21" i="7" s="1"/>
  <c r="F21" i="7"/>
  <c r="F3" i="7" s="1"/>
  <c r="E21" i="7"/>
  <c r="E3" i="7" s="1"/>
  <c r="D21" i="7"/>
  <c r="D3" i="7" s="1"/>
  <c r="C21" i="7"/>
  <c r="C3" i="7" s="1"/>
  <c r="B21" i="7"/>
  <c r="B3" i="7" s="1"/>
  <c r="A21" i="7"/>
  <c r="D7" i="7"/>
  <c r="I27" i="6"/>
  <c r="Q26" i="6"/>
  <c r="T26" i="6" s="1"/>
  <c r="I26" i="6"/>
  <c r="Q25" i="6"/>
  <c r="S25" i="6" s="1"/>
  <c r="I25" i="6"/>
  <c r="F25" i="6"/>
  <c r="F7" i="6" s="1"/>
  <c r="E25" i="6"/>
  <c r="D25" i="6"/>
  <c r="C25" i="6"/>
  <c r="C7" i="6" s="1"/>
  <c r="B25" i="6"/>
  <c r="B7" i="6" s="1"/>
  <c r="A25" i="6"/>
  <c r="Q24" i="6"/>
  <c r="R24" i="6" s="1"/>
  <c r="F24" i="6"/>
  <c r="F6" i="6" s="1"/>
  <c r="E24" i="6"/>
  <c r="E6" i="6" s="1"/>
  <c r="D24" i="6"/>
  <c r="C24" i="6"/>
  <c r="C6" i="6" s="1"/>
  <c r="B24" i="6"/>
  <c r="B6" i="6" s="1"/>
  <c r="A24" i="6"/>
  <c r="A6" i="6" s="1"/>
  <c r="Q23" i="6"/>
  <c r="R23" i="6" s="1"/>
  <c r="F23" i="6"/>
  <c r="F5" i="6" s="1"/>
  <c r="E23" i="6"/>
  <c r="E5" i="6" s="1"/>
  <c r="D23" i="6"/>
  <c r="C23" i="6"/>
  <c r="C5" i="6" s="1"/>
  <c r="B23" i="6"/>
  <c r="B5" i="6" s="1"/>
  <c r="A23" i="6"/>
  <c r="A5" i="6" s="1"/>
  <c r="Q22" i="6"/>
  <c r="T22" i="6" s="1"/>
  <c r="F22" i="6"/>
  <c r="F4" i="6" s="1"/>
  <c r="E22" i="6"/>
  <c r="E4" i="6" s="1"/>
  <c r="D22" i="6"/>
  <c r="C22" i="6"/>
  <c r="B22" i="6"/>
  <c r="B4" i="6" s="1"/>
  <c r="A22" i="6"/>
  <c r="A4" i="6" s="1"/>
  <c r="Q21" i="6"/>
  <c r="T21" i="6" s="1"/>
  <c r="F21" i="6"/>
  <c r="F3" i="6" s="1"/>
  <c r="E21" i="6"/>
  <c r="E3" i="6" s="1"/>
  <c r="D21" i="6"/>
  <c r="C21" i="6"/>
  <c r="C3" i="6" s="1"/>
  <c r="B21" i="6"/>
  <c r="B3" i="6" s="1"/>
  <c r="A21" i="6"/>
  <c r="R28" i="5"/>
  <c r="U28" i="5" s="1"/>
  <c r="R21" i="5"/>
  <c r="U21" i="5" s="1"/>
  <c r="A22" i="4"/>
  <c r="B22" i="4"/>
  <c r="B4" i="4" s="1"/>
  <c r="C22" i="4"/>
  <c r="C4" i="4" s="1"/>
  <c r="E22" i="4"/>
  <c r="E4" i="4" s="1"/>
  <c r="F22" i="4"/>
  <c r="F4" i="4" s="1"/>
  <c r="A23" i="4"/>
  <c r="B23" i="4"/>
  <c r="B5" i="4" s="1"/>
  <c r="C23" i="4"/>
  <c r="C5" i="4" s="1"/>
  <c r="E23" i="4"/>
  <c r="E5" i="4" s="1"/>
  <c r="F23" i="4"/>
  <c r="A24" i="4"/>
  <c r="B24" i="4"/>
  <c r="B6" i="4" s="1"/>
  <c r="C24" i="4"/>
  <c r="C6" i="4" s="1"/>
  <c r="E24" i="4"/>
  <c r="E6" i="4" s="1"/>
  <c r="F24" i="4"/>
  <c r="A25" i="4"/>
  <c r="B25" i="4"/>
  <c r="C25" i="4"/>
  <c r="E25" i="4"/>
  <c r="F25" i="4"/>
  <c r="B21" i="4"/>
  <c r="B3" i="4" s="1"/>
  <c r="C21" i="4"/>
  <c r="C3" i="4" s="1"/>
  <c r="E21" i="4"/>
  <c r="E3" i="4" s="1"/>
  <c r="F21" i="4"/>
  <c r="F3" i="4" s="1"/>
  <c r="A21" i="4"/>
  <c r="R26" i="4"/>
  <c r="T25" i="4"/>
  <c r="S23" i="4"/>
  <c r="R22" i="4"/>
  <c r="T21" i="4"/>
  <c r="R27" i="5"/>
  <c r="T27" i="5" s="1"/>
  <c r="J27" i="5"/>
  <c r="R26" i="5"/>
  <c r="S26" i="5" s="1"/>
  <c r="J26" i="5"/>
  <c r="R25" i="5"/>
  <c r="S25" i="5" s="1"/>
  <c r="J25" i="5"/>
  <c r="R24" i="5"/>
  <c r="U24" i="5" s="1"/>
  <c r="R23" i="5"/>
  <c r="T23" i="5" s="1"/>
  <c r="R22" i="5"/>
  <c r="S22" i="5" s="1"/>
  <c r="A21" i="5"/>
  <c r="I27" i="4"/>
  <c r="I26" i="4"/>
  <c r="I25" i="4"/>
  <c r="E3" i="12" l="1"/>
  <c r="Z26" i="12"/>
  <c r="E9" i="12"/>
  <c r="V21" i="12"/>
  <c r="F3" i="12"/>
  <c r="Z25" i="12"/>
  <c r="AA25" i="12" s="1"/>
  <c r="F9" i="12"/>
  <c r="V22" i="12"/>
  <c r="G4" i="12"/>
  <c r="N26" i="12"/>
  <c r="Z23" i="12"/>
  <c r="G5" i="12"/>
  <c r="Z22" i="12"/>
  <c r="N25" i="12"/>
  <c r="G8" i="12"/>
  <c r="V24" i="12"/>
  <c r="N22" i="12"/>
  <c r="G6" i="12"/>
  <c r="Z21" i="12"/>
  <c r="V26" i="12"/>
  <c r="N24" i="12"/>
  <c r="G3" i="12"/>
  <c r="Z24" i="12"/>
  <c r="N27" i="12"/>
  <c r="G7" i="12"/>
  <c r="N23" i="12"/>
  <c r="V25" i="12"/>
  <c r="V23" i="12"/>
  <c r="N21" i="12"/>
  <c r="Z28" i="11"/>
  <c r="D9" i="11"/>
  <c r="V21" i="11"/>
  <c r="E5" i="11"/>
  <c r="Z25" i="11"/>
  <c r="V26" i="11"/>
  <c r="N25" i="11"/>
  <c r="E8" i="11"/>
  <c r="V23" i="11"/>
  <c r="N22" i="11"/>
  <c r="Z22" i="11"/>
  <c r="AA22" i="11" s="1"/>
  <c r="E6" i="11"/>
  <c r="N24" i="11"/>
  <c r="V25" i="11"/>
  <c r="Z24" i="11"/>
  <c r="E3" i="11"/>
  <c r="Z27" i="11"/>
  <c r="V28" i="11"/>
  <c r="N27" i="11"/>
  <c r="E7" i="11"/>
  <c r="Z23" i="11"/>
  <c r="V24" i="11"/>
  <c r="N23" i="11"/>
  <c r="E9" i="11"/>
  <c r="V22" i="11"/>
  <c r="N21" i="11"/>
  <c r="Z21" i="11"/>
  <c r="E4" i="11"/>
  <c r="V27" i="11"/>
  <c r="W27" i="11" s="1"/>
  <c r="Z26" i="11"/>
  <c r="N26" i="11"/>
  <c r="U24" i="9"/>
  <c r="A6" i="9"/>
  <c r="M23" i="9"/>
  <c r="Y26" i="9"/>
  <c r="A3" i="9"/>
  <c r="M26" i="9"/>
  <c r="F8" i="9"/>
  <c r="U23" i="9"/>
  <c r="B8" i="9"/>
  <c r="Y23" i="9"/>
  <c r="A7" i="9"/>
  <c r="M22" i="9"/>
  <c r="Y25" i="9"/>
  <c r="C8" i="9"/>
  <c r="Y22" i="9"/>
  <c r="A8" i="9"/>
  <c r="Y24" i="9"/>
  <c r="M21" i="9"/>
  <c r="G6" i="9"/>
  <c r="U26" i="9"/>
  <c r="A4" i="9"/>
  <c r="M25" i="9"/>
  <c r="D8" i="9"/>
  <c r="U21" i="9"/>
  <c r="Y21" i="9"/>
  <c r="G7" i="9"/>
  <c r="U25" i="9"/>
  <c r="A5" i="9"/>
  <c r="M24" i="9"/>
  <c r="U23" i="1"/>
  <c r="Y21" i="1"/>
  <c r="AA21" i="1" s="1"/>
  <c r="M21" i="1"/>
  <c r="M25" i="1"/>
  <c r="Y22" i="1"/>
  <c r="U22" i="1"/>
  <c r="M24" i="1"/>
  <c r="M22" i="1"/>
  <c r="U21" i="1"/>
  <c r="V21" i="1" s="1"/>
  <c r="Y23" i="1"/>
  <c r="M23" i="1"/>
  <c r="A3" i="7"/>
  <c r="M25" i="7"/>
  <c r="A7" i="7"/>
  <c r="M21" i="7"/>
  <c r="Y22" i="7"/>
  <c r="E7" i="7"/>
  <c r="U21" i="7"/>
  <c r="B7" i="7"/>
  <c r="Y21" i="7"/>
  <c r="F7" i="7"/>
  <c r="U22" i="7"/>
  <c r="A6" i="7"/>
  <c r="M22" i="7"/>
  <c r="A5" i="7"/>
  <c r="M23" i="7"/>
  <c r="A4" i="7"/>
  <c r="M24" i="7"/>
  <c r="U22" i="6"/>
  <c r="Y21" i="6"/>
  <c r="Z21" i="6" s="1"/>
  <c r="M22" i="6"/>
  <c r="D3" i="6"/>
  <c r="M25" i="6"/>
  <c r="Y24" i="6"/>
  <c r="D5" i="6"/>
  <c r="U23" i="6"/>
  <c r="X23" i="6" s="1"/>
  <c r="Y22" i="6"/>
  <c r="M23" i="6"/>
  <c r="D4" i="6"/>
  <c r="Y23" i="6"/>
  <c r="AB23" i="6" s="1"/>
  <c r="M24" i="6"/>
  <c r="U24" i="6"/>
  <c r="D7" i="6"/>
  <c r="U21" i="6"/>
  <c r="M21" i="6"/>
  <c r="U23" i="10"/>
  <c r="Y22" i="10"/>
  <c r="C8" i="10"/>
  <c r="Y21" i="10"/>
  <c r="C3" i="10"/>
  <c r="U24" i="10"/>
  <c r="B8" i="10"/>
  <c r="M23" i="10"/>
  <c r="A5" i="10"/>
  <c r="M24" i="10"/>
  <c r="Y24" i="10"/>
  <c r="AA24" i="10" s="1"/>
  <c r="M22" i="10"/>
  <c r="A3" i="10"/>
  <c r="U22" i="10"/>
  <c r="X22" i="10" s="1"/>
  <c r="M26" i="10"/>
  <c r="A8" i="10"/>
  <c r="Y23" i="10"/>
  <c r="M21" i="10"/>
  <c r="A4" i="10"/>
  <c r="U21" i="10"/>
  <c r="M25" i="10"/>
  <c r="V30" i="5"/>
  <c r="Y30" i="5" s="1"/>
  <c r="F9" i="5"/>
  <c r="Z21" i="5"/>
  <c r="E9" i="5"/>
  <c r="Z22" i="5"/>
  <c r="E3" i="5"/>
  <c r="V29" i="5"/>
  <c r="D3" i="5"/>
  <c r="V28" i="5"/>
  <c r="D9" i="5"/>
  <c r="Z23" i="5"/>
  <c r="C3" i="5"/>
  <c r="V27" i="5"/>
  <c r="C9" i="5"/>
  <c r="Z24" i="5"/>
  <c r="B3" i="5"/>
  <c r="V26" i="5"/>
  <c r="B9" i="5"/>
  <c r="Z25" i="5"/>
  <c r="A9" i="5"/>
  <c r="N21" i="5"/>
  <c r="Z26" i="5"/>
  <c r="A8" i="5"/>
  <c r="Z27" i="5"/>
  <c r="N22" i="5"/>
  <c r="A4" i="5"/>
  <c r="V24" i="5"/>
  <c r="N26" i="5"/>
  <c r="V22" i="5"/>
  <c r="N24" i="5"/>
  <c r="Z29" i="5"/>
  <c r="AC29" i="5" s="1"/>
  <c r="V25" i="5"/>
  <c r="N27" i="5"/>
  <c r="A7" i="5"/>
  <c r="Z28" i="5"/>
  <c r="V21" i="5"/>
  <c r="N23" i="5"/>
  <c r="N25" i="5"/>
  <c r="Z30" i="5"/>
  <c r="AA30" i="5" s="1"/>
  <c r="V23" i="5"/>
  <c r="F7" i="4"/>
  <c r="E7" i="4"/>
  <c r="F6" i="4"/>
  <c r="C7" i="4"/>
  <c r="U21" i="4"/>
  <c r="F5" i="4"/>
  <c r="Y26" i="4"/>
  <c r="B7" i="4"/>
  <c r="A4" i="4"/>
  <c r="A7" i="4"/>
  <c r="A6" i="4"/>
  <c r="A5" i="4"/>
  <c r="X30" i="5"/>
  <c r="U21" i="12"/>
  <c r="T26" i="12"/>
  <c r="U23" i="12"/>
  <c r="U27" i="12"/>
  <c r="S25" i="12"/>
  <c r="T22" i="12"/>
  <c r="U28" i="12"/>
  <c r="T27" i="12"/>
  <c r="S26" i="12"/>
  <c r="U24" i="12"/>
  <c r="T23" i="12"/>
  <c r="S22" i="12"/>
  <c r="S21" i="12"/>
  <c r="T28" i="12"/>
  <c r="U25" i="12"/>
  <c r="T24" i="12"/>
  <c r="AB28" i="11"/>
  <c r="AC28" i="11"/>
  <c r="AA28" i="11"/>
  <c r="U21" i="11"/>
  <c r="T26" i="11"/>
  <c r="U23" i="11"/>
  <c r="T22" i="11"/>
  <c r="U28" i="11"/>
  <c r="T27" i="11"/>
  <c r="S26" i="11"/>
  <c r="U24" i="11"/>
  <c r="T23" i="11"/>
  <c r="S22" i="11"/>
  <c r="U27" i="11"/>
  <c r="S25" i="11"/>
  <c r="S21" i="11"/>
  <c r="T28" i="11"/>
  <c r="U25" i="11"/>
  <c r="T24" i="11"/>
  <c r="S27" i="5"/>
  <c r="U25" i="5"/>
  <c r="S21" i="5"/>
  <c r="T24" i="5"/>
  <c r="T28" i="5"/>
  <c r="S23" i="5"/>
  <c r="T21" i="5"/>
  <c r="S28" i="5"/>
  <c r="U26" i="5"/>
  <c r="T25" i="5"/>
  <c r="S24" i="5"/>
  <c r="U22" i="5"/>
  <c r="U27" i="5"/>
  <c r="T26" i="5"/>
  <c r="U23" i="5"/>
  <c r="T22" i="5"/>
  <c r="S25" i="10"/>
  <c r="S21" i="10"/>
  <c r="S27" i="10"/>
  <c r="R26" i="10"/>
  <c r="T24" i="10"/>
  <c r="S23" i="10"/>
  <c r="R22" i="10"/>
  <c r="T21" i="10"/>
  <c r="R27" i="10"/>
  <c r="T25" i="10"/>
  <c r="S24" i="10"/>
  <c r="R23" i="10"/>
  <c r="T26" i="10"/>
  <c r="T22" i="10"/>
  <c r="R23" i="9"/>
  <c r="T21" i="9"/>
  <c r="T26" i="9"/>
  <c r="S25" i="9"/>
  <c r="R24" i="9"/>
  <c r="T22" i="9"/>
  <c r="S21" i="9"/>
  <c r="R27" i="9"/>
  <c r="T25" i="9"/>
  <c r="S24" i="9"/>
  <c r="T27" i="9"/>
  <c r="S26" i="9"/>
  <c r="T23" i="9"/>
  <c r="S22" i="9"/>
  <c r="L22" i="12"/>
  <c r="P5" i="12" s="1"/>
  <c r="A4" i="12"/>
  <c r="C9" i="12"/>
  <c r="G9" i="12"/>
  <c r="D9" i="12"/>
  <c r="H9" i="12"/>
  <c r="A4" i="11"/>
  <c r="H8" i="11"/>
  <c r="L24" i="12"/>
  <c r="P7" i="12" s="1"/>
  <c r="A8" i="12"/>
  <c r="L23" i="12"/>
  <c r="P6" i="12" s="1"/>
  <c r="C7" i="12"/>
  <c r="A6" i="11"/>
  <c r="L24" i="11"/>
  <c r="P7" i="11" s="1"/>
  <c r="B8" i="11"/>
  <c r="L23" i="11"/>
  <c r="P6" i="11" s="1"/>
  <c r="A8" i="11"/>
  <c r="L22" i="11"/>
  <c r="H7" i="11"/>
  <c r="K22" i="10"/>
  <c r="P5" i="10" s="1"/>
  <c r="D6" i="10"/>
  <c r="B3" i="10"/>
  <c r="K23" i="10"/>
  <c r="P6" i="10" s="1"/>
  <c r="K24" i="10"/>
  <c r="P7" i="10" s="1"/>
  <c r="G8" i="10"/>
  <c r="G8" i="9"/>
  <c r="K22" i="9"/>
  <c r="K23" i="9"/>
  <c r="P6" i="9" s="1"/>
  <c r="K24" i="9"/>
  <c r="P7" i="9" s="1"/>
  <c r="T24" i="7"/>
  <c r="AB22" i="7"/>
  <c r="P21" i="7"/>
  <c r="S23" i="7"/>
  <c r="R21" i="7"/>
  <c r="R23" i="7"/>
  <c r="R26" i="7"/>
  <c r="R22" i="7"/>
  <c r="Z22" i="7"/>
  <c r="O21" i="7"/>
  <c r="T21" i="7"/>
  <c r="T26" i="7"/>
  <c r="S25" i="7"/>
  <c r="R24" i="7"/>
  <c r="T22" i="7"/>
  <c r="N21" i="7"/>
  <c r="T25" i="7"/>
  <c r="F5" i="7"/>
  <c r="C7" i="7"/>
  <c r="K22" i="7"/>
  <c r="P5" i="7" s="1"/>
  <c r="R26" i="6"/>
  <c r="S26" i="6"/>
  <c r="T24" i="6"/>
  <c r="T23" i="6"/>
  <c r="R21" i="6"/>
  <c r="S23" i="6"/>
  <c r="R22" i="6"/>
  <c r="C4" i="6"/>
  <c r="A7" i="6"/>
  <c r="S21" i="6"/>
  <c r="T25" i="6"/>
  <c r="S24" i="6"/>
  <c r="R25" i="6"/>
  <c r="S22" i="6"/>
  <c r="D6" i="6"/>
  <c r="K22" i="6"/>
  <c r="P5" i="6" s="1"/>
  <c r="K24" i="7"/>
  <c r="P7" i="7" s="1"/>
  <c r="K23" i="7"/>
  <c r="P6" i="7" s="1"/>
  <c r="K23" i="6"/>
  <c r="P6" i="6" s="1"/>
  <c r="K24" i="6"/>
  <c r="P7" i="6" s="1"/>
  <c r="E7" i="6"/>
  <c r="A3" i="6"/>
  <c r="L24" i="5"/>
  <c r="P7" i="5" s="1"/>
  <c r="L22" i="5"/>
  <c r="L23" i="5"/>
  <c r="P6" i="5" s="1"/>
  <c r="F3" i="5"/>
  <c r="H7" i="5"/>
  <c r="H5" i="5"/>
  <c r="H3" i="5"/>
  <c r="H4" i="5"/>
  <c r="A6" i="5"/>
  <c r="C4" i="5"/>
  <c r="G5" i="5"/>
  <c r="A5" i="5"/>
  <c r="C7" i="5"/>
  <c r="G7" i="5"/>
  <c r="T22" i="4"/>
  <c r="R23" i="4"/>
  <c r="T26" i="4"/>
  <c r="T23" i="4"/>
  <c r="S25" i="4"/>
  <c r="R21" i="4"/>
  <c r="S26" i="4"/>
  <c r="R25" i="4"/>
  <c r="S22" i="4"/>
  <c r="S21" i="4"/>
  <c r="A3" i="5"/>
  <c r="I26" i="1"/>
  <c r="I27" i="1"/>
  <c r="Q27" i="1"/>
  <c r="Q26" i="1"/>
  <c r="Q25" i="1"/>
  <c r="Q24" i="1"/>
  <c r="Q23" i="1"/>
  <c r="Q22" i="1"/>
  <c r="Q21" i="1"/>
  <c r="B21" i="1"/>
  <c r="U25" i="1" s="1"/>
  <c r="C21" i="1"/>
  <c r="Y28" i="1" s="1"/>
  <c r="D21" i="1"/>
  <c r="U27" i="1" s="1"/>
  <c r="E21" i="1"/>
  <c r="U28" i="1" s="1"/>
  <c r="F21" i="1"/>
  <c r="Y25" i="1" s="1"/>
  <c r="G21" i="1"/>
  <c r="Y24" i="1" s="1"/>
  <c r="A21" i="1"/>
  <c r="U24" i="1" s="1"/>
  <c r="J4" i="10" l="1"/>
  <c r="J4" i="12"/>
  <c r="X27" i="11"/>
  <c r="W22" i="10"/>
  <c r="Z24" i="10"/>
  <c r="AB24" i="10"/>
  <c r="W30" i="5"/>
  <c r="Z21" i="1"/>
  <c r="AB21" i="1"/>
  <c r="W21" i="1"/>
  <c r="X21" i="1"/>
  <c r="Y26" i="1"/>
  <c r="U26" i="1"/>
  <c r="Y27" i="1"/>
  <c r="AA27" i="1" s="1"/>
  <c r="A3" i="1"/>
  <c r="M26" i="1"/>
  <c r="S27" i="7"/>
  <c r="AB29" i="5"/>
  <c r="AC30" i="5"/>
  <c r="AA29" i="5"/>
  <c r="AB30" i="5"/>
  <c r="Z28" i="1"/>
  <c r="AA28" i="1"/>
  <c r="AB28" i="1"/>
  <c r="V24" i="10"/>
  <c r="W24" i="10"/>
  <c r="X24" i="10"/>
  <c r="X23" i="10"/>
  <c r="V23" i="10"/>
  <c r="W23" i="10"/>
  <c r="AA21" i="9"/>
  <c r="AB21" i="9"/>
  <c r="Z21" i="9"/>
  <c r="W21" i="10"/>
  <c r="X21" i="10"/>
  <c r="V21" i="10"/>
  <c r="Z26" i="9"/>
  <c r="AA26" i="9"/>
  <c r="AB26" i="9"/>
  <c r="Y21" i="5"/>
  <c r="W21" i="5"/>
  <c r="X21" i="5"/>
  <c r="AB21" i="10"/>
  <c r="Z21" i="10"/>
  <c r="AA21" i="10"/>
  <c r="V26" i="9"/>
  <c r="W26" i="9"/>
  <c r="X26" i="9"/>
  <c r="Z23" i="10"/>
  <c r="AA23" i="10"/>
  <c r="AB23" i="10"/>
  <c r="AB25" i="12"/>
  <c r="V21" i="9"/>
  <c r="W21" i="9"/>
  <c r="X21" i="9"/>
  <c r="AC21" i="5"/>
  <c r="AA21" i="5"/>
  <c r="AB21" i="5"/>
  <c r="W22" i="5"/>
  <c r="X22" i="5"/>
  <c r="Y22" i="5"/>
  <c r="Y29" i="5"/>
  <c r="W29" i="5"/>
  <c r="X29" i="5"/>
  <c r="AA22" i="5"/>
  <c r="AB22" i="5"/>
  <c r="AC22" i="5"/>
  <c r="W21" i="12"/>
  <c r="X21" i="12"/>
  <c r="Y21" i="12"/>
  <c r="AC25" i="12"/>
  <c r="AA26" i="12"/>
  <c r="AB26" i="12"/>
  <c r="AC26" i="12"/>
  <c r="X22" i="12"/>
  <c r="Y22" i="12"/>
  <c r="W22" i="12"/>
  <c r="AA24" i="12"/>
  <c r="AB24" i="12"/>
  <c r="AC24" i="12"/>
  <c r="W26" i="12"/>
  <c r="X26" i="12"/>
  <c r="Y26" i="12"/>
  <c r="AA21" i="12"/>
  <c r="AB21" i="12"/>
  <c r="AC21" i="12"/>
  <c r="W25" i="12"/>
  <c r="X25" i="12"/>
  <c r="Y25" i="12"/>
  <c r="AB22" i="12"/>
  <c r="AC22" i="12"/>
  <c r="AA22" i="12"/>
  <c r="P26" i="12"/>
  <c r="Q26" i="12"/>
  <c r="O26" i="12"/>
  <c r="O24" i="12"/>
  <c r="P24" i="12"/>
  <c r="Q24" i="12"/>
  <c r="X24" i="12"/>
  <c r="Y24" i="12"/>
  <c r="W24" i="12"/>
  <c r="AA23" i="12"/>
  <c r="AC23" i="12"/>
  <c r="AB23" i="12"/>
  <c r="Y23" i="12"/>
  <c r="X23" i="12"/>
  <c r="W23" i="12"/>
  <c r="Q23" i="12"/>
  <c r="O23" i="12"/>
  <c r="P23" i="12"/>
  <c r="Q27" i="12"/>
  <c r="O27" i="12"/>
  <c r="P27" i="12"/>
  <c r="O21" i="12"/>
  <c r="P21" i="12"/>
  <c r="Q21" i="12"/>
  <c r="O25" i="12"/>
  <c r="P25" i="12"/>
  <c r="Q25" i="12"/>
  <c r="P22" i="12"/>
  <c r="Q22" i="12"/>
  <c r="O22" i="12"/>
  <c r="W21" i="11"/>
  <c r="X21" i="11"/>
  <c r="Y21" i="11"/>
  <c r="X22" i="11"/>
  <c r="Y22" i="11"/>
  <c r="W22" i="11"/>
  <c r="AA27" i="11"/>
  <c r="AB27" i="11"/>
  <c r="AC27" i="11"/>
  <c r="Y27" i="11"/>
  <c r="AC22" i="11"/>
  <c r="AB22" i="11"/>
  <c r="AB21" i="11"/>
  <c r="AC21" i="11"/>
  <c r="AA21" i="11"/>
  <c r="X28" i="11"/>
  <c r="Y28" i="11"/>
  <c r="W28" i="11"/>
  <c r="T29" i="11"/>
  <c r="Q27" i="11"/>
  <c r="P27" i="11"/>
  <c r="O27" i="11"/>
  <c r="P26" i="11"/>
  <c r="Q26" i="11"/>
  <c r="O26" i="11"/>
  <c r="P22" i="11"/>
  <c r="Q22" i="11"/>
  <c r="O22" i="11"/>
  <c r="O21" i="11"/>
  <c r="Q21" i="11"/>
  <c r="P21" i="11"/>
  <c r="W25" i="11"/>
  <c r="X25" i="11"/>
  <c r="Y25" i="11"/>
  <c r="X26" i="11"/>
  <c r="Y26" i="11"/>
  <c r="W26" i="11"/>
  <c r="AB25" i="11"/>
  <c r="AA25" i="11"/>
  <c r="AC25" i="11"/>
  <c r="AC23" i="11"/>
  <c r="AA23" i="11"/>
  <c r="AB23" i="11"/>
  <c r="Y23" i="11"/>
  <c r="X23" i="11"/>
  <c r="W23" i="11"/>
  <c r="AA24" i="11"/>
  <c r="AB24" i="11"/>
  <c r="AC24" i="11"/>
  <c r="O25" i="11"/>
  <c r="P25" i="11"/>
  <c r="Q25" i="11"/>
  <c r="AC26" i="11"/>
  <c r="AA26" i="11"/>
  <c r="AB26" i="11"/>
  <c r="Q23" i="11"/>
  <c r="P23" i="11"/>
  <c r="O23" i="11"/>
  <c r="O24" i="11"/>
  <c r="Q24" i="11"/>
  <c r="P24" i="11"/>
  <c r="W24" i="11"/>
  <c r="Y24" i="11"/>
  <c r="X24" i="11"/>
  <c r="O26" i="5"/>
  <c r="P26" i="5"/>
  <c r="Q26" i="5"/>
  <c r="Q25" i="5"/>
  <c r="O25" i="5"/>
  <c r="P25" i="5"/>
  <c r="W26" i="5"/>
  <c r="X26" i="5"/>
  <c r="Y26" i="5"/>
  <c r="AB23" i="5"/>
  <c r="AC23" i="5"/>
  <c r="AA23" i="5"/>
  <c r="W25" i="5"/>
  <c r="Y25" i="5"/>
  <c r="X25" i="5"/>
  <c r="P27" i="5"/>
  <c r="O27" i="5"/>
  <c r="Q27" i="5"/>
  <c r="AA24" i="5"/>
  <c r="AB24" i="5"/>
  <c r="AC24" i="5"/>
  <c r="P23" i="5"/>
  <c r="O23" i="5"/>
  <c r="Q23" i="5"/>
  <c r="O21" i="5"/>
  <c r="P21" i="5"/>
  <c r="Q21" i="5"/>
  <c r="AA27" i="5"/>
  <c r="AB27" i="5"/>
  <c r="AC27" i="5"/>
  <c r="Y28" i="5"/>
  <c r="X28" i="5"/>
  <c r="W28" i="5"/>
  <c r="AA28" i="5"/>
  <c r="AB28" i="5"/>
  <c r="AC28" i="5"/>
  <c r="AB25" i="5"/>
  <c r="AC25" i="5"/>
  <c r="AA25" i="5"/>
  <c r="Y23" i="5"/>
  <c r="W23" i="5"/>
  <c r="X23" i="5"/>
  <c r="O22" i="5"/>
  <c r="P22" i="5"/>
  <c r="Q22" i="5"/>
  <c r="Q24" i="5"/>
  <c r="P24" i="5"/>
  <c r="O24" i="5"/>
  <c r="Y24" i="5"/>
  <c r="X24" i="5"/>
  <c r="W24" i="5"/>
  <c r="AC26" i="5"/>
  <c r="AB26" i="5"/>
  <c r="AA26" i="5"/>
  <c r="X27" i="5"/>
  <c r="W27" i="5"/>
  <c r="Y27" i="5"/>
  <c r="V22" i="10"/>
  <c r="O24" i="10"/>
  <c r="P24" i="10"/>
  <c r="N24" i="10"/>
  <c r="N23" i="10"/>
  <c r="O23" i="10"/>
  <c r="P23" i="10"/>
  <c r="N26" i="10"/>
  <c r="O26" i="10"/>
  <c r="P26" i="10"/>
  <c r="N22" i="10"/>
  <c r="O22" i="10"/>
  <c r="P22" i="10"/>
  <c r="P25" i="10"/>
  <c r="N25" i="10"/>
  <c r="O25" i="10"/>
  <c r="AB22" i="10"/>
  <c r="AA22" i="10"/>
  <c r="Z22" i="10"/>
  <c r="P21" i="10"/>
  <c r="O21" i="10"/>
  <c r="N21" i="10"/>
  <c r="X22" i="9"/>
  <c r="W22" i="9"/>
  <c r="V22" i="9"/>
  <c r="N23" i="9"/>
  <c r="O23" i="9"/>
  <c r="P23" i="9"/>
  <c r="N26" i="9"/>
  <c r="P26" i="9"/>
  <c r="O26" i="9"/>
  <c r="P21" i="9"/>
  <c r="O21" i="9"/>
  <c r="N21" i="9"/>
  <c r="X23" i="9"/>
  <c r="V23" i="9"/>
  <c r="W23" i="9"/>
  <c r="Z22" i="9"/>
  <c r="AB22" i="9"/>
  <c r="AA22" i="9"/>
  <c r="N22" i="9"/>
  <c r="P22" i="9"/>
  <c r="O22" i="9"/>
  <c r="AB25" i="9"/>
  <c r="AA25" i="9"/>
  <c r="Z25" i="9"/>
  <c r="V24" i="9"/>
  <c r="W24" i="9"/>
  <c r="X24" i="9"/>
  <c r="P25" i="9"/>
  <c r="O25" i="9"/>
  <c r="N25" i="9"/>
  <c r="W25" i="9"/>
  <c r="X25" i="9"/>
  <c r="V25" i="9"/>
  <c r="Z23" i="9"/>
  <c r="AA23" i="9"/>
  <c r="AB23" i="9"/>
  <c r="AA24" i="9"/>
  <c r="AB24" i="9"/>
  <c r="Z24" i="9"/>
  <c r="O24" i="9"/>
  <c r="P24" i="9"/>
  <c r="N24" i="9"/>
  <c r="V28" i="1"/>
  <c r="W28" i="1"/>
  <c r="X28" i="1"/>
  <c r="T22" i="1"/>
  <c r="R22" i="1"/>
  <c r="S22" i="1"/>
  <c r="T26" i="1"/>
  <c r="R26" i="1"/>
  <c r="S26" i="1"/>
  <c r="R23" i="1"/>
  <c r="S23" i="1"/>
  <c r="T23" i="1"/>
  <c r="R27" i="1"/>
  <c r="S27" i="1"/>
  <c r="T27" i="1"/>
  <c r="T21" i="1"/>
  <c r="S21" i="1"/>
  <c r="R21" i="1"/>
  <c r="S25" i="1"/>
  <c r="T25" i="1"/>
  <c r="R25" i="1"/>
  <c r="R24" i="1"/>
  <c r="S24" i="1"/>
  <c r="T24" i="1"/>
  <c r="T29" i="12"/>
  <c r="U29" i="12"/>
  <c r="S29" i="12"/>
  <c r="U29" i="11"/>
  <c r="S29" i="11"/>
  <c r="L21" i="12"/>
  <c r="L21" i="11"/>
  <c r="P5" i="11"/>
  <c r="U29" i="5"/>
  <c r="R28" i="9"/>
  <c r="R28" i="10"/>
  <c r="S28" i="10"/>
  <c r="T28" i="10"/>
  <c r="S28" i="9"/>
  <c r="T28" i="9"/>
  <c r="K21" i="10"/>
  <c r="K21" i="9"/>
  <c r="P5" i="9"/>
  <c r="J4" i="9" s="1"/>
  <c r="AA22" i="7"/>
  <c r="T27" i="7"/>
  <c r="R27" i="7"/>
  <c r="Z23" i="6"/>
  <c r="X22" i="7"/>
  <c r="W22" i="7"/>
  <c r="V22" i="7"/>
  <c r="P22" i="7"/>
  <c r="N22" i="7"/>
  <c r="O22" i="7"/>
  <c r="O23" i="7"/>
  <c r="P23" i="7"/>
  <c r="N23" i="7"/>
  <c r="W21" i="7"/>
  <c r="V21" i="7"/>
  <c r="X21" i="7"/>
  <c r="AA21" i="7"/>
  <c r="Z21" i="7"/>
  <c r="Z23" i="7" s="1"/>
  <c r="AB21" i="7"/>
  <c r="O25" i="7"/>
  <c r="N25" i="7"/>
  <c r="P25" i="7"/>
  <c r="N24" i="7"/>
  <c r="P24" i="7"/>
  <c r="O24" i="7"/>
  <c r="T27" i="6"/>
  <c r="W23" i="6"/>
  <c r="AA21" i="6"/>
  <c r="AB21" i="6"/>
  <c r="AA23" i="6"/>
  <c r="R27" i="6"/>
  <c r="V23" i="6"/>
  <c r="S27" i="6"/>
  <c r="P22" i="6"/>
  <c r="N22" i="6"/>
  <c r="O22" i="6"/>
  <c r="O21" i="6"/>
  <c r="P21" i="6"/>
  <c r="N21" i="6"/>
  <c r="N23" i="6"/>
  <c r="O23" i="6"/>
  <c r="P23" i="6"/>
  <c r="O24" i="6"/>
  <c r="N24" i="6"/>
  <c r="P24" i="6"/>
  <c r="AA22" i="6"/>
  <c r="AB22" i="6"/>
  <c r="Z22" i="6"/>
  <c r="V24" i="6"/>
  <c r="W24" i="6"/>
  <c r="X24" i="6"/>
  <c r="Z24" i="6"/>
  <c r="AA24" i="6"/>
  <c r="AB24" i="6"/>
  <c r="P25" i="6"/>
  <c r="O25" i="6"/>
  <c r="N25" i="6"/>
  <c r="X22" i="6"/>
  <c r="W22" i="6"/>
  <c r="V22" i="6"/>
  <c r="W21" i="6"/>
  <c r="X21" i="6"/>
  <c r="V21" i="6"/>
  <c r="K21" i="7"/>
  <c r="K21" i="6"/>
  <c r="T29" i="5"/>
  <c r="S29" i="5"/>
  <c r="L21" i="5"/>
  <c r="P5" i="5"/>
  <c r="K24" i="1"/>
  <c r="P7" i="1" s="1"/>
  <c r="K22" i="1"/>
  <c r="P5" i="1" s="1"/>
  <c r="K23" i="1"/>
  <c r="P6" i="1" s="1"/>
  <c r="D5" i="1"/>
  <c r="B6" i="1"/>
  <c r="F6" i="1"/>
  <c r="F7" i="1"/>
  <c r="C3" i="1"/>
  <c r="A4" i="1"/>
  <c r="B4" i="1"/>
  <c r="C4" i="1"/>
  <c r="D4" i="1"/>
  <c r="E4" i="1"/>
  <c r="F4" i="1"/>
  <c r="G4" i="1"/>
  <c r="A5" i="1"/>
  <c r="B5" i="1"/>
  <c r="C5" i="1"/>
  <c r="E5" i="1"/>
  <c r="F5" i="1"/>
  <c r="G5" i="1"/>
  <c r="A6" i="1"/>
  <c r="C6" i="1"/>
  <c r="D6" i="1"/>
  <c r="E6" i="1"/>
  <c r="G6" i="1"/>
  <c r="A7" i="1"/>
  <c r="B7" i="1"/>
  <c r="C7" i="1"/>
  <c r="D7" i="1"/>
  <c r="E7" i="1"/>
  <c r="G7" i="1"/>
  <c r="A8" i="1"/>
  <c r="B8" i="1"/>
  <c r="C8" i="1"/>
  <c r="D8" i="1"/>
  <c r="E8" i="1"/>
  <c r="F8" i="1"/>
  <c r="G8" i="1"/>
  <c r="B3" i="1"/>
  <c r="D3" i="1"/>
  <c r="E3" i="1"/>
  <c r="F3" i="1"/>
  <c r="G3" i="1"/>
  <c r="J4" i="1" l="1"/>
  <c r="Z27" i="1"/>
  <c r="V23" i="7"/>
  <c r="X23" i="7"/>
  <c r="AB27" i="1"/>
  <c r="AA25" i="10"/>
  <c r="AC31" i="5"/>
  <c r="W31" i="5"/>
  <c r="Z27" i="9"/>
  <c r="AB26" i="1"/>
  <c r="Z26" i="1"/>
  <c r="AA26" i="1"/>
  <c r="Z23" i="1"/>
  <c r="AA23" i="1"/>
  <c r="AB23" i="1"/>
  <c r="Z24" i="1"/>
  <c r="AA24" i="1"/>
  <c r="AB24" i="1"/>
  <c r="X27" i="9"/>
  <c r="Z25" i="10"/>
  <c r="Y31" i="5"/>
  <c r="V25" i="10"/>
  <c r="AB27" i="9"/>
  <c r="AB31" i="5"/>
  <c r="W27" i="9"/>
  <c r="AB25" i="10"/>
  <c r="X25" i="10"/>
  <c r="AA27" i="9"/>
  <c r="AB22" i="1"/>
  <c r="Z22" i="1"/>
  <c r="AA22" i="1"/>
  <c r="AA25" i="1"/>
  <c r="AB25" i="1"/>
  <c r="Z25" i="1"/>
  <c r="AA31" i="5"/>
  <c r="V27" i="9"/>
  <c r="X31" i="5"/>
  <c r="W25" i="10"/>
  <c r="W27" i="12"/>
  <c r="Y27" i="12"/>
  <c r="AA27" i="12"/>
  <c r="X27" i="12"/>
  <c r="AC27" i="12"/>
  <c r="AB27" i="12"/>
  <c r="Y29" i="11"/>
  <c r="W29" i="11"/>
  <c r="AA29" i="11"/>
  <c r="AC29" i="11"/>
  <c r="X29" i="11"/>
  <c r="AB29" i="11"/>
  <c r="T28" i="1"/>
  <c r="N25" i="1"/>
  <c r="O25" i="1"/>
  <c r="P25" i="1"/>
  <c r="N24" i="1"/>
  <c r="O24" i="1"/>
  <c r="P24" i="1"/>
  <c r="X25" i="1"/>
  <c r="V25" i="1"/>
  <c r="W25" i="1"/>
  <c r="N21" i="1"/>
  <c r="P21" i="1"/>
  <c r="O21" i="1"/>
  <c r="W24" i="1"/>
  <c r="X24" i="1"/>
  <c r="V24" i="1"/>
  <c r="V27" i="1"/>
  <c r="W27" i="1"/>
  <c r="X27" i="1"/>
  <c r="O22" i="1"/>
  <c r="P22" i="1"/>
  <c r="N22" i="1"/>
  <c r="W22" i="1"/>
  <c r="V22" i="1"/>
  <c r="X22" i="1"/>
  <c r="O26" i="1"/>
  <c r="P26" i="1"/>
  <c r="N26" i="1"/>
  <c r="P23" i="1"/>
  <c r="N23" i="1"/>
  <c r="O23" i="1"/>
  <c r="V23" i="1"/>
  <c r="W23" i="1"/>
  <c r="X23" i="1"/>
  <c r="V26" i="1"/>
  <c r="W26" i="1"/>
  <c r="X26" i="1"/>
  <c r="Q28" i="12"/>
  <c r="P28" i="12"/>
  <c r="O28" i="12"/>
  <c r="Q28" i="11"/>
  <c r="G29" i="12"/>
  <c r="G10" i="12" s="1"/>
  <c r="C29" i="12"/>
  <c r="C10" i="12" s="1"/>
  <c r="H29" i="12"/>
  <c r="H11" i="12" s="1"/>
  <c r="D29" i="12"/>
  <c r="D10" i="12" s="1"/>
  <c r="F29" i="12"/>
  <c r="F10" i="12" s="1"/>
  <c r="B29" i="12"/>
  <c r="B10" i="12" s="1"/>
  <c r="E29" i="12"/>
  <c r="E10" i="12" s="1"/>
  <c r="A29" i="12"/>
  <c r="A10" i="12" s="1"/>
  <c r="O28" i="11"/>
  <c r="G29" i="11"/>
  <c r="G10" i="11" s="1"/>
  <c r="C29" i="11"/>
  <c r="C10" i="11" s="1"/>
  <c r="F29" i="11"/>
  <c r="F10" i="11" s="1"/>
  <c r="B29" i="11"/>
  <c r="B10" i="11" s="1"/>
  <c r="A29" i="11"/>
  <c r="A10" i="11" s="1"/>
  <c r="H29" i="11"/>
  <c r="H11" i="11" s="1"/>
  <c r="D29" i="11"/>
  <c r="D10" i="11" s="1"/>
  <c r="E29" i="11"/>
  <c r="E10" i="11" s="1"/>
  <c r="P28" i="11"/>
  <c r="O27" i="9"/>
  <c r="N27" i="9"/>
  <c r="P27" i="9"/>
  <c r="N27" i="10"/>
  <c r="O27" i="10"/>
  <c r="F28" i="10"/>
  <c r="B28" i="10"/>
  <c r="G28" i="10"/>
  <c r="E28" i="10"/>
  <c r="A28" i="10"/>
  <c r="C28" i="10"/>
  <c r="D28" i="10"/>
  <c r="P27" i="10"/>
  <c r="F28" i="9"/>
  <c r="B28" i="9"/>
  <c r="E28" i="9"/>
  <c r="A28" i="9"/>
  <c r="D28" i="9"/>
  <c r="G28" i="9"/>
  <c r="C28" i="9"/>
  <c r="W23" i="7"/>
  <c r="O26" i="7"/>
  <c r="N26" i="7"/>
  <c r="P26" i="7"/>
  <c r="AB23" i="7"/>
  <c r="AA23" i="7"/>
  <c r="N26" i="6"/>
  <c r="AA25" i="6"/>
  <c r="X25" i="6"/>
  <c r="V25" i="6"/>
  <c r="O26" i="6"/>
  <c r="P26" i="6"/>
  <c r="Z25" i="6"/>
  <c r="W25" i="6"/>
  <c r="AB25" i="6"/>
  <c r="E27" i="7"/>
  <c r="A27" i="7"/>
  <c r="B27" i="7"/>
  <c r="D27" i="7"/>
  <c r="F27" i="7"/>
  <c r="C27" i="7"/>
  <c r="E27" i="6"/>
  <c r="A27" i="6"/>
  <c r="D27" i="6"/>
  <c r="C27" i="6"/>
  <c r="F27" i="6"/>
  <c r="B27" i="6"/>
  <c r="B29" i="5"/>
  <c r="B10" i="5" s="1"/>
  <c r="F29" i="5"/>
  <c r="F10" i="5" s="1"/>
  <c r="C29" i="5"/>
  <c r="C10" i="5" s="1"/>
  <c r="H29" i="5"/>
  <c r="H11" i="5" s="1"/>
  <c r="D29" i="5"/>
  <c r="D10" i="5" s="1"/>
  <c r="G29" i="5"/>
  <c r="G10" i="5" s="1"/>
  <c r="E29" i="5"/>
  <c r="E10" i="5" s="1"/>
  <c r="O28" i="5"/>
  <c r="P28" i="5"/>
  <c r="Q28" i="5"/>
  <c r="A29" i="5"/>
  <c r="A10" i="5" s="1"/>
  <c r="K21" i="1"/>
  <c r="S28" i="1"/>
  <c r="R28" i="1"/>
  <c r="K25" i="7" l="1"/>
  <c r="K27" i="9"/>
  <c r="V29" i="1"/>
  <c r="W29" i="1"/>
  <c r="AB29" i="1"/>
  <c r="Z29" i="1"/>
  <c r="X29" i="1"/>
  <c r="AA29" i="1"/>
  <c r="L27" i="12"/>
  <c r="K26" i="9"/>
  <c r="L26" i="12"/>
  <c r="L25" i="12"/>
  <c r="L27" i="11"/>
  <c r="L26" i="11"/>
  <c r="L25" i="11"/>
  <c r="K25" i="9"/>
  <c r="K26" i="10"/>
  <c r="K27" i="10"/>
  <c r="K25" i="10"/>
  <c r="K26" i="7"/>
  <c r="K27" i="7"/>
  <c r="K25" i="6"/>
  <c r="K26" i="6"/>
  <c r="K27" i="6"/>
  <c r="L25" i="5"/>
  <c r="L27" i="5"/>
  <c r="L26" i="5"/>
  <c r="B28" i="1"/>
  <c r="F28" i="1"/>
  <c r="C28" i="1"/>
  <c r="G28" i="1"/>
  <c r="D28" i="1"/>
  <c r="A28" i="1"/>
  <c r="E28" i="1"/>
  <c r="O27" i="1"/>
  <c r="N27" i="1"/>
  <c r="P27" i="1"/>
  <c r="I8" i="10" l="1"/>
  <c r="I8" i="9"/>
  <c r="I8" i="12"/>
  <c r="I8" i="11"/>
  <c r="H7" i="7"/>
  <c r="H7" i="6"/>
  <c r="I8" i="5"/>
  <c r="K26" i="1"/>
  <c r="K25" i="1"/>
  <c r="K27" i="1"/>
  <c r="I8" i="1" l="1"/>
  <c r="A3" i="4" l="1"/>
  <c r="Z26" i="4" l="1"/>
  <c r="V21" i="4"/>
  <c r="W21" i="4" l="1"/>
  <c r="AA26" i="4"/>
  <c r="AB26" i="4"/>
  <c r="X21" i="4"/>
  <c r="D22" i="4" l="1"/>
  <c r="D23" i="4"/>
  <c r="D24" i="4"/>
  <c r="D21" i="4"/>
  <c r="T24" i="4"/>
  <c r="T27" i="4" s="1"/>
  <c r="D25" i="4"/>
  <c r="M25" i="4" l="1"/>
  <c r="N25" i="4" s="1"/>
  <c r="Y25" i="4"/>
  <c r="U26" i="4"/>
  <c r="V26" i="4" s="1"/>
  <c r="M22" i="4"/>
  <c r="U23" i="4"/>
  <c r="Y22" i="4"/>
  <c r="Z22" i="4" s="1"/>
  <c r="M21" i="4"/>
  <c r="Y21" i="4"/>
  <c r="AB21" i="4" s="1"/>
  <c r="U22" i="4"/>
  <c r="M23" i="4"/>
  <c r="Y23" i="4"/>
  <c r="AA23" i="4" s="1"/>
  <c r="U24" i="4"/>
  <c r="M24" i="4"/>
  <c r="P24" i="4" s="1"/>
  <c r="Y24" i="4"/>
  <c r="U25" i="4"/>
  <c r="V25" i="4" s="1"/>
  <c r="D6" i="4"/>
  <c r="D3" i="4"/>
  <c r="D7" i="4"/>
  <c r="D5" i="4"/>
  <c r="D4" i="4"/>
  <c r="K23" i="4"/>
  <c r="P6" i="4" s="1"/>
  <c r="AB25" i="4"/>
  <c r="K24" i="4"/>
  <c r="P7" i="4" s="1"/>
  <c r="K22" i="4"/>
  <c r="S24" i="4"/>
  <c r="S27" i="4" s="1"/>
  <c r="R24" i="4"/>
  <c r="R27" i="4" s="1"/>
  <c r="P25" i="4" l="1"/>
  <c r="AA22" i="4"/>
  <c r="AB22" i="4"/>
  <c r="X25" i="4"/>
  <c r="W25" i="4"/>
  <c r="O25" i="4"/>
  <c r="K21" i="4"/>
  <c r="Z23" i="4"/>
  <c r="AA21" i="4"/>
  <c r="Z21" i="4"/>
  <c r="AB23" i="4"/>
  <c r="Z25" i="4"/>
  <c r="AA25" i="4"/>
  <c r="X26" i="4"/>
  <c r="W26" i="4"/>
  <c r="O24" i="4"/>
  <c r="N24" i="4"/>
  <c r="Z24" i="4"/>
  <c r="AA24" i="4"/>
  <c r="AB24" i="4"/>
  <c r="O23" i="4"/>
  <c r="P23" i="4"/>
  <c r="N23" i="4"/>
  <c r="O22" i="4"/>
  <c r="P22" i="4"/>
  <c r="N22" i="4"/>
  <c r="O21" i="4"/>
  <c r="P21" i="4"/>
  <c r="N21" i="4"/>
  <c r="X24" i="4"/>
  <c r="V24" i="4"/>
  <c r="W24" i="4"/>
  <c r="V23" i="4"/>
  <c r="X23" i="4"/>
  <c r="W23" i="4"/>
  <c r="P5" i="4"/>
  <c r="J4" i="4" s="1"/>
  <c r="V22" i="4"/>
  <c r="X22" i="4"/>
  <c r="W22" i="4"/>
  <c r="AB27" i="4" l="1"/>
  <c r="Z27" i="4"/>
  <c r="W27" i="4"/>
  <c r="AA27" i="4"/>
  <c r="P26" i="4"/>
  <c r="X27" i="4"/>
  <c r="O26" i="4"/>
  <c r="V27" i="4"/>
  <c r="A27" i="4"/>
  <c r="B27" i="4"/>
  <c r="C27" i="4"/>
  <c r="F27" i="4"/>
  <c r="D27" i="4"/>
  <c r="E27" i="4"/>
  <c r="N26" i="4"/>
  <c r="K27" i="4" l="1"/>
  <c r="K26" i="4"/>
  <c r="K25" i="4"/>
  <c r="H7" i="4" l="1"/>
</calcChain>
</file>

<file path=xl/sharedStrings.xml><?xml version="1.0" encoding="utf-8"?>
<sst xmlns="http://schemas.openxmlformats.org/spreadsheetml/2006/main" count="418" uniqueCount="51">
  <si>
    <t>Puissance Boum!</t>
  </si>
  <si>
    <t>Format des cellules :</t>
  </si>
  <si>
    <t>J1</t>
  </si>
  <si>
    <t>J2</t>
  </si>
  <si>
    <t>J3</t>
  </si>
  <si>
    <t>⨶</t>
  </si>
  <si>
    <t>C1</t>
  </si>
  <si>
    <t>C2</t>
  </si>
  <si>
    <t>C3</t>
  </si>
  <si>
    <t>C4</t>
  </si>
  <si>
    <t>C5</t>
  </si>
  <si>
    <t>C6</t>
  </si>
  <si>
    <t>C7</t>
  </si>
  <si>
    <t>⧂</t>
  </si>
  <si>
    <t>⧃</t>
  </si>
  <si>
    <t>Joueur 1</t>
  </si>
  <si>
    <t>Joueur 2</t>
  </si>
  <si>
    <t>Joueur 3</t>
  </si>
  <si>
    <t>Cumul des jeux</t>
  </si>
  <si>
    <t>Cas H</t>
  </si>
  <si>
    <t>Cas V</t>
  </si>
  <si>
    <t>Cas DD</t>
  </si>
  <si>
    <t>Cas DG</t>
  </si>
  <si>
    <t>Nb de tour</t>
  </si>
  <si>
    <t>Cumul</t>
  </si>
  <si>
    <t>C8</t>
  </si>
  <si>
    <t>Langue:</t>
  </si>
  <si>
    <t>Format du puissance 4 :</t>
  </si>
  <si>
    <t>Niveau de difficulté :</t>
  </si>
  <si>
    <t>Nombre de joueur(s) :</t>
  </si>
  <si>
    <t>Puissance 4 (5*6)</t>
  </si>
  <si>
    <t>Puissance 4 (6*7)</t>
  </si>
  <si>
    <t>Puissance 4 (7*8)</t>
  </si>
  <si>
    <t>Temps</t>
  </si>
  <si>
    <t>Joueur en cours:</t>
  </si>
  <si>
    <t>Cumul joueur 1 :</t>
  </si>
  <si>
    <t>Cumul joueur 2 :</t>
  </si>
  <si>
    <t>Cumul joueur 3 :</t>
  </si>
  <si>
    <t>Nom des joueurs</t>
  </si>
  <si>
    <t>Couleur choisie</t>
  </si>
  <si>
    <t>Nombre de coups</t>
  </si>
  <si>
    <t>Nombre de parties jouées</t>
  </si>
  <si>
    <t>Nombre de parties gagnées</t>
  </si>
  <si>
    <t>Nombre de parties perdues</t>
  </si>
  <si>
    <t>Nombre de matchs nuls</t>
  </si>
  <si>
    <t>Noms des joueurs</t>
  </si>
  <si>
    <t>Classement</t>
  </si>
  <si>
    <t>Au tour de</t>
  </si>
  <si>
    <t>'chrw 10806 J1</t>
  </si>
  <si>
    <t>'chrw 10690 J2</t>
  </si>
  <si>
    <t>'chrw 10691 J3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</si>
</sst>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48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48"/>
      <color rgb="FF00B050"/>
      <name val="Cambria"/>
      <family val="1"/>
    </font>
    <font>
      <sz val="48"/>
      <color rgb="FFFFFF00"/>
      <name val="Cambria"/>
      <family val="1"/>
    </font>
    <font>
      <sz val="48"/>
      <color rgb="FF00B0F0"/>
      <name val="Cambria"/>
      <family val="1"/>
    </font>
    <font>
      <sz val="48"/>
      <color theme="1"/>
      <name val="Cambria"/>
      <family val="1"/>
    </font>
    <font>
      <b/>
      <sz val="11"/>
      <color theme="1"/>
      <name val="Calibri"/>
      <family val="2"/>
      <scheme val="minor"/>
    </font>
    <font>
      <sz val="36"/>
      <color rgb="FFFF0000"/>
      <name val="Calibri"/>
      <family val="2"/>
      <scheme val="minor"/>
    </font>
    <font>
      <sz val="48"/>
      <color rgb="FFFF0000"/>
      <name val="Cambria"/>
      <family val="1"/>
    </font>
    <font>
      <sz val="48"/>
      <color rgb="FF7030A0"/>
      <name val="Cambria"/>
      <family val="1"/>
    </font>
    <font>
      <sz val="48"/>
      <color rgb="FF000000"/>
      <name val="Cambria"/>
      <family val="1"/>
    </font>
    <font>
      <sz val="48"/>
      <name val="Cambria"/>
      <family val="1"/>
    </font>
    <font>
      <sz val="11"/>
      <color theme="4" tint="0.7999816888943144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2" borderId="0" xfId="0" applyFill="1"/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/>
    </xf>
    <xf numFmtId="0" fontId="0" fillId="2" borderId="0" xfId="0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/>
    </xf>
    <xf numFmtId="0" fontId="0" fillId="4" borderId="0" xfId="0" applyFill="1" applyBorder="1"/>
    <xf numFmtId="0" fontId="0" fillId="4" borderId="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2" borderId="2" xfId="0" applyFill="1" applyBorder="1"/>
    <xf numFmtId="0" fontId="0" fillId="5" borderId="0" xfId="0" applyFill="1" applyBorder="1" applyAlignment="1">
      <alignment horizontal="center" vertical="top"/>
    </xf>
    <xf numFmtId="0" fontId="0" fillId="2" borderId="0" xfId="0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 wrapText="1"/>
    </xf>
    <xf numFmtId="0" fontId="0" fillId="2" borderId="0" xfId="0" applyFill="1" applyBorder="1" applyAlignment="1">
      <alignment vertical="center" wrapText="1"/>
    </xf>
    <xf numFmtId="0" fontId="0" fillId="2" borderId="0" xfId="0" applyFill="1" applyBorder="1" applyAlignment="1">
      <alignment horizontal="right" vertical="center"/>
    </xf>
    <xf numFmtId="0" fontId="0" fillId="6" borderId="1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9" fillId="2" borderId="0" xfId="0" applyFont="1" applyFill="1" applyBorder="1"/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0" fillId="2" borderId="3" xfId="0" applyFill="1" applyBorder="1"/>
    <xf numFmtId="0" fontId="6" fillId="0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0" fontId="1" fillId="2" borderId="0" xfId="0" applyFont="1" applyFill="1" applyBorder="1" applyAlignment="1"/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219075</xdr:colOff>
          <xdr:row>7</xdr:row>
          <xdr:rowOff>76200</xdr:rowOff>
        </xdr:from>
        <xdr:to>
          <xdr:col>24</xdr:col>
          <xdr:colOff>171450</xdr:colOff>
          <xdr:row>7</xdr:row>
          <xdr:rowOff>304800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Règles du jeu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190500</xdr:colOff>
          <xdr:row>2</xdr:row>
          <xdr:rowOff>76200</xdr:rowOff>
        </xdr:from>
        <xdr:to>
          <xdr:col>24</xdr:col>
          <xdr:colOff>133350</xdr:colOff>
          <xdr:row>2</xdr:row>
          <xdr:rowOff>304800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 propos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114300</xdr:colOff>
          <xdr:row>1</xdr:row>
          <xdr:rowOff>123825</xdr:rowOff>
        </xdr:from>
        <xdr:to>
          <xdr:col>4</xdr:col>
          <xdr:colOff>114300</xdr:colOff>
          <xdr:row>1</xdr:row>
          <xdr:rowOff>342900</xdr:rowOff>
        </xdr:to>
        <xdr:sp macro="" textlink="">
          <xdr:nvSpPr>
            <xdr:cNvPr id="2073" name="Button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Taille des lignes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1</xdr:row>
          <xdr:rowOff>123825</xdr:rowOff>
        </xdr:from>
        <xdr:to>
          <xdr:col>7</xdr:col>
          <xdr:colOff>180975</xdr:colOff>
          <xdr:row>1</xdr:row>
          <xdr:rowOff>342900</xdr:rowOff>
        </xdr:to>
        <xdr:sp macro="" textlink="">
          <xdr:nvSpPr>
            <xdr:cNvPr id="2074" name="Button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Taille des colonnes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142875</xdr:colOff>
          <xdr:row>0</xdr:row>
          <xdr:rowOff>104775</xdr:rowOff>
        </xdr:from>
        <xdr:to>
          <xdr:col>1</xdr:col>
          <xdr:colOff>1314450</xdr:colOff>
          <xdr:row>2</xdr:row>
          <xdr:rowOff>9525</xdr:rowOff>
        </xdr:to>
        <xdr:sp macro="" textlink="">
          <xdr:nvSpPr>
            <xdr:cNvPr id="2091" name="CommandButton1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171450</xdr:colOff>
          <xdr:row>0</xdr:row>
          <xdr:rowOff>95250</xdr:rowOff>
        </xdr:from>
        <xdr:to>
          <xdr:col>3</xdr:col>
          <xdr:colOff>942975</xdr:colOff>
          <xdr:row>1</xdr:row>
          <xdr:rowOff>0</xdr:rowOff>
        </xdr:to>
        <xdr:sp macro="" textlink="">
          <xdr:nvSpPr>
            <xdr:cNvPr id="2092" name="CommandButton2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1171575</xdr:colOff>
          <xdr:row>0</xdr:row>
          <xdr:rowOff>95250</xdr:rowOff>
        </xdr:from>
        <xdr:to>
          <xdr:col>5</xdr:col>
          <xdr:colOff>561975</xdr:colOff>
          <xdr:row>1</xdr:row>
          <xdr:rowOff>0</xdr:rowOff>
        </xdr:to>
        <xdr:sp macro="" textlink="">
          <xdr:nvSpPr>
            <xdr:cNvPr id="2093" name="CommandButton3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85725</xdr:colOff>
          <xdr:row>3</xdr:row>
          <xdr:rowOff>142875</xdr:rowOff>
        </xdr:from>
        <xdr:to>
          <xdr:col>1</xdr:col>
          <xdr:colOff>1181100</xdr:colOff>
          <xdr:row>3</xdr:row>
          <xdr:rowOff>352425</xdr:rowOff>
        </xdr:to>
        <xdr:sp macro="" textlink="">
          <xdr:nvSpPr>
            <xdr:cNvPr id="2100" name="Jeu1-1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Facile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85725</xdr:colOff>
          <xdr:row>4</xdr:row>
          <xdr:rowOff>142875</xdr:rowOff>
        </xdr:from>
        <xdr:to>
          <xdr:col>1</xdr:col>
          <xdr:colOff>1190625</xdr:colOff>
          <xdr:row>4</xdr:row>
          <xdr:rowOff>352425</xdr:rowOff>
        </xdr:to>
        <xdr:sp macro="" textlink="">
          <xdr:nvSpPr>
            <xdr:cNvPr id="2101" name="Jeu1-2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Intermédiaire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85725</xdr:colOff>
          <xdr:row>5</xdr:row>
          <xdr:rowOff>142875</xdr:rowOff>
        </xdr:from>
        <xdr:to>
          <xdr:col>1</xdr:col>
          <xdr:colOff>1190625</xdr:colOff>
          <xdr:row>6</xdr:row>
          <xdr:rowOff>0</xdr:rowOff>
        </xdr:to>
        <xdr:sp macro="" textlink="">
          <xdr:nvSpPr>
            <xdr:cNvPr id="2102" name="Jeu1-3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Difficile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</xdr:row>
          <xdr:rowOff>171450</xdr:rowOff>
        </xdr:from>
        <xdr:to>
          <xdr:col>3</xdr:col>
          <xdr:colOff>1247775</xdr:colOff>
          <xdr:row>4</xdr:row>
          <xdr:rowOff>19050</xdr:rowOff>
        </xdr:to>
        <xdr:sp macro="" textlink="">
          <xdr:nvSpPr>
            <xdr:cNvPr id="2108" name="Jeu2-1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Facile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</xdr:row>
          <xdr:rowOff>171450</xdr:rowOff>
        </xdr:from>
        <xdr:to>
          <xdr:col>3</xdr:col>
          <xdr:colOff>1247775</xdr:colOff>
          <xdr:row>5</xdr:row>
          <xdr:rowOff>19050</xdr:rowOff>
        </xdr:to>
        <xdr:sp macro="" textlink="">
          <xdr:nvSpPr>
            <xdr:cNvPr id="2109" name="Jeu2-2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Intermédiaire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5</xdr:row>
          <xdr:rowOff>161925</xdr:rowOff>
        </xdr:from>
        <xdr:to>
          <xdr:col>3</xdr:col>
          <xdr:colOff>1247775</xdr:colOff>
          <xdr:row>6</xdr:row>
          <xdr:rowOff>9525</xdr:rowOff>
        </xdr:to>
        <xdr:sp macro="" textlink="">
          <xdr:nvSpPr>
            <xdr:cNvPr id="2110" name="Jeu2-3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Difficile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123825</xdr:colOff>
          <xdr:row>3</xdr:row>
          <xdr:rowOff>190500</xdr:rowOff>
        </xdr:from>
        <xdr:to>
          <xdr:col>5</xdr:col>
          <xdr:colOff>1314450</xdr:colOff>
          <xdr:row>4</xdr:row>
          <xdr:rowOff>19050</xdr:rowOff>
        </xdr:to>
        <xdr:sp macro="" textlink="">
          <xdr:nvSpPr>
            <xdr:cNvPr id="2111" name="Jeu3-1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Facile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123825</xdr:colOff>
          <xdr:row>4</xdr:row>
          <xdr:rowOff>190500</xdr:rowOff>
        </xdr:from>
        <xdr:to>
          <xdr:col>5</xdr:col>
          <xdr:colOff>1314450</xdr:colOff>
          <xdr:row>5</xdr:row>
          <xdr:rowOff>19050</xdr:rowOff>
        </xdr:to>
        <xdr:sp macro="" textlink="">
          <xdr:nvSpPr>
            <xdr:cNvPr id="2112" name="Jeu3-2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Intermédiaire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123825</xdr:colOff>
          <xdr:row>5</xdr:row>
          <xdr:rowOff>209550</xdr:rowOff>
        </xdr:from>
        <xdr:to>
          <xdr:col>5</xdr:col>
          <xdr:colOff>1314450</xdr:colOff>
          <xdr:row>6</xdr:row>
          <xdr:rowOff>19050</xdr:rowOff>
        </xdr:to>
        <xdr:sp macro="" textlink="">
          <xdr:nvSpPr>
            <xdr:cNvPr id="2113" name="Jeu3-3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Difficile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514350</xdr:colOff>
          <xdr:row>5</xdr:row>
          <xdr:rowOff>114300</xdr:rowOff>
        </xdr:from>
        <xdr:to>
          <xdr:col>12</xdr:col>
          <xdr:colOff>485775</xdr:colOff>
          <xdr:row>6</xdr:row>
          <xdr:rowOff>19050</xdr:rowOff>
        </xdr:to>
        <xdr:sp macro="" textlink="">
          <xdr:nvSpPr>
            <xdr:cNvPr id="5123" name="Button 5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les compteurs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333375</xdr:rowOff>
        </xdr:from>
        <xdr:to>
          <xdr:col>8</xdr:col>
          <xdr:colOff>619125</xdr:colOff>
          <xdr:row>1</xdr:row>
          <xdr:rowOff>0</xdr:rowOff>
        </xdr:to>
        <xdr:sp macro="" textlink="">
          <xdr:nvSpPr>
            <xdr:cNvPr id="5126" name="Button 12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Partie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514350</xdr:colOff>
          <xdr:row>4</xdr:row>
          <xdr:rowOff>28575</xdr:rowOff>
        </xdr:from>
        <xdr:to>
          <xdr:col>12</xdr:col>
          <xdr:colOff>514350</xdr:colOff>
          <xdr:row>4</xdr:row>
          <xdr:rowOff>647700</xdr:rowOff>
        </xdr:to>
        <xdr:sp macro="" textlink="">
          <xdr:nvSpPr>
            <xdr:cNvPr id="5127" name="Button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 les noms et les couleurs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138793</xdr:colOff>
      <xdr:row>1</xdr:row>
      <xdr:rowOff>263978</xdr:rowOff>
    </xdr:from>
    <xdr:to>
      <xdr:col>3</xdr:col>
      <xdr:colOff>465364</xdr:colOff>
      <xdr:row>1</xdr:row>
      <xdr:rowOff>713014</xdr:rowOff>
    </xdr:to>
    <xdr:sp macro="[0]!CJouer" textlink="">
      <xdr:nvSpPr>
        <xdr:cNvPr id="9" name="Flèche : bas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/>
      </xdr:nvSpPr>
      <xdr:spPr>
        <a:xfrm>
          <a:off x="2396218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127907</xdr:colOff>
      <xdr:row>1</xdr:row>
      <xdr:rowOff>263978</xdr:rowOff>
    </xdr:from>
    <xdr:to>
      <xdr:col>1</xdr:col>
      <xdr:colOff>454478</xdr:colOff>
      <xdr:row>1</xdr:row>
      <xdr:rowOff>713014</xdr:rowOff>
    </xdr:to>
    <xdr:sp macro="[0]!CJouer" textlink="">
      <xdr:nvSpPr>
        <xdr:cNvPr id="10" name="Flèche : bas 9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/>
      </xdr:nvSpPr>
      <xdr:spPr>
        <a:xfrm>
          <a:off x="880382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122464</xdr:colOff>
      <xdr:row>1</xdr:row>
      <xdr:rowOff>263978</xdr:rowOff>
    </xdr:from>
    <xdr:to>
      <xdr:col>0</xdr:col>
      <xdr:colOff>449035</xdr:colOff>
      <xdr:row>1</xdr:row>
      <xdr:rowOff>713014</xdr:rowOff>
    </xdr:to>
    <xdr:sp macro="[0]!CJouer" textlink="">
      <xdr:nvSpPr>
        <xdr:cNvPr id="11" name="Flèche : bas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122464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133350</xdr:colOff>
      <xdr:row>1</xdr:row>
      <xdr:rowOff>263978</xdr:rowOff>
    </xdr:from>
    <xdr:to>
      <xdr:col>2</xdr:col>
      <xdr:colOff>459921</xdr:colOff>
      <xdr:row>1</xdr:row>
      <xdr:rowOff>713014</xdr:rowOff>
    </xdr:to>
    <xdr:sp macro="[0]!CJouer" textlink="">
      <xdr:nvSpPr>
        <xdr:cNvPr id="12" name="Flèche : bas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1638300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144237</xdr:colOff>
      <xdr:row>1</xdr:row>
      <xdr:rowOff>263978</xdr:rowOff>
    </xdr:from>
    <xdr:to>
      <xdr:col>4</xdr:col>
      <xdr:colOff>470808</xdr:colOff>
      <xdr:row>1</xdr:row>
      <xdr:rowOff>713014</xdr:rowOff>
    </xdr:to>
    <xdr:sp macro="[0]!CJouer" textlink="">
      <xdr:nvSpPr>
        <xdr:cNvPr id="13" name="Flèche : bas 12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/>
      </xdr:nvSpPr>
      <xdr:spPr>
        <a:xfrm>
          <a:off x="3154137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149680</xdr:colOff>
      <xdr:row>1</xdr:row>
      <xdr:rowOff>263978</xdr:rowOff>
    </xdr:from>
    <xdr:to>
      <xdr:col>5</xdr:col>
      <xdr:colOff>476251</xdr:colOff>
      <xdr:row>1</xdr:row>
      <xdr:rowOff>713014</xdr:rowOff>
    </xdr:to>
    <xdr:sp macro="[0]!CJouer" textlink="">
      <xdr:nvSpPr>
        <xdr:cNvPr id="14" name="Flèche : bas 13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3912055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742950</xdr:colOff>
          <xdr:row>0</xdr:row>
          <xdr:rowOff>333375</xdr:rowOff>
        </xdr:from>
        <xdr:to>
          <xdr:col>10</xdr:col>
          <xdr:colOff>619125</xdr:colOff>
          <xdr:row>1</xdr:row>
          <xdr:rowOff>0</xdr:rowOff>
        </xdr:to>
        <xdr:sp macro="" textlink="">
          <xdr:nvSpPr>
            <xdr:cNvPr id="5160" name="Button 12" hidden="1">
              <a:extLst>
                <a:ext uri="{63B3BB69-23CF-44E3-9099-C40C66FF867C}">
                  <a14:compatExt spid="_x0000_s5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Reprendre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742950</xdr:colOff>
          <xdr:row>0</xdr:row>
          <xdr:rowOff>333375</xdr:rowOff>
        </xdr:from>
        <xdr:to>
          <xdr:col>12</xdr:col>
          <xdr:colOff>619125</xdr:colOff>
          <xdr:row>1</xdr:row>
          <xdr:rowOff>0</xdr:rowOff>
        </xdr:to>
        <xdr:sp macro="" textlink="">
          <xdr:nvSpPr>
            <xdr:cNvPr id="5161" name="Button 12" hidden="1">
              <a:extLst>
                <a:ext uri="{63B3BB69-23CF-44E3-9099-C40C66FF867C}">
                  <a14:compatExt spid="_x0000_s5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742950</xdr:colOff>
          <xdr:row>0</xdr:row>
          <xdr:rowOff>333375</xdr:rowOff>
        </xdr:from>
        <xdr:to>
          <xdr:col>14</xdr:col>
          <xdr:colOff>619125</xdr:colOff>
          <xdr:row>1</xdr:row>
          <xdr:rowOff>0</xdr:rowOff>
        </xdr:to>
        <xdr:sp macro="" textlink="">
          <xdr:nvSpPr>
            <xdr:cNvPr id="5162" name="Button 12" hidden="1">
              <a:extLst>
                <a:ext uri="{63B3BB69-23CF-44E3-9099-C40C66FF867C}">
                  <a14:compatExt spid="_x0000_s5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742950</xdr:colOff>
          <xdr:row>0</xdr:row>
          <xdr:rowOff>333375</xdr:rowOff>
        </xdr:from>
        <xdr:to>
          <xdr:col>16</xdr:col>
          <xdr:colOff>619125</xdr:colOff>
          <xdr:row>1</xdr:row>
          <xdr:rowOff>0</xdr:rowOff>
        </xdr:to>
        <xdr:sp macro="" textlink="">
          <xdr:nvSpPr>
            <xdr:cNvPr id="5163" name="Button 12" hidden="1">
              <a:extLst>
                <a:ext uri="{63B3BB69-23CF-44E3-9099-C40C66FF867C}">
                  <a14:compatExt spid="_x0000_s5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Règles du jeu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742950</xdr:colOff>
          <xdr:row>0</xdr:row>
          <xdr:rowOff>333375</xdr:rowOff>
        </xdr:from>
        <xdr:to>
          <xdr:col>18</xdr:col>
          <xdr:colOff>619125</xdr:colOff>
          <xdr:row>1</xdr:row>
          <xdr:rowOff>0</xdr:rowOff>
        </xdr:to>
        <xdr:sp macro="" textlink="">
          <xdr:nvSpPr>
            <xdr:cNvPr id="5165" name="Button 12" hidden="1">
              <a:extLst>
                <a:ext uri="{63B3BB69-23CF-44E3-9099-C40C66FF867C}">
                  <a14:compatExt spid="_x0000_s5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514350</xdr:colOff>
          <xdr:row>5</xdr:row>
          <xdr:rowOff>114300</xdr:rowOff>
        </xdr:from>
        <xdr:to>
          <xdr:col>12</xdr:col>
          <xdr:colOff>485775</xdr:colOff>
          <xdr:row>6</xdr:row>
          <xdr:rowOff>19050</xdr:rowOff>
        </xdr:to>
        <xdr:sp macro="" textlink="">
          <xdr:nvSpPr>
            <xdr:cNvPr id="7171" name="Button 5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les compteurs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514350</xdr:colOff>
          <xdr:row>4</xdr:row>
          <xdr:rowOff>28575</xdr:rowOff>
        </xdr:from>
        <xdr:to>
          <xdr:col>12</xdr:col>
          <xdr:colOff>514350</xdr:colOff>
          <xdr:row>4</xdr:row>
          <xdr:rowOff>647700</xdr:rowOff>
        </xdr:to>
        <xdr:sp macro="" textlink="">
          <xdr:nvSpPr>
            <xdr:cNvPr id="7175" name="Button 7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 les noms et les couleurs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138793</xdr:colOff>
      <xdr:row>1</xdr:row>
      <xdr:rowOff>263978</xdr:rowOff>
    </xdr:from>
    <xdr:to>
      <xdr:col>3</xdr:col>
      <xdr:colOff>465364</xdr:colOff>
      <xdr:row>1</xdr:row>
      <xdr:rowOff>713014</xdr:rowOff>
    </xdr:to>
    <xdr:sp macro="[0]!CJouer" textlink="">
      <xdr:nvSpPr>
        <xdr:cNvPr id="9" name="Flèche : bas 8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/>
      </xdr:nvSpPr>
      <xdr:spPr>
        <a:xfrm>
          <a:off x="2396218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127907</xdr:colOff>
      <xdr:row>1</xdr:row>
      <xdr:rowOff>263978</xdr:rowOff>
    </xdr:from>
    <xdr:to>
      <xdr:col>1</xdr:col>
      <xdr:colOff>454478</xdr:colOff>
      <xdr:row>1</xdr:row>
      <xdr:rowOff>713014</xdr:rowOff>
    </xdr:to>
    <xdr:sp macro="[0]!CJouer" textlink="">
      <xdr:nvSpPr>
        <xdr:cNvPr id="10" name="Flèche : bas 9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/>
      </xdr:nvSpPr>
      <xdr:spPr>
        <a:xfrm>
          <a:off x="880382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122464</xdr:colOff>
      <xdr:row>1</xdr:row>
      <xdr:rowOff>263978</xdr:rowOff>
    </xdr:from>
    <xdr:to>
      <xdr:col>0</xdr:col>
      <xdr:colOff>449035</xdr:colOff>
      <xdr:row>1</xdr:row>
      <xdr:rowOff>713014</xdr:rowOff>
    </xdr:to>
    <xdr:sp macro="[0]!CJouer" textlink="">
      <xdr:nvSpPr>
        <xdr:cNvPr id="11" name="Flèche : bas 10">
          <a:extLst>
            <a:ext uri="{FF2B5EF4-FFF2-40B4-BE49-F238E27FC236}">
              <a16:creationId xmlns="" xmlns:a16="http://schemas.microsoft.com/office/drawing/2014/main" id="{00000000-0008-0000-0200-00000B000000}"/>
            </a:ext>
          </a:extLst>
        </xdr:cNvPr>
        <xdr:cNvSpPr/>
      </xdr:nvSpPr>
      <xdr:spPr>
        <a:xfrm>
          <a:off x="122464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133350</xdr:colOff>
      <xdr:row>1</xdr:row>
      <xdr:rowOff>263978</xdr:rowOff>
    </xdr:from>
    <xdr:to>
      <xdr:col>2</xdr:col>
      <xdr:colOff>459921</xdr:colOff>
      <xdr:row>1</xdr:row>
      <xdr:rowOff>713014</xdr:rowOff>
    </xdr:to>
    <xdr:sp macro="[0]!CJouer" textlink="">
      <xdr:nvSpPr>
        <xdr:cNvPr id="12" name="Flèche : bas 11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SpPr/>
      </xdr:nvSpPr>
      <xdr:spPr>
        <a:xfrm>
          <a:off x="1638300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144237</xdr:colOff>
      <xdr:row>1</xdr:row>
      <xdr:rowOff>263978</xdr:rowOff>
    </xdr:from>
    <xdr:to>
      <xdr:col>4</xdr:col>
      <xdr:colOff>470808</xdr:colOff>
      <xdr:row>1</xdr:row>
      <xdr:rowOff>713014</xdr:rowOff>
    </xdr:to>
    <xdr:sp macro="[0]!CJouer" textlink="">
      <xdr:nvSpPr>
        <xdr:cNvPr id="13" name="Flèche : bas 12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SpPr/>
      </xdr:nvSpPr>
      <xdr:spPr>
        <a:xfrm>
          <a:off x="3154137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149680</xdr:colOff>
      <xdr:row>1</xdr:row>
      <xdr:rowOff>263978</xdr:rowOff>
    </xdr:from>
    <xdr:to>
      <xdr:col>5</xdr:col>
      <xdr:colOff>476251</xdr:colOff>
      <xdr:row>1</xdr:row>
      <xdr:rowOff>713014</xdr:rowOff>
    </xdr:to>
    <xdr:sp macro="[0]!CJouer" textlink="">
      <xdr:nvSpPr>
        <xdr:cNvPr id="14" name="Flèche : bas 13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SpPr/>
      </xdr:nvSpPr>
      <xdr:spPr>
        <a:xfrm>
          <a:off x="3912055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0</xdr:row>
          <xdr:rowOff>333375</xdr:rowOff>
        </xdr:from>
        <xdr:to>
          <xdr:col>9</xdr:col>
          <xdr:colOff>0</xdr:colOff>
          <xdr:row>1</xdr:row>
          <xdr:rowOff>0</xdr:rowOff>
        </xdr:to>
        <xdr:sp macro="" textlink="">
          <xdr:nvSpPr>
            <xdr:cNvPr id="7176" name="Button 12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Partie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123825</xdr:colOff>
          <xdr:row>0</xdr:row>
          <xdr:rowOff>333375</xdr:rowOff>
        </xdr:from>
        <xdr:to>
          <xdr:col>11</xdr:col>
          <xdr:colOff>0</xdr:colOff>
          <xdr:row>1</xdr:row>
          <xdr:rowOff>0</xdr:rowOff>
        </xdr:to>
        <xdr:sp macro="" textlink="">
          <xdr:nvSpPr>
            <xdr:cNvPr id="7177" name="Button 12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Reprendre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123825</xdr:colOff>
          <xdr:row>0</xdr:row>
          <xdr:rowOff>333375</xdr:rowOff>
        </xdr:from>
        <xdr:to>
          <xdr:col>13</xdr:col>
          <xdr:colOff>0</xdr:colOff>
          <xdr:row>1</xdr:row>
          <xdr:rowOff>0</xdr:rowOff>
        </xdr:to>
        <xdr:sp macro="" textlink="">
          <xdr:nvSpPr>
            <xdr:cNvPr id="7178" name="Button 12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123825</xdr:colOff>
          <xdr:row>0</xdr:row>
          <xdr:rowOff>333375</xdr:rowOff>
        </xdr:from>
        <xdr:to>
          <xdr:col>15</xdr:col>
          <xdr:colOff>0</xdr:colOff>
          <xdr:row>1</xdr:row>
          <xdr:rowOff>0</xdr:rowOff>
        </xdr:to>
        <xdr:sp macro="" textlink="">
          <xdr:nvSpPr>
            <xdr:cNvPr id="7179" name="Button 12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123825</xdr:colOff>
          <xdr:row>0</xdr:row>
          <xdr:rowOff>333375</xdr:rowOff>
        </xdr:from>
        <xdr:to>
          <xdr:col>17</xdr:col>
          <xdr:colOff>0</xdr:colOff>
          <xdr:row>1</xdr:row>
          <xdr:rowOff>0</xdr:rowOff>
        </xdr:to>
        <xdr:sp macro="" textlink="">
          <xdr:nvSpPr>
            <xdr:cNvPr id="7180" name="Button 12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Règles du jeu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123825</xdr:colOff>
          <xdr:row>0</xdr:row>
          <xdr:rowOff>333375</xdr:rowOff>
        </xdr:from>
        <xdr:to>
          <xdr:col>19</xdr:col>
          <xdr:colOff>0</xdr:colOff>
          <xdr:row>1</xdr:row>
          <xdr:rowOff>0</xdr:rowOff>
        </xdr:to>
        <xdr:sp macro="" textlink="">
          <xdr:nvSpPr>
            <xdr:cNvPr id="7181" name="Button 12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514350</xdr:colOff>
          <xdr:row>5</xdr:row>
          <xdr:rowOff>114300</xdr:rowOff>
        </xdr:from>
        <xdr:to>
          <xdr:col>12</xdr:col>
          <xdr:colOff>485775</xdr:colOff>
          <xdr:row>6</xdr:row>
          <xdr:rowOff>19050</xdr:rowOff>
        </xdr:to>
        <xdr:sp macro="" textlink="">
          <xdr:nvSpPr>
            <xdr:cNvPr id="8195" name="Button 5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les compteurs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514350</xdr:colOff>
          <xdr:row>4</xdr:row>
          <xdr:rowOff>28575</xdr:rowOff>
        </xdr:from>
        <xdr:to>
          <xdr:col>12</xdr:col>
          <xdr:colOff>514350</xdr:colOff>
          <xdr:row>4</xdr:row>
          <xdr:rowOff>647700</xdr:rowOff>
        </xdr:to>
        <xdr:sp macro="" textlink="">
          <xdr:nvSpPr>
            <xdr:cNvPr id="8199" name="Button 7" hidden="1">
              <a:extLst>
                <a:ext uri="{63B3BB69-23CF-44E3-9099-C40C66FF867C}">
                  <a14:compatExt spid="_x0000_s8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 les noms et les couleurs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138793</xdr:colOff>
      <xdr:row>1</xdr:row>
      <xdr:rowOff>263978</xdr:rowOff>
    </xdr:from>
    <xdr:to>
      <xdr:col>3</xdr:col>
      <xdr:colOff>465364</xdr:colOff>
      <xdr:row>1</xdr:row>
      <xdr:rowOff>713014</xdr:rowOff>
    </xdr:to>
    <xdr:sp macro="[0]!CJouer" textlink="">
      <xdr:nvSpPr>
        <xdr:cNvPr id="9" name="Flèche : bas 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/>
      </xdr:nvSpPr>
      <xdr:spPr>
        <a:xfrm>
          <a:off x="2396218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127907</xdr:colOff>
      <xdr:row>1</xdr:row>
      <xdr:rowOff>263978</xdr:rowOff>
    </xdr:from>
    <xdr:to>
      <xdr:col>1</xdr:col>
      <xdr:colOff>454478</xdr:colOff>
      <xdr:row>1</xdr:row>
      <xdr:rowOff>713014</xdr:rowOff>
    </xdr:to>
    <xdr:sp macro="[0]!CJouer" textlink="">
      <xdr:nvSpPr>
        <xdr:cNvPr id="10" name="Flèche : bas 9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/>
      </xdr:nvSpPr>
      <xdr:spPr>
        <a:xfrm>
          <a:off x="880382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122464</xdr:colOff>
      <xdr:row>1</xdr:row>
      <xdr:rowOff>263978</xdr:rowOff>
    </xdr:from>
    <xdr:to>
      <xdr:col>0</xdr:col>
      <xdr:colOff>449035</xdr:colOff>
      <xdr:row>1</xdr:row>
      <xdr:rowOff>713014</xdr:rowOff>
    </xdr:to>
    <xdr:sp macro="[0]!CJouer" textlink="">
      <xdr:nvSpPr>
        <xdr:cNvPr id="11" name="Flèche : bas 10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/>
      </xdr:nvSpPr>
      <xdr:spPr>
        <a:xfrm>
          <a:off x="122464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133350</xdr:colOff>
      <xdr:row>1</xdr:row>
      <xdr:rowOff>263978</xdr:rowOff>
    </xdr:from>
    <xdr:to>
      <xdr:col>2</xdr:col>
      <xdr:colOff>459921</xdr:colOff>
      <xdr:row>1</xdr:row>
      <xdr:rowOff>713014</xdr:rowOff>
    </xdr:to>
    <xdr:sp macro="[0]!CJouer" textlink="">
      <xdr:nvSpPr>
        <xdr:cNvPr id="12" name="Flèche : bas 11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/>
      </xdr:nvSpPr>
      <xdr:spPr>
        <a:xfrm>
          <a:off x="1638300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144237</xdr:colOff>
      <xdr:row>1</xdr:row>
      <xdr:rowOff>263978</xdr:rowOff>
    </xdr:from>
    <xdr:to>
      <xdr:col>4</xdr:col>
      <xdr:colOff>470808</xdr:colOff>
      <xdr:row>1</xdr:row>
      <xdr:rowOff>713014</xdr:rowOff>
    </xdr:to>
    <xdr:sp macro="[0]!CJouer" textlink="">
      <xdr:nvSpPr>
        <xdr:cNvPr id="13" name="Flèche : bas 12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/>
      </xdr:nvSpPr>
      <xdr:spPr>
        <a:xfrm>
          <a:off x="3154137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149680</xdr:colOff>
      <xdr:row>1</xdr:row>
      <xdr:rowOff>263978</xdr:rowOff>
    </xdr:from>
    <xdr:to>
      <xdr:col>5</xdr:col>
      <xdr:colOff>476251</xdr:colOff>
      <xdr:row>1</xdr:row>
      <xdr:rowOff>713014</xdr:rowOff>
    </xdr:to>
    <xdr:sp macro="[0]!CJouer" textlink="">
      <xdr:nvSpPr>
        <xdr:cNvPr id="14" name="Flèche : bas 13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/>
      </xdr:nvSpPr>
      <xdr:spPr>
        <a:xfrm>
          <a:off x="3912055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285750</xdr:rowOff>
        </xdr:from>
        <xdr:to>
          <xdr:col>9</xdr:col>
          <xdr:colOff>619125</xdr:colOff>
          <xdr:row>0</xdr:row>
          <xdr:rowOff>666750</xdr:rowOff>
        </xdr:to>
        <xdr:sp macro="" textlink="">
          <xdr:nvSpPr>
            <xdr:cNvPr id="8200" name="Button 12" hidden="1">
              <a:extLst>
                <a:ext uri="{63B3BB69-23CF-44E3-9099-C40C66FF867C}">
                  <a14:compatExt spid="_x0000_s8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Partie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285750</xdr:rowOff>
        </xdr:from>
        <xdr:to>
          <xdr:col>11</xdr:col>
          <xdr:colOff>619125</xdr:colOff>
          <xdr:row>0</xdr:row>
          <xdr:rowOff>666750</xdr:rowOff>
        </xdr:to>
        <xdr:sp macro="" textlink="">
          <xdr:nvSpPr>
            <xdr:cNvPr id="8201" name="Button 12" hidden="1">
              <a:extLst>
                <a:ext uri="{63B3BB69-23CF-44E3-9099-C40C66FF867C}">
                  <a14:compatExt spid="_x0000_s8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Reprendre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0</xdr:row>
          <xdr:rowOff>285750</xdr:rowOff>
        </xdr:from>
        <xdr:to>
          <xdr:col>13</xdr:col>
          <xdr:colOff>619125</xdr:colOff>
          <xdr:row>0</xdr:row>
          <xdr:rowOff>666750</xdr:rowOff>
        </xdr:to>
        <xdr:sp macro="" textlink="">
          <xdr:nvSpPr>
            <xdr:cNvPr id="8202" name="Button 12" hidden="1">
              <a:extLst>
                <a:ext uri="{63B3BB69-23CF-44E3-9099-C40C66FF867C}">
                  <a14:compatExt spid="_x0000_s8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0</xdr:row>
          <xdr:rowOff>285750</xdr:rowOff>
        </xdr:from>
        <xdr:to>
          <xdr:col>15</xdr:col>
          <xdr:colOff>619125</xdr:colOff>
          <xdr:row>0</xdr:row>
          <xdr:rowOff>666750</xdr:rowOff>
        </xdr:to>
        <xdr:sp macro="" textlink="">
          <xdr:nvSpPr>
            <xdr:cNvPr id="8203" name="Button 12" hidden="1">
              <a:extLst>
                <a:ext uri="{63B3BB69-23CF-44E3-9099-C40C66FF867C}">
                  <a14:compatExt spid="_x0000_s8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0</xdr:row>
          <xdr:rowOff>285750</xdr:rowOff>
        </xdr:from>
        <xdr:to>
          <xdr:col>17</xdr:col>
          <xdr:colOff>619125</xdr:colOff>
          <xdr:row>0</xdr:row>
          <xdr:rowOff>666750</xdr:rowOff>
        </xdr:to>
        <xdr:sp macro="" textlink="">
          <xdr:nvSpPr>
            <xdr:cNvPr id="8204" name="Button 12" hidden="1">
              <a:extLst>
                <a:ext uri="{63B3BB69-23CF-44E3-9099-C40C66FF867C}">
                  <a14:compatExt spid="_x0000_s8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Règles du jeu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0</xdr:colOff>
          <xdr:row>0</xdr:row>
          <xdr:rowOff>285750</xdr:rowOff>
        </xdr:from>
        <xdr:to>
          <xdr:col>19</xdr:col>
          <xdr:colOff>619125</xdr:colOff>
          <xdr:row>0</xdr:row>
          <xdr:rowOff>666750</xdr:rowOff>
        </xdr:to>
        <xdr:sp macro="" textlink="">
          <xdr:nvSpPr>
            <xdr:cNvPr id="8205" name="Button 12" hidden="1">
              <a:extLst>
                <a:ext uri="{63B3BB69-23CF-44E3-9099-C40C66FF867C}">
                  <a14:compatExt spid="_x0000_s8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514350</xdr:colOff>
          <xdr:row>5</xdr:row>
          <xdr:rowOff>114300</xdr:rowOff>
        </xdr:from>
        <xdr:to>
          <xdr:col>12</xdr:col>
          <xdr:colOff>485775</xdr:colOff>
          <xdr:row>6</xdr:row>
          <xdr:rowOff>19050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les compteurs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514350</xdr:colOff>
          <xdr:row>4</xdr:row>
          <xdr:rowOff>28575</xdr:rowOff>
        </xdr:from>
        <xdr:to>
          <xdr:col>12</xdr:col>
          <xdr:colOff>514350</xdr:colOff>
          <xdr:row>4</xdr:row>
          <xdr:rowOff>647700</xdr:rowOff>
        </xdr:to>
        <xdr:sp macro="" textlink="">
          <xdr:nvSpPr>
            <xdr:cNvPr id="1037" name="Button 5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 les noms et les couleurs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138793</xdr:colOff>
      <xdr:row>1</xdr:row>
      <xdr:rowOff>263978</xdr:rowOff>
    </xdr:from>
    <xdr:to>
      <xdr:col>3</xdr:col>
      <xdr:colOff>465364</xdr:colOff>
      <xdr:row>1</xdr:row>
      <xdr:rowOff>713014</xdr:rowOff>
    </xdr:to>
    <xdr:sp macro="[0]!CJouer" textlink="">
      <xdr:nvSpPr>
        <xdr:cNvPr id="2" name="Flèche : bas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/>
      </xdr:nvSpPr>
      <xdr:spPr>
        <a:xfrm>
          <a:off x="2383972" y="985157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127907</xdr:colOff>
      <xdr:row>1</xdr:row>
      <xdr:rowOff>263978</xdr:rowOff>
    </xdr:from>
    <xdr:to>
      <xdr:col>1</xdr:col>
      <xdr:colOff>454478</xdr:colOff>
      <xdr:row>1</xdr:row>
      <xdr:rowOff>713014</xdr:rowOff>
    </xdr:to>
    <xdr:sp macro="[0]!CJouer" textlink="">
      <xdr:nvSpPr>
        <xdr:cNvPr id="10" name="Flèche : bas 9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/>
      </xdr:nvSpPr>
      <xdr:spPr>
        <a:xfrm>
          <a:off x="876300" y="985157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122464</xdr:colOff>
      <xdr:row>1</xdr:row>
      <xdr:rowOff>263978</xdr:rowOff>
    </xdr:from>
    <xdr:to>
      <xdr:col>0</xdr:col>
      <xdr:colOff>449035</xdr:colOff>
      <xdr:row>1</xdr:row>
      <xdr:rowOff>713014</xdr:rowOff>
    </xdr:to>
    <xdr:sp macro="[0]!CJouer" textlink="">
      <xdr:nvSpPr>
        <xdr:cNvPr id="11" name="Flèche : bas 10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/>
      </xdr:nvSpPr>
      <xdr:spPr>
        <a:xfrm>
          <a:off x="122464" y="985157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133350</xdr:colOff>
      <xdr:row>1</xdr:row>
      <xdr:rowOff>263978</xdr:rowOff>
    </xdr:from>
    <xdr:to>
      <xdr:col>2</xdr:col>
      <xdr:colOff>459921</xdr:colOff>
      <xdr:row>1</xdr:row>
      <xdr:rowOff>713014</xdr:rowOff>
    </xdr:to>
    <xdr:sp macro="[0]!CJouer" textlink="">
      <xdr:nvSpPr>
        <xdr:cNvPr id="12" name="Flèche : bas 11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/>
      </xdr:nvSpPr>
      <xdr:spPr>
        <a:xfrm>
          <a:off x="1630136" y="985157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144237</xdr:colOff>
      <xdr:row>1</xdr:row>
      <xdr:rowOff>263978</xdr:rowOff>
    </xdr:from>
    <xdr:to>
      <xdr:col>4</xdr:col>
      <xdr:colOff>470808</xdr:colOff>
      <xdr:row>1</xdr:row>
      <xdr:rowOff>713014</xdr:rowOff>
    </xdr:to>
    <xdr:sp macro="[0]!CJouer" textlink="">
      <xdr:nvSpPr>
        <xdr:cNvPr id="13" name="Flèche : bas 12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/>
      </xdr:nvSpPr>
      <xdr:spPr>
        <a:xfrm>
          <a:off x="3137808" y="985157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149680</xdr:colOff>
      <xdr:row>1</xdr:row>
      <xdr:rowOff>263978</xdr:rowOff>
    </xdr:from>
    <xdr:to>
      <xdr:col>5</xdr:col>
      <xdr:colOff>476251</xdr:colOff>
      <xdr:row>1</xdr:row>
      <xdr:rowOff>713014</xdr:rowOff>
    </xdr:to>
    <xdr:sp macro="[0]!CJouer" textlink="">
      <xdr:nvSpPr>
        <xdr:cNvPr id="14" name="Flèche : bas 13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/>
      </xdr:nvSpPr>
      <xdr:spPr>
        <a:xfrm>
          <a:off x="3891644" y="985157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155123</xdr:colOff>
      <xdr:row>1</xdr:row>
      <xdr:rowOff>263978</xdr:rowOff>
    </xdr:from>
    <xdr:to>
      <xdr:col>6</xdr:col>
      <xdr:colOff>481694</xdr:colOff>
      <xdr:row>1</xdr:row>
      <xdr:rowOff>713014</xdr:rowOff>
    </xdr:to>
    <xdr:sp macro="[0]!CJouer" textlink="">
      <xdr:nvSpPr>
        <xdr:cNvPr id="15" name="Flèche : bas 1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/>
      </xdr:nvSpPr>
      <xdr:spPr>
        <a:xfrm>
          <a:off x="4645480" y="985157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333375</xdr:rowOff>
        </xdr:from>
        <xdr:to>
          <xdr:col>9</xdr:col>
          <xdr:colOff>619125</xdr:colOff>
          <xdr:row>1</xdr:row>
          <xdr:rowOff>0</xdr:rowOff>
        </xdr:to>
        <xdr:sp macro="" textlink="">
          <xdr:nvSpPr>
            <xdr:cNvPr id="1038" name="Button 12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Partie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333375</xdr:rowOff>
        </xdr:from>
        <xdr:to>
          <xdr:col>11</xdr:col>
          <xdr:colOff>619125</xdr:colOff>
          <xdr:row>1</xdr:row>
          <xdr:rowOff>0</xdr:rowOff>
        </xdr:to>
        <xdr:sp macro="" textlink="">
          <xdr:nvSpPr>
            <xdr:cNvPr id="1039" name="Button 12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Reprendre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0</xdr:row>
          <xdr:rowOff>333375</xdr:rowOff>
        </xdr:from>
        <xdr:to>
          <xdr:col>13</xdr:col>
          <xdr:colOff>619125</xdr:colOff>
          <xdr:row>1</xdr:row>
          <xdr:rowOff>0</xdr:rowOff>
        </xdr:to>
        <xdr:sp macro="" textlink="">
          <xdr:nvSpPr>
            <xdr:cNvPr id="1040" name="Button 12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0</xdr:row>
          <xdr:rowOff>333375</xdr:rowOff>
        </xdr:from>
        <xdr:to>
          <xdr:col>15</xdr:col>
          <xdr:colOff>619125</xdr:colOff>
          <xdr:row>1</xdr:row>
          <xdr:rowOff>0</xdr:rowOff>
        </xdr:to>
        <xdr:sp macro="" textlink="">
          <xdr:nvSpPr>
            <xdr:cNvPr id="1041" name="Button 12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0</xdr:row>
          <xdr:rowOff>333375</xdr:rowOff>
        </xdr:from>
        <xdr:to>
          <xdr:col>17</xdr:col>
          <xdr:colOff>619125</xdr:colOff>
          <xdr:row>1</xdr:row>
          <xdr:rowOff>0</xdr:rowOff>
        </xdr:to>
        <xdr:sp macro="" textlink="">
          <xdr:nvSpPr>
            <xdr:cNvPr id="1042" name="Button 12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Règles du jeu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0</xdr:colOff>
          <xdr:row>0</xdr:row>
          <xdr:rowOff>333375</xdr:rowOff>
        </xdr:from>
        <xdr:to>
          <xdr:col>19</xdr:col>
          <xdr:colOff>619125</xdr:colOff>
          <xdr:row>1</xdr:row>
          <xdr:rowOff>0</xdr:rowOff>
        </xdr:to>
        <xdr:sp macro="" textlink="">
          <xdr:nvSpPr>
            <xdr:cNvPr id="1043" name="Button 12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514350</xdr:colOff>
          <xdr:row>5</xdr:row>
          <xdr:rowOff>114300</xdr:rowOff>
        </xdr:from>
        <xdr:to>
          <xdr:col>12</xdr:col>
          <xdr:colOff>485775</xdr:colOff>
          <xdr:row>6</xdr:row>
          <xdr:rowOff>19050</xdr:rowOff>
        </xdr:to>
        <xdr:sp macro="" textlink="">
          <xdr:nvSpPr>
            <xdr:cNvPr id="10241" name="Button 5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les compteurs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514350</xdr:colOff>
          <xdr:row>4</xdr:row>
          <xdr:rowOff>28575</xdr:rowOff>
        </xdr:from>
        <xdr:to>
          <xdr:col>12</xdr:col>
          <xdr:colOff>514350</xdr:colOff>
          <xdr:row>4</xdr:row>
          <xdr:rowOff>647700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 les noms et les couleurs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138793</xdr:colOff>
      <xdr:row>1</xdr:row>
      <xdr:rowOff>263978</xdr:rowOff>
    </xdr:from>
    <xdr:to>
      <xdr:col>3</xdr:col>
      <xdr:colOff>465364</xdr:colOff>
      <xdr:row>1</xdr:row>
      <xdr:rowOff>713014</xdr:rowOff>
    </xdr:to>
    <xdr:sp macro="[0]!CJouer" textlink="">
      <xdr:nvSpPr>
        <xdr:cNvPr id="4" name="Flèche : bas 3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/>
      </xdr:nvSpPr>
      <xdr:spPr>
        <a:xfrm>
          <a:off x="2396218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127907</xdr:colOff>
      <xdr:row>1</xdr:row>
      <xdr:rowOff>263978</xdr:rowOff>
    </xdr:from>
    <xdr:to>
      <xdr:col>1</xdr:col>
      <xdr:colOff>454478</xdr:colOff>
      <xdr:row>1</xdr:row>
      <xdr:rowOff>713014</xdr:rowOff>
    </xdr:to>
    <xdr:sp macro="[0]!CJouer" textlink="">
      <xdr:nvSpPr>
        <xdr:cNvPr id="5" name="Flèche : bas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/>
      </xdr:nvSpPr>
      <xdr:spPr>
        <a:xfrm>
          <a:off x="874032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122464</xdr:colOff>
      <xdr:row>1</xdr:row>
      <xdr:rowOff>263978</xdr:rowOff>
    </xdr:from>
    <xdr:to>
      <xdr:col>0</xdr:col>
      <xdr:colOff>449035</xdr:colOff>
      <xdr:row>1</xdr:row>
      <xdr:rowOff>713014</xdr:rowOff>
    </xdr:to>
    <xdr:sp macro="[0]!CJouer" textlink="">
      <xdr:nvSpPr>
        <xdr:cNvPr id="6" name="Flèche : bas 5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/>
      </xdr:nvSpPr>
      <xdr:spPr>
        <a:xfrm>
          <a:off x="122464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133350</xdr:colOff>
      <xdr:row>1</xdr:row>
      <xdr:rowOff>263978</xdr:rowOff>
    </xdr:from>
    <xdr:to>
      <xdr:col>2</xdr:col>
      <xdr:colOff>459921</xdr:colOff>
      <xdr:row>1</xdr:row>
      <xdr:rowOff>713014</xdr:rowOff>
    </xdr:to>
    <xdr:sp macro="[0]!CJouer" textlink="">
      <xdr:nvSpPr>
        <xdr:cNvPr id="7" name="Flèche : bas 6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/>
      </xdr:nvSpPr>
      <xdr:spPr>
        <a:xfrm>
          <a:off x="1638300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144237</xdr:colOff>
      <xdr:row>1</xdr:row>
      <xdr:rowOff>263978</xdr:rowOff>
    </xdr:from>
    <xdr:to>
      <xdr:col>4</xdr:col>
      <xdr:colOff>470808</xdr:colOff>
      <xdr:row>1</xdr:row>
      <xdr:rowOff>713014</xdr:rowOff>
    </xdr:to>
    <xdr:sp macro="[0]!CJouer" textlink="">
      <xdr:nvSpPr>
        <xdr:cNvPr id="8" name="Flèche : bas 7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/>
      </xdr:nvSpPr>
      <xdr:spPr>
        <a:xfrm>
          <a:off x="3154137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149680</xdr:colOff>
      <xdr:row>1</xdr:row>
      <xdr:rowOff>263978</xdr:rowOff>
    </xdr:from>
    <xdr:to>
      <xdr:col>5</xdr:col>
      <xdr:colOff>476251</xdr:colOff>
      <xdr:row>1</xdr:row>
      <xdr:rowOff>713014</xdr:rowOff>
    </xdr:to>
    <xdr:sp macro="[0]!CJouer" textlink="">
      <xdr:nvSpPr>
        <xdr:cNvPr id="9" name="Flèche : bas 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/>
      </xdr:nvSpPr>
      <xdr:spPr>
        <a:xfrm>
          <a:off x="3912055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155123</xdr:colOff>
      <xdr:row>1</xdr:row>
      <xdr:rowOff>263978</xdr:rowOff>
    </xdr:from>
    <xdr:to>
      <xdr:col>6</xdr:col>
      <xdr:colOff>481694</xdr:colOff>
      <xdr:row>1</xdr:row>
      <xdr:rowOff>713014</xdr:rowOff>
    </xdr:to>
    <xdr:sp macro="[0]!CJouer" textlink="">
      <xdr:nvSpPr>
        <xdr:cNvPr id="10" name="Flèche : bas 9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/>
      </xdr:nvSpPr>
      <xdr:spPr>
        <a:xfrm>
          <a:off x="4669973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333375</xdr:rowOff>
        </xdr:from>
        <xdr:to>
          <xdr:col>9</xdr:col>
          <xdr:colOff>619125</xdr:colOff>
          <xdr:row>1</xdr:row>
          <xdr:rowOff>0</xdr:rowOff>
        </xdr:to>
        <xdr:sp macro="" textlink="">
          <xdr:nvSpPr>
            <xdr:cNvPr id="10243" name="Button 12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Partie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333375</xdr:rowOff>
        </xdr:from>
        <xdr:to>
          <xdr:col>11</xdr:col>
          <xdr:colOff>619125</xdr:colOff>
          <xdr:row>1</xdr:row>
          <xdr:rowOff>0</xdr:rowOff>
        </xdr:to>
        <xdr:sp macro="" textlink="">
          <xdr:nvSpPr>
            <xdr:cNvPr id="10244" name="Button 4" hidden="1">
              <a:extLst>
                <a:ext uri="{63B3BB69-23CF-44E3-9099-C40C66FF867C}">
                  <a14:compatExt spid="_x0000_s10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Reprendre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0</xdr:row>
          <xdr:rowOff>333375</xdr:rowOff>
        </xdr:from>
        <xdr:to>
          <xdr:col>13</xdr:col>
          <xdr:colOff>619125</xdr:colOff>
          <xdr:row>1</xdr:row>
          <xdr:rowOff>0</xdr:rowOff>
        </xdr:to>
        <xdr:sp macro="" textlink="">
          <xdr:nvSpPr>
            <xdr:cNvPr id="10245" name="Button 5" hidden="1">
              <a:extLst>
                <a:ext uri="{63B3BB69-23CF-44E3-9099-C40C66FF867C}">
                  <a14:compatExt spid="_x0000_s10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0</xdr:row>
          <xdr:rowOff>333375</xdr:rowOff>
        </xdr:from>
        <xdr:to>
          <xdr:col>15</xdr:col>
          <xdr:colOff>619125</xdr:colOff>
          <xdr:row>1</xdr:row>
          <xdr:rowOff>0</xdr:rowOff>
        </xdr:to>
        <xdr:sp macro="" textlink="">
          <xdr:nvSpPr>
            <xdr:cNvPr id="10246" name="Button 6" hidden="1">
              <a:extLst>
                <a:ext uri="{63B3BB69-23CF-44E3-9099-C40C66FF867C}">
                  <a14:compatExt spid="_x0000_s10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0</xdr:row>
          <xdr:rowOff>333375</xdr:rowOff>
        </xdr:from>
        <xdr:to>
          <xdr:col>17</xdr:col>
          <xdr:colOff>619125</xdr:colOff>
          <xdr:row>1</xdr:row>
          <xdr:rowOff>0</xdr:rowOff>
        </xdr:to>
        <xdr:sp macro="" textlink="">
          <xdr:nvSpPr>
            <xdr:cNvPr id="10247" name="Button 7" hidden="1">
              <a:extLst>
                <a:ext uri="{63B3BB69-23CF-44E3-9099-C40C66FF867C}">
                  <a14:compatExt spid="_x0000_s10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Règles du jeu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0</xdr:colOff>
          <xdr:row>0</xdr:row>
          <xdr:rowOff>333375</xdr:rowOff>
        </xdr:from>
        <xdr:to>
          <xdr:col>19</xdr:col>
          <xdr:colOff>619125</xdr:colOff>
          <xdr:row>1</xdr:row>
          <xdr:rowOff>0</xdr:rowOff>
        </xdr:to>
        <xdr:sp macro="" textlink="">
          <xdr:nvSpPr>
            <xdr:cNvPr id="10248" name="Button 8" hidden="1">
              <a:extLst>
                <a:ext uri="{63B3BB69-23CF-44E3-9099-C40C66FF867C}">
                  <a14:compatExt spid="_x0000_s10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514350</xdr:colOff>
          <xdr:row>5</xdr:row>
          <xdr:rowOff>114300</xdr:rowOff>
        </xdr:from>
        <xdr:to>
          <xdr:col>12</xdr:col>
          <xdr:colOff>485775</xdr:colOff>
          <xdr:row>6</xdr:row>
          <xdr:rowOff>19050</xdr:rowOff>
        </xdr:to>
        <xdr:sp macro="" textlink="">
          <xdr:nvSpPr>
            <xdr:cNvPr id="11265" name="Button 5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les compteurs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514350</xdr:colOff>
          <xdr:row>4</xdr:row>
          <xdr:rowOff>28575</xdr:rowOff>
        </xdr:from>
        <xdr:to>
          <xdr:col>12</xdr:col>
          <xdr:colOff>514350</xdr:colOff>
          <xdr:row>4</xdr:row>
          <xdr:rowOff>647700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 les noms et les couleurs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138793</xdr:colOff>
      <xdr:row>1</xdr:row>
      <xdr:rowOff>263978</xdr:rowOff>
    </xdr:from>
    <xdr:to>
      <xdr:col>3</xdr:col>
      <xdr:colOff>465364</xdr:colOff>
      <xdr:row>1</xdr:row>
      <xdr:rowOff>713014</xdr:rowOff>
    </xdr:to>
    <xdr:sp macro="[0]!CJouer" textlink="">
      <xdr:nvSpPr>
        <xdr:cNvPr id="4" name="Flèche : bas 3">
          <a:extLst>
            <a:ext uri="{FF2B5EF4-FFF2-40B4-BE49-F238E27FC236}">
              <a16:creationId xmlns="" xmlns:a16="http://schemas.microsoft.com/office/drawing/2014/main" id="{00000000-0008-0000-0600-000004000000}"/>
            </a:ext>
          </a:extLst>
        </xdr:cNvPr>
        <xdr:cNvSpPr/>
      </xdr:nvSpPr>
      <xdr:spPr>
        <a:xfrm>
          <a:off x="2396218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127907</xdr:colOff>
      <xdr:row>1</xdr:row>
      <xdr:rowOff>263978</xdr:rowOff>
    </xdr:from>
    <xdr:to>
      <xdr:col>1</xdr:col>
      <xdr:colOff>454478</xdr:colOff>
      <xdr:row>1</xdr:row>
      <xdr:rowOff>713014</xdr:rowOff>
    </xdr:to>
    <xdr:sp macro="[0]!CJouer" textlink="">
      <xdr:nvSpPr>
        <xdr:cNvPr id="5" name="Flèche : bas 4">
          <a:extLst>
            <a:ext uri="{FF2B5EF4-FFF2-40B4-BE49-F238E27FC236}">
              <a16:creationId xmlns="" xmlns:a16="http://schemas.microsoft.com/office/drawing/2014/main" id="{00000000-0008-0000-0600-000005000000}"/>
            </a:ext>
          </a:extLst>
        </xdr:cNvPr>
        <xdr:cNvSpPr/>
      </xdr:nvSpPr>
      <xdr:spPr>
        <a:xfrm>
          <a:off x="880382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122464</xdr:colOff>
      <xdr:row>1</xdr:row>
      <xdr:rowOff>263978</xdr:rowOff>
    </xdr:from>
    <xdr:to>
      <xdr:col>0</xdr:col>
      <xdr:colOff>449035</xdr:colOff>
      <xdr:row>1</xdr:row>
      <xdr:rowOff>713014</xdr:rowOff>
    </xdr:to>
    <xdr:sp macro="[0]!CJouer" textlink="">
      <xdr:nvSpPr>
        <xdr:cNvPr id="6" name="Flèche : bas 5">
          <a:extLst>
            <a:ext uri="{FF2B5EF4-FFF2-40B4-BE49-F238E27FC236}">
              <a16:creationId xmlns="" xmlns:a16="http://schemas.microsoft.com/office/drawing/2014/main" id="{00000000-0008-0000-0600-000006000000}"/>
            </a:ext>
          </a:extLst>
        </xdr:cNvPr>
        <xdr:cNvSpPr/>
      </xdr:nvSpPr>
      <xdr:spPr>
        <a:xfrm>
          <a:off x="122464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133350</xdr:colOff>
      <xdr:row>1</xdr:row>
      <xdr:rowOff>263978</xdr:rowOff>
    </xdr:from>
    <xdr:to>
      <xdr:col>2</xdr:col>
      <xdr:colOff>459921</xdr:colOff>
      <xdr:row>1</xdr:row>
      <xdr:rowOff>713014</xdr:rowOff>
    </xdr:to>
    <xdr:sp macro="[0]!CJouer" textlink="">
      <xdr:nvSpPr>
        <xdr:cNvPr id="7" name="Flèche : bas 6">
          <a:extLst>
            <a:ext uri="{FF2B5EF4-FFF2-40B4-BE49-F238E27FC236}">
              <a16:creationId xmlns="" xmlns:a16="http://schemas.microsoft.com/office/drawing/2014/main" id="{00000000-0008-0000-0600-000007000000}"/>
            </a:ext>
          </a:extLst>
        </xdr:cNvPr>
        <xdr:cNvSpPr/>
      </xdr:nvSpPr>
      <xdr:spPr>
        <a:xfrm>
          <a:off x="1638300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144237</xdr:colOff>
      <xdr:row>1</xdr:row>
      <xdr:rowOff>263978</xdr:rowOff>
    </xdr:from>
    <xdr:to>
      <xdr:col>4</xdr:col>
      <xdr:colOff>470808</xdr:colOff>
      <xdr:row>1</xdr:row>
      <xdr:rowOff>713014</xdr:rowOff>
    </xdr:to>
    <xdr:sp macro="[0]!CJouer" textlink="">
      <xdr:nvSpPr>
        <xdr:cNvPr id="8" name="Flèche : bas 7">
          <a:extLst>
            <a:ext uri="{FF2B5EF4-FFF2-40B4-BE49-F238E27FC236}">
              <a16:creationId xmlns="" xmlns:a16="http://schemas.microsoft.com/office/drawing/2014/main" id="{00000000-0008-0000-0600-000008000000}"/>
            </a:ext>
          </a:extLst>
        </xdr:cNvPr>
        <xdr:cNvSpPr/>
      </xdr:nvSpPr>
      <xdr:spPr>
        <a:xfrm>
          <a:off x="3154137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149680</xdr:colOff>
      <xdr:row>1</xdr:row>
      <xdr:rowOff>263978</xdr:rowOff>
    </xdr:from>
    <xdr:to>
      <xdr:col>5</xdr:col>
      <xdr:colOff>476251</xdr:colOff>
      <xdr:row>1</xdr:row>
      <xdr:rowOff>713014</xdr:rowOff>
    </xdr:to>
    <xdr:sp macro="[0]!CJouer" textlink="">
      <xdr:nvSpPr>
        <xdr:cNvPr id="9" name="Flèche : bas 8">
          <a:extLst>
            <a:ext uri="{FF2B5EF4-FFF2-40B4-BE49-F238E27FC236}">
              <a16:creationId xmlns="" xmlns:a16="http://schemas.microsoft.com/office/drawing/2014/main" id="{00000000-0008-0000-0600-000009000000}"/>
            </a:ext>
          </a:extLst>
        </xdr:cNvPr>
        <xdr:cNvSpPr/>
      </xdr:nvSpPr>
      <xdr:spPr>
        <a:xfrm>
          <a:off x="3912055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155123</xdr:colOff>
      <xdr:row>1</xdr:row>
      <xdr:rowOff>263978</xdr:rowOff>
    </xdr:from>
    <xdr:to>
      <xdr:col>6</xdr:col>
      <xdr:colOff>481694</xdr:colOff>
      <xdr:row>1</xdr:row>
      <xdr:rowOff>713014</xdr:rowOff>
    </xdr:to>
    <xdr:sp macro="[0]!CJouer" textlink="">
      <xdr:nvSpPr>
        <xdr:cNvPr id="10" name="Flèche : bas 9">
          <a:extLst>
            <a:ext uri="{FF2B5EF4-FFF2-40B4-BE49-F238E27FC236}">
              <a16:creationId xmlns="" xmlns:a16="http://schemas.microsoft.com/office/drawing/2014/main" id="{00000000-0008-0000-0600-00000A000000}"/>
            </a:ext>
          </a:extLst>
        </xdr:cNvPr>
        <xdr:cNvSpPr/>
      </xdr:nvSpPr>
      <xdr:spPr>
        <a:xfrm>
          <a:off x="4669973" y="978353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333375</xdr:rowOff>
        </xdr:from>
        <xdr:to>
          <xdr:col>9</xdr:col>
          <xdr:colOff>619125</xdr:colOff>
          <xdr:row>1</xdr:row>
          <xdr:rowOff>0</xdr:rowOff>
        </xdr:to>
        <xdr:sp macro="" textlink="">
          <xdr:nvSpPr>
            <xdr:cNvPr id="11267" name="Button 12" hidden="1">
              <a:extLst>
                <a:ext uri="{63B3BB69-23CF-44E3-9099-C40C66FF867C}">
                  <a14:compatExt spid="_x0000_s1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Partie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333375</xdr:rowOff>
        </xdr:from>
        <xdr:to>
          <xdr:col>11</xdr:col>
          <xdr:colOff>619125</xdr:colOff>
          <xdr:row>1</xdr:row>
          <xdr:rowOff>0</xdr:rowOff>
        </xdr:to>
        <xdr:sp macro="" textlink="">
          <xdr:nvSpPr>
            <xdr:cNvPr id="11268" name="Button 4" hidden="1">
              <a:extLst>
                <a:ext uri="{63B3BB69-23CF-44E3-9099-C40C66FF867C}">
                  <a14:compatExt spid="_x0000_s1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Reprendre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0</xdr:row>
          <xdr:rowOff>333375</xdr:rowOff>
        </xdr:from>
        <xdr:to>
          <xdr:col>13</xdr:col>
          <xdr:colOff>619125</xdr:colOff>
          <xdr:row>1</xdr:row>
          <xdr:rowOff>0</xdr:rowOff>
        </xdr:to>
        <xdr:sp macro="" textlink="">
          <xdr:nvSpPr>
            <xdr:cNvPr id="11269" name="Button 5" hidden="1">
              <a:extLst>
                <a:ext uri="{63B3BB69-23CF-44E3-9099-C40C66FF867C}">
                  <a14:compatExt spid="_x0000_s1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0</xdr:row>
          <xdr:rowOff>333375</xdr:rowOff>
        </xdr:from>
        <xdr:to>
          <xdr:col>15</xdr:col>
          <xdr:colOff>619125</xdr:colOff>
          <xdr:row>1</xdr:row>
          <xdr:rowOff>0</xdr:rowOff>
        </xdr:to>
        <xdr:sp macro="" textlink="">
          <xdr:nvSpPr>
            <xdr:cNvPr id="11270" name="Button 6" hidden="1">
              <a:extLst>
                <a:ext uri="{63B3BB69-23CF-44E3-9099-C40C66FF867C}">
                  <a14:compatExt spid="_x0000_s1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0</xdr:row>
          <xdr:rowOff>333375</xdr:rowOff>
        </xdr:from>
        <xdr:to>
          <xdr:col>17</xdr:col>
          <xdr:colOff>619125</xdr:colOff>
          <xdr:row>1</xdr:row>
          <xdr:rowOff>0</xdr:rowOff>
        </xdr:to>
        <xdr:sp macro="" textlink="">
          <xdr:nvSpPr>
            <xdr:cNvPr id="11271" name="Button 7" hidden="1">
              <a:extLst>
                <a:ext uri="{63B3BB69-23CF-44E3-9099-C40C66FF867C}">
                  <a14:compatExt spid="_x0000_s1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Règles du jeu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0</xdr:colOff>
          <xdr:row>0</xdr:row>
          <xdr:rowOff>333375</xdr:rowOff>
        </xdr:from>
        <xdr:to>
          <xdr:col>19</xdr:col>
          <xdr:colOff>619125</xdr:colOff>
          <xdr:row>1</xdr:row>
          <xdr:rowOff>0</xdr:rowOff>
        </xdr:to>
        <xdr:sp macro="" textlink="">
          <xdr:nvSpPr>
            <xdr:cNvPr id="11272" name="Button 8" hidden="1">
              <a:extLst>
                <a:ext uri="{63B3BB69-23CF-44E3-9099-C40C66FF867C}">
                  <a14:compatExt spid="_x0000_s1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514350</xdr:colOff>
          <xdr:row>5</xdr:row>
          <xdr:rowOff>114300</xdr:rowOff>
        </xdr:from>
        <xdr:to>
          <xdr:col>12</xdr:col>
          <xdr:colOff>485775</xdr:colOff>
          <xdr:row>6</xdr:row>
          <xdr:rowOff>19050</xdr:rowOff>
        </xdr:to>
        <xdr:sp macro="" textlink="">
          <xdr:nvSpPr>
            <xdr:cNvPr id="6147" name="Button 5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les compteurs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514350</xdr:colOff>
          <xdr:row>4</xdr:row>
          <xdr:rowOff>28575</xdr:rowOff>
        </xdr:from>
        <xdr:to>
          <xdr:col>12</xdr:col>
          <xdr:colOff>514350</xdr:colOff>
          <xdr:row>4</xdr:row>
          <xdr:rowOff>647700</xdr:rowOff>
        </xdr:to>
        <xdr:sp macro="" textlink="">
          <xdr:nvSpPr>
            <xdr:cNvPr id="6151" name="Button 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 les noms et les couleurs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158425</xdr:colOff>
      <xdr:row>1</xdr:row>
      <xdr:rowOff>285750</xdr:rowOff>
    </xdr:from>
    <xdr:to>
      <xdr:col>3</xdr:col>
      <xdr:colOff>484996</xdr:colOff>
      <xdr:row>2</xdr:row>
      <xdr:rowOff>20411</xdr:rowOff>
    </xdr:to>
    <xdr:sp macro="[0]!CJouer" textlink="">
      <xdr:nvSpPr>
        <xdr:cNvPr id="9" name="Flèche : bas 8">
          <a:extLst>
            <a:ext uri="{FF2B5EF4-FFF2-40B4-BE49-F238E27FC236}">
              <a16:creationId xmlns="" xmlns:a16="http://schemas.microsoft.com/office/drawing/2014/main" id="{00000000-0008-0000-0700-000009000000}"/>
            </a:ext>
          </a:extLst>
        </xdr:cNvPr>
        <xdr:cNvSpPr/>
      </xdr:nvSpPr>
      <xdr:spPr>
        <a:xfrm>
          <a:off x="239680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134451</xdr:colOff>
      <xdr:row>1</xdr:row>
      <xdr:rowOff>285750</xdr:rowOff>
    </xdr:from>
    <xdr:to>
      <xdr:col>1</xdr:col>
      <xdr:colOff>461022</xdr:colOff>
      <xdr:row>2</xdr:row>
      <xdr:rowOff>20411</xdr:rowOff>
    </xdr:to>
    <xdr:sp macro="[0]!CJouer" textlink="">
      <xdr:nvSpPr>
        <xdr:cNvPr id="10" name="Flèche : bas 9">
          <a:extLst>
            <a:ext uri="{FF2B5EF4-FFF2-40B4-BE49-F238E27FC236}">
              <a16:creationId xmlns="" xmlns:a16="http://schemas.microsoft.com/office/drawing/2014/main" id="{00000000-0008-0000-0700-00000A000000}"/>
            </a:ext>
          </a:extLst>
        </xdr:cNvPr>
        <xdr:cNvSpPr/>
      </xdr:nvSpPr>
      <xdr:spPr>
        <a:xfrm>
          <a:off x="880576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122464</xdr:colOff>
      <xdr:row>1</xdr:row>
      <xdr:rowOff>285750</xdr:rowOff>
    </xdr:from>
    <xdr:to>
      <xdr:col>0</xdr:col>
      <xdr:colOff>449035</xdr:colOff>
      <xdr:row>2</xdr:row>
      <xdr:rowOff>20411</xdr:rowOff>
    </xdr:to>
    <xdr:sp macro="[0]!CJouer" textlink="">
      <xdr:nvSpPr>
        <xdr:cNvPr id="11" name="Flèche : bas 10">
          <a:extLst>
            <a:ext uri="{FF2B5EF4-FFF2-40B4-BE49-F238E27FC236}">
              <a16:creationId xmlns="" xmlns:a16="http://schemas.microsoft.com/office/drawing/2014/main" id="{00000000-0008-0000-0700-00000B000000}"/>
            </a:ext>
          </a:extLst>
        </xdr:cNvPr>
        <xdr:cNvSpPr/>
      </xdr:nvSpPr>
      <xdr:spPr>
        <a:xfrm>
          <a:off x="122464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146438</xdr:colOff>
      <xdr:row>1</xdr:row>
      <xdr:rowOff>285750</xdr:rowOff>
    </xdr:from>
    <xdr:to>
      <xdr:col>2</xdr:col>
      <xdr:colOff>473009</xdr:colOff>
      <xdr:row>2</xdr:row>
      <xdr:rowOff>20411</xdr:rowOff>
    </xdr:to>
    <xdr:sp macro="[0]!CJouer" textlink="">
      <xdr:nvSpPr>
        <xdr:cNvPr id="12" name="Flèche : bas 11">
          <a:extLst>
            <a:ext uri="{FF2B5EF4-FFF2-40B4-BE49-F238E27FC236}">
              <a16:creationId xmlns="" xmlns:a16="http://schemas.microsoft.com/office/drawing/2014/main" id="{00000000-0008-0000-0700-00000C000000}"/>
            </a:ext>
          </a:extLst>
        </xdr:cNvPr>
        <xdr:cNvSpPr/>
      </xdr:nvSpPr>
      <xdr:spPr>
        <a:xfrm>
          <a:off x="1638688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170412</xdr:colOff>
      <xdr:row>1</xdr:row>
      <xdr:rowOff>285750</xdr:rowOff>
    </xdr:from>
    <xdr:to>
      <xdr:col>4</xdr:col>
      <xdr:colOff>496983</xdr:colOff>
      <xdr:row>2</xdr:row>
      <xdr:rowOff>20411</xdr:rowOff>
    </xdr:to>
    <xdr:sp macro="[0]!CJouer" textlink="">
      <xdr:nvSpPr>
        <xdr:cNvPr id="13" name="Flèche : bas 12">
          <a:extLst>
            <a:ext uri="{FF2B5EF4-FFF2-40B4-BE49-F238E27FC236}">
              <a16:creationId xmlns="" xmlns:a16="http://schemas.microsoft.com/office/drawing/2014/main" id="{00000000-0008-0000-0700-00000D000000}"/>
            </a:ext>
          </a:extLst>
        </xdr:cNvPr>
        <xdr:cNvSpPr/>
      </xdr:nvSpPr>
      <xdr:spPr>
        <a:xfrm>
          <a:off x="3154912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182399</xdr:colOff>
      <xdr:row>1</xdr:row>
      <xdr:rowOff>285750</xdr:rowOff>
    </xdr:from>
    <xdr:to>
      <xdr:col>5</xdr:col>
      <xdr:colOff>508970</xdr:colOff>
      <xdr:row>2</xdr:row>
      <xdr:rowOff>20411</xdr:rowOff>
    </xdr:to>
    <xdr:sp macro="[0]!CJouer" textlink="">
      <xdr:nvSpPr>
        <xdr:cNvPr id="14" name="Flèche : bas 13">
          <a:extLst>
            <a:ext uri="{FF2B5EF4-FFF2-40B4-BE49-F238E27FC236}">
              <a16:creationId xmlns="" xmlns:a16="http://schemas.microsoft.com/office/drawing/2014/main" id="{00000000-0008-0000-0700-00000E000000}"/>
            </a:ext>
          </a:extLst>
        </xdr:cNvPr>
        <xdr:cNvSpPr/>
      </xdr:nvSpPr>
      <xdr:spPr>
        <a:xfrm>
          <a:off x="3913024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194386</xdr:colOff>
      <xdr:row>1</xdr:row>
      <xdr:rowOff>285750</xdr:rowOff>
    </xdr:from>
    <xdr:to>
      <xdr:col>6</xdr:col>
      <xdr:colOff>520957</xdr:colOff>
      <xdr:row>2</xdr:row>
      <xdr:rowOff>20411</xdr:rowOff>
    </xdr:to>
    <xdr:sp macro="[0]!CJouer" textlink="">
      <xdr:nvSpPr>
        <xdr:cNvPr id="15" name="Flèche : bas 14">
          <a:extLst>
            <a:ext uri="{FF2B5EF4-FFF2-40B4-BE49-F238E27FC236}">
              <a16:creationId xmlns="" xmlns:a16="http://schemas.microsoft.com/office/drawing/2014/main" id="{00000000-0008-0000-0700-00000F000000}"/>
            </a:ext>
          </a:extLst>
        </xdr:cNvPr>
        <xdr:cNvSpPr/>
      </xdr:nvSpPr>
      <xdr:spPr>
        <a:xfrm>
          <a:off x="4671136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</xdr:row>
      <xdr:rowOff>285750</xdr:rowOff>
    </xdr:from>
    <xdr:to>
      <xdr:col>7</xdr:col>
      <xdr:colOff>532946</xdr:colOff>
      <xdr:row>2</xdr:row>
      <xdr:rowOff>20411</xdr:rowOff>
    </xdr:to>
    <xdr:sp macro="[0]!CJouer" textlink="">
      <xdr:nvSpPr>
        <xdr:cNvPr id="17" name="Flèche : bas 16">
          <a:extLst>
            <a:ext uri="{FF2B5EF4-FFF2-40B4-BE49-F238E27FC236}">
              <a16:creationId xmlns="" xmlns:a16="http://schemas.microsoft.com/office/drawing/2014/main" id="{00000000-0008-0000-0700-000011000000}"/>
            </a:ext>
          </a:extLst>
        </xdr:cNvPr>
        <xdr:cNvSpPr/>
      </xdr:nvSpPr>
      <xdr:spPr>
        <a:xfrm>
          <a:off x="54292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9</xdr:row>
      <xdr:rowOff>285750</xdr:rowOff>
    </xdr:from>
    <xdr:to>
      <xdr:col>7</xdr:col>
      <xdr:colOff>532946</xdr:colOff>
      <xdr:row>10</xdr:row>
      <xdr:rowOff>20411</xdr:rowOff>
    </xdr:to>
    <xdr:sp macro="[0]!J3C8" textlink="">
      <xdr:nvSpPr>
        <xdr:cNvPr id="37" name="Flèche : bas 36">
          <a:extLst>
            <a:ext uri="{FF2B5EF4-FFF2-40B4-BE49-F238E27FC236}">
              <a16:creationId xmlns="" xmlns:a16="http://schemas.microsoft.com/office/drawing/2014/main" id="{00000000-0008-0000-0700-000025000000}"/>
            </a:ext>
          </a:extLst>
        </xdr:cNvPr>
        <xdr:cNvSpPr/>
      </xdr:nvSpPr>
      <xdr:spPr>
        <a:xfrm>
          <a:off x="5429250" y="1714500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9</xdr:row>
      <xdr:rowOff>285750</xdr:rowOff>
    </xdr:from>
    <xdr:to>
      <xdr:col>7</xdr:col>
      <xdr:colOff>532946</xdr:colOff>
      <xdr:row>10</xdr:row>
      <xdr:rowOff>20411</xdr:rowOff>
    </xdr:to>
    <xdr:sp macro="[0]!J3C8" textlink="">
      <xdr:nvSpPr>
        <xdr:cNvPr id="38" name="Flèche : bas 37">
          <a:extLst>
            <a:ext uri="{FF2B5EF4-FFF2-40B4-BE49-F238E27FC236}">
              <a16:creationId xmlns="" xmlns:a16="http://schemas.microsoft.com/office/drawing/2014/main" id="{00000000-0008-0000-0700-000026000000}"/>
            </a:ext>
          </a:extLst>
        </xdr:cNvPr>
        <xdr:cNvSpPr/>
      </xdr:nvSpPr>
      <xdr:spPr>
        <a:xfrm>
          <a:off x="54292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10</xdr:row>
      <xdr:rowOff>285750</xdr:rowOff>
    </xdr:from>
    <xdr:to>
      <xdr:col>7</xdr:col>
      <xdr:colOff>532946</xdr:colOff>
      <xdr:row>11</xdr:row>
      <xdr:rowOff>20411</xdr:rowOff>
    </xdr:to>
    <xdr:sp macro="[0]!J3C8" textlink="">
      <xdr:nvSpPr>
        <xdr:cNvPr id="39" name="Flèche : bas 38">
          <a:extLst>
            <a:ext uri="{FF2B5EF4-FFF2-40B4-BE49-F238E27FC236}">
              <a16:creationId xmlns="" xmlns:a16="http://schemas.microsoft.com/office/drawing/2014/main" id="{00000000-0008-0000-0700-000027000000}"/>
            </a:ext>
          </a:extLst>
        </xdr:cNvPr>
        <xdr:cNvSpPr/>
      </xdr:nvSpPr>
      <xdr:spPr>
        <a:xfrm>
          <a:off x="5429250" y="1714500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10</xdr:row>
      <xdr:rowOff>285750</xdr:rowOff>
    </xdr:from>
    <xdr:to>
      <xdr:col>7</xdr:col>
      <xdr:colOff>532946</xdr:colOff>
      <xdr:row>11</xdr:row>
      <xdr:rowOff>20411</xdr:rowOff>
    </xdr:to>
    <xdr:sp macro="[0]!J3C8" textlink="">
      <xdr:nvSpPr>
        <xdr:cNvPr id="40" name="Flèche : bas 39">
          <a:extLst>
            <a:ext uri="{FF2B5EF4-FFF2-40B4-BE49-F238E27FC236}">
              <a16:creationId xmlns="" xmlns:a16="http://schemas.microsoft.com/office/drawing/2014/main" id="{00000000-0008-0000-0700-000028000000}"/>
            </a:ext>
          </a:extLst>
        </xdr:cNvPr>
        <xdr:cNvSpPr/>
      </xdr:nvSpPr>
      <xdr:spPr>
        <a:xfrm>
          <a:off x="54292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11</xdr:row>
      <xdr:rowOff>285750</xdr:rowOff>
    </xdr:from>
    <xdr:to>
      <xdr:col>7</xdr:col>
      <xdr:colOff>532946</xdr:colOff>
      <xdr:row>12</xdr:row>
      <xdr:rowOff>20411</xdr:rowOff>
    </xdr:to>
    <xdr:sp macro="[0]!J3C8" textlink="">
      <xdr:nvSpPr>
        <xdr:cNvPr id="41" name="Flèche : bas 40">
          <a:extLst>
            <a:ext uri="{FF2B5EF4-FFF2-40B4-BE49-F238E27FC236}">
              <a16:creationId xmlns="" xmlns:a16="http://schemas.microsoft.com/office/drawing/2014/main" id="{00000000-0008-0000-0700-000029000000}"/>
            </a:ext>
          </a:extLst>
        </xdr:cNvPr>
        <xdr:cNvSpPr/>
      </xdr:nvSpPr>
      <xdr:spPr>
        <a:xfrm>
          <a:off x="5429250" y="1714500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11</xdr:row>
      <xdr:rowOff>285750</xdr:rowOff>
    </xdr:from>
    <xdr:to>
      <xdr:col>7</xdr:col>
      <xdr:colOff>532946</xdr:colOff>
      <xdr:row>12</xdr:row>
      <xdr:rowOff>20411</xdr:rowOff>
    </xdr:to>
    <xdr:sp macro="[0]!J3C8" textlink="">
      <xdr:nvSpPr>
        <xdr:cNvPr id="42" name="Flèche : bas 41">
          <a:extLst>
            <a:ext uri="{FF2B5EF4-FFF2-40B4-BE49-F238E27FC236}">
              <a16:creationId xmlns="" xmlns:a16="http://schemas.microsoft.com/office/drawing/2014/main" id="{00000000-0008-0000-0700-00002A000000}"/>
            </a:ext>
          </a:extLst>
        </xdr:cNvPr>
        <xdr:cNvSpPr/>
      </xdr:nvSpPr>
      <xdr:spPr>
        <a:xfrm>
          <a:off x="54292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12</xdr:row>
      <xdr:rowOff>285750</xdr:rowOff>
    </xdr:from>
    <xdr:to>
      <xdr:col>7</xdr:col>
      <xdr:colOff>532946</xdr:colOff>
      <xdr:row>13</xdr:row>
      <xdr:rowOff>20411</xdr:rowOff>
    </xdr:to>
    <xdr:sp macro="[0]!J3C8" textlink="">
      <xdr:nvSpPr>
        <xdr:cNvPr id="43" name="Flèche : bas 42">
          <a:extLst>
            <a:ext uri="{FF2B5EF4-FFF2-40B4-BE49-F238E27FC236}">
              <a16:creationId xmlns="" xmlns:a16="http://schemas.microsoft.com/office/drawing/2014/main" id="{00000000-0008-0000-0700-00002B000000}"/>
            </a:ext>
          </a:extLst>
        </xdr:cNvPr>
        <xdr:cNvSpPr/>
      </xdr:nvSpPr>
      <xdr:spPr>
        <a:xfrm>
          <a:off x="5429250" y="1714500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12</xdr:row>
      <xdr:rowOff>285750</xdr:rowOff>
    </xdr:from>
    <xdr:to>
      <xdr:col>7</xdr:col>
      <xdr:colOff>532946</xdr:colOff>
      <xdr:row>13</xdr:row>
      <xdr:rowOff>20411</xdr:rowOff>
    </xdr:to>
    <xdr:sp macro="[0]!J3C8" textlink="">
      <xdr:nvSpPr>
        <xdr:cNvPr id="44" name="Flèche : bas 43">
          <a:extLst>
            <a:ext uri="{FF2B5EF4-FFF2-40B4-BE49-F238E27FC236}">
              <a16:creationId xmlns="" xmlns:a16="http://schemas.microsoft.com/office/drawing/2014/main" id="{00000000-0008-0000-0700-00002C000000}"/>
            </a:ext>
          </a:extLst>
        </xdr:cNvPr>
        <xdr:cNvSpPr/>
      </xdr:nvSpPr>
      <xdr:spPr>
        <a:xfrm>
          <a:off x="54292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13</xdr:row>
      <xdr:rowOff>285750</xdr:rowOff>
    </xdr:from>
    <xdr:to>
      <xdr:col>7</xdr:col>
      <xdr:colOff>532946</xdr:colOff>
      <xdr:row>14</xdr:row>
      <xdr:rowOff>20411</xdr:rowOff>
    </xdr:to>
    <xdr:sp macro="[0]!J3C8" textlink="">
      <xdr:nvSpPr>
        <xdr:cNvPr id="45" name="Flèche : bas 44">
          <a:extLst>
            <a:ext uri="{FF2B5EF4-FFF2-40B4-BE49-F238E27FC236}">
              <a16:creationId xmlns="" xmlns:a16="http://schemas.microsoft.com/office/drawing/2014/main" id="{00000000-0008-0000-0700-00002D000000}"/>
            </a:ext>
          </a:extLst>
        </xdr:cNvPr>
        <xdr:cNvSpPr/>
      </xdr:nvSpPr>
      <xdr:spPr>
        <a:xfrm>
          <a:off x="5429250" y="1714500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13</xdr:row>
      <xdr:rowOff>285750</xdr:rowOff>
    </xdr:from>
    <xdr:to>
      <xdr:col>7</xdr:col>
      <xdr:colOff>532946</xdr:colOff>
      <xdr:row>14</xdr:row>
      <xdr:rowOff>20411</xdr:rowOff>
    </xdr:to>
    <xdr:sp macro="[0]!J3C8" textlink="">
      <xdr:nvSpPr>
        <xdr:cNvPr id="46" name="Flèche : bas 45">
          <a:extLst>
            <a:ext uri="{FF2B5EF4-FFF2-40B4-BE49-F238E27FC236}">
              <a16:creationId xmlns="" xmlns:a16="http://schemas.microsoft.com/office/drawing/2014/main" id="{00000000-0008-0000-0700-00002E000000}"/>
            </a:ext>
          </a:extLst>
        </xdr:cNvPr>
        <xdr:cNvSpPr/>
      </xdr:nvSpPr>
      <xdr:spPr>
        <a:xfrm>
          <a:off x="54292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14</xdr:row>
      <xdr:rowOff>285750</xdr:rowOff>
    </xdr:from>
    <xdr:to>
      <xdr:col>7</xdr:col>
      <xdr:colOff>532946</xdr:colOff>
      <xdr:row>15</xdr:row>
      <xdr:rowOff>20411</xdr:rowOff>
    </xdr:to>
    <xdr:sp macro="[0]!J3C8" textlink="">
      <xdr:nvSpPr>
        <xdr:cNvPr id="47" name="Flèche : bas 46">
          <a:extLst>
            <a:ext uri="{FF2B5EF4-FFF2-40B4-BE49-F238E27FC236}">
              <a16:creationId xmlns="" xmlns:a16="http://schemas.microsoft.com/office/drawing/2014/main" id="{00000000-0008-0000-0700-00002F000000}"/>
            </a:ext>
          </a:extLst>
        </xdr:cNvPr>
        <xdr:cNvSpPr/>
      </xdr:nvSpPr>
      <xdr:spPr>
        <a:xfrm>
          <a:off x="5429250" y="1714500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14</xdr:row>
      <xdr:rowOff>285750</xdr:rowOff>
    </xdr:from>
    <xdr:to>
      <xdr:col>7</xdr:col>
      <xdr:colOff>532946</xdr:colOff>
      <xdr:row>15</xdr:row>
      <xdr:rowOff>20411</xdr:rowOff>
    </xdr:to>
    <xdr:sp macro="[0]!J3C8" textlink="">
      <xdr:nvSpPr>
        <xdr:cNvPr id="48" name="Flèche : bas 47">
          <a:extLst>
            <a:ext uri="{FF2B5EF4-FFF2-40B4-BE49-F238E27FC236}">
              <a16:creationId xmlns="" xmlns:a16="http://schemas.microsoft.com/office/drawing/2014/main" id="{00000000-0008-0000-0700-000030000000}"/>
            </a:ext>
          </a:extLst>
        </xdr:cNvPr>
        <xdr:cNvSpPr/>
      </xdr:nvSpPr>
      <xdr:spPr>
        <a:xfrm>
          <a:off x="54292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15</xdr:row>
      <xdr:rowOff>285750</xdr:rowOff>
    </xdr:from>
    <xdr:to>
      <xdr:col>7</xdr:col>
      <xdr:colOff>532946</xdr:colOff>
      <xdr:row>16</xdr:row>
      <xdr:rowOff>20411</xdr:rowOff>
    </xdr:to>
    <xdr:sp macro="[0]!J3C8" textlink="">
      <xdr:nvSpPr>
        <xdr:cNvPr id="49" name="Flèche : bas 48">
          <a:extLst>
            <a:ext uri="{FF2B5EF4-FFF2-40B4-BE49-F238E27FC236}">
              <a16:creationId xmlns="" xmlns:a16="http://schemas.microsoft.com/office/drawing/2014/main" id="{00000000-0008-0000-0700-000031000000}"/>
            </a:ext>
          </a:extLst>
        </xdr:cNvPr>
        <xdr:cNvSpPr/>
      </xdr:nvSpPr>
      <xdr:spPr>
        <a:xfrm>
          <a:off x="5429250" y="1714500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15</xdr:row>
      <xdr:rowOff>285750</xdr:rowOff>
    </xdr:from>
    <xdr:to>
      <xdr:col>7</xdr:col>
      <xdr:colOff>532946</xdr:colOff>
      <xdr:row>16</xdr:row>
      <xdr:rowOff>20411</xdr:rowOff>
    </xdr:to>
    <xdr:sp macro="[0]!J3C8" textlink="">
      <xdr:nvSpPr>
        <xdr:cNvPr id="50" name="Flèche : bas 49">
          <a:extLst>
            <a:ext uri="{FF2B5EF4-FFF2-40B4-BE49-F238E27FC236}">
              <a16:creationId xmlns="" xmlns:a16="http://schemas.microsoft.com/office/drawing/2014/main" id="{00000000-0008-0000-0700-000032000000}"/>
            </a:ext>
          </a:extLst>
        </xdr:cNvPr>
        <xdr:cNvSpPr/>
      </xdr:nvSpPr>
      <xdr:spPr>
        <a:xfrm>
          <a:off x="54292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16</xdr:row>
      <xdr:rowOff>285750</xdr:rowOff>
    </xdr:from>
    <xdr:to>
      <xdr:col>7</xdr:col>
      <xdr:colOff>532946</xdr:colOff>
      <xdr:row>17</xdr:row>
      <xdr:rowOff>20411</xdr:rowOff>
    </xdr:to>
    <xdr:sp macro="[0]!J3C8" textlink="">
      <xdr:nvSpPr>
        <xdr:cNvPr id="51" name="Flèche : bas 50">
          <a:extLst>
            <a:ext uri="{FF2B5EF4-FFF2-40B4-BE49-F238E27FC236}">
              <a16:creationId xmlns="" xmlns:a16="http://schemas.microsoft.com/office/drawing/2014/main" id="{00000000-0008-0000-0700-000033000000}"/>
            </a:ext>
          </a:extLst>
        </xdr:cNvPr>
        <xdr:cNvSpPr/>
      </xdr:nvSpPr>
      <xdr:spPr>
        <a:xfrm>
          <a:off x="5429250" y="1714500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16</xdr:row>
      <xdr:rowOff>285750</xdr:rowOff>
    </xdr:from>
    <xdr:to>
      <xdr:col>7</xdr:col>
      <xdr:colOff>532946</xdr:colOff>
      <xdr:row>17</xdr:row>
      <xdr:rowOff>20411</xdr:rowOff>
    </xdr:to>
    <xdr:sp macro="[0]!J3C8" textlink="">
      <xdr:nvSpPr>
        <xdr:cNvPr id="52" name="Flèche : bas 51">
          <a:extLst>
            <a:ext uri="{FF2B5EF4-FFF2-40B4-BE49-F238E27FC236}">
              <a16:creationId xmlns="" xmlns:a16="http://schemas.microsoft.com/office/drawing/2014/main" id="{00000000-0008-0000-0700-000034000000}"/>
            </a:ext>
          </a:extLst>
        </xdr:cNvPr>
        <xdr:cNvSpPr/>
      </xdr:nvSpPr>
      <xdr:spPr>
        <a:xfrm>
          <a:off x="54292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17</xdr:row>
      <xdr:rowOff>285750</xdr:rowOff>
    </xdr:from>
    <xdr:to>
      <xdr:col>7</xdr:col>
      <xdr:colOff>532946</xdr:colOff>
      <xdr:row>18</xdr:row>
      <xdr:rowOff>20411</xdr:rowOff>
    </xdr:to>
    <xdr:sp macro="[0]!J3C8" textlink="">
      <xdr:nvSpPr>
        <xdr:cNvPr id="53" name="Flèche : bas 52">
          <a:extLst>
            <a:ext uri="{FF2B5EF4-FFF2-40B4-BE49-F238E27FC236}">
              <a16:creationId xmlns="" xmlns:a16="http://schemas.microsoft.com/office/drawing/2014/main" id="{00000000-0008-0000-0700-000035000000}"/>
            </a:ext>
          </a:extLst>
        </xdr:cNvPr>
        <xdr:cNvSpPr/>
      </xdr:nvSpPr>
      <xdr:spPr>
        <a:xfrm>
          <a:off x="5429250" y="1714500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17</xdr:row>
      <xdr:rowOff>285750</xdr:rowOff>
    </xdr:from>
    <xdr:to>
      <xdr:col>7</xdr:col>
      <xdr:colOff>532946</xdr:colOff>
      <xdr:row>18</xdr:row>
      <xdr:rowOff>20411</xdr:rowOff>
    </xdr:to>
    <xdr:sp macro="[0]!J3C8" textlink="">
      <xdr:nvSpPr>
        <xdr:cNvPr id="54" name="Flèche : bas 53">
          <a:extLst>
            <a:ext uri="{FF2B5EF4-FFF2-40B4-BE49-F238E27FC236}">
              <a16:creationId xmlns="" xmlns:a16="http://schemas.microsoft.com/office/drawing/2014/main" id="{00000000-0008-0000-0700-000036000000}"/>
            </a:ext>
          </a:extLst>
        </xdr:cNvPr>
        <xdr:cNvSpPr/>
      </xdr:nvSpPr>
      <xdr:spPr>
        <a:xfrm>
          <a:off x="54292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0</xdr:row>
          <xdr:rowOff>333375</xdr:rowOff>
        </xdr:from>
        <xdr:to>
          <xdr:col>10</xdr:col>
          <xdr:colOff>0</xdr:colOff>
          <xdr:row>1</xdr:row>
          <xdr:rowOff>0</xdr:rowOff>
        </xdr:to>
        <xdr:sp macro="" textlink="">
          <xdr:nvSpPr>
            <xdr:cNvPr id="6152" name="Button 12" hidden="1">
              <a:extLst>
                <a:ext uri="{63B3BB69-23CF-44E3-9099-C40C66FF867C}">
                  <a14:compatExt spid="_x0000_s6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Partie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123825</xdr:colOff>
          <xdr:row>0</xdr:row>
          <xdr:rowOff>333375</xdr:rowOff>
        </xdr:from>
        <xdr:to>
          <xdr:col>12</xdr:col>
          <xdr:colOff>0</xdr:colOff>
          <xdr:row>1</xdr:row>
          <xdr:rowOff>0</xdr:rowOff>
        </xdr:to>
        <xdr:sp macro="" textlink="">
          <xdr:nvSpPr>
            <xdr:cNvPr id="6153" name="Button 12" hidden="1">
              <a:extLst>
                <a:ext uri="{63B3BB69-23CF-44E3-9099-C40C66FF867C}">
                  <a14:compatExt spid="_x0000_s6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Reprendre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123825</xdr:colOff>
          <xdr:row>0</xdr:row>
          <xdr:rowOff>333375</xdr:rowOff>
        </xdr:from>
        <xdr:to>
          <xdr:col>14</xdr:col>
          <xdr:colOff>0</xdr:colOff>
          <xdr:row>1</xdr:row>
          <xdr:rowOff>0</xdr:rowOff>
        </xdr:to>
        <xdr:sp macro="" textlink="">
          <xdr:nvSpPr>
            <xdr:cNvPr id="6154" name="Button 12" hidden="1">
              <a:extLst>
                <a:ext uri="{63B3BB69-23CF-44E3-9099-C40C66FF867C}">
                  <a14:compatExt spid="_x0000_s6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123825</xdr:colOff>
          <xdr:row>0</xdr:row>
          <xdr:rowOff>333375</xdr:rowOff>
        </xdr:from>
        <xdr:to>
          <xdr:col>16</xdr:col>
          <xdr:colOff>0</xdr:colOff>
          <xdr:row>1</xdr:row>
          <xdr:rowOff>0</xdr:rowOff>
        </xdr:to>
        <xdr:sp macro="" textlink="">
          <xdr:nvSpPr>
            <xdr:cNvPr id="6155" name="Button 12" hidden="1">
              <a:extLst>
                <a:ext uri="{63B3BB69-23CF-44E3-9099-C40C66FF867C}">
                  <a14:compatExt spid="_x0000_s6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123825</xdr:colOff>
          <xdr:row>0</xdr:row>
          <xdr:rowOff>333375</xdr:rowOff>
        </xdr:from>
        <xdr:to>
          <xdr:col>18</xdr:col>
          <xdr:colOff>0</xdr:colOff>
          <xdr:row>1</xdr:row>
          <xdr:rowOff>0</xdr:rowOff>
        </xdr:to>
        <xdr:sp macro="" textlink="">
          <xdr:nvSpPr>
            <xdr:cNvPr id="6156" name="Button 12" hidden="1">
              <a:extLst>
                <a:ext uri="{63B3BB69-23CF-44E3-9099-C40C66FF867C}">
                  <a14:compatExt spid="_x0000_s6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Règles du jeu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123825</xdr:colOff>
          <xdr:row>0</xdr:row>
          <xdr:rowOff>333375</xdr:rowOff>
        </xdr:from>
        <xdr:to>
          <xdr:col>20</xdr:col>
          <xdr:colOff>0</xdr:colOff>
          <xdr:row>1</xdr:row>
          <xdr:rowOff>0</xdr:rowOff>
        </xdr:to>
        <xdr:sp macro="" textlink="">
          <xdr:nvSpPr>
            <xdr:cNvPr id="6157" name="Button 12" hidden="1">
              <a:extLst>
                <a:ext uri="{63B3BB69-23CF-44E3-9099-C40C66FF867C}">
                  <a14:compatExt spid="_x0000_s6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514350</xdr:colOff>
          <xdr:row>5</xdr:row>
          <xdr:rowOff>114300</xdr:rowOff>
        </xdr:from>
        <xdr:to>
          <xdr:col>12</xdr:col>
          <xdr:colOff>485775</xdr:colOff>
          <xdr:row>6</xdr:row>
          <xdr:rowOff>19050</xdr:rowOff>
        </xdr:to>
        <xdr:sp macro="" textlink="">
          <xdr:nvSpPr>
            <xdr:cNvPr id="12289" name="Button 5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les compteurs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514350</xdr:colOff>
          <xdr:row>4</xdr:row>
          <xdr:rowOff>28575</xdr:rowOff>
        </xdr:from>
        <xdr:to>
          <xdr:col>12</xdr:col>
          <xdr:colOff>514350</xdr:colOff>
          <xdr:row>4</xdr:row>
          <xdr:rowOff>647700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 les noms et les couleurs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158425</xdr:colOff>
      <xdr:row>1</xdr:row>
      <xdr:rowOff>285750</xdr:rowOff>
    </xdr:from>
    <xdr:to>
      <xdr:col>3</xdr:col>
      <xdr:colOff>484996</xdr:colOff>
      <xdr:row>2</xdr:row>
      <xdr:rowOff>20411</xdr:rowOff>
    </xdr:to>
    <xdr:sp macro="[0]!CJouer" textlink="">
      <xdr:nvSpPr>
        <xdr:cNvPr id="4" name="Flèche : bas 3">
          <a:extLst>
            <a:ext uri="{FF2B5EF4-FFF2-40B4-BE49-F238E27FC236}">
              <a16:creationId xmlns="" xmlns:a16="http://schemas.microsoft.com/office/drawing/2014/main" id="{00000000-0008-0000-0800-000004000000}"/>
            </a:ext>
          </a:extLst>
        </xdr:cNvPr>
        <xdr:cNvSpPr/>
      </xdr:nvSpPr>
      <xdr:spPr>
        <a:xfrm>
          <a:off x="24158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134451</xdr:colOff>
      <xdr:row>1</xdr:row>
      <xdr:rowOff>285750</xdr:rowOff>
    </xdr:from>
    <xdr:to>
      <xdr:col>1</xdr:col>
      <xdr:colOff>461022</xdr:colOff>
      <xdr:row>2</xdr:row>
      <xdr:rowOff>20411</xdr:rowOff>
    </xdr:to>
    <xdr:sp macro="[0]!CJouer" textlink="">
      <xdr:nvSpPr>
        <xdr:cNvPr id="5" name="Flèche : bas 4">
          <a:extLst>
            <a:ext uri="{FF2B5EF4-FFF2-40B4-BE49-F238E27FC236}">
              <a16:creationId xmlns="" xmlns:a16="http://schemas.microsoft.com/office/drawing/2014/main" id="{00000000-0008-0000-0800-000005000000}"/>
            </a:ext>
          </a:extLst>
        </xdr:cNvPr>
        <xdr:cNvSpPr/>
      </xdr:nvSpPr>
      <xdr:spPr>
        <a:xfrm>
          <a:off x="886926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122464</xdr:colOff>
      <xdr:row>1</xdr:row>
      <xdr:rowOff>285750</xdr:rowOff>
    </xdr:from>
    <xdr:to>
      <xdr:col>0</xdr:col>
      <xdr:colOff>449035</xdr:colOff>
      <xdr:row>2</xdr:row>
      <xdr:rowOff>20411</xdr:rowOff>
    </xdr:to>
    <xdr:sp macro="[0]!CJouer" textlink="">
      <xdr:nvSpPr>
        <xdr:cNvPr id="6" name="Flèche : bas 5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SpPr/>
      </xdr:nvSpPr>
      <xdr:spPr>
        <a:xfrm>
          <a:off x="122464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146438</xdr:colOff>
      <xdr:row>1</xdr:row>
      <xdr:rowOff>285750</xdr:rowOff>
    </xdr:from>
    <xdr:to>
      <xdr:col>2</xdr:col>
      <xdr:colOff>473009</xdr:colOff>
      <xdr:row>2</xdr:row>
      <xdr:rowOff>20411</xdr:rowOff>
    </xdr:to>
    <xdr:sp macro="[0]!CJouer" textlink="">
      <xdr:nvSpPr>
        <xdr:cNvPr id="7" name="Flèche : bas 6">
          <a:extLst>
            <a:ext uri="{FF2B5EF4-FFF2-40B4-BE49-F238E27FC236}">
              <a16:creationId xmlns="" xmlns:a16="http://schemas.microsoft.com/office/drawing/2014/main" id="{00000000-0008-0000-0800-000007000000}"/>
            </a:ext>
          </a:extLst>
        </xdr:cNvPr>
        <xdr:cNvSpPr/>
      </xdr:nvSpPr>
      <xdr:spPr>
        <a:xfrm>
          <a:off x="1651388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170412</xdr:colOff>
      <xdr:row>1</xdr:row>
      <xdr:rowOff>285750</xdr:rowOff>
    </xdr:from>
    <xdr:to>
      <xdr:col>4</xdr:col>
      <xdr:colOff>496983</xdr:colOff>
      <xdr:row>2</xdr:row>
      <xdr:rowOff>20411</xdr:rowOff>
    </xdr:to>
    <xdr:sp macro="[0]!CJouer" textlink="">
      <xdr:nvSpPr>
        <xdr:cNvPr id="8" name="Flèche : bas 7">
          <a:extLst>
            <a:ext uri="{FF2B5EF4-FFF2-40B4-BE49-F238E27FC236}">
              <a16:creationId xmlns="" xmlns:a16="http://schemas.microsoft.com/office/drawing/2014/main" id="{00000000-0008-0000-0800-000008000000}"/>
            </a:ext>
          </a:extLst>
        </xdr:cNvPr>
        <xdr:cNvSpPr/>
      </xdr:nvSpPr>
      <xdr:spPr>
        <a:xfrm>
          <a:off x="3180312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182399</xdr:colOff>
      <xdr:row>1</xdr:row>
      <xdr:rowOff>285750</xdr:rowOff>
    </xdr:from>
    <xdr:to>
      <xdr:col>5</xdr:col>
      <xdr:colOff>508970</xdr:colOff>
      <xdr:row>2</xdr:row>
      <xdr:rowOff>20411</xdr:rowOff>
    </xdr:to>
    <xdr:sp macro="[0]!CJouer" textlink="">
      <xdr:nvSpPr>
        <xdr:cNvPr id="9" name="Flèche : bas 8">
          <a:extLst>
            <a:ext uri="{FF2B5EF4-FFF2-40B4-BE49-F238E27FC236}">
              <a16:creationId xmlns="" xmlns:a16="http://schemas.microsoft.com/office/drawing/2014/main" id="{00000000-0008-0000-0800-000009000000}"/>
            </a:ext>
          </a:extLst>
        </xdr:cNvPr>
        <xdr:cNvSpPr/>
      </xdr:nvSpPr>
      <xdr:spPr>
        <a:xfrm>
          <a:off x="3944774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194386</xdr:colOff>
      <xdr:row>1</xdr:row>
      <xdr:rowOff>285750</xdr:rowOff>
    </xdr:from>
    <xdr:to>
      <xdr:col>6</xdr:col>
      <xdr:colOff>520957</xdr:colOff>
      <xdr:row>2</xdr:row>
      <xdr:rowOff>20411</xdr:rowOff>
    </xdr:to>
    <xdr:sp macro="[0]!CJouer" textlink="">
      <xdr:nvSpPr>
        <xdr:cNvPr id="10" name="Flèche : bas 9">
          <a:extLst>
            <a:ext uri="{FF2B5EF4-FFF2-40B4-BE49-F238E27FC236}">
              <a16:creationId xmlns="" xmlns:a16="http://schemas.microsoft.com/office/drawing/2014/main" id="{00000000-0008-0000-0800-00000A000000}"/>
            </a:ext>
          </a:extLst>
        </xdr:cNvPr>
        <xdr:cNvSpPr/>
      </xdr:nvSpPr>
      <xdr:spPr>
        <a:xfrm>
          <a:off x="4709236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</xdr:row>
      <xdr:rowOff>285750</xdr:rowOff>
    </xdr:from>
    <xdr:to>
      <xdr:col>7</xdr:col>
      <xdr:colOff>532946</xdr:colOff>
      <xdr:row>2</xdr:row>
      <xdr:rowOff>20411</xdr:rowOff>
    </xdr:to>
    <xdr:sp macro="[0]!CJouer" textlink="">
      <xdr:nvSpPr>
        <xdr:cNvPr id="11" name="Flèche : bas 10">
          <a:extLst>
            <a:ext uri="{FF2B5EF4-FFF2-40B4-BE49-F238E27FC236}">
              <a16:creationId xmlns="" xmlns:a16="http://schemas.microsoft.com/office/drawing/2014/main" id="{00000000-0008-0000-0800-00000B000000}"/>
            </a:ext>
          </a:extLst>
        </xdr:cNvPr>
        <xdr:cNvSpPr/>
      </xdr:nvSpPr>
      <xdr:spPr>
        <a:xfrm>
          <a:off x="547370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9</xdr:row>
      <xdr:rowOff>285750</xdr:rowOff>
    </xdr:from>
    <xdr:to>
      <xdr:col>7</xdr:col>
      <xdr:colOff>532946</xdr:colOff>
      <xdr:row>10</xdr:row>
      <xdr:rowOff>20411</xdr:rowOff>
    </xdr:to>
    <xdr:sp macro="[0]!J3C8" textlink="">
      <xdr:nvSpPr>
        <xdr:cNvPr id="12" name="Flèche : bas 11">
          <a:extLst>
            <a:ext uri="{FF2B5EF4-FFF2-40B4-BE49-F238E27FC236}">
              <a16:creationId xmlns="" xmlns:a16="http://schemas.microsoft.com/office/drawing/2014/main" id="{00000000-0008-0000-0800-00000C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9</xdr:row>
      <xdr:rowOff>285750</xdr:rowOff>
    </xdr:from>
    <xdr:to>
      <xdr:col>7</xdr:col>
      <xdr:colOff>532946</xdr:colOff>
      <xdr:row>10</xdr:row>
      <xdr:rowOff>20411</xdr:rowOff>
    </xdr:to>
    <xdr:sp macro="[0]!J3C8" textlink="">
      <xdr:nvSpPr>
        <xdr:cNvPr id="13" name="Flèche : bas 12">
          <a:extLst>
            <a:ext uri="{FF2B5EF4-FFF2-40B4-BE49-F238E27FC236}">
              <a16:creationId xmlns="" xmlns:a16="http://schemas.microsoft.com/office/drawing/2014/main" id="{00000000-0008-0000-0800-00000D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10</xdr:row>
      <xdr:rowOff>285750</xdr:rowOff>
    </xdr:from>
    <xdr:to>
      <xdr:col>7</xdr:col>
      <xdr:colOff>532946</xdr:colOff>
      <xdr:row>11</xdr:row>
      <xdr:rowOff>20411</xdr:rowOff>
    </xdr:to>
    <xdr:sp macro="[0]!J3C8" textlink="">
      <xdr:nvSpPr>
        <xdr:cNvPr id="14" name="Flèche : bas 13">
          <a:extLst>
            <a:ext uri="{FF2B5EF4-FFF2-40B4-BE49-F238E27FC236}">
              <a16:creationId xmlns="" xmlns:a16="http://schemas.microsoft.com/office/drawing/2014/main" id="{00000000-0008-0000-0800-00000E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10</xdr:row>
      <xdr:rowOff>285750</xdr:rowOff>
    </xdr:from>
    <xdr:to>
      <xdr:col>7</xdr:col>
      <xdr:colOff>532946</xdr:colOff>
      <xdr:row>11</xdr:row>
      <xdr:rowOff>20411</xdr:rowOff>
    </xdr:to>
    <xdr:sp macro="[0]!J3C8" textlink="">
      <xdr:nvSpPr>
        <xdr:cNvPr id="15" name="Flèche : bas 14">
          <a:extLst>
            <a:ext uri="{FF2B5EF4-FFF2-40B4-BE49-F238E27FC236}">
              <a16:creationId xmlns="" xmlns:a16="http://schemas.microsoft.com/office/drawing/2014/main" id="{00000000-0008-0000-0800-00000F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11</xdr:row>
      <xdr:rowOff>285750</xdr:rowOff>
    </xdr:from>
    <xdr:to>
      <xdr:col>7</xdr:col>
      <xdr:colOff>532946</xdr:colOff>
      <xdr:row>12</xdr:row>
      <xdr:rowOff>20411</xdr:rowOff>
    </xdr:to>
    <xdr:sp macro="[0]!J3C8" textlink="">
      <xdr:nvSpPr>
        <xdr:cNvPr id="16" name="Flèche : bas 15">
          <a:extLst>
            <a:ext uri="{FF2B5EF4-FFF2-40B4-BE49-F238E27FC236}">
              <a16:creationId xmlns="" xmlns:a16="http://schemas.microsoft.com/office/drawing/2014/main" id="{00000000-0008-0000-0800-000010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11</xdr:row>
      <xdr:rowOff>285750</xdr:rowOff>
    </xdr:from>
    <xdr:to>
      <xdr:col>7</xdr:col>
      <xdr:colOff>532946</xdr:colOff>
      <xdr:row>12</xdr:row>
      <xdr:rowOff>20411</xdr:rowOff>
    </xdr:to>
    <xdr:sp macro="[0]!J3C8" textlink="">
      <xdr:nvSpPr>
        <xdr:cNvPr id="17" name="Flèche : bas 16">
          <a:extLst>
            <a:ext uri="{FF2B5EF4-FFF2-40B4-BE49-F238E27FC236}">
              <a16:creationId xmlns="" xmlns:a16="http://schemas.microsoft.com/office/drawing/2014/main" id="{00000000-0008-0000-0800-000011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12</xdr:row>
      <xdr:rowOff>285750</xdr:rowOff>
    </xdr:from>
    <xdr:to>
      <xdr:col>7</xdr:col>
      <xdr:colOff>532946</xdr:colOff>
      <xdr:row>13</xdr:row>
      <xdr:rowOff>20411</xdr:rowOff>
    </xdr:to>
    <xdr:sp macro="[0]!J3C8" textlink="">
      <xdr:nvSpPr>
        <xdr:cNvPr id="18" name="Flèche : bas 17">
          <a:extLst>
            <a:ext uri="{FF2B5EF4-FFF2-40B4-BE49-F238E27FC236}">
              <a16:creationId xmlns="" xmlns:a16="http://schemas.microsoft.com/office/drawing/2014/main" id="{00000000-0008-0000-0800-000012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12</xdr:row>
      <xdr:rowOff>285750</xdr:rowOff>
    </xdr:from>
    <xdr:to>
      <xdr:col>7</xdr:col>
      <xdr:colOff>532946</xdr:colOff>
      <xdr:row>13</xdr:row>
      <xdr:rowOff>20411</xdr:rowOff>
    </xdr:to>
    <xdr:sp macro="[0]!J3C8" textlink="">
      <xdr:nvSpPr>
        <xdr:cNvPr id="19" name="Flèche : bas 18">
          <a:extLst>
            <a:ext uri="{FF2B5EF4-FFF2-40B4-BE49-F238E27FC236}">
              <a16:creationId xmlns="" xmlns:a16="http://schemas.microsoft.com/office/drawing/2014/main" id="{00000000-0008-0000-0800-000013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13</xdr:row>
      <xdr:rowOff>285750</xdr:rowOff>
    </xdr:from>
    <xdr:to>
      <xdr:col>7</xdr:col>
      <xdr:colOff>532946</xdr:colOff>
      <xdr:row>14</xdr:row>
      <xdr:rowOff>20411</xdr:rowOff>
    </xdr:to>
    <xdr:sp macro="[0]!J3C8" textlink="">
      <xdr:nvSpPr>
        <xdr:cNvPr id="20" name="Flèche : bas 19">
          <a:extLst>
            <a:ext uri="{FF2B5EF4-FFF2-40B4-BE49-F238E27FC236}">
              <a16:creationId xmlns="" xmlns:a16="http://schemas.microsoft.com/office/drawing/2014/main" id="{00000000-0008-0000-0800-000014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13</xdr:row>
      <xdr:rowOff>285750</xdr:rowOff>
    </xdr:from>
    <xdr:to>
      <xdr:col>7</xdr:col>
      <xdr:colOff>532946</xdr:colOff>
      <xdr:row>14</xdr:row>
      <xdr:rowOff>20411</xdr:rowOff>
    </xdr:to>
    <xdr:sp macro="[0]!J3C8" textlink="">
      <xdr:nvSpPr>
        <xdr:cNvPr id="21" name="Flèche : bas 20">
          <a:extLst>
            <a:ext uri="{FF2B5EF4-FFF2-40B4-BE49-F238E27FC236}">
              <a16:creationId xmlns="" xmlns:a16="http://schemas.microsoft.com/office/drawing/2014/main" id="{00000000-0008-0000-0800-000015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14</xdr:row>
      <xdr:rowOff>285750</xdr:rowOff>
    </xdr:from>
    <xdr:to>
      <xdr:col>7</xdr:col>
      <xdr:colOff>532946</xdr:colOff>
      <xdr:row>15</xdr:row>
      <xdr:rowOff>20411</xdr:rowOff>
    </xdr:to>
    <xdr:sp macro="[0]!J3C8" textlink="">
      <xdr:nvSpPr>
        <xdr:cNvPr id="22" name="Flèche : bas 21">
          <a:extLst>
            <a:ext uri="{FF2B5EF4-FFF2-40B4-BE49-F238E27FC236}">
              <a16:creationId xmlns="" xmlns:a16="http://schemas.microsoft.com/office/drawing/2014/main" id="{00000000-0008-0000-0800-000016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14</xdr:row>
      <xdr:rowOff>285750</xdr:rowOff>
    </xdr:from>
    <xdr:to>
      <xdr:col>7</xdr:col>
      <xdr:colOff>532946</xdr:colOff>
      <xdr:row>15</xdr:row>
      <xdr:rowOff>20411</xdr:rowOff>
    </xdr:to>
    <xdr:sp macro="[0]!J3C8" textlink="">
      <xdr:nvSpPr>
        <xdr:cNvPr id="23" name="Flèche : bas 22">
          <a:extLst>
            <a:ext uri="{FF2B5EF4-FFF2-40B4-BE49-F238E27FC236}">
              <a16:creationId xmlns="" xmlns:a16="http://schemas.microsoft.com/office/drawing/2014/main" id="{00000000-0008-0000-0800-000017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15</xdr:row>
      <xdr:rowOff>285750</xdr:rowOff>
    </xdr:from>
    <xdr:to>
      <xdr:col>7</xdr:col>
      <xdr:colOff>532946</xdr:colOff>
      <xdr:row>16</xdr:row>
      <xdr:rowOff>20411</xdr:rowOff>
    </xdr:to>
    <xdr:sp macro="[0]!J3C8" textlink="">
      <xdr:nvSpPr>
        <xdr:cNvPr id="24" name="Flèche : bas 23">
          <a:extLst>
            <a:ext uri="{FF2B5EF4-FFF2-40B4-BE49-F238E27FC236}">
              <a16:creationId xmlns="" xmlns:a16="http://schemas.microsoft.com/office/drawing/2014/main" id="{00000000-0008-0000-0800-000018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15</xdr:row>
      <xdr:rowOff>285750</xdr:rowOff>
    </xdr:from>
    <xdr:to>
      <xdr:col>7</xdr:col>
      <xdr:colOff>532946</xdr:colOff>
      <xdr:row>16</xdr:row>
      <xdr:rowOff>20411</xdr:rowOff>
    </xdr:to>
    <xdr:sp macro="[0]!J3C8" textlink="">
      <xdr:nvSpPr>
        <xdr:cNvPr id="25" name="Flèche : bas 24">
          <a:extLst>
            <a:ext uri="{FF2B5EF4-FFF2-40B4-BE49-F238E27FC236}">
              <a16:creationId xmlns="" xmlns:a16="http://schemas.microsoft.com/office/drawing/2014/main" id="{00000000-0008-0000-0800-000019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16</xdr:row>
      <xdr:rowOff>285750</xdr:rowOff>
    </xdr:from>
    <xdr:to>
      <xdr:col>7</xdr:col>
      <xdr:colOff>532946</xdr:colOff>
      <xdr:row>17</xdr:row>
      <xdr:rowOff>20411</xdr:rowOff>
    </xdr:to>
    <xdr:sp macro="[0]!J3C8" textlink="">
      <xdr:nvSpPr>
        <xdr:cNvPr id="26" name="Flèche : bas 25">
          <a:extLst>
            <a:ext uri="{FF2B5EF4-FFF2-40B4-BE49-F238E27FC236}">
              <a16:creationId xmlns="" xmlns:a16="http://schemas.microsoft.com/office/drawing/2014/main" id="{00000000-0008-0000-0800-00001A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16</xdr:row>
      <xdr:rowOff>285750</xdr:rowOff>
    </xdr:from>
    <xdr:to>
      <xdr:col>7</xdr:col>
      <xdr:colOff>532946</xdr:colOff>
      <xdr:row>17</xdr:row>
      <xdr:rowOff>20411</xdr:rowOff>
    </xdr:to>
    <xdr:sp macro="[0]!J3C8" textlink="">
      <xdr:nvSpPr>
        <xdr:cNvPr id="27" name="Flèche : bas 26">
          <a:extLst>
            <a:ext uri="{FF2B5EF4-FFF2-40B4-BE49-F238E27FC236}">
              <a16:creationId xmlns="" xmlns:a16="http://schemas.microsoft.com/office/drawing/2014/main" id="{00000000-0008-0000-0800-00001B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17</xdr:row>
      <xdr:rowOff>285750</xdr:rowOff>
    </xdr:from>
    <xdr:to>
      <xdr:col>7</xdr:col>
      <xdr:colOff>532946</xdr:colOff>
      <xdr:row>18</xdr:row>
      <xdr:rowOff>20411</xdr:rowOff>
    </xdr:to>
    <xdr:sp macro="[0]!J3C8" textlink="">
      <xdr:nvSpPr>
        <xdr:cNvPr id="28" name="Flèche : bas 27">
          <a:extLst>
            <a:ext uri="{FF2B5EF4-FFF2-40B4-BE49-F238E27FC236}">
              <a16:creationId xmlns="" xmlns:a16="http://schemas.microsoft.com/office/drawing/2014/main" id="{00000000-0008-0000-0800-00001C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17</xdr:row>
      <xdr:rowOff>285750</xdr:rowOff>
    </xdr:from>
    <xdr:to>
      <xdr:col>7</xdr:col>
      <xdr:colOff>532946</xdr:colOff>
      <xdr:row>18</xdr:row>
      <xdr:rowOff>20411</xdr:rowOff>
    </xdr:to>
    <xdr:sp macro="[0]!J3C8" textlink="">
      <xdr:nvSpPr>
        <xdr:cNvPr id="29" name="Flèche : bas 28">
          <a:extLst>
            <a:ext uri="{FF2B5EF4-FFF2-40B4-BE49-F238E27FC236}">
              <a16:creationId xmlns="" xmlns:a16="http://schemas.microsoft.com/office/drawing/2014/main" id="{00000000-0008-0000-0800-00001D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0</xdr:row>
          <xdr:rowOff>333375</xdr:rowOff>
        </xdr:from>
        <xdr:to>
          <xdr:col>10</xdr:col>
          <xdr:colOff>0</xdr:colOff>
          <xdr:row>1</xdr:row>
          <xdr:rowOff>0</xdr:rowOff>
        </xdr:to>
        <xdr:sp macro="" textlink="">
          <xdr:nvSpPr>
            <xdr:cNvPr id="12291" name="Button 12" hidden="1">
              <a:extLst>
                <a:ext uri="{63B3BB69-23CF-44E3-9099-C40C66FF867C}">
                  <a14:compatExt spid="_x0000_s1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Partie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123825</xdr:colOff>
          <xdr:row>0</xdr:row>
          <xdr:rowOff>333375</xdr:rowOff>
        </xdr:from>
        <xdr:to>
          <xdr:col>12</xdr:col>
          <xdr:colOff>0</xdr:colOff>
          <xdr:row>1</xdr:row>
          <xdr:rowOff>0</xdr:rowOff>
        </xdr:to>
        <xdr:sp macro="" textlink="">
          <xdr:nvSpPr>
            <xdr:cNvPr id="12292" name="Button 4" hidden="1">
              <a:extLst>
                <a:ext uri="{63B3BB69-23CF-44E3-9099-C40C66FF867C}">
                  <a14:compatExt spid="_x0000_s12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Reprendre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123825</xdr:colOff>
          <xdr:row>0</xdr:row>
          <xdr:rowOff>333375</xdr:rowOff>
        </xdr:from>
        <xdr:to>
          <xdr:col>14</xdr:col>
          <xdr:colOff>0</xdr:colOff>
          <xdr:row>1</xdr:row>
          <xdr:rowOff>0</xdr:rowOff>
        </xdr:to>
        <xdr:sp macro="" textlink="">
          <xdr:nvSpPr>
            <xdr:cNvPr id="12293" name="Button 5" hidden="1">
              <a:extLst>
                <a:ext uri="{63B3BB69-23CF-44E3-9099-C40C66FF867C}">
                  <a14:compatExt spid="_x0000_s12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123825</xdr:colOff>
          <xdr:row>0</xdr:row>
          <xdr:rowOff>333375</xdr:rowOff>
        </xdr:from>
        <xdr:to>
          <xdr:col>16</xdr:col>
          <xdr:colOff>0</xdr:colOff>
          <xdr:row>1</xdr:row>
          <xdr:rowOff>0</xdr:rowOff>
        </xdr:to>
        <xdr:sp macro="" textlink="">
          <xdr:nvSpPr>
            <xdr:cNvPr id="12294" name="Button 6" hidden="1">
              <a:extLst>
                <a:ext uri="{63B3BB69-23CF-44E3-9099-C40C66FF867C}">
                  <a14:compatExt spid="_x0000_s12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123825</xdr:colOff>
          <xdr:row>0</xdr:row>
          <xdr:rowOff>333375</xdr:rowOff>
        </xdr:from>
        <xdr:to>
          <xdr:col>18</xdr:col>
          <xdr:colOff>0</xdr:colOff>
          <xdr:row>1</xdr:row>
          <xdr:rowOff>0</xdr:rowOff>
        </xdr:to>
        <xdr:sp macro="" textlink="">
          <xdr:nvSpPr>
            <xdr:cNvPr id="12295" name="Button 7" hidden="1">
              <a:extLst>
                <a:ext uri="{63B3BB69-23CF-44E3-9099-C40C66FF867C}">
                  <a14:compatExt spid="_x0000_s12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Règles du jeu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123825</xdr:colOff>
          <xdr:row>0</xdr:row>
          <xdr:rowOff>333375</xdr:rowOff>
        </xdr:from>
        <xdr:to>
          <xdr:col>20</xdr:col>
          <xdr:colOff>0</xdr:colOff>
          <xdr:row>1</xdr:row>
          <xdr:rowOff>0</xdr:rowOff>
        </xdr:to>
        <xdr:sp macro="" textlink="">
          <xdr:nvSpPr>
            <xdr:cNvPr id="12296" name="Button 8" hidden="1">
              <a:extLst>
                <a:ext uri="{63B3BB69-23CF-44E3-9099-C40C66FF867C}">
                  <a14:compatExt spid="_x0000_s12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514350</xdr:colOff>
          <xdr:row>5</xdr:row>
          <xdr:rowOff>114300</xdr:rowOff>
        </xdr:from>
        <xdr:to>
          <xdr:col>12</xdr:col>
          <xdr:colOff>485775</xdr:colOff>
          <xdr:row>6</xdr:row>
          <xdr:rowOff>19050</xdr:rowOff>
        </xdr:to>
        <xdr:sp macro="" textlink="">
          <xdr:nvSpPr>
            <xdr:cNvPr id="13313" name="Button 5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Réinitialiser les compteurs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514350</xdr:colOff>
          <xdr:row>4</xdr:row>
          <xdr:rowOff>28575</xdr:rowOff>
        </xdr:from>
        <xdr:to>
          <xdr:col>12</xdr:col>
          <xdr:colOff>514350</xdr:colOff>
          <xdr:row>4</xdr:row>
          <xdr:rowOff>647700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 les noms et les couleurs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158425</xdr:colOff>
      <xdr:row>1</xdr:row>
      <xdr:rowOff>285750</xdr:rowOff>
    </xdr:from>
    <xdr:to>
      <xdr:col>3</xdr:col>
      <xdr:colOff>484996</xdr:colOff>
      <xdr:row>2</xdr:row>
      <xdr:rowOff>20411</xdr:rowOff>
    </xdr:to>
    <xdr:sp macro="[0]!CJouer" textlink="">
      <xdr:nvSpPr>
        <xdr:cNvPr id="4" name="Flèche : bas 3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/>
      </xdr:nvSpPr>
      <xdr:spPr>
        <a:xfrm>
          <a:off x="241585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134451</xdr:colOff>
      <xdr:row>1</xdr:row>
      <xdr:rowOff>285750</xdr:rowOff>
    </xdr:from>
    <xdr:to>
      <xdr:col>1</xdr:col>
      <xdr:colOff>461022</xdr:colOff>
      <xdr:row>2</xdr:row>
      <xdr:rowOff>20411</xdr:rowOff>
    </xdr:to>
    <xdr:sp macro="[0]!CJouer" textlink="">
      <xdr:nvSpPr>
        <xdr:cNvPr id="5" name="Flèche : bas 4">
          <a:extLst>
            <a:ext uri="{FF2B5EF4-FFF2-40B4-BE49-F238E27FC236}">
              <a16:creationId xmlns="" xmlns:a16="http://schemas.microsoft.com/office/drawing/2014/main" id="{00000000-0008-0000-0900-000005000000}"/>
            </a:ext>
          </a:extLst>
        </xdr:cNvPr>
        <xdr:cNvSpPr/>
      </xdr:nvSpPr>
      <xdr:spPr>
        <a:xfrm>
          <a:off x="886926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122464</xdr:colOff>
      <xdr:row>1</xdr:row>
      <xdr:rowOff>285750</xdr:rowOff>
    </xdr:from>
    <xdr:to>
      <xdr:col>0</xdr:col>
      <xdr:colOff>449035</xdr:colOff>
      <xdr:row>2</xdr:row>
      <xdr:rowOff>20411</xdr:rowOff>
    </xdr:to>
    <xdr:sp macro="[0]!CJouer" textlink="">
      <xdr:nvSpPr>
        <xdr:cNvPr id="6" name="Flèche : bas 5">
          <a:extLst>
            <a:ext uri="{FF2B5EF4-FFF2-40B4-BE49-F238E27FC236}">
              <a16:creationId xmlns="" xmlns:a16="http://schemas.microsoft.com/office/drawing/2014/main" id="{00000000-0008-0000-0900-000006000000}"/>
            </a:ext>
          </a:extLst>
        </xdr:cNvPr>
        <xdr:cNvSpPr/>
      </xdr:nvSpPr>
      <xdr:spPr>
        <a:xfrm>
          <a:off x="122464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146438</xdr:colOff>
      <xdr:row>1</xdr:row>
      <xdr:rowOff>285750</xdr:rowOff>
    </xdr:from>
    <xdr:to>
      <xdr:col>2</xdr:col>
      <xdr:colOff>473009</xdr:colOff>
      <xdr:row>2</xdr:row>
      <xdr:rowOff>20411</xdr:rowOff>
    </xdr:to>
    <xdr:sp macro="[0]!CJouer" textlink="">
      <xdr:nvSpPr>
        <xdr:cNvPr id="7" name="Flèche : bas 6">
          <a:extLst>
            <a:ext uri="{FF2B5EF4-FFF2-40B4-BE49-F238E27FC236}">
              <a16:creationId xmlns="" xmlns:a16="http://schemas.microsoft.com/office/drawing/2014/main" id="{00000000-0008-0000-0900-000007000000}"/>
            </a:ext>
          </a:extLst>
        </xdr:cNvPr>
        <xdr:cNvSpPr/>
      </xdr:nvSpPr>
      <xdr:spPr>
        <a:xfrm>
          <a:off x="1651388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170412</xdr:colOff>
      <xdr:row>1</xdr:row>
      <xdr:rowOff>285750</xdr:rowOff>
    </xdr:from>
    <xdr:to>
      <xdr:col>4</xdr:col>
      <xdr:colOff>496983</xdr:colOff>
      <xdr:row>2</xdr:row>
      <xdr:rowOff>20411</xdr:rowOff>
    </xdr:to>
    <xdr:sp macro="[0]!CJouer" textlink="">
      <xdr:nvSpPr>
        <xdr:cNvPr id="8" name="Flèche : bas 7">
          <a:extLst>
            <a:ext uri="{FF2B5EF4-FFF2-40B4-BE49-F238E27FC236}">
              <a16:creationId xmlns="" xmlns:a16="http://schemas.microsoft.com/office/drawing/2014/main" id="{00000000-0008-0000-0900-000008000000}"/>
            </a:ext>
          </a:extLst>
        </xdr:cNvPr>
        <xdr:cNvSpPr/>
      </xdr:nvSpPr>
      <xdr:spPr>
        <a:xfrm>
          <a:off x="3180312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182399</xdr:colOff>
      <xdr:row>1</xdr:row>
      <xdr:rowOff>285750</xdr:rowOff>
    </xdr:from>
    <xdr:to>
      <xdr:col>5</xdr:col>
      <xdr:colOff>508970</xdr:colOff>
      <xdr:row>2</xdr:row>
      <xdr:rowOff>20411</xdr:rowOff>
    </xdr:to>
    <xdr:sp macro="[0]!CJouer" textlink="">
      <xdr:nvSpPr>
        <xdr:cNvPr id="9" name="Flèche : bas 8">
          <a:extLst>
            <a:ext uri="{FF2B5EF4-FFF2-40B4-BE49-F238E27FC236}">
              <a16:creationId xmlns="" xmlns:a16="http://schemas.microsoft.com/office/drawing/2014/main" id="{00000000-0008-0000-0900-000009000000}"/>
            </a:ext>
          </a:extLst>
        </xdr:cNvPr>
        <xdr:cNvSpPr/>
      </xdr:nvSpPr>
      <xdr:spPr>
        <a:xfrm>
          <a:off x="3944774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194386</xdr:colOff>
      <xdr:row>1</xdr:row>
      <xdr:rowOff>285750</xdr:rowOff>
    </xdr:from>
    <xdr:to>
      <xdr:col>6</xdr:col>
      <xdr:colOff>520957</xdr:colOff>
      <xdr:row>2</xdr:row>
      <xdr:rowOff>20411</xdr:rowOff>
    </xdr:to>
    <xdr:sp macro="[0]!CJouer" textlink="">
      <xdr:nvSpPr>
        <xdr:cNvPr id="10" name="Flèche : bas 9">
          <a:extLst>
            <a:ext uri="{FF2B5EF4-FFF2-40B4-BE49-F238E27FC236}">
              <a16:creationId xmlns="" xmlns:a16="http://schemas.microsoft.com/office/drawing/2014/main" id="{00000000-0008-0000-0900-00000A000000}"/>
            </a:ext>
          </a:extLst>
        </xdr:cNvPr>
        <xdr:cNvSpPr/>
      </xdr:nvSpPr>
      <xdr:spPr>
        <a:xfrm>
          <a:off x="4709236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</xdr:row>
      <xdr:rowOff>285750</xdr:rowOff>
    </xdr:from>
    <xdr:to>
      <xdr:col>7</xdr:col>
      <xdr:colOff>532946</xdr:colOff>
      <xdr:row>2</xdr:row>
      <xdr:rowOff>20411</xdr:rowOff>
    </xdr:to>
    <xdr:sp macro="[0]!CJouer" textlink="">
      <xdr:nvSpPr>
        <xdr:cNvPr id="11" name="Flèche : bas 10">
          <a:extLst>
            <a:ext uri="{FF2B5EF4-FFF2-40B4-BE49-F238E27FC236}">
              <a16:creationId xmlns="" xmlns:a16="http://schemas.microsoft.com/office/drawing/2014/main" id="{00000000-0008-0000-0900-00000B000000}"/>
            </a:ext>
          </a:extLst>
        </xdr:cNvPr>
        <xdr:cNvSpPr/>
      </xdr:nvSpPr>
      <xdr:spPr>
        <a:xfrm>
          <a:off x="5473700" y="1000125"/>
          <a:ext cx="326571" cy="44903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9</xdr:row>
      <xdr:rowOff>285750</xdr:rowOff>
    </xdr:from>
    <xdr:to>
      <xdr:col>7</xdr:col>
      <xdr:colOff>532946</xdr:colOff>
      <xdr:row>10</xdr:row>
      <xdr:rowOff>20411</xdr:rowOff>
    </xdr:to>
    <xdr:sp macro="[0]!J3C8" textlink="">
      <xdr:nvSpPr>
        <xdr:cNvPr id="12" name="Flèche : bas 11">
          <a:extLst>
            <a:ext uri="{FF2B5EF4-FFF2-40B4-BE49-F238E27FC236}">
              <a16:creationId xmlns="" xmlns:a16="http://schemas.microsoft.com/office/drawing/2014/main" id="{00000000-0008-0000-0900-00000C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9</xdr:row>
      <xdr:rowOff>285750</xdr:rowOff>
    </xdr:from>
    <xdr:to>
      <xdr:col>7</xdr:col>
      <xdr:colOff>532946</xdr:colOff>
      <xdr:row>10</xdr:row>
      <xdr:rowOff>20411</xdr:rowOff>
    </xdr:to>
    <xdr:sp macro="[0]!J3C8" textlink="">
      <xdr:nvSpPr>
        <xdr:cNvPr id="13" name="Flèche : bas 12">
          <a:extLst>
            <a:ext uri="{FF2B5EF4-FFF2-40B4-BE49-F238E27FC236}">
              <a16:creationId xmlns="" xmlns:a16="http://schemas.microsoft.com/office/drawing/2014/main" id="{00000000-0008-0000-0900-00000D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10</xdr:row>
      <xdr:rowOff>285750</xdr:rowOff>
    </xdr:from>
    <xdr:to>
      <xdr:col>7</xdr:col>
      <xdr:colOff>532946</xdr:colOff>
      <xdr:row>11</xdr:row>
      <xdr:rowOff>20411</xdr:rowOff>
    </xdr:to>
    <xdr:sp macro="[0]!J3C8" textlink="">
      <xdr:nvSpPr>
        <xdr:cNvPr id="14" name="Flèche : bas 13">
          <a:extLst>
            <a:ext uri="{FF2B5EF4-FFF2-40B4-BE49-F238E27FC236}">
              <a16:creationId xmlns="" xmlns:a16="http://schemas.microsoft.com/office/drawing/2014/main" id="{00000000-0008-0000-0900-00000E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10</xdr:row>
      <xdr:rowOff>285750</xdr:rowOff>
    </xdr:from>
    <xdr:to>
      <xdr:col>7</xdr:col>
      <xdr:colOff>532946</xdr:colOff>
      <xdr:row>11</xdr:row>
      <xdr:rowOff>20411</xdr:rowOff>
    </xdr:to>
    <xdr:sp macro="[0]!J3C8" textlink="">
      <xdr:nvSpPr>
        <xdr:cNvPr id="15" name="Flèche : bas 14">
          <a:extLst>
            <a:ext uri="{FF2B5EF4-FFF2-40B4-BE49-F238E27FC236}">
              <a16:creationId xmlns="" xmlns:a16="http://schemas.microsoft.com/office/drawing/2014/main" id="{00000000-0008-0000-0900-00000F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11</xdr:row>
      <xdr:rowOff>285750</xdr:rowOff>
    </xdr:from>
    <xdr:to>
      <xdr:col>7</xdr:col>
      <xdr:colOff>532946</xdr:colOff>
      <xdr:row>12</xdr:row>
      <xdr:rowOff>20411</xdr:rowOff>
    </xdr:to>
    <xdr:sp macro="[0]!J3C8" textlink="">
      <xdr:nvSpPr>
        <xdr:cNvPr id="16" name="Flèche : bas 15">
          <a:extLst>
            <a:ext uri="{FF2B5EF4-FFF2-40B4-BE49-F238E27FC236}">
              <a16:creationId xmlns="" xmlns:a16="http://schemas.microsoft.com/office/drawing/2014/main" id="{00000000-0008-0000-0900-000010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11</xdr:row>
      <xdr:rowOff>285750</xdr:rowOff>
    </xdr:from>
    <xdr:to>
      <xdr:col>7</xdr:col>
      <xdr:colOff>532946</xdr:colOff>
      <xdr:row>12</xdr:row>
      <xdr:rowOff>20411</xdr:rowOff>
    </xdr:to>
    <xdr:sp macro="[0]!J3C8" textlink="">
      <xdr:nvSpPr>
        <xdr:cNvPr id="17" name="Flèche : bas 16">
          <a:extLst>
            <a:ext uri="{FF2B5EF4-FFF2-40B4-BE49-F238E27FC236}">
              <a16:creationId xmlns="" xmlns:a16="http://schemas.microsoft.com/office/drawing/2014/main" id="{00000000-0008-0000-0900-000011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12</xdr:row>
      <xdr:rowOff>285750</xdr:rowOff>
    </xdr:from>
    <xdr:to>
      <xdr:col>7</xdr:col>
      <xdr:colOff>532946</xdr:colOff>
      <xdr:row>13</xdr:row>
      <xdr:rowOff>20411</xdr:rowOff>
    </xdr:to>
    <xdr:sp macro="[0]!J3C8" textlink="">
      <xdr:nvSpPr>
        <xdr:cNvPr id="18" name="Flèche : bas 17">
          <a:extLst>
            <a:ext uri="{FF2B5EF4-FFF2-40B4-BE49-F238E27FC236}">
              <a16:creationId xmlns="" xmlns:a16="http://schemas.microsoft.com/office/drawing/2014/main" id="{00000000-0008-0000-0900-000012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12</xdr:row>
      <xdr:rowOff>285750</xdr:rowOff>
    </xdr:from>
    <xdr:to>
      <xdr:col>7</xdr:col>
      <xdr:colOff>532946</xdr:colOff>
      <xdr:row>13</xdr:row>
      <xdr:rowOff>20411</xdr:rowOff>
    </xdr:to>
    <xdr:sp macro="[0]!J3C8" textlink="">
      <xdr:nvSpPr>
        <xdr:cNvPr id="19" name="Flèche : bas 18">
          <a:extLst>
            <a:ext uri="{FF2B5EF4-FFF2-40B4-BE49-F238E27FC236}">
              <a16:creationId xmlns="" xmlns:a16="http://schemas.microsoft.com/office/drawing/2014/main" id="{00000000-0008-0000-0900-000013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13</xdr:row>
      <xdr:rowOff>285750</xdr:rowOff>
    </xdr:from>
    <xdr:to>
      <xdr:col>7</xdr:col>
      <xdr:colOff>532946</xdr:colOff>
      <xdr:row>14</xdr:row>
      <xdr:rowOff>20411</xdr:rowOff>
    </xdr:to>
    <xdr:sp macro="[0]!J3C8" textlink="">
      <xdr:nvSpPr>
        <xdr:cNvPr id="20" name="Flèche : bas 19">
          <a:extLst>
            <a:ext uri="{FF2B5EF4-FFF2-40B4-BE49-F238E27FC236}">
              <a16:creationId xmlns="" xmlns:a16="http://schemas.microsoft.com/office/drawing/2014/main" id="{00000000-0008-0000-0900-000014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13</xdr:row>
      <xdr:rowOff>285750</xdr:rowOff>
    </xdr:from>
    <xdr:to>
      <xdr:col>7</xdr:col>
      <xdr:colOff>532946</xdr:colOff>
      <xdr:row>14</xdr:row>
      <xdr:rowOff>20411</xdr:rowOff>
    </xdr:to>
    <xdr:sp macro="[0]!J3C8" textlink="">
      <xdr:nvSpPr>
        <xdr:cNvPr id="21" name="Flèche : bas 20">
          <a:extLst>
            <a:ext uri="{FF2B5EF4-FFF2-40B4-BE49-F238E27FC236}">
              <a16:creationId xmlns="" xmlns:a16="http://schemas.microsoft.com/office/drawing/2014/main" id="{00000000-0008-0000-0900-000015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14</xdr:row>
      <xdr:rowOff>285750</xdr:rowOff>
    </xdr:from>
    <xdr:to>
      <xdr:col>7</xdr:col>
      <xdr:colOff>532946</xdr:colOff>
      <xdr:row>15</xdr:row>
      <xdr:rowOff>20411</xdr:rowOff>
    </xdr:to>
    <xdr:sp macro="[0]!J3C8" textlink="">
      <xdr:nvSpPr>
        <xdr:cNvPr id="22" name="Flèche : bas 21">
          <a:extLst>
            <a:ext uri="{FF2B5EF4-FFF2-40B4-BE49-F238E27FC236}">
              <a16:creationId xmlns="" xmlns:a16="http://schemas.microsoft.com/office/drawing/2014/main" id="{00000000-0008-0000-0900-000016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14</xdr:row>
      <xdr:rowOff>285750</xdr:rowOff>
    </xdr:from>
    <xdr:to>
      <xdr:col>7</xdr:col>
      <xdr:colOff>532946</xdr:colOff>
      <xdr:row>15</xdr:row>
      <xdr:rowOff>20411</xdr:rowOff>
    </xdr:to>
    <xdr:sp macro="[0]!J3C8" textlink="">
      <xdr:nvSpPr>
        <xdr:cNvPr id="23" name="Flèche : bas 22">
          <a:extLst>
            <a:ext uri="{FF2B5EF4-FFF2-40B4-BE49-F238E27FC236}">
              <a16:creationId xmlns="" xmlns:a16="http://schemas.microsoft.com/office/drawing/2014/main" id="{00000000-0008-0000-0900-000017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15</xdr:row>
      <xdr:rowOff>285750</xdr:rowOff>
    </xdr:from>
    <xdr:to>
      <xdr:col>7</xdr:col>
      <xdr:colOff>532946</xdr:colOff>
      <xdr:row>16</xdr:row>
      <xdr:rowOff>20411</xdr:rowOff>
    </xdr:to>
    <xdr:sp macro="[0]!J3C8" textlink="">
      <xdr:nvSpPr>
        <xdr:cNvPr id="24" name="Flèche : bas 23">
          <a:extLst>
            <a:ext uri="{FF2B5EF4-FFF2-40B4-BE49-F238E27FC236}">
              <a16:creationId xmlns="" xmlns:a16="http://schemas.microsoft.com/office/drawing/2014/main" id="{00000000-0008-0000-0900-000018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15</xdr:row>
      <xdr:rowOff>285750</xdr:rowOff>
    </xdr:from>
    <xdr:to>
      <xdr:col>7</xdr:col>
      <xdr:colOff>532946</xdr:colOff>
      <xdr:row>16</xdr:row>
      <xdr:rowOff>20411</xdr:rowOff>
    </xdr:to>
    <xdr:sp macro="[0]!J3C8" textlink="">
      <xdr:nvSpPr>
        <xdr:cNvPr id="25" name="Flèche : bas 24">
          <a:extLst>
            <a:ext uri="{FF2B5EF4-FFF2-40B4-BE49-F238E27FC236}">
              <a16:creationId xmlns="" xmlns:a16="http://schemas.microsoft.com/office/drawing/2014/main" id="{00000000-0008-0000-0900-000019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16</xdr:row>
      <xdr:rowOff>285750</xdr:rowOff>
    </xdr:from>
    <xdr:to>
      <xdr:col>7</xdr:col>
      <xdr:colOff>532946</xdr:colOff>
      <xdr:row>17</xdr:row>
      <xdr:rowOff>20411</xdr:rowOff>
    </xdr:to>
    <xdr:sp macro="[0]!J3C8" textlink="">
      <xdr:nvSpPr>
        <xdr:cNvPr id="26" name="Flèche : bas 25">
          <a:extLst>
            <a:ext uri="{FF2B5EF4-FFF2-40B4-BE49-F238E27FC236}">
              <a16:creationId xmlns="" xmlns:a16="http://schemas.microsoft.com/office/drawing/2014/main" id="{00000000-0008-0000-0900-00001A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16</xdr:row>
      <xdr:rowOff>285750</xdr:rowOff>
    </xdr:from>
    <xdr:to>
      <xdr:col>7</xdr:col>
      <xdr:colOff>532946</xdr:colOff>
      <xdr:row>17</xdr:row>
      <xdr:rowOff>20411</xdr:rowOff>
    </xdr:to>
    <xdr:sp macro="[0]!J3C8" textlink="">
      <xdr:nvSpPr>
        <xdr:cNvPr id="27" name="Flèche : bas 26">
          <a:extLst>
            <a:ext uri="{FF2B5EF4-FFF2-40B4-BE49-F238E27FC236}">
              <a16:creationId xmlns="" xmlns:a16="http://schemas.microsoft.com/office/drawing/2014/main" id="{00000000-0008-0000-0900-00001B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17</xdr:row>
      <xdr:rowOff>285750</xdr:rowOff>
    </xdr:from>
    <xdr:to>
      <xdr:col>7</xdr:col>
      <xdr:colOff>532946</xdr:colOff>
      <xdr:row>18</xdr:row>
      <xdr:rowOff>20411</xdr:rowOff>
    </xdr:to>
    <xdr:sp macro="[0]!J3C8" textlink="">
      <xdr:nvSpPr>
        <xdr:cNvPr id="28" name="Flèche : bas 27">
          <a:extLst>
            <a:ext uri="{FF2B5EF4-FFF2-40B4-BE49-F238E27FC236}">
              <a16:creationId xmlns="" xmlns:a16="http://schemas.microsoft.com/office/drawing/2014/main" id="{00000000-0008-0000-0900-00001C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206375</xdr:colOff>
      <xdr:row>17</xdr:row>
      <xdr:rowOff>285750</xdr:rowOff>
    </xdr:from>
    <xdr:to>
      <xdr:col>7</xdr:col>
      <xdr:colOff>532946</xdr:colOff>
      <xdr:row>18</xdr:row>
      <xdr:rowOff>20411</xdr:rowOff>
    </xdr:to>
    <xdr:sp macro="[0]!J3C8" textlink="">
      <xdr:nvSpPr>
        <xdr:cNvPr id="29" name="Flèche : bas 28">
          <a:extLst>
            <a:ext uri="{FF2B5EF4-FFF2-40B4-BE49-F238E27FC236}">
              <a16:creationId xmlns="" xmlns:a16="http://schemas.microsoft.com/office/drawing/2014/main" id="{00000000-0008-0000-0900-00001D000000}"/>
            </a:ext>
          </a:extLst>
        </xdr:cNvPr>
        <xdr:cNvSpPr/>
      </xdr:nvSpPr>
      <xdr:spPr>
        <a:xfrm>
          <a:off x="5473700" y="6429375"/>
          <a:ext cx="326571" cy="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0</xdr:row>
          <xdr:rowOff>333375</xdr:rowOff>
        </xdr:from>
        <xdr:to>
          <xdr:col>10</xdr:col>
          <xdr:colOff>0</xdr:colOff>
          <xdr:row>1</xdr:row>
          <xdr:rowOff>0</xdr:rowOff>
        </xdr:to>
        <xdr:sp macro="" textlink="">
          <xdr:nvSpPr>
            <xdr:cNvPr id="13315" name="Button 12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Partie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123825</xdr:colOff>
          <xdr:row>0</xdr:row>
          <xdr:rowOff>333375</xdr:rowOff>
        </xdr:from>
        <xdr:to>
          <xdr:col>12</xdr:col>
          <xdr:colOff>0</xdr:colOff>
          <xdr:row>1</xdr:row>
          <xdr:rowOff>0</xdr:rowOff>
        </xdr:to>
        <xdr:sp macro="" textlink="">
          <xdr:nvSpPr>
            <xdr:cNvPr id="13316" name="Button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Reprendre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123825</xdr:colOff>
          <xdr:row>0</xdr:row>
          <xdr:rowOff>333375</xdr:rowOff>
        </xdr:from>
        <xdr:to>
          <xdr:col>14</xdr:col>
          <xdr:colOff>0</xdr:colOff>
          <xdr:row>1</xdr:row>
          <xdr:rowOff>0</xdr:rowOff>
        </xdr:to>
        <xdr:sp macro="" textlink="">
          <xdr:nvSpPr>
            <xdr:cNvPr id="13317" name="Button 5" hidden="1">
              <a:extLst>
                <a:ext uri="{63B3BB69-23CF-44E3-9099-C40C66FF867C}">
                  <a14:compatExt spid="_x0000_s13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Pause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123825</xdr:colOff>
          <xdr:row>0</xdr:row>
          <xdr:rowOff>333375</xdr:rowOff>
        </xdr:from>
        <xdr:to>
          <xdr:col>16</xdr:col>
          <xdr:colOff>0</xdr:colOff>
          <xdr:row>1</xdr:row>
          <xdr:rowOff>0</xdr:rowOff>
        </xdr:to>
        <xdr:sp macro="" textlink="">
          <xdr:nvSpPr>
            <xdr:cNvPr id="13318" name="Button 6" hidden="1">
              <a:extLst>
                <a:ext uri="{63B3BB69-23CF-44E3-9099-C40C66FF867C}">
                  <a14:compatExt spid="_x0000_s13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123825</xdr:colOff>
          <xdr:row>0</xdr:row>
          <xdr:rowOff>333375</xdr:rowOff>
        </xdr:from>
        <xdr:to>
          <xdr:col>18</xdr:col>
          <xdr:colOff>0</xdr:colOff>
          <xdr:row>1</xdr:row>
          <xdr:rowOff>0</xdr:rowOff>
        </xdr:to>
        <xdr:sp macro="" textlink="">
          <xdr:nvSpPr>
            <xdr:cNvPr id="13319" name="Button 7" hidden="1">
              <a:extLst>
                <a:ext uri="{63B3BB69-23CF-44E3-9099-C40C66FF867C}">
                  <a14:compatExt spid="_x0000_s13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Règles du jeu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123825</xdr:colOff>
          <xdr:row>0</xdr:row>
          <xdr:rowOff>333375</xdr:rowOff>
        </xdr:from>
        <xdr:to>
          <xdr:col>20</xdr:col>
          <xdr:colOff>0</xdr:colOff>
          <xdr:row>1</xdr:row>
          <xdr:rowOff>0</xdr:rowOff>
        </xdr:to>
        <xdr:sp macro="" textlink="">
          <xdr:nvSpPr>
            <xdr:cNvPr id="13320" name="Button 8" hidden="1">
              <a:extLst>
                <a:ext uri="{63B3BB69-23CF-44E3-9099-C40C66FF867C}">
                  <a14:compatExt spid="_x0000_s13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trlProp" Target="../ctrlProps/ctrlProp4.xml"/><Relationship Id="rId18" Type="http://schemas.openxmlformats.org/officeDocument/2006/relationships/ctrlProp" Target="../ctrlProps/ctrlProp9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2.xml"/><Relationship Id="rId7" Type="http://schemas.openxmlformats.org/officeDocument/2006/relationships/image" Target="../media/image2.emf"/><Relationship Id="rId12" Type="http://schemas.openxmlformats.org/officeDocument/2006/relationships/ctrlProp" Target="../ctrlProps/ctrlProp3.xml"/><Relationship Id="rId17" Type="http://schemas.openxmlformats.org/officeDocument/2006/relationships/ctrlProp" Target="../ctrlProps/ctrlProp8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7.xml"/><Relationship Id="rId20" Type="http://schemas.openxmlformats.org/officeDocument/2006/relationships/ctrlProp" Target="../ctrlProps/ctrlProp1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6.xml"/><Relationship Id="rId10" Type="http://schemas.openxmlformats.org/officeDocument/2006/relationships/ctrlProp" Target="../ctrlProps/ctrlProp1.xml"/><Relationship Id="rId19" Type="http://schemas.openxmlformats.org/officeDocument/2006/relationships/ctrlProp" Target="../ctrlProps/ctrlProp10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5.xml"/><Relationship Id="rId22" Type="http://schemas.openxmlformats.org/officeDocument/2006/relationships/ctrlProp" Target="../ctrlProps/ctrlProp1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8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7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6.xml"/><Relationship Id="rId11" Type="http://schemas.openxmlformats.org/officeDocument/2006/relationships/ctrlProp" Target="../ctrlProps/ctrlProp21.xml"/><Relationship Id="rId5" Type="http://schemas.openxmlformats.org/officeDocument/2006/relationships/ctrlProp" Target="../ctrlProps/ctrlProp15.xml"/><Relationship Id="rId10" Type="http://schemas.openxmlformats.org/officeDocument/2006/relationships/ctrlProp" Target="../ctrlProps/ctrlProp20.xml"/><Relationship Id="rId4" Type="http://schemas.openxmlformats.org/officeDocument/2006/relationships/ctrlProp" Target="../ctrlProps/ctrlProp14.xml"/><Relationship Id="rId9" Type="http://schemas.openxmlformats.org/officeDocument/2006/relationships/ctrlProp" Target="../ctrlProps/ctrlProp19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6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25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24.xml"/><Relationship Id="rId11" Type="http://schemas.openxmlformats.org/officeDocument/2006/relationships/ctrlProp" Target="../ctrlProps/ctrlProp29.xml"/><Relationship Id="rId5" Type="http://schemas.openxmlformats.org/officeDocument/2006/relationships/ctrlProp" Target="../ctrlProps/ctrlProp23.xml"/><Relationship Id="rId10" Type="http://schemas.openxmlformats.org/officeDocument/2006/relationships/ctrlProp" Target="../ctrlProps/ctrlProp28.xml"/><Relationship Id="rId4" Type="http://schemas.openxmlformats.org/officeDocument/2006/relationships/ctrlProp" Target="../ctrlProps/ctrlProp22.xml"/><Relationship Id="rId9" Type="http://schemas.openxmlformats.org/officeDocument/2006/relationships/ctrlProp" Target="../ctrlProps/ctrlProp27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4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3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2.xml"/><Relationship Id="rId11" Type="http://schemas.openxmlformats.org/officeDocument/2006/relationships/ctrlProp" Target="../ctrlProps/ctrlProp37.xml"/><Relationship Id="rId5" Type="http://schemas.openxmlformats.org/officeDocument/2006/relationships/ctrlProp" Target="../ctrlProps/ctrlProp31.xml"/><Relationship Id="rId10" Type="http://schemas.openxmlformats.org/officeDocument/2006/relationships/ctrlProp" Target="../ctrlProps/ctrlProp36.xml"/><Relationship Id="rId4" Type="http://schemas.openxmlformats.org/officeDocument/2006/relationships/ctrlProp" Target="../ctrlProps/ctrlProp30.xml"/><Relationship Id="rId9" Type="http://schemas.openxmlformats.org/officeDocument/2006/relationships/ctrlProp" Target="../ctrlProps/ctrlProp35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2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4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40.xml"/><Relationship Id="rId11" Type="http://schemas.openxmlformats.org/officeDocument/2006/relationships/ctrlProp" Target="../ctrlProps/ctrlProp45.xml"/><Relationship Id="rId5" Type="http://schemas.openxmlformats.org/officeDocument/2006/relationships/ctrlProp" Target="../ctrlProps/ctrlProp39.xml"/><Relationship Id="rId10" Type="http://schemas.openxmlformats.org/officeDocument/2006/relationships/ctrlProp" Target="../ctrlProps/ctrlProp44.xml"/><Relationship Id="rId4" Type="http://schemas.openxmlformats.org/officeDocument/2006/relationships/ctrlProp" Target="../ctrlProps/ctrlProp38.xml"/><Relationship Id="rId9" Type="http://schemas.openxmlformats.org/officeDocument/2006/relationships/ctrlProp" Target="../ctrlProps/ctrlProp43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0.xml"/><Relationship Id="rId3" Type="http://schemas.openxmlformats.org/officeDocument/2006/relationships/vmlDrawing" Target="../drawings/vmlDrawing6.vml"/><Relationship Id="rId7" Type="http://schemas.openxmlformats.org/officeDocument/2006/relationships/ctrlProp" Target="../ctrlProps/ctrlProp49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48.xml"/><Relationship Id="rId11" Type="http://schemas.openxmlformats.org/officeDocument/2006/relationships/ctrlProp" Target="../ctrlProps/ctrlProp53.xml"/><Relationship Id="rId5" Type="http://schemas.openxmlformats.org/officeDocument/2006/relationships/ctrlProp" Target="../ctrlProps/ctrlProp47.xml"/><Relationship Id="rId10" Type="http://schemas.openxmlformats.org/officeDocument/2006/relationships/ctrlProp" Target="../ctrlProps/ctrlProp52.xml"/><Relationship Id="rId4" Type="http://schemas.openxmlformats.org/officeDocument/2006/relationships/ctrlProp" Target="../ctrlProps/ctrlProp46.xml"/><Relationship Id="rId9" Type="http://schemas.openxmlformats.org/officeDocument/2006/relationships/ctrlProp" Target="../ctrlProps/ctrlProp51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8.xml"/><Relationship Id="rId3" Type="http://schemas.openxmlformats.org/officeDocument/2006/relationships/vmlDrawing" Target="../drawings/vmlDrawing7.vml"/><Relationship Id="rId7" Type="http://schemas.openxmlformats.org/officeDocument/2006/relationships/ctrlProp" Target="../ctrlProps/ctrlProp5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56.xml"/><Relationship Id="rId11" Type="http://schemas.openxmlformats.org/officeDocument/2006/relationships/ctrlProp" Target="../ctrlProps/ctrlProp61.xml"/><Relationship Id="rId5" Type="http://schemas.openxmlformats.org/officeDocument/2006/relationships/ctrlProp" Target="../ctrlProps/ctrlProp55.xml"/><Relationship Id="rId10" Type="http://schemas.openxmlformats.org/officeDocument/2006/relationships/ctrlProp" Target="../ctrlProps/ctrlProp60.xml"/><Relationship Id="rId4" Type="http://schemas.openxmlformats.org/officeDocument/2006/relationships/ctrlProp" Target="../ctrlProps/ctrlProp54.xml"/><Relationship Id="rId9" Type="http://schemas.openxmlformats.org/officeDocument/2006/relationships/ctrlProp" Target="../ctrlProps/ctrlProp59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6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65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64.xml"/><Relationship Id="rId11" Type="http://schemas.openxmlformats.org/officeDocument/2006/relationships/ctrlProp" Target="../ctrlProps/ctrlProp69.xml"/><Relationship Id="rId5" Type="http://schemas.openxmlformats.org/officeDocument/2006/relationships/ctrlProp" Target="../ctrlProps/ctrlProp63.xml"/><Relationship Id="rId10" Type="http://schemas.openxmlformats.org/officeDocument/2006/relationships/ctrlProp" Target="../ctrlProps/ctrlProp68.xml"/><Relationship Id="rId4" Type="http://schemas.openxmlformats.org/officeDocument/2006/relationships/ctrlProp" Target="../ctrlProps/ctrlProp62.xml"/><Relationship Id="rId9" Type="http://schemas.openxmlformats.org/officeDocument/2006/relationships/ctrlProp" Target="../ctrlProps/ctrlProp67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4.xml"/><Relationship Id="rId3" Type="http://schemas.openxmlformats.org/officeDocument/2006/relationships/vmlDrawing" Target="../drawings/vmlDrawing9.vml"/><Relationship Id="rId7" Type="http://schemas.openxmlformats.org/officeDocument/2006/relationships/ctrlProp" Target="../ctrlProps/ctrlProp73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72.xml"/><Relationship Id="rId11" Type="http://schemas.openxmlformats.org/officeDocument/2006/relationships/ctrlProp" Target="../ctrlProps/ctrlProp77.xml"/><Relationship Id="rId5" Type="http://schemas.openxmlformats.org/officeDocument/2006/relationships/ctrlProp" Target="../ctrlProps/ctrlProp71.xml"/><Relationship Id="rId10" Type="http://schemas.openxmlformats.org/officeDocument/2006/relationships/ctrlProp" Target="../ctrlProps/ctrlProp76.xml"/><Relationship Id="rId4" Type="http://schemas.openxmlformats.org/officeDocument/2006/relationships/ctrlProp" Target="../ctrlProps/ctrlProp70.xml"/><Relationship Id="rId9" Type="http://schemas.openxmlformats.org/officeDocument/2006/relationships/ctrlProp" Target="../ctrlProps/ctrlProp75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2.xml"/><Relationship Id="rId3" Type="http://schemas.openxmlformats.org/officeDocument/2006/relationships/vmlDrawing" Target="../drawings/vmlDrawing10.vml"/><Relationship Id="rId7" Type="http://schemas.openxmlformats.org/officeDocument/2006/relationships/ctrlProp" Target="../ctrlProps/ctrlProp81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80.xml"/><Relationship Id="rId11" Type="http://schemas.openxmlformats.org/officeDocument/2006/relationships/ctrlProp" Target="../ctrlProps/ctrlProp85.xml"/><Relationship Id="rId5" Type="http://schemas.openxmlformats.org/officeDocument/2006/relationships/ctrlProp" Target="../ctrlProps/ctrlProp79.xml"/><Relationship Id="rId10" Type="http://schemas.openxmlformats.org/officeDocument/2006/relationships/ctrlProp" Target="../ctrlProps/ctrlProp84.xml"/><Relationship Id="rId4" Type="http://schemas.openxmlformats.org/officeDocument/2006/relationships/ctrlProp" Target="../ctrlProps/ctrlProp78.xml"/><Relationship Id="rId9" Type="http://schemas.openxmlformats.org/officeDocument/2006/relationships/ctrlProp" Target="../ctrlProps/ctrlProp8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Z9"/>
  <sheetViews>
    <sheetView workbookViewId="0">
      <selection activeCell="R10" sqref="R10"/>
    </sheetView>
  </sheetViews>
  <sheetFormatPr baseColWidth="10" defaultColWidth="5.7109375" defaultRowHeight="28.35" customHeight="1" x14ac:dyDescent="0.25"/>
  <cols>
    <col min="1" max="1" width="21.85546875" style="1" bestFit="1" customWidth="1"/>
    <col min="2" max="2" width="20.28515625" style="1" customWidth="1"/>
    <col min="3" max="3" width="5.7109375" style="1"/>
    <col min="4" max="4" width="20.28515625" style="1" customWidth="1"/>
    <col min="5" max="5" width="5.7109375" style="1"/>
    <col min="6" max="6" width="20.28515625" style="1" customWidth="1"/>
    <col min="7" max="13" width="5.7109375" style="1"/>
    <col min="14" max="14" width="5.7109375" style="1" customWidth="1"/>
    <col min="15" max="16384" width="5.7109375" style="1"/>
  </cols>
  <sheetData>
    <row r="1" spans="1:26" ht="28.35" customHeight="1" x14ac:dyDescent="0.25">
      <c r="A1" s="1" t="s">
        <v>26</v>
      </c>
    </row>
    <row r="2" spans="1:26" ht="28.35" hidden="1" customHeight="1" x14ac:dyDescent="0.25">
      <c r="A2" s="4" t="s">
        <v>1</v>
      </c>
      <c r="B2" s="4"/>
      <c r="C2" s="4"/>
      <c r="D2" s="4"/>
      <c r="E2" s="4"/>
      <c r="F2" s="4"/>
      <c r="G2" s="4"/>
      <c r="H2" s="4"/>
      <c r="I2" s="4"/>
    </row>
    <row r="3" spans="1:26" ht="19.149999999999999" customHeight="1" x14ac:dyDescent="0.25">
      <c r="A3" s="4" t="s">
        <v>27</v>
      </c>
      <c r="B3" s="32" t="s">
        <v>30</v>
      </c>
      <c r="C3" s="4"/>
      <c r="D3" s="32" t="s">
        <v>31</v>
      </c>
      <c r="E3" s="4"/>
      <c r="F3" s="32" t="s">
        <v>32</v>
      </c>
      <c r="G3" s="4"/>
      <c r="H3" s="4"/>
      <c r="I3" s="4"/>
    </row>
    <row r="4" spans="1:26" ht="28.35" customHeight="1" x14ac:dyDescent="0.25">
      <c r="A4" s="4" t="s">
        <v>28</v>
      </c>
      <c r="B4" s="32"/>
      <c r="C4" s="4"/>
      <c r="D4" s="32"/>
      <c r="E4" s="4"/>
      <c r="F4" s="32"/>
      <c r="G4" s="4"/>
      <c r="H4" s="4"/>
      <c r="I4" s="4"/>
      <c r="Z4" s="1" t="s">
        <v>48</v>
      </c>
    </row>
    <row r="5" spans="1:26" ht="28.35" customHeight="1" x14ac:dyDescent="0.25">
      <c r="A5" s="4"/>
      <c r="B5" s="32"/>
      <c r="C5" s="4"/>
      <c r="D5" s="32"/>
      <c r="E5" s="4"/>
      <c r="F5" s="32"/>
      <c r="G5" s="4"/>
      <c r="H5" s="4"/>
      <c r="I5" s="4"/>
      <c r="Z5" s="1" t="s">
        <v>49</v>
      </c>
    </row>
    <row r="6" spans="1:26" ht="28.35" customHeight="1" x14ac:dyDescent="0.25">
      <c r="A6" s="4"/>
      <c r="B6" s="32"/>
      <c r="C6" s="4"/>
      <c r="D6" s="32"/>
      <c r="E6" s="4"/>
      <c r="F6" s="32"/>
      <c r="G6" s="4"/>
      <c r="H6" s="4"/>
      <c r="I6" s="4"/>
      <c r="Z6" s="1" t="s">
        <v>50</v>
      </c>
    </row>
    <row r="7" spans="1:26" ht="28.35" customHeight="1" x14ac:dyDescent="0.25">
      <c r="A7" s="4" t="s">
        <v>29</v>
      </c>
      <c r="B7" s="4"/>
      <c r="C7" s="4"/>
      <c r="D7" s="4"/>
      <c r="E7" s="4"/>
      <c r="F7" s="4"/>
      <c r="G7" s="4"/>
      <c r="H7" s="4"/>
      <c r="I7" s="4"/>
    </row>
    <row r="8" spans="1:26" ht="28.35" customHeight="1" x14ac:dyDescent="0.25">
      <c r="A8" s="4"/>
      <c r="B8" s="4"/>
      <c r="C8" s="4"/>
      <c r="D8" s="4"/>
      <c r="E8" s="4"/>
      <c r="F8" s="4"/>
      <c r="G8" s="4"/>
      <c r="H8" s="4"/>
      <c r="I8" s="4"/>
    </row>
    <row r="9" spans="1:26" ht="28.35" customHeight="1" x14ac:dyDescent="0.25">
      <c r="A9" s="4"/>
      <c r="B9" s="4"/>
      <c r="C9" s="4"/>
      <c r="D9" s="4"/>
      <c r="E9" s="4"/>
      <c r="F9" s="4"/>
      <c r="G9" s="4"/>
      <c r="H9" s="4"/>
      <c r="I9" s="4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91" r:id="rId4" name="CommandButton1">
          <controlPr defaultSize="0" autoLine="0" autoPict="0" r:id="rId5">
            <anchor moveWithCells="1">
              <from>
                <xdr:col>1</xdr:col>
                <xdr:colOff>142875</xdr:colOff>
                <xdr:row>0</xdr:row>
                <xdr:rowOff>104775</xdr:rowOff>
              </from>
              <to>
                <xdr:col>1</xdr:col>
                <xdr:colOff>1314450</xdr:colOff>
                <xdr:row>2</xdr:row>
                <xdr:rowOff>9525</xdr:rowOff>
              </to>
            </anchor>
          </controlPr>
        </control>
      </mc:Choice>
      <mc:Fallback>
        <control shapeId="2091" r:id="rId4" name="CommandButton1"/>
      </mc:Fallback>
    </mc:AlternateContent>
    <mc:AlternateContent xmlns:mc="http://schemas.openxmlformats.org/markup-compatibility/2006">
      <mc:Choice Requires="x14">
        <control shapeId="2092" r:id="rId6" name="CommandButton2">
          <controlPr defaultSize="0" autoLine="0" autoPict="0" r:id="rId7">
            <anchor moveWithCells="1">
              <from>
                <xdr:col>2</xdr:col>
                <xdr:colOff>171450</xdr:colOff>
                <xdr:row>0</xdr:row>
                <xdr:rowOff>95250</xdr:rowOff>
              </from>
              <to>
                <xdr:col>3</xdr:col>
                <xdr:colOff>942975</xdr:colOff>
                <xdr:row>1</xdr:row>
                <xdr:rowOff>0</xdr:rowOff>
              </to>
            </anchor>
          </controlPr>
        </control>
      </mc:Choice>
      <mc:Fallback>
        <control shapeId="2092" r:id="rId6" name="CommandButton2"/>
      </mc:Fallback>
    </mc:AlternateContent>
    <mc:AlternateContent xmlns:mc="http://schemas.openxmlformats.org/markup-compatibility/2006">
      <mc:Choice Requires="x14">
        <control shapeId="2093" r:id="rId8" name="CommandButton3">
          <controlPr defaultSize="0" autoLine="0" autoPict="0" r:id="rId9">
            <anchor moveWithCells="1">
              <from>
                <xdr:col>3</xdr:col>
                <xdr:colOff>1171575</xdr:colOff>
                <xdr:row>0</xdr:row>
                <xdr:rowOff>95250</xdr:rowOff>
              </from>
              <to>
                <xdr:col>5</xdr:col>
                <xdr:colOff>561975</xdr:colOff>
                <xdr:row>1</xdr:row>
                <xdr:rowOff>0</xdr:rowOff>
              </to>
            </anchor>
          </controlPr>
        </control>
      </mc:Choice>
      <mc:Fallback>
        <control shapeId="2093" r:id="rId8" name="CommandButton3"/>
      </mc:Fallback>
    </mc:AlternateContent>
    <mc:AlternateContent xmlns:mc="http://schemas.openxmlformats.org/markup-compatibility/2006">
      <mc:Choice Requires="x14">
        <control shapeId="2049" r:id="rId10" name="Button 1">
          <controlPr defaultSize="0" print="0" autoFill="0" autoPict="0" macro="[0]!RègleDuJeu">
            <anchor moveWithCells="1" sizeWithCells="1">
              <from>
                <xdr:col>21</xdr:col>
                <xdr:colOff>219075</xdr:colOff>
                <xdr:row>7</xdr:row>
                <xdr:rowOff>76200</xdr:rowOff>
              </from>
              <to>
                <xdr:col>24</xdr:col>
                <xdr:colOff>171450</xdr:colOff>
                <xdr:row>7</xdr:row>
                <xdr:rowOff>304800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0" r:id="rId11" name="Button 2">
          <controlPr defaultSize="0" print="0" autoFill="0" autoPict="0" macro="[0]!Apropos">
            <anchor moveWithCells="1" sizeWithCells="1">
              <from>
                <xdr:col>21</xdr:col>
                <xdr:colOff>190500</xdr:colOff>
                <xdr:row>2</xdr:row>
                <xdr:rowOff>76200</xdr:rowOff>
              </from>
              <to>
                <xdr:col>24</xdr:col>
                <xdr:colOff>133350</xdr:colOff>
                <xdr:row>2</xdr:row>
                <xdr:rowOff>304800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73" r:id="rId12" name="Button 25">
          <controlPr defaultSize="0" print="0" autoFill="0" autoPict="0" macro="[0]!Feuil1.RowHeightInCentimeters">
            <anchor moveWithCells="1" sizeWithCells="1">
              <from>
                <xdr:col>1</xdr:col>
                <xdr:colOff>114300</xdr:colOff>
                <xdr:row>1</xdr:row>
                <xdr:rowOff>123825</xdr:rowOff>
              </from>
              <to>
                <xdr:col>4</xdr:col>
                <xdr:colOff>114300</xdr:colOff>
                <xdr:row>1</xdr:row>
                <xdr:rowOff>342900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74" r:id="rId13" name="Button 26">
          <controlPr defaultSize="0" print="0" autoFill="0" autoPict="0" macro="[0]!Feuil1.ColumnWidthInCentimeters">
            <anchor moveWithCells="1" sizeWithCells="1">
              <from>
                <xdr:col>4</xdr:col>
                <xdr:colOff>180975</xdr:colOff>
                <xdr:row>1</xdr:row>
                <xdr:rowOff>123825</xdr:rowOff>
              </from>
              <to>
                <xdr:col>7</xdr:col>
                <xdr:colOff>180975</xdr:colOff>
                <xdr:row>1</xdr:row>
                <xdr:rowOff>342900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00" r:id="rId14" name="Jeu1-1">
          <controlPr defaultSize="0" print="0" autoFill="0" autoPict="0" macro="[0]!JeuChoisi">
            <anchor moveWithCells="1" sizeWithCells="1">
              <from>
                <xdr:col>1</xdr:col>
                <xdr:colOff>85725</xdr:colOff>
                <xdr:row>3</xdr:row>
                <xdr:rowOff>142875</xdr:rowOff>
              </from>
              <to>
                <xdr:col>1</xdr:col>
                <xdr:colOff>1181100</xdr:colOff>
                <xdr:row>3</xdr:row>
                <xdr:rowOff>352425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01" r:id="rId15" name="Jeu1-2">
          <controlPr defaultSize="0" print="0" autoFill="0" autoPict="0" macro="[0]!JeuChoisi">
            <anchor moveWithCells="1" sizeWithCells="1">
              <from>
                <xdr:col>1</xdr:col>
                <xdr:colOff>85725</xdr:colOff>
                <xdr:row>4</xdr:row>
                <xdr:rowOff>142875</xdr:rowOff>
              </from>
              <to>
                <xdr:col>1</xdr:col>
                <xdr:colOff>1190625</xdr:colOff>
                <xdr:row>4</xdr:row>
                <xdr:rowOff>352425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02" r:id="rId16" name="Jeu1-3">
          <controlPr defaultSize="0" print="0" autoFill="0" autoPict="0" macro="[0]!JeuChoisi">
            <anchor moveWithCells="1" sizeWithCells="1">
              <from>
                <xdr:col>1</xdr:col>
                <xdr:colOff>85725</xdr:colOff>
                <xdr:row>5</xdr:row>
                <xdr:rowOff>142875</xdr:rowOff>
              </from>
              <to>
                <xdr:col>1</xdr:col>
                <xdr:colOff>1190625</xdr:colOff>
                <xdr:row>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08" r:id="rId17" name="Jeu2-1">
          <controlPr defaultSize="0" print="0" autoFill="0" autoPict="0" macro="[0]!JeuChoisi">
            <anchor moveWithCells="1" sizeWithCells="1">
              <from>
                <xdr:col>3</xdr:col>
                <xdr:colOff>0</xdr:colOff>
                <xdr:row>3</xdr:row>
                <xdr:rowOff>171450</xdr:rowOff>
              </from>
              <to>
                <xdr:col>3</xdr:col>
                <xdr:colOff>1247775</xdr:colOff>
                <xdr:row>4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09" r:id="rId18" name="Jeu2-2">
          <controlPr defaultSize="0" print="0" autoFill="0" autoPict="0" macro="[0]!JeuChoisi">
            <anchor moveWithCells="1" sizeWithCells="1">
              <from>
                <xdr:col>3</xdr:col>
                <xdr:colOff>0</xdr:colOff>
                <xdr:row>4</xdr:row>
                <xdr:rowOff>171450</xdr:rowOff>
              </from>
              <to>
                <xdr:col>3</xdr:col>
                <xdr:colOff>1247775</xdr:colOff>
                <xdr:row>5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10" r:id="rId19" name="Jeu2-3">
          <controlPr defaultSize="0" print="0" autoFill="0" autoPict="0" macro="[0]!JeuChoisi">
            <anchor moveWithCells="1" sizeWithCells="1">
              <from>
                <xdr:col>3</xdr:col>
                <xdr:colOff>0</xdr:colOff>
                <xdr:row>5</xdr:row>
                <xdr:rowOff>161925</xdr:rowOff>
              </from>
              <to>
                <xdr:col>3</xdr:col>
                <xdr:colOff>1247775</xdr:colOff>
                <xdr:row>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11" r:id="rId20" name="Jeu3-1">
          <controlPr defaultSize="0" print="0" autoFill="0" autoPict="0" macro="[0]!JeuChoisi">
            <anchor moveWithCells="1" sizeWithCells="1">
              <from>
                <xdr:col>5</xdr:col>
                <xdr:colOff>123825</xdr:colOff>
                <xdr:row>3</xdr:row>
                <xdr:rowOff>190500</xdr:rowOff>
              </from>
              <to>
                <xdr:col>5</xdr:col>
                <xdr:colOff>1314450</xdr:colOff>
                <xdr:row>4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12" r:id="rId21" name="Jeu3-2">
          <controlPr defaultSize="0" print="0" autoFill="0" autoPict="0" macro="[0]!JeuChoisi">
            <anchor moveWithCells="1" sizeWithCells="1">
              <from>
                <xdr:col>5</xdr:col>
                <xdr:colOff>123825</xdr:colOff>
                <xdr:row>4</xdr:row>
                <xdr:rowOff>190500</xdr:rowOff>
              </from>
              <to>
                <xdr:col>5</xdr:col>
                <xdr:colOff>1314450</xdr:colOff>
                <xdr:row>5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13" r:id="rId22" name="Jeu3-3">
          <controlPr defaultSize="0" print="0" autoFill="0" autoPict="0" macro="[0]!JeuChoisi">
            <anchor moveWithCells="1" sizeWithCells="1">
              <from>
                <xdr:col>5</xdr:col>
                <xdr:colOff>123825</xdr:colOff>
                <xdr:row>5</xdr:row>
                <xdr:rowOff>209550</xdr:rowOff>
              </from>
              <to>
                <xdr:col>5</xdr:col>
                <xdr:colOff>1314450</xdr:colOff>
                <xdr:row>6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B28"/>
  <sheetViews>
    <sheetView tabSelected="1" zoomScale="60" zoomScaleNormal="60" workbookViewId="0">
      <selection activeCell="J4" sqref="J4"/>
    </sheetView>
  </sheetViews>
  <sheetFormatPr baseColWidth="10" defaultColWidth="11.28515625" defaultRowHeight="56.65" customHeight="1" x14ac:dyDescent="0.25"/>
  <cols>
    <col min="1" max="8" width="11.28515625" style="4"/>
    <col min="9" max="16" width="11.28515625" style="4" customWidth="1"/>
    <col min="17" max="16384" width="11.28515625" style="4"/>
  </cols>
  <sheetData>
    <row r="1" spans="1:20" ht="56.65" customHeight="1" x14ac:dyDescent="0.25">
      <c r="A1" s="46" t="s">
        <v>0</v>
      </c>
      <c r="B1" s="46"/>
      <c r="C1" s="46"/>
      <c r="D1" s="46"/>
      <c r="E1" s="46"/>
      <c r="F1" s="46"/>
      <c r="G1" s="35"/>
    </row>
    <row r="2" spans="1:20" ht="56.65" customHeight="1" x14ac:dyDescent="0.9">
      <c r="A2" s="41"/>
      <c r="B2" s="41"/>
      <c r="C2" s="41"/>
      <c r="D2" s="41"/>
      <c r="E2" s="41"/>
      <c r="F2" s="41"/>
      <c r="G2" s="41"/>
    </row>
    <row r="3" spans="1:20" ht="56.65" customHeight="1" x14ac:dyDescent="0.25">
      <c r="A3" s="31" t="str">
        <f t="shared" ref="A3" si="0">IF(A21="","",IF(A21="1",$O$5,IF(A21="2",$O$6,$O$7)))</f>
        <v/>
      </c>
      <c r="B3" s="26" t="str">
        <f t="shared" ref="B3:F3" si="1">IF(B21="","",IF(B21="1",$O$5,IF(B21="2",$O$6,$O$7)))</f>
        <v/>
      </c>
      <c r="C3" s="31" t="str">
        <f t="shared" si="1"/>
        <v/>
      </c>
      <c r="D3" s="31" t="str">
        <f t="shared" si="1"/>
        <v/>
      </c>
      <c r="E3" s="26" t="str">
        <f t="shared" si="1"/>
        <v/>
      </c>
      <c r="F3" s="33" t="str">
        <f t="shared" si="1"/>
        <v/>
      </c>
      <c r="G3" s="29"/>
      <c r="H3" s="10"/>
    </row>
    <row r="4" spans="1:20" ht="56.65" customHeight="1" x14ac:dyDescent="0.25">
      <c r="A4" s="26" t="str">
        <f t="shared" ref="A4:F4" si="2">IF(A22="","",IF(A22="1",$O$5,IF(A22="2",$O$6,$O$7)))</f>
        <v/>
      </c>
      <c r="B4" s="31" t="str">
        <f t="shared" si="2"/>
        <v/>
      </c>
      <c r="C4" s="26" t="str">
        <f t="shared" si="2"/>
        <v/>
      </c>
      <c r="D4" s="33" t="str">
        <f t="shared" si="2"/>
        <v/>
      </c>
      <c r="E4" s="26" t="str">
        <f t="shared" si="2"/>
        <v/>
      </c>
      <c r="F4" s="33" t="str">
        <f t="shared" si="2"/>
        <v/>
      </c>
      <c r="G4" s="29"/>
      <c r="H4" s="10"/>
      <c r="I4" s="13" t="s">
        <v>47</v>
      </c>
      <c r="J4" s="13" t="str">
        <f>IF(K4&lt;&gt;"STOP",IF(AND(P5=P6,P5=P7),N5,IF(AND(P5&lt;P6,P5&lt;P7),N5,IF(P6&lt;P5,N6,IF(P7&lt;P6,N7,N5)))),"FINI")</f>
        <v>J1</v>
      </c>
      <c r="K4" s="45"/>
      <c r="N4" s="6" t="s">
        <v>38</v>
      </c>
      <c r="O4" s="6" t="s">
        <v>39</v>
      </c>
      <c r="P4" s="6" t="s">
        <v>40</v>
      </c>
      <c r="Q4" s="6" t="s">
        <v>41</v>
      </c>
      <c r="R4" s="6" t="s">
        <v>42</v>
      </c>
      <c r="S4" s="6" t="s">
        <v>43</v>
      </c>
      <c r="T4" s="6" t="s">
        <v>44</v>
      </c>
    </row>
    <row r="5" spans="1:20" ht="56.65" customHeight="1" x14ac:dyDescent="0.25">
      <c r="A5" s="33" t="str">
        <f t="shared" ref="A5:F5" si="3">IF(A23="","",IF(A23="1",$O$5,IF(A23="2",$O$6,$O$7)))</f>
        <v/>
      </c>
      <c r="B5" s="26" t="str">
        <f t="shared" si="3"/>
        <v/>
      </c>
      <c r="C5" s="31" t="str">
        <f t="shared" si="3"/>
        <v/>
      </c>
      <c r="D5" s="33" t="str">
        <f t="shared" si="3"/>
        <v/>
      </c>
      <c r="E5" s="33" t="str">
        <f t="shared" si="3"/>
        <v/>
      </c>
      <c r="F5" s="26" t="str">
        <f t="shared" si="3"/>
        <v/>
      </c>
      <c r="G5" s="29"/>
      <c r="H5" s="11"/>
      <c r="I5" s="30" t="s">
        <v>33</v>
      </c>
      <c r="J5" s="5"/>
      <c r="M5" s="5"/>
      <c r="N5" s="3" t="s">
        <v>2</v>
      </c>
      <c r="O5" s="23" t="s">
        <v>5</v>
      </c>
      <c r="P5" s="3">
        <f>K22</f>
        <v>0</v>
      </c>
      <c r="Q5" s="3">
        <f>SUM(R5:T5)</f>
        <v>0</v>
      </c>
      <c r="R5" s="3">
        <v>0</v>
      </c>
      <c r="S5" s="3">
        <v>0</v>
      </c>
      <c r="T5" s="3">
        <v>0</v>
      </c>
    </row>
    <row r="6" spans="1:20" ht="56.65" customHeight="1" x14ac:dyDescent="0.25">
      <c r="A6" s="31" t="str">
        <f t="shared" ref="A6:F6" si="4">IF(A24="","",IF(A24="1",$O$5,IF(A24="2",$O$6,$O$7)))</f>
        <v/>
      </c>
      <c r="B6" s="31" t="str">
        <f t="shared" si="4"/>
        <v/>
      </c>
      <c r="C6" s="33" t="str">
        <f t="shared" si="4"/>
        <v/>
      </c>
      <c r="D6" s="33" t="str">
        <f t="shared" si="4"/>
        <v/>
      </c>
      <c r="E6" s="33" t="str">
        <f t="shared" si="4"/>
        <v/>
      </c>
      <c r="F6" s="31" t="str">
        <f t="shared" si="4"/>
        <v/>
      </c>
      <c r="G6" s="29"/>
      <c r="H6" s="11"/>
      <c r="I6" s="5"/>
      <c r="J6" s="5"/>
      <c r="K6" s="5"/>
      <c r="M6" s="5"/>
      <c r="N6" s="3" t="s">
        <v>3</v>
      </c>
      <c r="O6" s="24" t="s">
        <v>13</v>
      </c>
      <c r="P6" s="3">
        <f t="shared" ref="P6:P7" si="5">K23</f>
        <v>0</v>
      </c>
      <c r="Q6" s="3">
        <f t="shared" ref="Q6:Q7" si="6">SUM(R6:T6)</f>
        <v>0</v>
      </c>
      <c r="R6" s="3">
        <v>0</v>
      </c>
      <c r="S6" s="3">
        <v>0</v>
      </c>
      <c r="T6" s="3">
        <v>0</v>
      </c>
    </row>
    <row r="7" spans="1:20" ht="56.65" customHeight="1" x14ac:dyDescent="0.7">
      <c r="A7" s="26" t="str">
        <f t="shared" ref="A7:F7" si="7">IF(A25="","",IF(A25="1",$O$5,IF(A25="2",$O$6,$O$7)))</f>
        <v/>
      </c>
      <c r="B7" s="26" t="str">
        <f t="shared" si="7"/>
        <v/>
      </c>
      <c r="C7" s="26" t="str">
        <f t="shared" si="7"/>
        <v/>
      </c>
      <c r="D7" s="26" t="str">
        <f t="shared" si="7"/>
        <v/>
      </c>
      <c r="E7" s="31" t="str">
        <f t="shared" si="7"/>
        <v/>
      </c>
      <c r="F7" s="26" t="str">
        <f t="shared" si="7"/>
        <v/>
      </c>
      <c r="G7" s="29"/>
      <c r="H7" s="28" t="str">
        <f>IF(K25&gt;0,N5&amp;" a gagné !",IF(K26&gt;0,N6&amp;" a gagné !",IF(K27&gt;0,N7&amp;" a gagné !",IF(P7=14,"Match Nul!",""))))</f>
        <v/>
      </c>
      <c r="I7" s="5"/>
      <c r="M7" s="5"/>
      <c r="N7" s="3" t="s">
        <v>4</v>
      </c>
      <c r="O7" s="25" t="s">
        <v>14</v>
      </c>
      <c r="P7" s="3">
        <f t="shared" si="5"/>
        <v>0</v>
      </c>
      <c r="Q7" s="3">
        <f t="shared" si="6"/>
        <v>0</v>
      </c>
      <c r="R7" s="3">
        <v>0</v>
      </c>
      <c r="S7" s="3">
        <v>0</v>
      </c>
      <c r="T7" s="3">
        <v>0</v>
      </c>
    </row>
    <row r="8" spans="1:20" ht="56.65" customHeight="1" x14ac:dyDescent="0.7">
      <c r="A8" s="29"/>
      <c r="B8" s="29"/>
      <c r="C8" s="29"/>
      <c r="D8" s="29"/>
      <c r="E8" s="29"/>
      <c r="F8" s="29"/>
      <c r="G8" s="29"/>
      <c r="H8" s="10"/>
      <c r="I8" s="28"/>
    </row>
    <row r="9" spans="1:20" ht="56.65" customHeight="1" x14ac:dyDescent="0.25">
      <c r="A9" s="10"/>
      <c r="B9" s="10"/>
      <c r="C9" s="10"/>
      <c r="D9" s="10"/>
      <c r="E9" s="10"/>
      <c r="F9" s="10"/>
      <c r="G9" s="10"/>
      <c r="H9" s="10"/>
    </row>
    <row r="10" spans="1:20" ht="56.65" hidden="1" customHeight="1" x14ac:dyDescent="0.25"/>
    <row r="11" spans="1:20" ht="56.65" hidden="1" customHeight="1" x14ac:dyDescent="0.25"/>
    <row r="12" spans="1:20" ht="56.65" hidden="1" customHeight="1" x14ac:dyDescent="0.25"/>
    <row r="13" spans="1:20" ht="56.65" hidden="1" customHeight="1" x14ac:dyDescent="0.25"/>
    <row r="14" spans="1:20" ht="56.65" hidden="1" customHeight="1" x14ac:dyDescent="0.25"/>
    <row r="15" spans="1:20" ht="56.65" hidden="1" customHeight="1" x14ac:dyDescent="0.25"/>
    <row r="16" spans="1:20" ht="56.65" hidden="1" customHeight="1" x14ac:dyDescent="0.25"/>
    <row r="17" spans="1:28" ht="56.65" hidden="1" customHeight="1" x14ac:dyDescent="0.25"/>
    <row r="18" spans="1:28" ht="56.65" hidden="1" customHeight="1" x14ac:dyDescent="0.25"/>
    <row r="19" spans="1:28" ht="56.65" hidden="1" customHeight="1" x14ac:dyDescent="0.25"/>
    <row r="20" spans="1:28" ht="56.65" customHeight="1" x14ac:dyDescent="0.25">
      <c r="A20" s="7" t="s">
        <v>6</v>
      </c>
      <c r="B20" s="7" t="s">
        <v>7</v>
      </c>
      <c r="C20" s="7" t="s">
        <v>8</v>
      </c>
      <c r="D20" s="7" t="s">
        <v>9</v>
      </c>
      <c r="E20" s="7" t="s">
        <v>10</v>
      </c>
      <c r="F20" s="7" t="s">
        <v>11</v>
      </c>
      <c r="G20" s="18"/>
      <c r="H20" s="7"/>
      <c r="M20" s="7" t="s">
        <v>19</v>
      </c>
      <c r="N20" s="7" t="s">
        <v>15</v>
      </c>
      <c r="O20" s="7" t="s">
        <v>16</v>
      </c>
      <c r="P20" s="7" t="s">
        <v>17</v>
      </c>
      <c r="Q20" s="7" t="s">
        <v>20</v>
      </c>
      <c r="R20" s="7" t="s">
        <v>15</v>
      </c>
      <c r="S20" s="7" t="s">
        <v>16</v>
      </c>
      <c r="T20" s="7" t="s">
        <v>17</v>
      </c>
      <c r="U20" s="7" t="s">
        <v>22</v>
      </c>
      <c r="V20" s="7" t="s">
        <v>15</v>
      </c>
      <c r="W20" s="7" t="s">
        <v>16</v>
      </c>
      <c r="X20" s="7" t="s">
        <v>17</v>
      </c>
      <c r="Y20" s="4" t="s">
        <v>21</v>
      </c>
      <c r="Z20" s="7" t="s">
        <v>15</v>
      </c>
      <c r="AA20" s="7" t="s">
        <v>16</v>
      </c>
      <c r="AB20" s="7" t="s">
        <v>17</v>
      </c>
    </row>
    <row r="21" spans="1:28" ht="56.65" customHeight="1" x14ac:dyDescent="0.25">
      <c r="A21" s="12" t="str">
        <f>MID(A$26,$G21,1)</f>
        <v/>
      </c>
      <c r="B21" s="12" t="str">
        <f t="shared" ref="B21:F25" si="8">MID(B$26,$G21,1)</f>
        <v/>
      </c>
      <c r="C21" s="12" t="str">
        <f t="shared" si="8"/>
        <v/>
      </c>
      <c r="D21" s="12" t="str">
        <f t="shared" si="8"/>
        <v/>
      </c>
      <c r="E21" s="12" t="str">
        <f t="shared" si="8"/>
        <v/>
      </c>
      <c r="F21" s="12" t="str">
        <f t="shared" si="8"/>
        <v/>
      </c>
      <c r="G21" s="18">
        <v>5</v>
      </c>
      <c r="H21" s="18"/>
      <c r="I21" s="18" t="s">
        <v>34</v>
      </c>
      <c r="K21" s="18">
        <f>IF(AND(K22=K23,K22=K24),1,IF(AND(K22&lt;K23,K22&lt;K24),1,IF(K23&lt;K22,2,IF(K24&lt;K23,3,1))))</f>
        <v>1</v>
      </c>
      <c r="M21" s="14" t="str">
        <f>IF(A25&lt;&gt;"",A25," ")&amp;IF(B25&lt;&gt;"",B25," ")&amp;IF(C25&lt;&gt;"",C25," ")&amp;IF(D25&lt;&gt;"",D25," ")&amp;IF(E25&lt;&gt;"",E25," ")&amp;IF(F25&lt;&gt;"",F25," ")</f>
        <v xml:space="preserve">      </v>
      </c>
      <c r="N21" s="14" t="b">
        <f>ISERROR(SEARCH(111,M21,1))</f>
        <v>1</v>
      </c>
      <c r="O21" s="14" t="b">
        <f>ISERROR(SEARCH(222,M21,1))</f>
        <v>1</v>
      </c>
      <c r="P21" s="15" t="b">
        <f>ISERROR(SEARCH(333,M21,1))</f>
        <v>1</v>
      </c>
      <c r="Q21" s="14" t="str">
        <f>IF(A26&lt;&gt;"",+A26,"")</f>
        <v/>
      </c>
      <c r="R21" s="14" t="b">
        <f>ISERROR(SEARCH(111,Q21,1))</f>
        <v>1</v>
      </c>
      <c r="S21" s="14" t="b">
        <f>ISERROR(SEARCH(222,Q21,1))</f>
        <v>1</v>
      </c>
      <c r="T21" s="14" t="b">
        <f>ISERROR(SEARCH(333,Q21,1))</f>
        <v>1</v>
      </c>
      <c r="U21" s="14" t="str">
        <f>IF(C25&lt;&gt;"",C25," ")&amp;IF(B24&lt;&gt;"",B24," ")&amp;IF(A23&lt;&gt;"",A23," ")</f>
        <v xml:space="preserve">   </v>
      </c>
      <c r="V21" s="14" t="b">
        <f>ISERROR(SEARCH(111,U21,1))</f>
        <v>1</v>
      </c>
      <c r="W21" s="14" t="b">
        <f>ISERROR(SEARCH(222,U21,1))</f>
        <v>1</v>
      </c>
      <c r="X21" s="14" t="b">
        <f>ISERROR(SEARCH(333,U21,1))</f>
        <v>1</v>
      </c>
      <c r="Y21" s="14" t="str">
        <f>IF(D25&lt;&gt;"",D25," ")&amp;IF(E24&lt;&gt;"",E24," ")&amp;IF(F23&lt;&gt;"",F23," ")</f>
        <v xml:space="preserve">   </v>
      </c>
      <c r="Z21" s="14" t="b">
        <f>ISERROR(SEARCH(111,Y21,1))</f>
        <v>1</v>
      </c>
      <c r="AA21" s="14" t="b">
        <f>ISERROR(SEARCH(222,Y21,1))</f>
        <v>1</v>
      </c>
      <c r="AB21" s="14" t="b">
        <f>ISERROR(SEARCH(333,Y21,1))</f>
        <v>1</v>
      </c>
    </row>
    <row r="22" spans="1:28" ht="56.65" customHeight="1" x14ac:dyDescent="0.25">
      <c r="A22" s="12" t="str">
        <f t="shared" ref="A22:A25" si="9">MID(A$26,$G22,1)</f>
        <v/>
      </c>
      <c r="B22" s="12" t="str">
        <f t="shared" si="8"/>
        <v/>
      </c>
      <c r="C22" s="12" t="str">
        <f t="shared" si="8"/>
        <v/>
      </c>
      <c r="D22" s="12" t="str">
        <f t="shared" si="8"/>
        <v/>
      </c>
      <c r="E22" s="12" t="str">
        <f t="shared" si="8"/>
        <v/>
      </c>
      <c r="F22" s="12" t="str">
        <f t="shared" si="8"/>
        <v/>
      </c>
      <c r="G22" s="18">
        <v>4</v>
      </c>
      <c r="H22" s="18"/>
      <c r="I22" s="18" t="s">
        <v>35</v>
      </c>
      <c r="K22" s="18">
        <f>COUNTIF(A21:F25,"1")</f>
        <v>0</v>
      </c>
      <c r="M22" s="14" t="str">
        <f>IF(A24&lt;&gt;"",A24," ")&amp;IF(B24&lt;&gt;"",B24," ")&amp;IF(C24&lt;&gt;"",C24," ")&amp;IF(D24&lt;&gt;"",D24," ")&amp;IF(E24&lt;&gt;"",E24," ")&amp;IF(F24&lt;&gt;"",F24," ")</f>
        <v xml:space="preserve">      </v>
      </c>
      <c r="N22" s="14" t="b">
        <f>ISERROR(SEARCH(111,M22,1))</f>
        <v>1</v>
      </c>
      <c r="O22" s="14" t="b">
        <f t="shared" ref="O22:O24" si="10">ISERROR(SEARCH(222,M22,1))</f>
        <v>1</v>
      </c>
      <c r="P22" s="15" t="b">
        <f t="shared" ref="P22:P25" si="11">ISERROR(SEARCH(333,M22,1))</f>
        <v>1</v>
      </c>
      <c r="Q22" s="14" t="str">
        <f>IF(B26&lt;&gt;"",+B26,"")</f>
        <v/>
      </c>
      <c r="R22" s="14" t="b">
        <f t="shared" ref="R22:R26" si="12">ISERROR(SEARCH(111,Q22,1))</f>
        <v>1</v>
      </c>
      <c r="S22" s="14" t="b">
        <f t="shared" ref="S22:S26" si="13">ISERROR(SEARCH(222,Q22,1))</f>
        <v>1</v>
      </c>
      <c r="T22" s="14" t="b">
        <f t="shared" ref="T22:T26" si="14">ISERROR(SEARCH(333,Q22,1))</f>
        <v>1</v>
      </c>
      <c r="U22" s="14" t="str">
        <f>IF(D25&lt;&gt;"",D25," ")&amp;IF(C24&lt;&gt;"",C24," ")&amp;IF(B23&lt;&gt;"",B23," ")&amp;IF(A22&lt;&gt;"",A22," ")</f>
        <v xml:space="preserve">    </v>
      </c>
      <c r="V22" s="14" t="b">
        <f t="shared" ref="V22:V26" si="15">ISERROR(SEARCH(111,U22,1))</f>
        <v>1</v>
      </c>
      <c r="W22" s="14" t="b">
        <f t="shared" ref="W22:W26" si="16">ISERROR(SEARCH(222,U22,1))</f>
        <v>1</v>
      </c>
      <c r="X22" s="14" t="b">
        <f t="shared" ref="X22:X26" si="17">ISERROR(SEARCH(333,U22,1))</f>
        <v>1</v>
      </c>
      <c r="Y22" s="14" t="str">
        <f>IF(C25&lt;&gt;"",C25," ")&amp;IF(D24&lt;&gt;"",D24," ")&amp;IF(E23&lt;&gt;"",E23," ")&amp;IF(F22&lt;&gt;"",F22," ")</f>
        <v xml:space="preserve">    </v>
      </c>
      <c r="Z22" s="14" t="b">
        <f t="shared" ref="Z22:Z26" si="18">ISERROR(SEARCH(111,Y22,1))</f>
        <v>1</v>
      </c>
      <c r="AA22" s="14" t="b">
        <f t="shared" ref="AA22:AA26" si="19">ISERROR(SEARCH(222,Y22,1))</f>
        <v>1</v>
      </c>
      <c r="AB22" s="14" t="b">
        <f t="shared" ref="AB22:AB26" si="20">ISERROR(SEARCH(333,Y22,1))</f>
        <v>1</v>
      </c>
    </row>
    <row r="23" spans="1:28" ht="56.65" customHeight="1" x14ac:dyDescent="0.25">
      <c r="A23" s="12" t="str">
        <f t="shared" si="9"/>
        <v/>
      </c>
      <c r="B23" s="12" t="str">
        <f t="shared" si="8"/>
        <v/>
      </c>
      <c r="C23" s="12" t="str">
        <f t="shared" si="8"/>
        <v/>
      </c>
      <c r="D23" s="12" t="str">
        <f t="shared" si="8"/>
        <v/>
      </c>
      <c r="E23" s="12" t="str">
        <f t="shared" si="8"/>
        <v/>
      </c>
      <c r="F23" s="12" t="str">
        <f t="shared" si="8"/>
        <v/>
      </c>
      <c r="G23" s="18">
        <v>3</v>
      </c>
      <c r="H23" s="18"/>
      <c r="I23" s="18" t="s">
        <v>36</v>
      </c>
      <c r="K23" s="18">
        <f>COUNTIF(A21:F25,"2")</f>
        <v>0</v>
      </c>
      <c r="M23" s="14" t="str">
        <f>IF(A23&lt;&gt;"",A23," ")&amp;IF(B23&lt;&gt;"",B23," ")&amp;IF(C23&lt;&gt;"",C23," ")&amp;IF(D23&lt;&gt;"",D23," ")&amp;IF(E23&lt;&gt;"",E23," ")&amp;IF(F23&lt;&gt;"",F23," ")</f>
        <v xml:space="preserve">      </v>
      </c>
      <c r="N23" s="14" t="b">
        <f t="shared" ref="N23:N25" si="21">ISERROR(SEARCH(111,M23,1))</f>
        <v>1</v>
      </c>
      <c r="O23" s="14" t="b">
        <f t="shared" si="10"/>
        <v>1</v>
      </c>
      <c r="P23" s="15" t="b">
        <f t="shared" si="11"/>
        <v>1</v>
      </c>
      <c r="Q23" s="14" t="str">
        <f>IF(C26&lt;&gt;"",+C26,"")</f>
        <v/>
      </c>
      <c r="R23" s="14" t="b">
        <f t="shared" si="12"/>
        <v>1</v>
      </c>
      <c r="S23" s="14" t="b">
        <f t="shared" si="13"/>
        <v>1</v>
      </c>
      <c r="T23" s="14" t="b">
        <f t="shared" si="14"/>
        <v>1</v>
      </c>
      <c r="U23" s="14" t="str">
        <f>IF(E25&lt;&gt;"",E25," ")&amp;IF(D24&lt;&gt;"",D24," ")&amp;IF(C23&lt;&gt;"",C23," ")&amp;IF(B22&lt;&gt;"",B22," ")&amp;IF(A21&lt;&gt;"",A21," ")</f>
        <v xml:space="preserve">     </v>
      </c>
      <c r="V23" s="14" t="b">
        <f t="shared" si="15"/>
        <v>1</v>
      </c>
      <c r="W23" s="14" t="b">
        <f t="shared" si="16"/>
        <v>1</v>
      </c>
      <c r="X23" s="14" t="b">
        <f t="shared" si="17"/>
        <v>1</v>
      </c>
      <c r="Y23" s="14" t="str">
        <f>IF(B25&lt;&gt;"",B25," ")&amp;IF(C24&lt;&gt;"",C24," ")&amp;IF(D23&lt;&gt;"",D23," ")&amp;IF(E22&lt;&gt;"",E22," ")&amp;IF(F21&lt;&gt;"",F21," ")</f>
        <v xml:space="preserve">     </v>
      </c>
      <c r="Z23" s="14" t="b">
        <f t="shared" si="18"/>
        <v>1</v>
      </c>
      <c r="AA23" s="14" t="b">
        <f t="shared" si="19"/>
        <v>1</v>
      </c>
      <c r="AB23" s="14" t="b">
        <f t="shared" si="20"/>
        <v>1</v>
      </c>
    </row>
    <row r="24" spans="1:28" ht="56.65" customHeight="1" x14ac:dyDescent="0.25">
      <c r="A24" s="12" t="str">
        <f t="shared" si="9"/>
        <v/>
      </c>
      <c r="B24" s="12" t="str">
        <f t="shared" si="8"/>
        <v/>
      </c>
      <c r="C24" s="12" t="str">
        <f t="shared" si="8"/>
        <v/>
      </c>
      <c r="D24" s="12" t="str">
        <f t="shared" si="8"/>
        <v/>
      </c>
      <c r="E24" s="12" t="str">
        <f t="shared" si="8"/>
        <v/>
      </c>
      <c r="F24" s="12" t="str">
        <f t="shared" si="8"/>
        <v/>
      </c>
      <c r="G24" s="18">
        <v>2</v>
      </c>
      <c r="H24" s="18"/>
      <c r="I24" s="18" t="s">
        <v>37</v>
      </c>
      <c r="K24" s="18">
        <f>COUNTIF(A21:F25,"3")</f>
        <v>0</v>
      </c>
      <c r="M24" s="14" t="str">
        <f>IF(A22&lt;&gt;"",A22," ")&amp;IF(B22&lt;&gt;"",B22," ")&amp;IF(C22&lt;&gt;"",C22," ")&amp;IF(D22&lt;&gt;"",D22," ")&amp;IF(E22&lt;&gt;"",E22," ")&amp;IF(F22&lt;&gt;"",F22," ")</f>
        <v xml:space="preserve">      </v>
      </c>
      <c r="N24" s="14" t="b">
        <f t="shared" si="21"/>
        <v>1</v>
      </c>
      <c r="O24" s="14" t="b">
        <f t="shared" si="10"/>
        <v>1</v>
      </c>
      <c r="P24" s="15" t="b">
        <f t="shared" si="11"/>
        <v>1</v>
      </c>
      <c r="Q24" s="14" t="str">
        <f>IF(D26&lt;&gt;"",+D26,"")</f>
        <v/>
      </c>
      <c r="R24" s="14" t="b">
        <f t="shared" si="12"/>
        <v>1</v>
      </c>
      <c r="S24" s="14" t="b">
        <f t="shared" si="13"/>
        <v>1</v>
      </c>
      <c r="T24" s="14" t="b">
        <f t="shared" si="14"/>
        <v>1</v>
      </c>
      <c r="U24" s="14" t="str">
        <f>IF(F25&lt;&gt;"",F25," ")&amp;IF(E24&lt;&gt;"",E24," ")&amp;IF(D23&lt;&gt;"",D23," ")&amp;IF(C22&lt;&gt;"",C22," ")&amp;IF(B21&lt;&gt;"",B21," ")</f>
        <v xml:space="preserve">     </v>
      </c>
      <c r="V24" s="14" t="b">
        <f t="shared" si="15"/>
        <v>1</v>
      </c>
      <c r="W24" s="14" t="b">
        <f t="shared" si="16"/>
        <v>1</v>
      </c>
      <c r="X24" s="14" t="b">
        <f t="shared" si="17"/>
        <v>1</v>
      </c>
      <c r="Y24" s="14" t="str">
        <f>IF(A25&lt;&gt;"",A25," ")&amp;IF(B24&lt;&gt;"",B24," ")&amp;IF(C23&lt;&gt;"",C23," ")&amp;IF(D22&lt;&gt;"",D22," ")&amp;IF(E21&lt;&gt;"",E21," ")</f>
        <v xml:space="preserve">     </v>
      </c>
      <c r="Z24" s="14" t="b">
        <f t="shared" si="18"/>
        <v>1</v>
      </c>
      <c r="AA24" s="14" t="b">
        <f t="shared" si="19"/>
        <v>1</v>
      </c>
      <c r="AB24" s="14" t="b">
        <f t="shared" si="20"/>
        <v>1</v>
      </c>
    </row>
    <row r="25" spans="1:28" ht="56.65" customHeight="1" x14ac:dyDescent="0.25">
      <c r="A25" s="12" t="str">
        <f t="shared" si="9"/>
        <v/>
      </c>
      <c r="B25" s="12" t="str">
        <f t="shared" si="8"/>
        <v/>
      </c>
      <c r="C25" s="12" t="str">
        <f t="shared" si="8"/>
        <v/>
      </c>
      <c r="D25" s="12" t="str">
        <f t="shared" si="8"/>
        <v/>
      </c>
      <c r="E25" s="12" t="str">
        <f t="shared" si="8"/>
        <v/>
      </c>
      <c r="F25" s="12" t="str">
        <f t="shared" si="8"/>
        <v/>
      </c>
      <c r="G25" s="18">
        <v>1</v>
      </c>
      <c r="H25" s="18"/>
      <c r="I25" s="21" t="str">
        <f>+N5</f>
        <v>J1</v>
      </c>
      <c r="K25" s="18">
        <f>+N26+R27+V27+Z27</f>
        <v>0</v>
      </c>
      <c r="M25" s="14" t="str">
        <f>IF(A21&lt;&gt;"",A21," ")&amp;IF(B21&lt;&gt;"",B21," ")&amp;IF(C21&lt;&gt;"",C21," ")&amp;IF(D21&lt;&gt;"",D21," ")&amp;IF(E21&lt;&gt;"",E21," ")&amp;IF(F21&lt;&gt;"",F21," ")</f>
        <v xml:space="preserve">      </v>
      </c>
      <c r="N25" s="14" t="b">
        <f t="shared" si="21"/>
        <v>1</v>
      </c>
      <c r="O25" s="14" t="b">
        <f>ISERROR(SEARCH(222,M25,1))</f>
        <v>1</v>
      </c>
      <c r="P25" s="15" t="b">
        <f t="shared" si="11"/>
        <v>1</v>
      </c>
      <c r="Q25" s="14">
        <f>+E26</f>
        <v>0</v>
      </c>
      <c r="R25" s="14" t="b">
        <f t="shared" si="12"/>
        <v>1</v>
      </c>
      <c r="S25" s="14" t="b">
        <f t="shared" si="13"/>
        <v>1</v>
      </c>
      <c r="T25" s="14" t="b">
        <f t="shared" si="14"/>
        <v>1</v>
      </c>
      <c r="U25" s="14" t="str">
        <f>IF(F24&lt;&gt;"",F24," ")&amp;IF(E23&lt;&gt;"",E23," ")&amp;IF(D22&lt;&gt;"",D22," ")&amp;IF(C21&lt;&gt;"",C21," ")</f>
        <v xml:space="preserve">    </v>
      </c>
      <c r="V25" s="14" t="b">
        <f t="shared" si="15"/>
        <v>1</v>
      </c>
      <c r="W25" s="14" t="b">
        <f t="shared" si="16"/>
        <v>1</v>
      </c>
      <c r="X25" s="14" t="b">
        <f t="shared" si="17"/>
        <v>1</v>
      </c>
      <c r="Y25" s="14" t="str">
        <f>IF(A24&lt;&gt;"",A24," ")&amp;IF(B23&lt;&gt;"",B23," ")&amp;IF(C22&lt;&gt;"",C22," ")&amp;IF(D21&lt;&gt;"",D21," ")</f>
        <v xml:space="preserve">    </v>
      </c>
      <c r="Z25" s="14" t="b">
        <f t="shared" si="18"/>
        <v>1</v>
      </c>
      <c r="AA25" s="14" t="b">
        <f t="shared" si="19"/>
        <v>1</v>
      </c>
      <c r="AB25" s="14" t="b">
        <f t="shared" si="20"/>
        <v>1</v>
      </c>
    </row>
    <row r="26" spans="1:28" ht="56.65" customHeight="1" x14ac:dyDescent="0.25">
      <c r="A26" s="22"/>
      <c r="B26" s="22"/>
      <c r="C26" s="22"/>
      <c r="D26" s="22"/>
      <c r="E26" s="22"/>
      <c r="F26" s="22"/>
      <c r="G26" s="19" t="s">
        <v>23</v>
      </c>
      <c r="H26" s="18"/>
      <c r="I26" s="21" t="str">
        <f t="shared" ref="I26:I27" si="22">+N6</f>
        <v>J2</v>
      </c>
      <c r="K26" s="18">
        <f>O26+S27+W27+AA27</f>
        <v>0</v>
      </c>
      <c r="N26" s="16">
        <f>COUNTIF(N21:N25,"FAUX")</f>
        <v>0</v>
      </c>
      <c r="O26" s="16">
        <f>COUNTIF(O21:O25,"FAUX")</f>
        <v>0</v>
      </c>
      <c r="P26" s="16">
        <f>COUNTIF(P21:P25,"FAUX")</f>
        <v>0</v>
      </c>
      <c r="Q26" s="14">
        <f>+F26</f>
        <v>0</v>
      </c>
      <c r="R26" s="14" t="b">
        <f t="shared" si="12"/>
        <v>1</v>
      </c>
      <c r="S26" s="14" t="b">
        <f t="shared" si="13"/>
        <v>1</v>
      </c>
      <c r="T26" s="14" t="b">
        <f t="shared" si="14"/>
        <v>1</v>
      </c>
      <c r="U26" s="14" t="str">
        <f>IF(F23&lt;&gt;"",F23," ")&amp;IF(E22&lt;&gt;"",E22," ")&amp;IF(D21&lt;&gt;"",D21," ")</f>
        <v xml:space="preserve">   </v>
      </c>
      <c r="V26" s="14" t="b">
        <f t="shared" si="15"/>
        <v>1</v>
      </c>
      <c r="W26" s="14" t="b">
        <f t="shared" si="16"/>
        <v>1</v>
      </c>
      <c r="X26" s="14" t="b">
        <f t="shared" si="17"/>
        <v>1</v>
      </c>
      <c r="Y26" s="14" t="str">
        <f>IF(A23&lt;&gt;"",A23," ")&amp;IF(B22&lt;&gt;"",B22," ")&amp;IF(C21&lt;&gt;"",C21," ")</f>
        <v xml:space="preserve">   </v>
      </c>
      <c r="Z26" s="14" t="b">
        <f t="shared" si="18"/>
        <v>1</v>
      </c>
      <c r="AA26" s="14" t="b">
        <f t="shared" si="19"/>
        <v>1</v>
      </c>
      <c r="AB26" s="14" t="b">
        <f t="shared" si="20"/>
        <v>1</v>
      </c>
    </row>
    <row r="27" spans="1:28" ht="56.65" customHeight="1" x14ac:dyDescent="0.25">
      <c r="A27" s="12" t="str">
        <f>A26&amp;$K$21</f>
        <v>1</v>
      </c>
      <c r="B27" s="12" t="str">
        <f t="shared" ref="B27:D27" si="23">B26&amp;$K$21</f>
        <v>1</v>
      </c>
      <c r="C27" s="12" t="str">
        <f t="shared" si="23"/>
        <v>1</v>
      </c>
      <c r="D27" s="12" t="str">
        <f t="shared" si="23"/>
        <v>1</v>
      </c>
      <c r="E27" s="12" t="str">
        <f t="shared" ref="E27" si="24">E26&amp;$K$21</f>
        <v>1</v>
      </c>
      <c r="F27" s="12" t="str">
        <f t="shared" ref="F27" si="25">F26&amp;$K$21</f>
        <v>1</v>
      </c>
      <c r="G27" s="20" t="s">
        <v>24</v>
      </c>
      <c r="H27" s="19"/>
      <c r="I27" s="21" t="str">
        <f t="shared" si="22"/>
        <v>J3</v>
      </c>
      <c r="K27" s="18">
        <f>P26+T27+X27+AB27</f>
        <v>0</v>
      </c>
      <c r="R27" s="16">
        <f>COUNTIF(R21:R26,"FAUX")</f>
        <v>0</v>
      </c>
      <c r="S27" s="16">
        <f>COUNTIF(S21:S26,"FAUX")</f>
        <v>0</v>
      </c>
      <c r="T27" s="16">
        <f>COUNTIF(T21:T26,"FAUX")</f>
        <v>0</v>
      </c>
      <c r="V27" s="16">
        <f>COUNTIF(V21:V25,"FAUX")</f>
        <v>0</v>
      </c>
      <c r="W27" s="16">
        <f>COUNTIF(W21:W25,"FAUX")</f>
        <v>0</v>
      </c>
      <c r="X27" s="16">
        <f>COUNTIF(X21:X25,"FAUX")</f>
        <v>0</v>
      </c>
      <c r="Z27" s="16">
        <f>COUNTIF(Z21:Z25,"FAUX")</f>
        <v>0</v>
      </c>
      <c r="AA27" s="16">
        <f>COUNTIF(AA21:AA25,"FAUX")</f>
        <v>0</v>
      </c>
      <c r="AB27" s="16">
        <f>COUNTIF(AB21:AB25,"FAUX")</f>
        <v>0</v>
      </c>
    </row>
    <row r="28" spans="1:28" ht="56.65" customHeight="1" x14ac:dyDescent="0.25">
      <c r="A28" s="5"/>
      <c r="B28" s="5"/>
      <c r="C28" s="5"/>
      <c r="D28" s="5"/>
      <c r="E28" s="5"/>
      <c r="F28" s="5"/>
      <c r="G28" s="5"/>
      <c r="H28" s="20"/>
    </row>
  </sheetData>
  <mergeCells count="1">
    <mergeCell ref="A1:F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4" name="Button 5">
              <controlPr defaultSize="0" print="0" autoFill="0" autoPict="0" macro="[0]!miseazero_Click">
                <anchor moveWithCells="1" sizeWithCells="1">
                  <from>
                    <xdr:col>11</xdr:col>
                    <xdr:colOff>514350</xdr:colOff>
                    <xdr:row>5</xdr:row>
                    <xdr:rowOff>114300</xdr:rowOff>
                  </from>
                  <to>
                    <xdr:col>12</xdr:col>
                    <xdr:colOff>485775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5" name="Button 12">
              <controlPr defaultSize="0" print="0" autoFill="0" autoPict="0" macro="[0]!Nouvellepartie">
                <anchor moveWithCells="1" sizeWithCells="1">
                  <from>
                    <xdr:col>7</xdr:col>
                    <xdr:colOff>0</xdr:colOff>
                    <xdr:row>0</xdr:row>
                    <xdr:rowOff>333375</xdr:rowOff>
                  </from>
                  <to>
                    <xdr:col>8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6" name="Button 7">
              <controlPr defaultSize="0" print="0" autoFill="0" autoPict="0">
                <anchor moveWithCells="1" sizeWithCells="1">
                  <from>
                    <xdr:col>11</xdr:col>
                    <xdr:colOff>514350</xdr:colOff>
                    <xdr:row>4</xdr:row>
                    <xdr:rowOff>28575</xdr:rowOff>
                  </from>
                  <to>
                    <xdr:col>12</xdr:col>
                    <xdr:colOff>514350</xdr:colOff>
                    <xdr:row>4</xdr:row>
                    <xdr:rowOff>647700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0" r:id="rId7" name="Button 40">
              <controlPr defaultSize="0" print="0" autoFill="0" autoPict="0" macro="[0]!Reprise">
                <anchor moveWithCells="1" sizeWithCells="1">
                  <from>
                    <xdr:col>8</xdr:col>
                    <xdr:colOff>742950</xdr:colOff>
                    <xdr:row>0</xdr:row>
                    <xdr:rowOff>333375</xdr:rowOff>
                  </from>
                  <to>
                    <xdr:col>10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1" r:id="rId8" name="Button 41">
              <controlPr defaultSize="0" print="0" autoFill="0" autoPict="0" macro="[0]!_xludf.Pause">
                <anchor moveWithCells="1" sizeWithCells="1">
                  <from>
                    <xdr:col>10</xdr:col>
                    <xdr:colOff>742950</xdr:colOff>
                    <xdr:row>0</xdr:row>
                    <xdr:rowOff>333375</xdr:rowOff>
                  </from>
                  <to>
                    <xdr:col>12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2" r:id="rId9" name="Button 42">
              <controlPr defaultSize="0" print="0" autoFill="0" autoPict="0" macro="[0]!AnnulerDernierCoup">
                <anchor moveWithCells="1" sizeWithCells="1">
                  <from>
                    <xdr:col>12</xdr:col>
                    <xdr:colOff>742950</xdr:colOff>
                    <xdr:row>0</xdr:row>
                    <xdr:rowOff>333375</xdr:rowOff>
                  </from>
                  <to>
                    <xdr:col>14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3" r:id="rId10" name="Button 43">
              <controlPr defaultSize="0" print="0" autoFill="0" autoPict="0" macro="[0]!RègleDuJeu">
                <anchor moveWithCells="1" sizeWithCells="1">
                  <from>
                    <xdr:col>14</xdr:col>
                    <xdr:colOff>742950</xdr:colOff>
                    <xdr:row>0</xdr:row>
                    <xdr:rowOff>333375</xdr:rowOff>
                  </from>
                  <to>
                    <xdr:col>16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5" r:id="rId11" name="Button 45">
              <controlPr defaultSize="0" print="0" autoFill="0" autoPict="0" macro="[0]!QuitterJeu">
                <anchor moveWithCells="1" sizeWithCells="1">
                  <from>
                    <xdr:col>16</xdr:col>
                    <xdr:colOff>742950</xdr:colOff>
                    <xdr:row>0</xdr:row>
                    <xdr:rowOff>333375</xdr:rowOff>
                  </from>
                  <to>
                    <xdr:col>18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AB28"/>
  <sheetViews>
    <sheetView zoomScale="60" zoomScaleNormal="60" workbookViewId="0">
      <selection activeCell="J4" sqref="J4"/>
    </sheetView>
  </sheetViews>
  <sheetFormatPr baseColWidth="10" defaultColWidth="11.28515625" defaultRowHeight="56.65" customHeight="1" x14ac:dyDescent="0.25"/>
  <cols>
    <col min="1" max="8" width="11.28515625" style="4"/>
    <col min="9" max="16" width="11.28515625" style="4" customWidth="1"/>
    <col min="17" max="16384" width="11.28515625" style="4"/>
  </cols>
  <sheetData>
    <row r="1" spans="1:20" ht="56.65" customHeight="1" x14ac:dyDescent="0.9">
      <c r="A1" s="46" t="s">
        <v>0</v>
      </c>
      <c r="B1" s="46"/>
      <c r="C1" s="46"/>
      <c r="D1" s="46"/>
      <c r="E1" s="46"/>
      <c r="F1" s="46"/>
      <c r="G1" s="36"/>
    </row>
    <row r="2" spans="1:20" ht="56.65" customHeight="1" x14ac:dyDescent="0.9">
      <c r="A2" s="42"/>
      <c r="B2" s="42"/>
      <c r="C2" s="42"/>
      <c r="D2" s="42"/>
      <c r="E2" s="42"/>
      <c r="F2" s="42"/>
      <c r="G2" s="42"/>
    </row>
    <row r="3" spans="1:20" ht="56.65" customHeight="1" x14ac:dyDescent="0.25">
      <c r="A3" s="26" t="str">
        <f t="shared" ref="A3:F7" si="0">IF(A21="","",IF(A21="1",$O$5,IF(A21="2",$O$6,$O$7)))</f>
        <v/>
      </c>
      <c r="B3" s="27" t="str">
        <f t="shared" si="0"/>
        <v/>
      </c>
      <c r="C3" s="27" t="str">
        <f t="shared" si="0"/>
        <v/>
      </c>
      <c r="D3" s="27" t="str">
        <f t="shared" si="0"/>
        <v/>
      </c>
      <c r="E3" s="27" t="str">
        <f t="shared" si="0"/>
        <v/>
      </c>
      <c r="F3" s="27" t="str">
        <f t="shared" si="0"/>
        <v/>
      </c>
      <c r="G3" s="29"/>
      <c r="H3" s="10"/>
    </row>
    <row r="4" spans="1:20" ht="56.65" customHeight="1" x14ac:dyDescent="0.25">
      <c r="A4" s="27" t="str">
        <f t="shared" si="0"/>
        <v/>
      </c>
      <c r="B4" s="27" t="str">
        <f t="shared" si="0"/>
        <v/>
      </c>
      <c r="C4" s="27" t="str">
        <f t="shared" si="0"/>
        <v/>
      </c>
      <c r="D4" s="27" t="str">
        <f t="shared" si="0"/>
        <v/>
      </c>
      <c r="E4" s="27" t="str">
        <f t="shared" si="0"/>
        <v/>
      </c>
      <c r="F4" s="27" t="str">
        <f t="shared" si="0"/>
        <v/>
      </c>
      <c r="G4" s="29"/>
      <c r="H4" s="10"/>
      <c r="I4" s="13" t="s">
        <v>47</v>
      </c>
      <c r="J4" s="13" t="str">
        <f>IF(K4&lt;&gt;"STOP",IF(AND(P5=P6,P5=P7),N5,IF(AND(P5&lt;P6,P5&lt;P7),N5,IF(P6&lt;P5,N6,IF(P7&lt;P6,N7,N5)))),"FINI")</f>
        <v>J1</v>
      </c>
      <c r="K4" s="45"/>
      <c r="N4" s="6" t="s">
        <v>38</v>
      </c>
      <c r="O4" s="6" t="s">
        <v>39</v>
      </c>
      <c r="P4" s="6" t="s">
        <v>40</v>
      </c>
      <c r="Q4" s="6" t="s">
        <v>41</v>
      </c>
      <c r="R4" s="6" t="s">
        <v>42</v>
      </c>
      <c r="S4" s="6" t="s">
        <v>43</v>
      </c>
      <c r="T4" s="6" t="s">
        <v>44</v>
      </c>
    </row>
    <row r="5" spans="1:20" ht="56.65" customHeight="1" x14ac:dyDescent="0.25">
      <c r="A5" s="27" t="str">
        <f t="shared" si="0"/>
        <v/>
      </c>
      <c r="B5" s="27" t="str">
        <f t="shared" si="0"/>
        <v/>
      </c>
      <c r="C5" s="27" t="str">
        <f t="shared" si="0"/>
        <v/>
      </c>
      <c r="D5" s="31" t="str">
        <f t="shared" si="0"/>
        <v/>
      </c>
      <c r="E5" s="33" t="str">
        <f t="shared" si="0"/>
        <v/>
      </c>
      <c r="F5" s="27" t="str">
        <f t="shared" si="0"/>
        <v/>
      </c>
      <c r="G5" s="29"/>
      <c r="H5" s="11"/>
      <c r="I5" s="30" t="s">
        <v>33</v>
      </c>
      <c r="J5" s="5"/>
      <c r="M5" s="5"/>
      <c r="N5" s="3" t="s">
        <v>2</v>
      </c>
      <c r="O5" s="23" t="s">
        <v>5</v>
      </c>
      <c r="P5" s="3">
        <f>K22</f>
        <v>0</v>
      </c>
      <c r="Q5" s="3">
        <f>SUM(R5:T5)</f>
        <v>0</v>
      </c>
      <c r="R5" s="3">
        <v>0</v>
      </c>
      <c r="S5" s="3">
        <v>0</v>
      </c>
      <c r="T5" s="3">
        <v>0</v>
      </c>
    </row>
    <row r="6" spans="1:20" ht="56.65" customHeight="1" x14ac:dyDescent="0.25">
      <c r="A6" s="27" t="str">
        <f t="shared" si="0"/>
        <v/>
      </c>
      <c r="B6" s="27" t="str">
        <f t="shared" si="0"/>
        <v/>
      </c>
      <c r="C6" s="27" t="str">
        <f t="shared" si="0"/>
        <v/>
      </c>
      <c r="D6" s="33" t="str">
        <f t="shared" si="0"/>
        <v/>
      </c>
      <c r="E6" s="31" t="str">
        <f t="shared" si="0"/>
        <v/>
      </c>
      <c r="F6" s="26" t="str">
        <f t="shared" si="0"/>
        <v/>
      </c>
      <c r="G6" s="29"/>
      <c r="H6" s="11"/>
      <c r="I6" s="5"/>
      <c r="J6" s="5"/>
      <c r="K6" s="5"/>
      <c r="M6" s="5"/>
      <c r="N6" s="3" t="s">
        <v>3</v>
      </c>
      <c r="O6" s="24" t="s">
        <v>13</v>
      </c>
      <c r="P6" s="3">
        <f t="shared" ref="P6:P7" si="1">K23</f>
        <v>0</v>
      </c>
      <c r="Q6" s="3">
        <f t="shared" ref="Q6:Q7" si="2">SUM(R6:T6)</f>
        <v>0</v>
      </c>
      <c r="R6" s="3">
        <v>0</v>
      </c>
      <c r="S6" s="3">
        <v>0</v>
      </c>
      <c r="T6" s="3">
        <v>0</v>
      </c>
    </row>
    <row r="7" spans="1:20" ht="56.65" customHeight="1" x14ac:dyDescent="0.7">
      <c r="A7" s="27" t="str">
        <f t="shared" si="0"/>
        <v/>
      </c>
      <c r="B7" s="27" t="str">
        <f t="shared" si="0"/>
        <v/>
      </c>
      <c r="C7" s="31" t="str">
        <f t="shared" si="0"/>
        <v/>
      </c>
      <c r="D7" s="26" t="str">
        <f t="shared" si="0"/>
        <v/>
      </c>
      <c r="E7" s="26" t="str">
        <f t="shared" si="0"/>
        <v/>
      </c>
      <c r="F7" s="26" t="str">
        <f t="shared" si="0"/>
        <v/>
      </c>
      <c r="G7" s="29"/>
      <c r="H7" s="28" t="str">
        <f>IF(K25&gt;0,N5&amp;" a gagné !",IF(K26&gt;0,N6&amp;" a gagné !",IF(K27&gt;0,N7&amp;" a gagné !",IF(P7=14,"Match Nul!",""))))</f>
        <v/>
      </c>
      <c r="I7" s="5"/>
      <c r="M7" s="5"/>
      <c r="N7" s="3" t="s">
        <v>4</v>
      </c>
      <c r="O7" s="25" t="s">
        <v>14</v>
      </c>
      <c r="P7" s="3">
        <f t="shared" si="1"/>
        <v>0</v>
      </c>
      <c r="Q7" s="3">
        <f t="shared" si="2"/>
        <v>0</v>
      </c>
      <c r="R7" s="3">
        <v>0</v>
      </c>
      <c r="S7" s="3">
        <v>0</v>
      </c>
      <c r="T7" s="3">
        <v>0</v>
      </c>
    </row>
    <row r="8" spans="1:20" ht="56.65" customHeight="1" x14ac:dyDescent="0.7">
      <c r="A8" s="29"/>
      <c r="B8" s="29"/>
      <c r="C8" s="29"/>
      <c r="D8" s="29"/>
      <c r="E8" s="29"/>
      <c r="F8" s="29"/>
      <c r="G8" s="29"/>
      <c r="H8" s="10"/>
      <c r="I8" s="28"/>
    </row>
    <row r="9" spans="1:20" ht="56.65" customHeight="1" x14ac:dyDescent="0.25">
      <c r="A9" s="10"/>
      <c r="B9" s="10"/>
      <c r="C9" s="10"/>
      <c r="D9" s="10"/>
      <c r="E9" s="10"/>
      <c r="F9" s="10"/>
      <c r="G9" s="10"/>
      <c r="H9" s="10"/>
    </row>
    <row r="10" spans="1:20" ht="56.65" hidden="1" customHeight="1" x14ac:dyDescent="0.25"/>
    <row r="11" spans="1:20" ht="56.65" hidden="1" customHeight="1" x14ac:dyDescent="0.25"/>
    <row r="12" spans="1:20" ht="56.65" hidden="1" customHeight="1" x14ac:dyDescent="0.25"/>
    <row r="13" spans="1:20" ht="56.65" hidden="1" customHeight="1" x14ac:dyDescent="0.25"/>
    <row r="14" spans="1:20" ht="56.65" hidden="1" customHeight="1" x14ac:dyDescent="0.25"/>
    <row r="15" spans="1:20" ht="56.65" hidden="1" customHeight="1" x14ac:dyDescent="0.25"/>
    <row r="16" spans="1:20" ht="56.65" hidden="1" customHeight="1" x14ac:dyDescent="0.25"/>
    <row r="17" spans="1:28" ht="56.65" hidden="1" customHeight="1" x14ac:dyDescent="0.25"/>
    <row r="18" spans="1:28" ht="56.65" hidden="1" customHeight="1" x14ac:dyDescent="0.25"/>
    <row r="19" spans="1:28" ht="56.65" hidden="1" customHeight="1" x14ac:dyDescent="0.25"/>
    <row r="20" spans="1:28" ht="56.65" customHeight="1" x14ac:dyDescent="0.25">
      <c r="A20" s="7" t="s">
        <v>6</v>
      </c>
      <c r="B20" s="7" t="s">
        <v>7</v>
      </c>
      <c r="C20" s="7" t="s">
        <v>8</v>
      </c>
      <c r="D20" s="7" t="s">
        <v>9</v>
      </c>
      <c r="E20" s="7" t="s">
        <v>10</v>
      </c>
      <c r="F20" s="7" t="s">
        <v>11</v>
      </c>
      <c r="G20" s="18"/>
      <c r="H20" s="7"/>
      <c r="M20" s="7" t="s">
        <v>19</v>
      </c>
      <c r="N20" s="7" t="s">
        <v>15</v>
      </c>
      <c r="O20" s="7" t="s">
        <v>16</v>
      </c>
      <c r="P20" s="7" t="s">
        <v>17</v>
      </c>
      <c r="Q20" s="7" t="s">
        <v>20</v>
      </c>
      <c r="R20" s="7" t="s">
        <v>15</v>
      </c>
      <c r="S20" s="7" t="s">
        <v>16</v>
      </c>
      <c r="T20" s="7" t="s">
        <v>17</v>
      </c>
      <c r="U20" s="7" t="s">
        <v>22</v>
      </c>
      <c r="V20" s="7" t="s">
        <v>15</v>
      </c>
      <c r="W20" s="7" t="s">
        <v>16</v>
      </c>
      <c r="X20" s="7" t="s">
        <v>17</v>
      </c>
      <c r="Y20" s="4" t="s">
        <v>21</v>
      </c>
      <c r="Z20" s="7" t="s">
        <v>15</v>
      </c>
      <c r="AA20" s="7" t="s">
        <v>16</v>
      </c>
      <c r="AB20" s="7" t="s">
        <v>17</v>
      </c>
    </row>
    <row r="21" spans="1:28" ht="56.65" customHeight="1" x14ac:dyDescent="0.25">
      <c r="A21" s="12" t="str">
        <f>MID(A$26,$G21,1)</f>
        <v/>
      </c>
      <c r="B21" s="12" t="str">
        <f t="shared" ref="B21:F25" si="3">MID(B$26,$G21,1)</f>
        <v/>
      </c>
      <c r="C21" s="12" t="str">
        <f t="shared" si="3"/>
        <v/>
      </c>
      <c r="D21" s="12" t="str">
        <f t="shared" si="3"/>
        <v/>
      </c>
      <c r="E21" s="12" t="str">
        <f t="shared" si="3"/>
        <v/>
      </c>
      <c r="F21" s="12" t="str">
        <f t="shared" si="3"/>
        <v/>
      </c>
      <c r="G21" s="18">
        <v>5</v>
      </c>
      <c r="H21" s="18"/>
      <c r="I21" s="18" t="s">
        <v>34</v>
      </c>
      <c r="K21" s="18">
        <f>IF(AND(K22=K23,K22=K24),1,IF(AND(K22&lt;K23,K22&lt;K24),1,IF(K23&lt;K22,2,IF(K24&lt;K23,3,1))))</f>
        <v>1</v>
      </c>
      <c r="M21" s="14" t="str">
        <f>IF(A25&lt;&gt;"",A25," ")&amp;IF(B25&lt;&gt;"",B25," ")&amp;IF(C25&lt;&gt;"",C25," ")&amp;IF(D25&lt;&gt;"",D25," ")&amp;IF(E25&lt;&gt;"",E25," ")&amp;IF(F25&lt;&gt;"",F25," ")</f>
        <v xml:space="preserve">      </v>
      </c>
      <c r="N21" s="14" t="b">
        <f>ISERROR(SEARCH(1111,M21,1))</f>
        <v>1</v>
      </c>
      <c r="O21" s="14" t="b">
        <f>ISERROR(SEARCH(2222,M21,1))</f>
        <v>1</v>
      </c>
      <c r="P21" s="15" t="b">
        <f>ISERROR(SEARCH(3333,M21,1))</f>
        <v>1</v>
      </c>
      <c r="Q21" s="14">
        <f>+A26</f>
        <v>0</v>
      </c>
      <c r="R21" s="14" t="b">
        <f>ISERROR(SEARCH(1111,Q21,1))</f>
        <v>1</v>
      </c>
      <c r="S21" s="14" t="b">
        <f>ISERROR(SEARCH(2222,Q21,1))</f>
        <v>1</v>
      </c>
      <c r="T21" s="14" t="b">
        <f>ISERROR(SEARCH(3333,Q21,1))</f>
        <v>1</v>
      </c>
      <c r="U21" s="14" t="str">
        <f>IF(D25&lt;&gt;"",D25," ")&amp;IF(C24&lt;&gt;"",C24," ")&amp;IF(B23&lt;&gt;"",B23," ")&amp;IF(A22&lt;&gt;"",A22," ")</f>
        <v xml:space="preserve">    </v>
      </c>
      <c r="V21" s="14" t="b">
        <f t="shared" ref="V21:V24" si="4">ISERROR(SEARCH(1111,U21,1))</f>
        <v>1</v>
      </c>
      <c r="W21" s="14" t="b">
        <f t="shared" ref="W21:W24" si="5">ISERROR(SEARCH(2222,U21,1))</f>
        <v>1</v>
      </c>
      <c r="X21" s="14" t="b">
        <f t="shared" ref="X21:X24" si="6">ISERROR(SEARCH(3333,U21,1))</f>
        <v>1</v>
      </c>
      <c r="Y21" s="14" t="str">
        <f>IF(C25&lt;&gt;"",C25," ")&amp;IF(D24&lt;&gt;"",D24," ")&amp;IF(E23&lt;&gt;"",E23," ")&amp;IF(F22&lt;&gt;"",F22," ")</f>
        <v xml:space="preserve">    </v>
      </c>
      <c r="Z21" s="14" t="b">
        <f t="shared" ref="Z21:Z24" si="7">ISERROR(SEARCH(1111,Y21,1))</f>
        <v>1</v>
      </c>
      <c r="AA21" s="14" t="b">
        <f t="shared" ref="AA21:AA24" si="8">ISERROR(SEARCH(2222,Y21,1))</f>
        <v>1</v>
      </c>
      <c r="AB21" s="14" t="b">
        <f t="shared" ref="AB21:AB24" si="9">ISERROR(SEARCH(3333,Y21,1))</f>
        <v>1</v>
      </c>
    </row>
    <row r="22" spans="1:28" ht="56.65" customHeight="1" x14ac:dyDescent="0.25">
      <c r="A22" s="12" t="str">
        <f t="shared" ref="A22:A25" si="10">MID(A$26,$G22,1)</f>
        <v/>
      </c>
      <c r="B22" s="12" t="str">
        <f t="shared" si="3"/>
        <v/>
      </c>
      <c r="C22" s="12" t="str">
        <f t="shared" si="3"/>
        <v/>
      </c>
      <c r="D22" s="12" t="str">
        <f t="shared" si="3"/>
        <v/>
      </c>
      <c r="E22" s="12" t="str">
        <f t="shared" si="3"/>
        <v/>
      </c>
      <c r="F22" s="12" t="str">
        <f t="shared" si="3"/>
        <v/>
      </c>
      <c r="G22" s="18">
        <v>4</v>
      </c>
      <c r="H22" s="18"/>
      <c r="I22" s="18" t="s">
        <v>35</v>
      </c>
      <c r="K22" s="18">
        <f>COUNTIF(A21:F25,"1")</f>
        <v>0</v>
      </c>
      <c r="M22" s="14" t="str">
        <f>IF(A24&lt;&gt;"",A24," ")&amp;IF(B24&lt;&gt;"",B24," ")&amp;IF(C24&lt;&gt;"",C24," ")&amp;IF(D24&lt;&gt;"",D24," ")&amp;IF(E24&lt;&gt;"",E24," ")&amp;IF(F24&lt;&gt;"",F24," ")</f>
        <v xml:space="preserve">      </v>
      </c>
      <c r="N22" s="14" t="b">
        <f t="shared" ref="N22:N25" si="11">ISERROR(SEARCH(1111,M22,1))</f>
        <v>1</v>
      </c>
      <c r="O22" s="14" t="b">
        <f t="shared" ref="O22:O25" si="12">ISERROR(SEARCH(2222,M22,1))</f>
        <v>1</v>
      </c>
      <c r="P22" s="15" t="b">
        <f t="shared" ref="P22:P25" si="13">ISERROR(SEARCH(3333,M22,1))</f>
        <v>1</v>
      </c>
      <c r="Q22" s="14">
        <f>+B26</f>
        <v>0</v>
      </c>
      <c r="R22" s="14" t="b">
        <f t="shared" ref="R22:R26" si="14">ISERROR(SEARCH(1111,Q22,1))</f>
        <v>1</v>
      </c>
      <c r="S22" s="14" t="b">
        <f t="shared" ref="S22:S26" si="15">ISERROR(SEARCH(2222,Q22,1))</f>
        <v>1</v>
      </c>
      <c r="T22" s="14" t="b">
        <f t="shared" ref="T22:T26" si="16">ISERROR(SEARCH(3333,Q22,1))</f>
        <v>1</v>
      </c>
      <c r="U22" s="14" t="str">
        <f>IF(E25&lt;&gt;"",E25," ")&amp;IF(D24&lt;&gt;"",D24," ")&amp;IF(C23&lt;&gt;"",C23," ")&amp;IF(B22&lt;&gt;"",B22," ")&amp;IF(A21&lt;&gt;"",A21," ")</f>
        <v xml:space="preserve">     </v>
      </c>
      <c r="V22" s="14" t="b">
        <f t="shared" si="4"/>
        <v>1</v>
      </c>
      <c r="W22" s="14" t="b">
        <f t="shared" si="5"/>
        <v>1</v>
      </c>
      <c r="X22" s="14" t="b">
        <f t="shared" si="6"/>
        <v>1</v>
      </c>
      <c r="Y22" s="14" t="str">
        <f>IF(B25&lt;&gt;"",B25," ")&amp;IF(C24&lt;&gt;"",C24," ")&amp;IF(D23&lt;&gt;"",D23," ")&amp;IF(E22&lt;&gt;"",E22," ")&amp;IF(F21&lt;&gt;"",F21," ")</f>
        <v xml:space="preserve">     </v>
      </c>
      <c r="Z22" s="14" t="b">
        <f t="shared" si="7"/>
        <v>1</v>
      </c>
      <c r="AA22" s="14" t="b">
        <f t="shared" si="8"/>
        <v>1</v>
      </c>
      <c r="AB22" s="14" t="b">
        <f t="shared" si="9"/>
        <v>1</v>
      </c>
    </row>
    <row r="23" spans="1:28" ht="56.65" customHeight="1" x14ac:dyDescent="0.25">
      <c r="A23" s="12" t="str">
        <f t="shared" si="10"/>
        <v/>
      </c>
      <c r="B23" s="12" t="str">
        <f t="shared" si="3"/>
        <v/>
      </c>
      <c r="C23" s="12" t="str">
        <f t="shared" si="3"/>
        <v/>
      </c>
      <c r="D23" s="12" t="str">
        <f t="shared" si="3"/>
        <v/>
      </c>
      <c r="E23" s="12" t="str">
        <f t="shared" si="3"/>
        <v/>
      </c>
      <c r="F23" s="12" t="str">
        <f t="shared" si="3"/>
        <v/>
      </c>
      <c r="G23" s="18">
        <v>3</v>
      </c>
      <c r="H23" s="18"/>
      <c r="I23" s="18" t="s">
        <v>36</v>
      </c>
      <c r="K23" s="18">
        <f>COUNTIF(A21:F25,"2")</f>
        <v>0</v>
      </c>
      <c r="M23" s="14" t="str">
        <f>IF(A23&lt;&gt;"",A23," ")&amp;IF(B23&lt;&gt;"",B23," ")&amp;IF(C23&lt;&gt;"",C23," ")&amp;IF(D23&lt;&gt;"",D23," ")&amp;IF(E23&lt;&gt;"",E23," ")&amp;IF(F23&lt;&gt;"",F23," ")</f>
        <v xml:space="preserve">      </v>
      </c>
      <c r="N23" s="14" t="b">
        <f t="shared" si="11"/>
        <v>1</v>
      </c>
      <c r="O23" s="14" t="b">
        <f t="shared" si="12"/>
        <v>1</v>
      </c>
      <c r="P23" s="15" t="b">
        <f t="shared" si="13"/>
        <v>1</v>
      </c>
      <c r="Q23" s="14">
        <f>+C26</f>
        <v>0</v>
      </c>
      <c r="R23" s="14" t="b">
        <f t="shared" si="14"/>
        <v>1</v>
      </c>
      <c r="S23" s="14" t="b">
        <f t="shared" si="15"/>
        <v>1</v>
      </c>
      <c r="T23" s="14" t="b">
        <f t="shared" si="16"/>
        <v>1</v>
      </c>
      <c r="U23" s="14" t="str">
        <f>IF(F25&lt;&gt;"",F25," ")&amp;IF(E24&lt;&gt;"",E24," ")&amp;IF(D23&lt;&gt;"",D23," ")&amp;IF(C22&lt;&gt;"",C22," ")&amp;IF(B21&lt;&gt;"",B21," ")</f>
        <v xml:space="preserve">     </v>
      </c>
      <c r="V23" s="14" t="b">
        <f t="shared" si="4"/>
        <v>1</v>
      </c>
      <c r="W23" s="14" t="b">
        <f t="shared" si="5"/>
        <v>1</v>
      </c>
      <c r="X23" s="14" t="b">
        <f t="shared" si="6"/>
        <v>1</v>
      </c>
      <c r="Y23" s="14" t="str">
        <f>IF(A25&lt;&gt;"",A25," ")&amp;IF(B24&lt;&gt;"",B24," ")&amp;IF(C23&lt;&gt;"",C23," ")&amp;IF(D22&lt;&gt;"",D22," ")&amp;IF(E21&lt;&gt;"",E21," ")</f>
        <v xml:space="preserve">     </v>
      </c>
      <c r="Z23" s="14" t="b">
        <f t="shared" si="7"/>
        <v>1</v>
      </c>
      <c r="AA23" s="14" t="b">
        <f t="shared" si="8"/>
        <v>1</v>
      </c>
      <c r="AB23" s="14" t="b">
        <f t="shared" si="9"/>
        <v>1</v>
      </c>
    </row>
    <row r="24" spans="1:28" ht="56.65" customHeight="1" x14ac:dyDescent="0.25">
      <c r="A24" s="12" t="str">
        <f t="shared" si="10"/>
        <v/>
      </c>
      <c r="B24" s="12" t="str">
        <f t="shared" si="3"/>
        <v/>
      </c>
      <c r="C24" s="12" t="str">
        <f t="shared" si="3"/>
        <v/>
      </c>
      <c r="D24" s="12" t="str">
        <f t="shared" si="3"/>
        <v/>
      </c>
      <c r="E24" s="12" t="str">
        <f t="shared" si="3"/>
        <v/>
      </c>
      <c r="F24" s="12" t="str">
        <f t="shared" si="3"/>
        <v/>
      </c>
      <c r="G24" s="18">
        <v>2</v>
      </c>
      <c r="H24" s="18"/>
      <c r="I24" s="18" t="s">
        <v>37</v>
      </c>
      <c r="K24" s="18">
        <f>COUNTIF(A21:F25,"3")</f>
        <v>0</v>
      </c>
      <c r="M24" s="14" t="str">
        <f>IF(A22&lt;&gt;"",A22," ")&amp;IF(B22&lt;&gt;"",B22," ")&amp;IF(C22&lt;&gt;"",C22," ")&amp;IF(D22&lt;&gt;"",D22," ")&amp;IF(E22&lt;&gt;"",E22," ")&amp;IF(F22&lt;&gt;"",F22," ")</f>
        <v xml:space="preserve">      </v>
      </c>
      <c r="N24" s="14" t="b">
        <f t="shared" si="11"/>
        <v>1</v>
      </c>
      <c r="O24" s="14" t="b">
        <f t="shared" si="12"/>
        <v>1</v>
      </c>
      <c r="P24" s="15" t="b">
        <f t="shared" si="13"/>
        <v>1</v>
      </c>
      <c r="Q24" s="14">
        <f>+D26</f>
        <v>0</v>
      </c>
      <c r="R24" s="14" t="b">
        <f t="shared" si="14"/>
        <v>1</v>
      </c>
      <c r="S24" s="14" t="b">
        <f t="shared" si="15"/>
        <v>1</v>
      </c>
      <c r="T24" s="14" t="b">
        <f t="shared" si="16"/>
        <v>1</v>
      </c>
      <c r="U24" s="14" t="str">
        <f>IF(F24&lt;&gt;"",F24," ")&amp;IF(E23&lt;&gt;"",E23," ")&amp;IF(D22&lt;&gt;"",D22," ")&amp;IF(C21&lt;&gt;"",C21," ")</f>
        <v xml:space="preserve">    </v>
      </c>
      <c r="V24" s="14" t="b">
        <f t="shared" si="4"/>
        <v>1</v>
      </c>
      <c r="W24" s="14" t="b">
        <f t="shared" si="5"/>
        <v>1</v>
      </c>
      <c r="X24" s="14" t="b">
        <f t="shared" si="6"/>
        <v>1</v>
      </c>
      <c r="Y24" s="14" t="str">
        <f>IF(A24&lt;&gt;"",A24," ")&amp;IF(B23&lt;&gt;"",B23," ")&amp;IF(C22&lt;&gt;"",C22," ")&amp;IF(D21&lt;&gt;"",D21," ")</f>
        <v xml:space="preserve">    </v>
      </c>
      <c r="Z24" s="14" t="b">
        <f t="shared" si="7"/>
        <v>1</v>
      </c>
      <c r="AA24" s="14" t="b">
        <f t="shared" si="8"/>
        <v>1</v>
      </c>
      <c r="AB24" s="14" t="b">
        <f t="shared" si="9"/>
        <v>1</v>
      </c>
    </row>
    <row r="25" spans="1:28" ht="56.65" customHeight="1" x14ac:dyDescent="0.25">
      <c r="A25" s="12" t="str">
        <f t="shared" si="10"/>
        <v/>
      </c>
      <c r="B25" s="12" t="str">
        <f t="shared" si="3"/>
        <v/>
      </c>
      <c r="C25" s="12" t="str">
        <f t="shared" si="3"/>
        <v/>
      </c>
      <c r="D25" s="12" t="str">
        <f t="shared" si="3"/>
        <v/>
      </c>
      <c r="E25" s="12" t="str">
        <f t="shared" si="3"/>
        <v/>
      </c>
      <c r="F25" s="12" t="str">
        <f t="shared" si="3"/>
        <v/>
      </c>
      <c r="G25" s="18">
        <v>1</v>
      </c>
      <c r="H25" s="18"/>
      <c r="I25" s="21" t="str">
        <f>+N5</f>
        <v>J1</v>
      </c>
      <c r="K25" s="18">
        <f>+N26+R27+V25+Z25</f>
        <v>0</v>
      </c>
      <c r="M25" s="14" t="str">
        <f>IF(A21&lt;&gt;"",A21," ")&amp;IF(B21&lt;&gt;"",B21," ")&amp;IF(C21&lt;&gt;"",C21," ")&amp;IF(D21&lt;&gt;"",D21," ")&amp;IF(E21&lt;&gt;"",E21," ")&amp;IF(F21&lt;&gt;"",F21," ")</f>
        <v xml:space="preserve">      </v>
      </c>
      <c r="N25" s="14" t="b">
        <f t="shared" si="11"/>
        <v>1</v>
      </c>
      <c r="O25" s="14" t="b">
        <f t="shared" si="12"/>
        <v>1</v>
      </c>
      <c r="P25" s="15" t="b">
        <f t="shared" si="13"/>
        <v>1</v>
      </c>
      <c r="Q25" s="14">
        <f>+E26</f>
        <v>0</v>
      </c>
      <c r="R25" s="14" t="b">
        <f t="shared" si="14"/>
        <v>1</v>
      </c>
      <c r="S25" s="14" t="b">
        <f t="shared" si="15"/>
        <v>1</v>
      </c>
      <c r="T25" s="14" t="b">
        <f t="shared" si="16"/>
        <v>1</v>
      </c>
      <c r="V25" s="16">
        <f>COUNTIF(V21:V24,"FAUX")</f>
        <v>0</v>
      </c>
      <c r="W25" s="16">
        <f>COUNTIF(W21:W24,"FAUX")</f>
        <v>0</v>
      </c>
      <c r="X25" s="16">
        <f>COUNTIF(X21:X24,"FAUX")</f>
        <v>0</v>
      </c>
      <c r="Z25" s="16">
        <f>COUNTIF(Z21:Z24,"FAUX")</f>
        <v>0</v>
      </c>
      <c r="AA25" s="16">
        <f>COUNTIF(AA21:AA24,"FAUX")</f>
        <v>0</v>
      </c>
      <c r="AB25" s="16">
        <f>COUNTIF(AB21:AB24,"FAUX")</f>
        <v>0</v>
      </c>
    </row>
    <row r="26" spans="1:28" ht="56.65" customHeight="1" x14ac:dyDescent="0.25">
      <c r="A26" s="22"/>
      <c r="B26" s="22"/>
      <c r="C26" s="22"/>
      <c r="D26" s="22"/>
      <c r="E26" s="22"/>
      <c r="F26" s="22"/>
      <c r="G26" s="19" t="s">
        <v>23</v>
      </c>
      <c r="H26" s="18"/>
      <c r="I26" s="21" t="str">
        <f t="shared" ref="I26:I27" si="17">+N6</f>
        <v>J2</v>
      </c>
      <c r="K26" s="18">
        <f>O26+S27+W25+AA25</f>
        <v>0</v>
      </c>
      <c r="N26" s="16">
        <f>COUNTIF(N21:N25,"FAUX")</f>
        <v>0</v>
      </c>
      <c r="O26" s="16">
        <f>COUNTIF(O21:O25,"FAUX")</f>
        <v>0</v>
      </c>
      <c r="P26" s="16">
        <f>COUNTIF(P21:P25,"FAUX")</f>
        <v>0</v>
      </c>
      <c r="Q26" s="14">
        <f>+F26</f>
        <v>0</v>
      </c>
      <c r="R26" s="14" t="b">
        <f t="shared" si="14"/>
        <v>1</v>
      </c>
      <c r="S26" s="14" t="b">
        <f t="shared" si="15"/>
        <v>1</v>
      </c>
      <c r="T26" s="14" t="b">
        <f t="shared" si="16"/>
        <v>1</v>
      </c>
    </row>
    <row r="27" spans="1:28" ht="56.65" customHeight="1" x14ac:dyDescent="0.25">
      <c r="A27" s="12" t="str">
        <f>A26&amp;$K$21</f>
        <v>1</v>
      </c>
      <c r="B27" s="12" t="str">
        <f t="shared" ref="B27:F27" si="18">B26&amp;$K$21</f>
        <v>1</v>
      </c>
      <c r="C27" s="12" t="str">
        <f t="shared" si="18"/>
        <v>1</v>
      </c>
      <c r="D27" s="12" t="str">
        <f t="shared" si="18"/>
        <v>1</v>
      </c>
      <c r="E27" s="12" t="str">
        <f t="shared" si="18"/>
        <v>1</v>
      </c>
      <c r="F27" s="12" t="str">
        <f t="shared" si="18"/>
        <v>1</v>
      </c>
      <c r="G27" s="20" t="s">
        <v>24</v>
      </c>
      <c r="H27" s="19"/>
      <c r="I27" s="21" t="str">
        <f t="shared" si="17"/>
        <v>J3</v>
      </c>
      <c r="K27" s="18">
        <f>P26+T27+X25+AB25</f>
        <v>0</v>
      </c>
      <c r="R27" s="16">
        <f>COUNTIF(R21:R26,"FAUX")</f>
        <v>0</v>
      </c>
      <c r="S27" s="16">
        <f>COUNTIF(S21:S26,"FAUX")</f>
        <v>0</v>
      </c>
      <c r="T27" s="16">
        <f>COUNTIF(T21:T26,"FAUX")</f>
        <v>0</v>
      </c>
    </row>
    <row r="28" spans="1:28" ht="56.65" customHeight="1" x14ac:dyDescent="0.25">
      <c r="A28" s="5"/>
      <c r="B28" s="5"/>
      <c r="C28" s="5"/>
      <c r="D28" s="5"/>
      <c r="E28" s="5"/>
      <c r="F28" s="5"/>
      <c r="G28" s="5"/>
      <c r="H28" s="20"/>
    </row>
  </sheetData>
  <mergeCells count="1">
    <mergeCell ref="A1:F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1" r:id="rId4" name="Button 5">
              <controlPr defaultSize="0" print="0" autoFill="0" autoPict="0" macro="[0]!miseazero_Click">
                <anchor moveWithCells="1" sizeWithCells="1">
                  <from>
                    <xdr:col>11</xdr:col>
                    <xdr:colOff>514350</xdr:colOff>
                    <xdr:row>5</xdr:row>
                    <xdr:rowOff>114300</xdr:rowOff>
                  </from>
                  <to>
                    <xdr:col>12</xdr:col>
                    <xdr:colOff>485775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5" name="Button 7">
              <controlPr defaultSize="0" print="0" autoFill="0" autoPict="0">
                <anchor moveWithCells="1" sizeWithCells="1">
                  <from>
                    <xdr:col>11</xdr:col>
                    <xdr:colOff>514350</xdr:colOff>
                    <xdr:row>4</xdr:row>
                    <xdr:rowOff>28575</xdr:rowOff>
                  </from>
                  <to>
                    <xdr:col>12</xdr:col>
                    <xdr:colOff>514350</xdr:colOff>
                    <xdr:row>4</xdr:row>
                    <xdr:rowOff>647700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6" name="Button 12">
              <controlPr defaultSize="0" print="0" autoFill="0" autoPict="0" macro="[0]!Nouvellepartie">
                <anchor moveWithCells="1" sizeWithCells="1">
                  <from>
                    <xdr:col>7</xdr:col>
                    <xdr:colOff>123825</xdr:colOff>
                    <xdr:row>0</xdr:row>
                    <xdr:rowOff>333375</xdr:rowOff>
                  </from>
                  <to>
                    <xdr:col>9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7" name="Button 9">
              <controlPr defaultSize="0" print="0" autoFill="0" autoPict="0" macro="[0]!Reprise">
                <anchor moveWithCells="1" sizeWithCells="1">
                  <from>
                    <xdr:col>9</xdr:col>
                    <xdr:colOff>123825</xdr:colOff>
                    <xdr:row>0</xdr:row>
                    <xdr:rowOff>333375</xdr:rowOff>
                  </from>
                  <to>
                    <xdr:col>11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8" name="Button 10">
              <controlPr defaultSize="0" print="0" autoFill="0" autoPict="0" macro="[0]!_xludf.Pause">
                <anchor moveWithCells="1" sizeWithCells="1">
                  <from>
                    <xdr:col>11</xdr:col>
                    <xdr:colOff>123825</xdr:colOff>
                    <xdr:row>0</xdr:row>
                    <xdr:rowOff>333375</xdr:rowOff>
                  </from>
                  <to>
                    <xdr:col>13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9" name="Button 11">
              <controlPr defaultSize="0" print="0" autoFill="0" autoPict="0" macro="[0]!AnnulerDernierCoup">
                <anchor moveWithCells="1" sizeWithCells="1">
                  <from>
                    <xdr:col>13</xdr:col>
                    <xdr:colOff>123825</xdr:colOff>
                    <xdr:row>0</xdr:row>
                    <xdr:rowOff>333375</xdr:rowOff>
                  </from>
                  <to>
                    <xdr:col>15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10" name="Button 12">
              <controlPr defaultSize="0" print="0" autoFill="0" autoPict="0" macro="[0]!RègleDuJeu">
                <anchor moveWithCells="1" sizeWithCells="1">
                  <from>
                    <xdr:col>15</xdr:col>
                    <xdr:colOff>123825</xdr:colOff>
                    <xdr:row>0</xdr:row>
                    <xdr:rowOff>333375</xdr:rowOff>
                  </from>
                  <to>
                    <xdr:col>17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1" name="Button 13">
              <controlPr defaultSize="0" print="0" autoFill="0" autoPict="0" macro="[0]!QuitterJeu">
                <anchor moveWithCells="1" sizeWithCells="1">
                  <from>
                    <xdr:col>17</xdr:col>
                    <xdr:colOff>123825</xdr:colOff>
                    <xdr:row>0</xdr:row>
                    <xdr:rowOff>333375</xdr:rowOff>
                  </from>
                  <to>
                    <xdr:col>19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AB28"/>
  <sheetViews>
    <sheetView zoomScale="60" zoomScaleNormal="60" workbookViewId="0">
      <selection activeCell="J4" sqref="J4"/>
    </sheetView>
  </sheetViews>
  <sheetFormatPr baseColWidth="10" defaultColWidth="11.28515625" defaultRowHeight="56.65" customHeight="1" x14ac:dyDescent="0.25"/>
  <cols>
    <col min="1" max="8" width="11.28515625" style="4"/>
    <col min="9" max="16" width="11.28515625" style="4" customWidth="1"/>
    <col min="17" max="16384" width="11.28515625" style="4"/>
  </cols>
  <sheetData>
    <row r="1" spans="1:20" ht="56.65" customHeight="1" x14ac:dyDescent="0.25">
      <c r="A1" s="46" t="s">
        <v>0</v>
      </c>
      <c r="B1" s="46"/>
      <c r="C1" s="46"/>
      <c r="D1" s="46"/>
      <c r="E1" s="46"/>
      <c r="F1" s="46"/>
      <c r="G1" s="34"/>
    </row>
    <row r="2" spans="1:20" ht="56.65" customHeight="1" x14ac:dyDescent="0.9">
      <c r="A2" s="42"/>
      <c r="B2" s="42"/>
      <c r="C2" s="42"/>
      <c r="D2" s="42"/>
      <c r="E2" s="42"/>
      <c r="F2" s="42"/>
      <c r="G2" s="42"/>
    </row>
    <row r="3" spans="1:20" ht="56.65" customHeight="1" x14ac:dyDescent="0.25">
      <c r="A3" s="26" t="str">
        <f t="shared" ref="A3:F7" si="0">IF(A21="","",IF(A21="1",$O$5,IF(A21="2",$O$6,$O$7)))</f>
        <v/>
      </c>
      <c r="B3" s="27" t="str">
        <f t="shared" si="0"/>
        <v/>
      </c>
      <c r="C3" s="27" t="str">
        <f t="shared" si="0"/>
        <v/>
      </c>
      <c r="D3" s="27" t="str">
        <f t="shared" si="0"/>
        <v/>
      </c>
      <c r="E3" s="27" t="str">
        <f t="shared" si="0"/>
        <v/>
      </c>
      <c r="F3" s="27" t="str">
        <f t="shared" si="0"/>
        <v/>
      </c>
      <c r="G3" s="29"/>
      <c r="H3" s="10"/>
    </row>
    <row r="4" spans="1:20" ht="56.65" customHeight="1" x14ac:dyDescent="0.25">
      <c r="A4" s="27" t="str">
        <f t="shared" si="0"/>
        <v/>
      </c>
      <c r="B4" s="27" t="str">
        <f t="shared" si="0"/>
        <v/>
      </c>
      <c r="C4" s="27" t="str">
        <f t="shared" si="0"/>
        <v/>
      </c>
      <c r="D4" s="27" t="str">
        <f t="shared" si="0"/>
        <v/>
      </c>
      <c r="E4" s="27" t="str">
        <f t="shared" si="0"/>
        <v/>
      </c>
      <c r="F4" s="27" t="str">
        <f t="shared" si="0"/>
        <v/>
      </c>
      <c r="G4" s="29"/>
      <c r="H4" s="10"/>
      <c r="I4" s="13" t="s">
        <v>47</v>
      </c>
      <c r="J4" s="13" t="str">
        <f>IF(K4&lt;&gt;"STOP",IF(AND(P5=P6,P5=P7),N5,IF(AND(P5&lt;P6,P5&lt;P7),N5,IF(P6&lt;P5,N6,IF(P7&lt;P6,N7,N5)))),"FINI")</f>
        <v>J1</v>
      </c>
      <c r="K4" s="45"/>
      <c r="N4" s="6" t="s">
        <v>38</v>
      </c>
      <c r="O4" s="6" t="s">
        <v>39</v>
      </c>
      <c r="P4" s="6" t="s">
        <v>40</v>
      </c>
      <c r="Q4" s="6" t="s">
        <v>41</v>
      </c>
      <c r="R4" s="6" t="s">
        <v>42</v>
      </c>
      <c r="S4" s="6" t="s">
        <v>43</v>
      </c>
      <c r="T4" s="6" t="s">
        <v>44</v>
      </c>
    </row>
    <row r="5" spans="1:20" ht="56.65" customHeight="1" x14ac:dyDescent="0.25">
      <c r="A5" s="27" t="str">
        <f t="shared" si="0"/>
        <v/>
      </c>
      <c r="B5" s="27" t="str">
        <f t="shared" si="0"/>
        <v/>
      </c>
      <c r="C5" s="27" t="str">
        <f t="shared" si="0"/>
        <v/>
      </c>
      <c r="D5" s="27" t="str">
        <f t="shared" si="0"/>
        <v/>
      </c>
      <c r="E5" s="33" t="str">
        <f t="shared" si="0"/>
        <v/>
      </c>
      <c r="F5" s="26" t="str">
        <f t="shared" si="0"/>
        <v/>
      </c>
      <c r="G5" s="29"/>
      <c r="H5" s="11"/>
      <c r="I5" s="30" t="s">
        <v>33</v>
      </c>
      <c r="J5" s="5"/>
      <c r="M5" s="5"/>
      <c r="N5" s="3" t="s">
        <v>2</v>
      </c>
      <c r="O5" s="23" t="s">
        <v>5</v>
      </c>
      <c r="P5" s="3">
        <f>K22</f>
        <v>0</v>
      </c>
      <c r="Q5" s="3">
        <f>SUM(R5:T5)</f>
        <v>0</v>
      </c>
      <c r="R5" s="3">
        <v>0</v>
      </c>
      <c r="S5" s="3">
        <v>0</v>
      </c>
      <c r="T5" s="3">
        <v>0</v>
      </c>
    </row>
    <row r="6" spans="1:20" ht="56.65" customHeight="1" x14ac:dyDescent="0.25">
      <c r="A6" s="27" t="str">
        <f t="shared" si="0"/>
        <v/>
      </c>
      <c r="B6" s="27" t="str">
        <f t="shared" si="0"/>
        <v/>
      </c>
      <c r="C6" s="27" t="str">
        <f t="shared" si="0"/>
        <v/>
      </c>
      <c r="D6" s="27" t="str">
        <f t="shared" si="0"/>
        <v/>
      </c>
      <c r="E6" s="31" t="str">
        <f t="shared" si="0"/>
        <v/>
      </c>
      <c r="F6" s="33" t="str">
        <f t="shared" si="0"/>
        <v/>
      </c>
      <c r="G6" s="29"/>
      <c r="H6" s="11"/>
      <c r="I6" s="5"/>
      <c r="J6" s="5"/>
      <c r="K6" s="5"/>
      <c r="M6" s="5"/>
      <c r="N6" s="3" t="s">
        <v>3</v>
      </c>
      <c r="O6" s="24" t="s">
        <v>13</v>
      </c>
      <c r="P6" s="3">
        <f t="shared" ref="P6:P7" si="1">K23</f>
        <v>0</v>
      </c>
      <c r="Q6" s="3">
        <f t="shared" ref="Q6:Q7" si="2">SUM(R6:T6)</f>
        <v>0</v>
      </c>
      <c r="R6" s="3">
        <v>0</v>
      </c>
      <c r="S6" s="3">
        <v>0</v>
      </c>
      <c r="T6" s="3">
        <v>0</v>
      </c>
    </row>
    <row r="7" spans="1:20" ht="56.65" customHeight="1" x14ac:dyDescent="0.7">
      <c r="A7" s="27" t="str">
        <f t="shared" si="0"/>
        <v/>
      </c>
      <c r="B7" s="27" t="str">
        <f t="shared" si="0"/>
        <v/>
      </c>
      <c r="C7" s="27" t="str">
        <f t="shared" si="0"/>
        <v/>
      </c>
      <c r="D7" s="33" t="str">
        <f t="shared" si="0"/>
        <v/>
      </c>
      <c r="E7" s="31" t="str">
        <f t="shared" si="0"/>
        <v/>
      </c>
      <c r="F7" s="26" t="str">
        <f t="shared" si="0"/>
        <v/>
      </c>
      <c r="G7" s="29"/>
      <c r="H7" s="28" t="str">
        <f>IF(K25&gt;0,N5&amp;" a gagné !",IF(K26&gt;0,N6&amp;" a gagné !",IF(K27&gt;0,N7&amp;" a gagné !",IF(P7=14,"Match Nul!",""))))</f>
        <v/>
      </c>
      <c r="I7" s="5"/>
      <c r="M7" s="5"/>
      <c r="N7" s="3" t="s">
        <v>4</v>
      </c>
      <c r="O7" s="25" t="s">
        <v>14</v>
      </c>
      <c r="P7" s="3">
        <f t="shared" si="1"/>
        <v>0</v>
      </c>
      <c r="Q7" s="3">
        <f t="shared" si="2"/>
        <v>0</v>
      </c>
      <c r="R7" s="3">
        <v>0</v>
      </c>
      <c r="S7" s="3">
        <v>0</v>
      </c>
      <c r="T7" s="3">
        <v>0</v>
      </c>
    </row>
    <row r="8" spans="1:20" ht="56.65" customHeight="1" x14ac:dyDescent="0.7">
      <c r="A8" s="29"/>
      <c r="B8" s="29"/>
      <c r="C8" s="29"/>
      <c r="D8" s="29"/>
      <c r="E8" s="29"/>
      <c r="F8" s="29"/>
      <c r="G8" s="29"/>
      <c r="H8" s="10"/>
      <c r="I8" s="28"/>
    </row>
    <row r="9" spans="1:20" ht="56.65" customHeight="1" x14ac:dyDescent="0.25">
      <c r="A9" s="10"/>
      <c r="B9" s="10"/>
      <c r="C9" s="10"/>
      <c r="D9" s="10"/>
      <c r="E9" s="10"/>
      <c r="F9" s="10"/>
      <c r="G9" s="10"/>
      <c r="H9" s="10"/>
    </row>
    <row r="10" spans="1:20" ht="56.65" hidden="1" customHeight="1" x14ac:dyDescent="0.25"/>
    <row r="11" spans="1:20" ht="56.65" hidden="1" customHeight="1" x14ac:dyDescent="0.25"/>
    <row r="12" spans="1:20" ht="56.65" hidden="1" customHeight="1" x14ac:dyDescent="0.25"/>
    <row r="13" spans="1:20" ht="56.65" hidden="1" customHeight="1" x14ac:dyDescent="0.25"/>
    <row r="14" spans="1:20" ht="56.65" hidden="1" customHeight="1" x14ac:dyDescent="0.25"/>
    <row r="15" spans="1:20" ht="56.65" hidden="1" customHeight="1" x14ac:dyDescent="0.25"/>
    <row r="16" spans="1:20" ht="56.65" hidden="1" customHeight="1" x14ac:dyDescent="0.25"/>
    <row r="17" spans="1:28" ht="56.65" hidden="1" customHeight="1" x14ac:dyDescent="0.25"/>
    <row r="18" spans="1:28" ht="56.65" hidden="1" customHeight="1" x14ac:dyDescent="0.25"/>
    <row r="19" spans="1:28" ht="56.65" hidden="1" customHeight="1" x14ac:dyDescent="0.25"/>
    <row r="20" spans="1:28" ht="56.65" customHeight="1" x14ac:dyDescent="0.25">
      <c r="A20" s="7" t="s">
        <v>6</v>
      </c>
      <c r="B20" s="7" t="s">
        <v>7</v>
      </c>
      <c r="C20" s="7" t="s">
        <v>8</v>
      </c>
      <c r="D20" s="7" t="s">
        <v>9</v>
      </c>
      <c r="E20" s="7" t="s">
        <v>10</v>
      </c>
      <c r="F20" s="7" t="s">
        <v>11</v>
      </c>
      <c r="G20" s="18"/>
      <c r="H20" s="7"/>
      <c r="M20" s="7" t="s">
        <v>19</v>
      </c>
      <c r="N20" s="7" t="s">
        <v>15</v>
      </c>
      <c r="O20" s="7" t="s">
        <v>16</v>
      </c>
      <c r="P20" s="7" t="s">
        <v>17</v>
      </c>
      <c r="Q20" s="7" t="s">
        <v>20</v>
      </c>
      <c r="R20" s="7" t="s">
        <v>15</v>
      </c>
      <c r="S20" s="7" t="s">
        <v>16</v>
      </c>
      <c r="T20" s="7" t="s">
        <v>17</v>
      </c>
      <c r="U20" s="7" t="s">
        <v>22</v>
      </c>
      <c r="V20" s="7" t="s">
        <v>15</v>
      </c>
      <c r="W20" s="7" t="s">
        <v>16</v>
      </c>
      <c r="X20" s="7" t="s">
        <v>17</v>
      </c>
      <c r="Y20" s="4" t="s">
        <v>21</v>
      </c>
      <c r="Z20" s="7" t="s">
        <v>15</v>
      </c>
      <c r="AA20" s="7" t="s">
        <v>16</v>
      </c>
      <c r="AB20" s="7" t="s">
        <v>17</v>
      </c>
    </row>
    <row r="21" spans="1:28" ht="56.65" customHeight="1" x14ac:dyDescent="0.25">
      <c r="A21" s="12" t="str">
        <f>MID(A$26,$G21,1)</f>
        <v/>
      </c>
      <c r="B21" s="12" t="str">
        <f t="shared" ref="B21:F25" si="3">MID(B$26,$G21,1)</f>
        <v/>
      </c>
      <c r="C21" s="12" t="str">
        <f t="shared" si="3"/>
        <v/>
      </c>
      <c r="D21" s="12" t="str">
        <f t="shared" si="3"/>
        <v/>
      </c>
      <c r="E21" s="12" t="str">
        <f t="shared" si="3"/>
        <v/>
      </c>
      <c r="F21" s="12" t="str">
        <f t="shared" si="3"/>
        <v/>
      </c>
      <c r="G21" s="18">
        <v>5</v>
      </c>
      <c r="H21" s="18"/>
      <c r="I21" s="18" t="s">
        <v>34</v>
      </c>
      <c r="K21" s="18">
        <f>IF(AND(K22=K23,K22=K24),1,IF(AND(K22&lt;K23,K22&lt;K24),1,IF(K23&lt;K22,2,IF(K24&lt;K23,3,1))))</f>
        <v>1</v>
      </c>
      <c r="M21" s="14" t="str">
        <f>IF(A25&lt;&gt;"",A25," ")&amp;IF(B25&lt;&gt;"",B25," ")&amp;IF(C25&lt;&gt;"",C25," ")&amp;IF(D25&lt;&gt;"",D25," ")&amp;IF(E25&lt;&gt;"",E25," ")&amp;IF(F25&lt;&gt;"",F25," ")</f>
        <v xml:space="preserve">      </v>
      </c>
      <c r="N21" s="14" t="b">
        <f>ISERROR(SEARCH(11111,M21,1))</f>
        <v>1</v>
      </c>
      <c r="O21" s="14" t="b">
        <f>ISERROR(SEARCH(22222,M21,1))</f>
        <v>1</v>
      </c>
      <c r="P21" s="15" t="b">
        <f>ISERROR(SEARCH(33333,M21,1))</f>
        <v>1</v>
      </c>
      <c r="Q21" s="14">
        <f>+A26</f>
        <v>0</v>
      </c>
      <c r="R21" s="14" t="b">
        <f>ISERROR(SEARCH(11111,Q21,1))</f>
        <v>1</v>
      </c>
      <c r="S21" s="14" t="b">
        <f>ISERROR(SEARCH(22222,Q21,1))</f>
        <v>1</v>
      </c>
      <c r="T21" s="14" t="b">
        <f>ISERROR(SEARCH(33333,Q21,1))</f>
        <v>1</v>
      </c>
      <c r="U21" s="14" t="str">
        <f>IF(E25&lt;&gt;"",E25," ")&amp;IF(D24&lt;&gt;"",D24," ")&amp;IF(C23&lt;&gt;"",C23," ")&amp;IF(B22&lt;&gt;"",B22," ")&amp;IF(A21&lt;&gt;"",A21," ")</f>
        <v xml:space="preserve">     </v>
      </c>
      <c r="V21" s="14" t="b">
        <f t="shared" ref="V21:V22" si="4">ISERROR(SEARCH(11111,U21,1))</f>
        <v>1</v>
      </c>
      <c r="W21" s="14" t="b">
        <f t="shared" ref="W21:W22" si="5">ISERROR(SEARCH(22222,U21,1))</f>
        <v>1</v>
      </c>
      <c r="X21" s="14" t="b">
        <f t="shared" ref="X21:X22" si="6">ISERROR(SEARCH(33333,U21,1))</f>
        <v>1</v>
      </c>
      <c r="Y21" s="14" t="str">
        <f>IF(B25&lt;&gt;"",B25," ")&amp;IF(C24&lt;&gt;"",C24," ")&amp;IF(D23&lt;&gt;"",D23," ")&amp;IF(E22&lt;&gt;"",E22," ")&amp;IF(F21&lt;&gt;"",F21," ")</f>
        <v xml:space="preserve">     </v>
      </c>
      <c r="Z21" s="14" t="b">
        <f t="shared" ref="Z21:Z22" si="7">ISERROR(SEARCH(11111,Y21,1))</f>
        <v>1</v>
      </c>
      <c r="AA21" s="14" t="b">
        <f t="shared" ref="AA21:AA22" si="8">ISERROR(SEARCH(22222,Y21,1))</f>
        <v>1</v>
      </c>
      <c r="AB21" s="14" t="b">
        <f t="shared" ref="AB21:AB22" si="9">ISERROR(SEARCH(33333,Y21,1))</f>
        <v>1</v>
      </c>
    </row>
    <row r="22" spans="1:28" ht="56.65" customHeight="1" x14ac:dyDescent="0.25">
      <c r="A22" s="12" t="str">
        <f t="shared" ref="A22:A25" si="10">MID(A$26,$G22,1)</f>
        <v/>
      </c>
      <c r="B22" s="12" t="str">
        <f t="shared" si="3"/>
        <v/>
      </c>
      <c r="C22" s="12" t="str">
        <f t="shared" si="3"/>
        <v/>
      </c>
      <c r="D22" s="12" t="str">
        <f t="shared" si="3"/>
        <v/>
      </c>
      <c r="E22" s="12" t="str">
        <f t="shared" si="3"/>
        <v/>
      </c>
      <c r="F22" s="12" t="str">
        <f t="shared" si="3"/>
        <v/>
      </c>
      <c r="G22" s="18">
        <v>4</v>
      </c>
      <c r="H22" s="18"/>
      <c r="I22" s="18" t="s">
        <v>35</v>
      </c>
      <c r="K22" s="18">
        <f>COUNTIF(A21:F25,"1")</f>
        <v>0</v>
      </c>
      <c r="M22" s="14" t="str">
        <f>IF(A24&lt;&gt;"",A24," ")&amp;IF(B24&lt;&gt;"",B24," ")&amp;IF(C24&lt;&gt;"",C24," ")&amp;IF(D24&lt;&gt;"",D24," ")&amp;IF(E24&lt;&gt;"",E24," ")&amp;IF(F24&lt;&gt;"",F24," ")</f>
        <v xml:space="preserve">      </v>
      </c>
      <c r="N22" s="14" t="b">
        <f t="shared" ref="N22:N25" si="11">ISERROR(SEARCH(11111,M22,1))</f>
        <v>1</v>
      </c>
      <c r="O22" s="14" t="b">
        <f t="shared" ref="O22:O25" si="12">ISERROR(SEARCH(22222,M22,1))</f>
        <v>1</v>
      </c>
      <c r="P22" s="15" t="b">
        <f t="shared" ref="P22:P25" si="13">ISERROR(SEARCH(33333,M22,1))</f>
        <v>1</v>
      </c>
      <c r="Q22" s="14">
        <f>+B26</f>
        <v>0</v>
      </c>
      <c r="R22" s="14" t="b">
        <f t="shared" ref="R22:R26" si="14">ISERROR(SEARCH(11111,Q22,1))</f>
        <v>1</v>
      </c>
      <c r="S22" s="14" t="b">
        <f t="shared" ref="S22:S26" si="15">ISERROR(SEARCH(22222,Q22,1))</f>
        <v>1</v>
      </c>
      <c r="T22" s="14" t="b">
        <f t="shared" ref="T22:T26" si="16">ISERROR(SEARCH(33333,Q22,1))</f>
        <v>1</v>
      </c>
      <c r="U22" s="14" t="str">
        <f>IF(F25&lt;&gt;"",F25," ")&amp;IF(E24&lt;&gt;"",E24," ")&amp;IF(D23&lt;&gt;"",D23," ")&amp;IF(C22&lt;&gt;"",C22," ")&amp;IF(B21&lt;&gt;"",B21," ")</f>
        <v xml:space="preserve">     </v>
      </c>
      <c r="V22" s="14" t="b">
        <f t="shared" si="4"/>
        <v>1</v>
      </c>
      <c r="W22" s="14" t="b">
        <f t="shared" si="5"/>
        <v>1</v>
      </c>
      <c r="X22" s="14" t="b">
        <f t="shared" si="6"/>
        <v>1</v>
      </c>
      <c r="Y22" s="14" t="str">
        <f>IF(A25&lt;&gt;"",A25," ")&amp;IF(B24&lt;&gt;"",B24," ")&amp;IF(C23&lt;&gt;"",C23," ")&amp;IF(D22&lt;&gt;"",D22," ")&amp;IF(E21&lt;&gt;"",E21," ")</f>
        <v xml:space="preserve">     </v>
      </c>
      <c r="Z22" s="14" t="b">
        <f t="shared" si="7"/>
        <v>1</v>
      </c>
      <c r="AA22" s="14" t="b">
        <f t="shared" si="8"/>
        <v>1</v>
      </c>
      <c r="AB22" s="14" t="b">
        <f t="shared" si="9"/>
        <v>1</v>
      </c>
    </row>
    <row r="23" spans="1:28" ht="56.65" customHeight="1" x14ac:dyDescent="0.25">
      <c r="A23" s="12" t="str">
        <f t="shared" si="10"/>
        <v/>
      </c>
      <c r="B23" s="12" t="str">
        <f t="shared" si="3"/>
        <v/>
      </c>
      <c r="C23" s="12" t="str">
        <f t="shared" si="3"/>
        <v/>
      </c>
      <c r="D23" s="12" t="str">
        <f t="shared" si="3"/>
        <v/>
      </c>
      <c r="E23" s="12" t="str">
        <f t="shared" si="3"/>
        <v/>
      </c>
      <c r="F23" s="12" t="str">
        <f t="shared" si="3"/>
        <v/>
      </c>
      <c r="G23" s="18">
        <v>3</v>
      </c>
      <c r="H23" s="18"/>
      <c r="I23" s="18" t="s">
        <v>36</v>
      </c>
      <c r="K23" s="18">
        <f>COUNTIF(A21:F25,"2")</f>
        <v>0</v>
      </c>
      <c r="M23" s="14" t="str">
        <f>IF(A23&lt;&gt;"",A23," ")&amp;IF(B23&lt;&gt;"",B23," ")&amp;IF(C23&lt;&gt;"",C23," ")&amp;IF(D23&lt;&gt;"",D23," ")&amp;IF(E23&lt;&gt;"",E23," ")&amp;IF(F23&lt;&gt;"",F23," ")</f>
        <v xml:space="preserve">      </v>
      </c>
      <c r="N23" s="14" t="b">
        <f t="shared" si="11"/>
        <v>1</v>
      </c>
      <c r="O23" s="14" t="b">
        <f t="shared" si="12"/>
        <v>1</v>
      </c>
      <c r="P23" s="15" t="b">
        <f t="shared" si="13"/>
        <v>1</v>
      </c>
      <c r="Q23" s="14">
        <f>+C26</f>
        <v>0</v>
      </c>
      <c r="R23" s="14" t="b">
        <f t="shared" si="14"/>
        <v>1</v>
      </c>
      <c r="S23" s="14" t="b">
        <f t="shared" si="15"/>
        <v>1</v>
      </c>
      <c r="T23" s="14" t="b">
        <f t="shared" si="16"/>
        <v>1</v>
      </c>
      <c r="V23" s="16">
        <f>COUNTIF(V21:V22,"FAUX")</f>
        <v>0</v>
      </c>
      <c r="W23" s="16">
        <f>COUNTIF(W21:W22,"FAUX")</f>
        <v>0</v>
      </c>
      <c r="X23" s="16">
        <f>COUNTIF(X21:X22,"FAUX")</f>
        <v>0</v>
      </c>
      <c r="Z23" s="16">
        <f>COUNTIF(Z21:Z22,"FAUX")</f>
        <v>0</v>
      </c>
      <c r="AA23" s="16">
        <f>COUNTIF(AA21:AA22,"FAUX")</f>
        <v>0</v>
      </c>
      <c r="AB23" s="16">
        <f>COUNTIF(AB21:AB22,"FAUX")</f>
        <v>0</v>
      </c>
    </row>
    <row r="24" spans="1:28" ht="56.65" customHeight="1" x14ac:dyDescent="0.25">
      <c r="A24" s="12" t="str">
        <f t="shared" si="10"/>
        <v/>
      </c>
      <c r="B24" s="12" t="str">
        <f t="shared" si="3"/>
        <v/>
      </c>
      <c r="C24" s="12" t="str">
        <f t="shared" si="3"/>
        <v/>
      </c>
      <c r="D24" s="12" t="str">
        <f t="shared" si="3"/>
        <v/>
      </c>
      <c r="E24" s="12" t="str">
        <f t="shared" si="3"/>
        <v/>
      </c>
      <c r="F24" s="12" t="str">
        <f t="shared" si="3"/>
        <v/>
      </c>
      <c r="G24" s="18">
        <v>2</v>
      </c>
      <c r="H24" s="18"/>
      <c r="I24" s="18" t="s">
        <v>37</v>
      </c>
      <c r="K24" s="18">
        <f>COUNTIF(A21:F25,"3")</f>
        <v>0</v>
      </c>
      <c r="M24" s="14" t="str">
        <f>IF(A22&lt;&gt;"",A22," ")&amp;IF(B22&lt;&gt;"",B22," ")&amp;IF(C22&lt;&gt;"",C22," ")&amp;IF(D22&lt;&gt;"",D22," ")&amp;IF(E22&lt;&gt;"",E22," ")&amp;IF(F22&lt;&gt;"",F22," ")</f>
        <v xml:space="preserve">      </v>
      </c>
      <c r="N24" s="14" t="b">
        <f t="shared" si="11"/>
        <v>1</v>
      </c>
      <c r="O24" s="14" t="b">
        <f t="shared" si="12"/>
        <v>1</v>
      </c>
      <c r="P24" s="15" t="b">
        <f t="shared" si="13"/>
        <v>1</v>
      </c>
      <c r="Q24" s="14">
        <f>+D26</f>
        <v>0</v>
      </c>
      <c r="R24" s="14" t="b">
        <f t="shared" si="14"/>
        <v>1</v>
      </c>
      <c r="S24" s="14" t="b">
        <f t="shared" si="15"/>
        <v>1</v>
      </c>
      <c r="T24" s="14" t="b">
        <f t="shared" si="16"/>
        <v>1</v>
      </c>
    </row>
    <row r="25" spans="1:28" ht="56.65" customHeight="1" x14ac:dyDescent="0.25">
      <c r="A25" s="12" t="str">
        <f t="shared" si="10"/>
        <v/>
      </c>
      <c r="B25" s="12" t="str">
        <f t="shared" si="3"/>
        <v/>
      </c>
      <c r="C25" s="12" t="str">
        <f t="shared" si="3"/>
        <v/>
      </c>
      <c r="D25" s="12" t="str">
        <f t="shared" si="3"/>
        <v/>
      </c>
      <c r="E25" s="12" t="str">
        <f t="shared" si="3"/>
        <v/>
      </c>
      <c r="F25" s="12" t="str">
        <f t="shared" si="3"/>
        <v/>
      </c>
      <c r="G25" s="18">
        <v>1</v>
      </c>
      <c r="H25" s="18"/>
      <c r="I25" s="21" t="str">
        <f>+N5</f>
        <v>J1</v>
      </c>
      <c r="K25" s="18">
        <f>+N26+R27+V23+Z23</f>
        <v>0</v>
      </c>
      <c r="M25" s="14" t="str">
        <f>IF(A21&lt;&gt;"",A21," ")&amp;IF(B21&lt;&gt;"",B21," ")&amp;IF(C21&lt;&gt;"",C21," ")&amp;IF(D21&lt;&gt;"",D21," ")&amp;IF(E21&lt;&gt;"",E21," ")&amp;IF(F21&lt;&gt;"",F21," ")</f>
        <v xml:space="preserve">      </v>
      </c>
      <c r="N25" s="14" t="b">
        <f t="shared" si="11"/>
        <v>1</v>
      </c>
      <c r="O25" s="14" t="b">
        <f t="shared" si="12"/>
        <v>1</v>
      </c>
      <c r="P25" s="15" t="b">
        <f t="shared" si="13"/>
        <v>1</v>
      </c>
      <c r="Q25" s="14">
        <f>+E26</f>
        <v>0</v>
      </c>
      <c r="R25" s="14" t="b">
        <f t="shared" si="14"/>
        <v>1</v>
      </c>
      <c r="S25" s="14" t="b">
        <f t="shared" si="15"/>
        <v>1</v>
      </c>
      <c r="T25" s="14" t="b">
        <f t="shared" si="16"/>
        <v>1</v>
      </c>
    </row>
    <row r="26" spans="1:28" ht="56.65" customHeight="1" x14ac:dyDescent="0.25">
      <c r="A26" s="22"/>
      <c r="B26" s="22"/>
      <c r="C26" s="22"/>
      <c r="D26" s="22"/>
      <c r="E26" s="22"/>
      <c r="F26" s="22"/>
      <c r="G26" s="19" t="s">
        <v>23</v>
      </c>
      <c r="H26" s="18"/>
      <c r="I26" s="21" t="str">
        <f t="shared" ref="I26:I27" si="17">+N6</f>
        <v>J2</v>
      </c>
      <c r="K26" s="18">
        <f>O26+S27+W23+AA23</f>
        <v>0</v>
      </c>
      <c r="N26" s="16">
        <f>COUNTIF(N21:N25,"FAUX")</f>
        <v>0</v>
      </c>
      <c r="O26" s="16">
        <f>COUNTIF(O21:O25,"FAUX")</f>
        <v>0</v>
      </c>
      <c r="P26" s="16">
        <f>COUNTIF(P21:P25,"FAUX")</f>
        <v>0</v>
      </c>
      <c r="Q26" s="14">
        <f>+F26</f>
        <v>0</v>
      </c>
      <c r="R26" s="14" t="b">
        <f t="shared" si="14"/>
        <v>1</v>
      </c>
      <c r="S26" s="14" t="b">
        <f t="shared" si="15"/>
        <v>1</v>
      </c>
      <c r="T26" s="14" t="b">
        <f t="shared" si="16"/>
        <v>1</v>
      </c>
    </row>
    <row r="27" spans="1:28" ht="56.65" customHeight="1" x14ac:dyDescent="0.25">
      <c r="A27" s="12" t="str">
        <f>A26&amp;$K$21</f>
        <v>1</v>
      </c>
      <c r="B27" s="12" t="str">
        <f t="shared" ref="B27:F27" si="18">B26&amp;$K$21</f>
        <v>1</v>
      </c>
      <c r="C27" s="12" t="str">
        <f t="shared" si="18"/>
        <v>1</v>
      </c>
      <c r="D27" s="12" t="str">
        <f t="shared" si="18"/>
        <v>1</v>
      </c>
      <c r="E27" s="12" t="str">
        <f t="shared" si="18"/>
        <v>1</v>
      </c>
      <c r="F27" s="12" t="str">
        <f t="shared" si="18"/>
        <v>1</v>
      </c>
      <c r="G27" s="20" t="s">
        <v>24</v>
      </c>
      <c r="H27" s="19"/>
      <c r="I27" s="21" t="str">
        <f t="shared" si="17"/>
        <v>J3</v>
      </c>
      <c r="K27" s="18">
        <f>P26+T27+X23+AB23</f>
        <v>0</v>
      </c>
      <c r="R27" s="16">
        <f>COUNTIF(R21:R26,"FAUX")</f>
        <v>0</v>
      </c>
      <c r="S27" s="16">
        <f>COUNTIF(S21:S26,"FAUX")</f>
        <v>0</v>
      </c>
      <c r="T27" s="16">
        <f>COUNTIF(T21:T26,"FAUX")</f>
        <v>0</v>
      </c>
    </row>
    <row r="28" spans="1:28" ht="56.65" customHeight="1" x14ac:dyDescent="0.25">
      <c r="A28" s="5"/>
      <c r="B28" s="5"/>
      <c r="C28" s="5"/>
      <c r="D28" s="5"/>
      <c r="E28" s="5"/>
      <c r="F28" s="5"/>
      <c r="G28" s="5"/>
      <c r="H28" s="20"/>
    </row>
  </sheetData>
  <mergeCells count="1">
    <mergeCell ref="A1:F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5" r:id="rId4" name="Button 5">
              <controlPr defaultSize="0" print="0" autoFill="0" autoPict="0" macro="[0]!miseazero_Click">
                <anchor moveWithCells="1" sizeWithCells="1">
                  <from>
                    <xdr:col>11</xdr:col>
                    <xdr:colOff>514350</xdr:colOff>
                    <xdr:row>5</xdr:row>
                    <xdr:rowOff>114300</xdr:rowOff>
                  </from>
                  <to>
                    <xdr:col>12</xdr:col>
                    <xdr:colOff>485775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9" r:id="rId5" name="Button 7">
              <controlPr defaultSize="0" print="0" autoFill="0" autoPict="0">
                <anchor moveWithCells="1" sizeWithCells="1">
                  <from>
                    <xdr:col>11</xdr:col>
                    <xdr:colOff>514350</xdr:colOff>
                    <xdr:row>4</xdr:row>
                    <xdr:rowOff>28575</xdr:rowOff>
                  </from>
                  <to>
                    <xdr:col>12</xdr:col>
                    <xdr:colOff>514350</xdr:colOff>
                    <xdr:row>4</xdr:row>
                    <xdr:rowOff>647700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0" r:id="rId6" name="Button 12">
              <controlPr defaultSize="0" print="0" autoFill="0" autoPict="0" macro="[0]!Nouvellepartie">
                <anchor moveWithCells="1" sizeWithCells="1">
                  <from>
                    <xdr:col>8</xdr:col>
                    <xdr:colOff>0</xdr:colOff>
                    <xdr:row>0</xdr:row>
                    <xdr:rowOff>285750</xdr:rowOff>
                  </from>
                  <to>
                    <xdr:col>9</xdr:col>
                    <xdr:colOff>619125</xdr:colOff>
                    <xdr:row>0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1" r:id="rId7" name="Button 9">
              <controlPr defaultSize="0" print="0" autoFill="0" autoPict="0" macro="[0]!Reprise">
                <anchor moveWithCells="1" sizeWithCells="1">
                  <from>
                    <xdr:col>10</xdr:col>
                    <xdr:colOff>0</xdr:colOff>
                    <xdr:row>0</xdr:row>
                    <xdr:rowOff>285750</xdr:rowOff>
                  </from>
                  <to>
                    <xdr:col>11</xdr:col>
                    <xdr:colOff>619125</xdr:colOff>
                    <xdr:row>0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2" r:id="rId8" name="Button 10">
              <controlPr defaultSize="0" print="0" autoFill="0" autoPict="0" macro="[0]!_xludf.Pause">
                <anchor moveWithCells="1" sizeWithCells="1">
                  <from>
                    <xdr:col>12</xdr:col>
                    <xdr:colOff>0</xdr:colOff>
                    <xdr:row>0</xdr:row>
                    <xdr:rowOff>285750</xdr:rowOff>
                  </from>
                  <to>
                    <xdr:col>13</xdr:col>
                    <xdr:colOff>619125</xdr:colOff>
                    <xdr:row>0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3" r:id="rId9" name="Button 11">
              <controlPr defaultSize="0" print="0" autoFill="0" autoPict="0" macro="[0]!AnnulerDernierCoup">
                <anchor moveWithCells="1" sizeWithCells="1">
                  <from>
                    <xdr:col>14</xdr:col>
                    <xdr:colOff>0</xdr:colOff>
                    <xdr:row>0</xdr:row>
                    <xdr:rowOff>285750</xdr:rowOff>
                  </from>
                  <to>
                    <xdr:col>15</xdr:col>
                    <xdr:colOff>619125</xdr:colOff>
                    <xdr:row>0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4" r:id="rId10" name="Button 12">
              <controlPr defaultSize="0" print="0" autoFill="0" autoPict="0" macro="[0]!RègleDuJeu">
                <anchor moveWithCells="1" sizeWithCells="1">
                  <from>
                    <xdr:col>16</xdr:col>
                    <xdr:colOff>0</xdr:colOff>
                    <xdr:row>0</xdr:row>
                    <xdr:rowOff>285750</xdr:rowOff>
                  </from>
                  <to>
                    <xdr:col>17</xdr:col>
                    <xdr:colOff>619125</xdr:colOff>
                    <xdr:row>0</xdr:row>
                    <xdr:rowOff>666750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5" r:id="rId11" name="Button 13">
              <controlPr defaultSize="0" print="0" autoFill="0" autoPict="0" macro="[0]!QuitterJeu">
                <anchor moveWithCells="1" sizeWithCells="1">
                  <from>
                    <xdr:col>18</xdr:col>
                    <xdr:colOff>0</xdr:colOff>
                    <xdr:row>0</xdr:row>
                    <xdr:rowOff>285750</xdr:rowOff>
                  </from>
                  <to>
                    <xdr:col>19</xdr:col>
                    <xdr:colOff>619125</xdr:colOff>
                    <xdr:row>0</xdr:row>
                    <xdr:rowOff>666750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B29"/>
  <sheetViews>
    <sheetView zoomScale="60" zoomScaleNormal="60" workbookViewId="0">
      <selection activeCell="J4" sqref="J4"/>
    </sheetView>
  </sheetViews>
  <sheetFormatPr baseColWidth="10" defaultColWidth="11.28515625" defaultRowHeight="56.65" customHeight="1" x14ac:dyDescent="0.25"/>
  <cols>
    <col min="1" max="8" width="11.28515625" style="4"/>
    <col min="9" max="16" width="11.28515625" style="4" customWidth="1"/>
    <col min="17" max="16384" width="11.28515625" style="4"/>
  </cols>
  <sheetData>
    <row r="1" spans="1:20" ht="56.65" customHeight="1" x14ac:dyDescent="0.9">
      <c r="A1" s="47" t="s">
        <v>0</v>
      </c>
      <c r="B1" s="47"/>
      <c r="C1" s="47"/>
      <c r="D1" s="47"/>
      <c r="E1" s="47"/>
      <c r="F1" s="47"/>
      <c r="G1" s="47"/>
    </row>
    <row r="2" spans="1:20" ht="56.65" customHeight="1" x14ac:dyDescent="0.9">
      <c r="A2" s="42"/>
      <c r="B2" s="42"/>
      <c r="C2" s="42"/>
      <c r="D2" s="42"/>
      <c r="E2" s="42"/>
      <c r="F2" s="42"/>
      <c r="G2" s="42"/>
    </row>
    <row r="3" spans="1:20" ht="56.65" customHeight="1" x14ac:dyDescent="0.25">
      <c r="A3" s="26" t="str">
        <f t="shared" ref="A3:G4" si="0">IF(A21="","",IF(A21="1",$O$5,IF(A21="2",$O$6,$O$7)))</f>
        <v/>
      </c>
      <c r="B3" s="27" t="str">
        <f t="shared" ref="B3:G3" si="1">IF(B21="","",IF(B21="1",$O$5,IF(B21="2",$O$6,$O$7)))</f>
        <v/>
      </c>
      <c r="C3" s="27" t="str">
        <f t="shared" si="1"/>
        <v/>
      </c>
      <c r="D3" s="27" t="str">
        <f t="shared" si="1"/>
        <v/>
      </c>
      <c r="E3" s="27" t="str">
        <f t="shared" si="1"/>
        <v/>
      </c>
      <c r="F3" s="27" t="str">
        <f t="shared" si="1"/>
        <v/>
      </c>
      <c r="G3" s="27" t="str">
        <f t="shared" si="1"/>
        <v/>
      </c>
      <c r="H3" s="10"/>
    </row>
    <row r="4" spans="1:20" ht="56.65" customHeight="1" x14ac:dyDescent="0.25">
      <c r="A4" s="27" t="str">
        <f t="shared" si="0"/>
        <v/>
      </c>
      <c r="B4" s="27" t="str">
        <f t="shared" si="0"/>
        <v/>
      </c>
      <c r="C4" s="27" t="str">
        <f t="shared" si="0"/>
        <v/>
      </c>
      <c r="D4" s="27" t="str">
        <f t="shared" si="0"/>
        <v/>
      </c>
      <c r="E4" s="27" t="str">
        <f t="shared" si="0"/>
        <v/>
      </c>
      <c r="F4" s="27" t="str">
        <f t="shared" si="0"/>
        <v/>
      </c>
      <c r="G4" s="27" t="str">
        <f t="shared" si="0"/>
        <v/>
      </c>
      <c r="H4" s="10"/>
      <c r="I4" s="13" t="s">
        <v>47</v>
      </c>
      <c r="J4" s="13" t="str">
        <f>IF(K4&lt;&gt;"STOP",IF(AND(P5=P6,P5=P7),N5,IF(AND(P5&lt;P6,P5&lt;P7),N5,IF(P6&lt;P5,N6,IF(P7&lt;P6,N7,N5)))),"FINI")</f>
        <v>J1</v>
      </c>
      <c r="K4" s="45"/>
      <c r="N4" s="6" t="s">
        <v>38</v>
      </c>
      <c r="O4" s="6" t="s">
        <v>39</v>
      </c>
      <c r="P4" s="6" t="s">
        <v>40</v>
      </c>
      <c r="Q4" s="6" t="s">
        <v>41</v>
      </c>
      <c r="R4" s="6" t="s">
        <v>42</v>
      </c>
      <c r="S4" s="6" t="s">
        <v>43</v>
      </c>
      <c r="T4" s="6" t="s">
        <v>44</v>
      </c>
    </row>
    <row r="5" spans="1:20" ht="56.65" customHeight="1" x14ac:dyDescent="0.25">
      <c r="A5" s="27" t="str">
        <f t="shared" ref="A5:G5" si="2">IF(A23="","",IF(A23="1",$O$5,IF(A23="2",$O$6,$O$7)))</f>
        <v/>
      </c>
      <c r="B5" s="27" t="str">
        <f t="shared" si="2"/>
        <v/>
      </c>
      <c r="C5" s="27" t="str">
        <f t="shared" si="2"/>
        <v/>
      </c>
      <c r="D5" s="27" t="str">
        <f t="shared" si="2"/>
        <v/>
      </c>
      <c r="E5" s="27" t="str">
        <f t="shared" si="2"/>
        <v/>
      </c>
      <c r="F5" s="27" t="str">
        <f t="shared" si="2"/>
        <v/>
      </c>
      <c r="G5" s="27" t="str">
        <f t="shared" si="2"/>
        <v/>
      </c>
      <c r="H5" s="11"/>
      <c r="I5" s="30" t="s">
        <v>33</v>
      </c>
      <c r="J5" s="5"/>
      <c r="M5" s="5"/>
      <c r="N5" s="3" t="s">
        <v>2</v>
      </c>
      <c r="O5" s="23" t="s">
        <v>5</v>
      </c>
      <c r="P5" s="3">
        <f>K22</f>
        <v>0</v>
      </c>
      <c r="Q5" s="3">
        <f>SUM(R5:T5)</f>
        <v>0</v>
      </c>
      <c r="R5" s="3">
        <v>0</v>
      </c>
      <c r="S5" s="3">
        <v>0</v>
      </c>
      <c r="T5" s="3">
        <v>0</v>
      </c>
    </row>
    <row r="6" spans="1:20" ht="56.65" customHeight="1" x14ac:dyDescent="0.25">
      <c r="A6" s="27" t="str">
        <f t="shared" ref="A6:G6" si="3">IF(A24="","",IF(A24="1",$O$5,IF(A24="2",$O$6,$O$7)))</f>
        <v/>
      </c>
      <c r="B6" s="27" t="str">
        <f t="shared" si="3"/>
        <v/>
      </c>
      <c r="C6" s="27" t="str">
        <f t="shared" si="3"/>
        <v/>
      </c>
      <c r="D6" s="31" t="str">
        <f t="shared" si="3"/>
        <v/>
      </c>
      <c r="E6" s="33" t="str">
        <f t="shared" si="3"/>
        <v/>
      </c>
      <c r="F6" s="26" t="str">
        <f t="shared" si="3"/>
        <v/>
      </c>
      <c r="G6" s="26" t="str">
        <f t="shared" si="3"/>
        <v/>
      </c>
      <c r="H6" s="11"/>
      <c r="I6" s="5"/>
      <c r="J6" s="5"/>
      <c r="K6" s="5"/>
      <c r="M6" s="5"/>
      <c r="N6" s="3" t="s">
        <v>3</v>
      </c>
      <c r="O6" s="24" t="s">
        <v>13</v>
      </c>
      <c r="P6" s="3">
        <f t="shared" ref="P6:P7" si="4">K23</f>
        <v>0</v>
      </c>
      <c r="Q6" s="3">
        <f t="shared" ref="Q6:Q7" si="5">SUM(R6:T6)</f>
        <v>0</v>
      </c>
      <c r="R6" s="3">
        <v>0</v>
      </c>
      <c r="S6" s="3">
        <v>0</v>
      </c>
      <c r="T6" s="3">
        <v>0</v>
      </c>
    </row>
    <row r="7" spans="1:20" ht="56.65" customHeight="1" x14ac:dyDescent="0.25">
      <c r="A7" s="31" t="str">
        <f t="shared" ref="A7:G7" si="6">IF(A25="","",IF(A25="1",$O$5,IF(A25="2",$O$6,$O$7)))</f>
        <v/>
      </c>
      <c r="B7" s="33" t="str">
        <f t="shared" si="6"/>
        <v/>
      </c>
      <c r="C7" s="26" t="str">
        <f t="shared" si="6"/>
        <v/>
      </c>
      <c r="D7" s="31" t="str">
        <f t="shared" si="6"/>
        <v/>
      </c>
      <c r="E7" s="33" t="str">
        <f t="shared" si="6"/>
        <v/>
      </c>
      <c r="F7" s="31" t="str">
        <f t="shared" si="6"/>
        <v/>
      </c>
      <c r="G7" s="26" t="str">
        <f t="shared" si="6"/>
        <v/>
      </c>
      <c r="H7" s="10"/>
      <c r="I7" s="5"/>
      <c r="M7" s="5"/>
      <c r="N7" s="3" t="s">
        <v>4</v>
      </c>
      <c r="O7" s="25" t="s">
        <v>14</v>
      </c>
      <c r="P7" s="3">
        <f t="shared" si="4"/>
        <v>0</v>
      </c>
      <c r="Q7" s="3">
        <f t="shared" si="5"/>
        <v>0</v>
      </c>
      <c r="R7" s="3">
        <v>0</v>
      </c>
      <c r="S7" s="3">
        <v>0</v>
      </c>
      <c r="T7" s="3">
        <v>0</v>
      </c>
    </row>
    <row r="8" spans="1:20" ht="56.65" customHeight="1" x14ac:dyDescent="0.7">
      <c r="A8" s="26" t="str">
        <f t="shared" ref="A8:G8" si="7">IF(A26="","",IF(A26="1",$O$5,IF(A26="2",$O$6,$O$7)))</f>
        <v/>
      </c>
      <c r="B8" s="33" t="str">
        <f t="shared" si="7"/>
        <v/>
      </c>
      <c r="C8" s="33" t="str">
        <f t="shared" si="7"/>
        <v/>
      </c>
      <c r="D8" s="26" t="str">
        <f t="shared" si="7"/>
        <v/>
      </c>
      <c r="E8" s="33" t="str">
        <f t="shared" si="7"/>
        <v/>
      </c>
      <c r="F8" s="31" t="str">
        <f t="shared" si="7"/>
        <v/>
      </c>
      <c r="G8" s="26" t="str">
        <f t="shared" si="7"/>
        <v/>
      </c>
      <c r="H8" s="10"/>
      <c r="I8" s="28" t="str">
        <f>IF(K25&gt;0,N5&amp;" a gagné !",IF(K26&gt;0,N6&amp;" a gagné !",IF(K27&gt;0,N7&amp;" a gagné !",IF(P7=14,"Match Nul!",""))))</f>
        <v/>
      </c>
    </row>
    <row r="9" spans="1:20" ht="56.65" customHeight="1" x14ac:dyDescent="0.25">
      <c r="A9" s="10"/>
      <c r="B9" s="10"/>
      <c r="C9" s="10"/>
      <c r="D9" s="10"/>
      <c r="E9" s="10"/>
      <c r="F9" s="10"/>
      <c r="G9" s="10"/>
      <c r="H9" s="10"/>
    </row>
    <row r="10" spans="1:20" ht="56.65" hidden="1" customHeight="1" x14ac:dyDescent="0.25"/>
    <row r="11" spans="1:20" ht="56.65" hidden="1" customHeight="1" x14ac:dyDescent="0.25"/>
    <row r="12" spans="1:20" ht="56.65" hidden="1" customHeight="1" x14ac:dyDescent="0.25"/>
    <row r="13" spans="1:20" ht="56.65" hidden="1" customHeight="1" x14ac:dyDescent="0.25"/>
    <row r="14" spans="1:20" ht="56.65" hidden="1" customHeight="1" x14ac:dyDescent="0.25"/>
    <row r="15" spans="1:20" ht="56.65" hidden="1" customHeight="1" x14ac:dyDescent="0.25"/>
    <row r="16" spans="1:20" ht="56.65" hidden="1" customHeight="1" x14ac:dyDescent="0.25"/>
    <row r="17" spans="1:28" ht="56.65" hidden="1" customHeight="1" x14ac:dyDescent="0.25"/>
    <row r="18" spans="1:28" ht="56.65" hidden="1" customHeight="1" x14ac:dyDescent="0.25"/>
    <row r="19" spans="1:28" ht="56.65" hidden="1" customHeight="1" x14ac:dyDescent="0.25"/>
    <row r="20" spans="1:28" ht="56.65" customHeight="1" x14ac:dyDescent="0.25">
      <c r="A20" s="7" t="s">
        <v>6</v>
      </c>
      <c r="B20" s="7" t="s">
        <v>7</v>
      </c>
      <c r="C20" s="7" t="s">
        <v>8</v>
      </c>
      <c r="D20" s="7" t="s">
        <v>9</v>
      </c>
      <c r="E20" s="7" t="s">
        <v>10</v>
      </c>
      <c r="F20" s="7" t="s">
        <v>11</v>
      </c>
      <c r="G20" s="7" t="s">
        <v>12</v>
      </c>
      <c r="H20" s="7"/>
      <c r="M20" s="7" t="s">
        <v>19</v>
      </c>
      <c r="N20" s="7" t="s">
        <v>15</v>
      </c>
      <c r="O20" s="7" t="s">
        <v>16</v>
      </c>
      <c r="P20" s="7" t="s">
        <v>17</v>
      </c>
      <c r="Q20" s="7" t="s">
        <v>20</v>
      </c>
      <c r="R20" s="7" t="s">
        <v>15</v>
      </c>
      <c r="S20" s="7" t="s">
        <v>16</v>
      </c>
      <c r="T20" s="7" t="s">
        <v>17</v>
      </c>
      <c r="U20" s="7" t="s">
        <v>22</v>
      </c>
      <c r="V20" s="7" t="s">
        <v>15</v>
      </c>
      <c r="W20" s="7" t="s">
        <v>16</v>
      </c>
      <c r="X20" s="7" t="s">
        <v>17</v>
      </c>
      <c r="Y20" s="4" t="s">
        <v>21</v>
      </c>
      <c r="Z20" s="7" t="s">
        <v>15</v>
      </c>
      <c r="AA20" s="7" t="s">
        <v>16</v>
      </c>
      <c r="AB20" s="7" t="s">
        <v>17</v>
      </c>
    </row>
    <row r="21" spans="1:28" ht="56.65" customHeight="1" x14ac:dyDescent="0.25">
      <c r="A21" s="12" t="str">
        <f>MID(A$27,$H21,1)</f>
        <v/>
      </c>
      <c r="B21" s="12" t="str">
        <f t="shared" ref="B21:G26" si="8">MID(B$27,$H21,1)</f>
        <v/>
      </c>
      <c r="C21" s="12" t="str">
        <f t="shared" si="8"/>
        <v/>
      </c>
      <c r="D21" s="12" t="str">
        <f t="shared" si="8"/>
        <v/>
      </c>
      <c r="E21" s="12" t="str">
        <f t="shared" si="8"/>
        <v/>
      </c>
      <c r="F21" s="12" t="str">
        <f t="shared" si="8"/>
        <v/>
      </c>
      <c r="G21" s="12" t="str">
        <f t="shared" si="8"/>
        <v/>
      </c>
      <c r="H21" s="9">
        <v>6</v>
      </c>
      <c r="I21" s="8" t="s">
        <v>34</v>
      </c>
      <c r="K21" s="17">
        <f>IF(AND(K22=K23,K22=K24),1,IF(AND(K22&lt;K23,K22&lt;K24),1,IF(K23&lt;K22,2,IF(K24&lt;K23,3,1))))</f>
        <v>1</v>
      </c>
      <c r="M21" s="14" t="str">
        <f>IF(A26&lt;&gt;"",A26," ")&amp;IF(B26&lt;&gt;"",B26," ")&amp;IF(C26&lt;&gt;"",C26," ")&amp;IF(D26&lt;&gt;"",D26," ")&amp;IF(E26&lt;&gt;"",E26," ")&amp;IF(F26&lt;&gt;"",F26," ")&amp;IF(G26&lt;&gt;"",G26," ")</f>
        <v xml:space="preserve">       </v>
      </c>
      <c r="N21" s="14" t="b">
        <f>ISERROR(SEARCH(111,M21,1))</f>
        <v>1</v>
      </c>
      <c r="O21" s="14" t="b">
        <f>ISERROR(SEARCH(222,M21,1))</f>
        <v>1</v>
      </c>
      <c r="P21" s="15" t="b">
        <f>ISERROR(SEARCH(333,M21,1))</f>
        <v>1</v>
      </c>
      <c r="Q21" s="14">
        <f>A27</f>
        <v>0</v>
      </c>
      <c r="R21" s="14" t="b">
        <f>ISERROR(SEARCH(111,Q21,1))</f>
        <v>1</v>
      </c>
      <c r="S21" s="14" t="b">
        <f>ISERROR(SEARCH(222,Q21,1))</f>
        <v>1</v>
      </c>
      <c r="T21" s="14" t="b">
        <f>ISERROR(SEARCH(333,Q21,1))</f>
        <v>1</v>
      </c>
      <c r="U21" s="14" t="str">
        <f>IF(C26&lt;&gt;"",C26," ")&amp;IF(B25&lt;&gt;"",B25," ")&amp;IF(A24&lt;&gt;"",A24," ")</f>
        <v xml:space="preserve">   </v>
      </c>
      <c r="V21" s="14" t="b">
        <f>ISERROR(SEARCH(111,U21,1))</f>
        <v>1</v>
      </c>
      <c r="W21" s="14" t="b">
        <f>ISERROR(SEARCH(222,U21,1))</f>
        <v>1</v>
      </c>
      <c r="X21" s="14" t="b">
        <f>ISERROR(SEARCH(333,U21,1))</f>
        <v>1</v>
      </c>
      <c r="Y21" s="14" t="str">
        <f>IF(E26&lt;&gt;"",E26," ")&amp;IF(F25&lt;&gt;"",F25," ")&amp;IF(G24&lt;&gt;"",G24," ")</f>
        <v xml:space="preserve">   </v>
      </c>
      <c r="Z21" s="14" t="b">
        <f>ISERROR(SEARCH(111,Y21,1))</f>
        <v>1</v>
      </c>
      <c r="AA21" s="14" t="b">
        <f>ISERROR(SEARCH(222,Y21,1))</f>
        <v>1</v>
      </c>
      <c r="AB21" s="14" t="b">
        <f>ISERROR(SEARCH(333,Y21,1))</f>
        <v>1</v>
      </c>
    </row>
    <row r="22" spans="1:28" ht="56.65" customHeight="1" x14ac:dyDescent="0.25">
      <c r="A22" s="12" t="str">
        <f t="shared" ref="A22:A26" si="9">MID(A$27,$H22,1)</f>
        <v/>
      </c>
      <c r="B22" s="12" t="str">
        <f t="shared" si="8"/>
        <v/>
      </c>
      <c r="C22" s="12" t="str">
        <f t="shared" si="8"/>
        <v/>
      </c>
      <c r="D22" s="12" t="str">
        <f t="shared" si="8"/>
        <v/>
      </c>
      <c r="E22" s="12" t="str">
        <f t="shared" si="8"/>
        <v/>
      </c>
      <c r="F22" s="12" t="str">
        <f t="shared" si="8"/>
        <v/>
      </c>
      <c r="G22" s="12" t="str">
        <f t="shared" si="8"/>
        <v/>
      </c>
      <c r="H22" s="9">
        <v>5</v>
      </c>
      <c r="I22" s="17" t="s">
        <v>35</v>
      </c>
      <c r="K22" s="9">
        <f>COUNTIF(A21:G26,"1")</f>
        <v>0</v>
      </c>
      <c r="M22" s="14" t="str">
        <f>IF(A25&lt;&gt;"",A25," ")&amp;IF(B25&lt;&gt;"",B25," ")&amp;IF(C25&lt;&gt;"",C25," ")&amp;IF(D25&lt;&gt;"",D25," ")&amp;IF(E25&lt;&gt;"",E25," ")&amp;IF(F25&lt;&gt;"",F25," ")&amp;IF(G25&lt;&gt;"",G25," ")</f>
        <v xml:space="preserve">       </v>
      </c>
      <c r="N22" s="14" t="b">
        <f t="shared" ref="N22:N26" si="10">ISERROR(SEARCH(111,M22,1))</f>
        <v>1</v>
      </c>
      <c r="O22" s="14" t="b">
        <f t="shared" ref="O22:O26" si="11">ISERROR(SEARCH(222,M22,1))</f>
        <v>1</v>
      </c>
      <c r="P22" s="15" t="b">
        <f t="shared" ref="P22:P26" si="12">ISERROR(SEARCH(333,M22,1))</f>
        <v>1</v>
      </c>
      <c r="Q22" s="14">
        <f>B27</f>
        <v>0</v>
      </c>
      <c r="R22" s="14" t="b">
        <f t="shared" ref="R22:R27" si="13">ISERROR(SEARCH(111,Q22,1))</f>
        <v>1</v>
      </c>
      <c r="S22" s="14" t="b">
        <f t="shared" ref="S22:S27" si="14">ISERROR(SEARCH(222,Q22,1))</f>
        <v>1</v>
      </c>
      <c r="T22" s="14" t="b">
        <f t="shared" ref="T22:T27" si="15">ISERROR(SEARCH(333,Q22,1))</f>
        <v>1</v>
      </c>
      <c r="U22" s="14" t="str">
        <f>IF(D26&lt;&gt;"",D26," ")&amp;IF(C25&lt;&gt;"",C25," ")&amp;IF(B24&lt;&gt;"",B24," ")&amp;IF(A23&lt;&gt;"",A23," ")</f>
        <v xml:space="preserve">    </v>
      </c>
      <c r="V22" s="14" t="b">
        <f>ISERROR(SEARCH(111,U22,1))</f>
        <v>1</v>
      </c>
      <c r="W22" s="14" t="b">
        <f>ISERROR(SEARCH(222,U22,1))</f>
        <v>1</v>
      </c>
      <c r="X22" s="14" t="b">
        <f>ISERROR(SEARCH(333,U22,1))</f>
        <v>1</v>
      </c>
      <c r="Y22" s="14" t="str">
        <f>IF(D26&lt;&gt;"",D26," ")&amp;IF(E25&lt;&gt;"",E25," ")&amp;IF(F24&lt;&gt;"",F24," ")&amp;IF(G23&lt;&gt;"",G23," ")</f>
        <v xml:space="preserve">    </v>
      </c>
      <c r="Z22" s="14" t="b">
        <f t="shared" ref="Z22:Z28" si="16">ISERROR(SEARCH(111,Y22,1))</f>
        <v>1</v>
      </c>
      <c r="AA22" s="14" t="b">
        <f t="shared" ref="AA22:AA28" si="17">ISERROR(SEARCH(222,Y22,1))</f>
        <v>1</v>
      </c>
      <c r="AB22" s="14" t="b">
        <f t="shared" ref="AB22:AB28" si="18">ISERROR(SEARCH(333,Y22,1))</f>
        <v>1</v>
      </c>
    </row>
    <row r="23" spans="1:28" ht="56.65" customHeight="1" x14ac:dyDescent="0.25">
      <c r="A23" s="12" t="str">
        <f t="shared" si="9"/>
        <v/>
      </c>
      <c r="B23" s="12" t="str">
        <f t="shared" si="8"/>
        <v/>
      </c>
      <c r="C23" s="12" t="str">
        <f t="shared" si="8"/>
        <v/>
      </c>
      <c r="D23" s="12" t="str">
        <f t="shared" si="8"/>
        <v/>
      </c>
      <c r="E23" s="12" t="str">
        <f t="shared" si="8"/>
        <v/>
      </c>
      <c r="F23" s="12" t="str">
        <f t="shared" si="8"/>
        <v/>
      </c>
      <c r="G23" s="12" t="str">
        <f t="shared" si="8"/>
        <v/>
      </c>
      <c r="H23" s="9">
        <v>4</v>
      </c>
      <c r="I23" s="17" t="s">
        <v>36</v>
      </c>
      <c r="K23" s="9">
        <f>COUNTIF(A21:G26,"2")</f>
        <v>0</v>
      </c>
      <c r="M23" s="14" t="str">
        <f>IF(A24&lt;&gt;"",A24," ")&amp;IF(B24&lt;&gt;"",B24," ")&amp;IF(C24&lt;&gt;"",C24," ")&amp;IF(D24&lt;&gt;"",D24," ")&amp;IF(E24&lt;&gt;"",E24," ")&amp;IF(F24&lt;&gt;"",F24," ")&amp;IF(G24&lt;&gt;"",G24," ")</f>
        <v xml:space="preserve">       </v>
      </c>
      <c r="N23" s="14" t="b">
        <f t="shared" si="10"/>
        <v>1</v>
      </c>
      <c r="O23" s="14" t="b">
        <f t="shared" si="11"/>
        <v>1</v>
      </c>
      <c r="P23" s="15" t="b">
        <f t="shared" si="12"/>
        <v>1</v>
      </c>
      <c r="Q23" s="14">
        <f>C27</f>
        <v>0</v>
      </c>
      <c r="R23" s="14" t="b">
        <f t="shared" si="13"/>
        <v>1</v>
      </c>
      <c r="S23" s="14" t="b">
        <f t="shared" si="14"/>
        <v>1</v>
      </c>
      <c r="T23" s="14" t="b">
        <f t="shared" si="15"/>
        <v>1</v>
      </c>
      <c r="U23" s="14" t="str">
        <f>IF(E26&lt;&gt;"",E26," ")&amp;IF(D25&lt;&gt;"",D25," ")&amp;IF(C24&lt;&gt;"",C24," ")&amp;IF(B23&lt;&gt;"",B23," ")&amp;IF(A22&lt;&gt;"",A22," ")</f>
        <v xml:space="preserve">     </v>
      </c>
      <c r="V23" s="14" t="b">
        <f t="shared" ref="V23:V28" si="19">ISERROR(SEARCH(111,U23,1))</f>
        <v>1</v>
      </c>
      <c r="W23" s="14" t="b">
        <f t="shared" ref="W23:W27" si="20">ISERROR(SEARCH(222,U23,1))</f>
        <v>1</v>
      </c>
      <c r="X23" s="14" t="b">
        <f t="shared" ref="X23:X27" si="21">ISERROR(SEARCH(333,U23,1))</f>
        <v>1</v>
      </c>
      <c r="Y23" s="14" t="str">
        <f>IF(C26&lt;&gt;"",C26," ")&amp;IF(D25&lt;&gt;"",D25," ")&amp;IF(E24&lt;&gt;"",E24," ")&amp;IF(F23&lt;&gt;"",F23," ")&amp;IF(G22&lt;&gt;"",G22," ")</f>
        <v xml:space="preserve">     </v>
      </c>
      <c r="Z23" s="14" t="b">
        <f t="shared" si="16"/>
        <v>1</v>
      </c>
      <c r="AA23" s="14" t="b">
        <f t="shared" si="17"/>
        <v>1</v>
      </c>
      <c r="AB23" s="14" t="b">
        <f t="shared" si="18"/>
        <v>1</v>
      </c>
    </row>
    <row r="24" spans="1:28" ht="56.65" customHeight="1" x14ac:dyDescent="0.25">
      <c r="A24" s="12" t="str">
        <f t="shared" si="9"/>
        <v/>
      </c>
      <c r="B24" s="12" t="str">
        <f t="shared" si="8"/>
        <v/>
      </c>
      <c r="C24" s="12" t="str">
        <f t="shared" si="8"/>
        <v/>
      </c>
      <c r="D24" s="12" t="str">
        <f t="shared" si="8"/>
        <v/>
      </c>
      <c r="E24" s="12" t="str">
        <f t="shared" si="8"/>
        <v/>
      </c>
      <c r="F24" s="12" t="str">
        <f t="shared" si="8"/>
        <v/>
      </c>
      <c r="G24" s="12" t="str">
        <f t="shared" si="8"/>
        <v/>
      </c>
      <c r="H24" s="9">
        <v>3</v>
      </c>
      <c r="I24" s="17" t="s">
        <v>37</v>
      </c>
      <c r="K24" s="9">
        <f>COUNTIF(A21:G26,"3")</f>
        <v>0</v>
      </c>
      <c r="M24" s="14" t="str">
        <f>IF(A23&lt;&gt;"",A23," ")&amp;IF(B23&lt;&gt;"",B23," ")&amp;IF(C23&lt;&gt;"",C23," ")&amp;IF(D23&lt;&gt;"",D23," ")&amp;IF(E23&lt;&gt;"",E23," ")&amp;IF(F23&lt;&gt;"",F23," ")&amp;IF(G23&lt;&gt;"",G23," ")</f>
        <v xml:space="preserve">       </v>
      </c>
      <c r="N24" s="14" t="b">
        <f t="shared" si="10"/>
        <v>1</v>
      </c>
      <c r="O24" s="14" t="b">
        <f t="shared" si="11"/>
        <v>1</v>
      </c>
      <c r="P24" s="15" t="b">
        <f t="shared" si="12"/>
        <v>1</v>
      </c>
      <c r="Q24" s="14">
        <f>D27</f>
        <v>0</v>
      </c>
      <c r="R24" s="14" t="b">
        <f t="shared" si="13"/>
        <v>1</v>
      </c>
      <c r="S24" s="14" t="b">
        <f t="shared" si="14"/>
        <v>1</v>
      </c>
      <c r="T24" s="14" t="b">
        <f t="shared" si="15"/>
        <v>1</v>
      </c>
      <c r="U24" s="14" t="str">
        <f>IF(F26&lt;&gt;"",F26," ")&amp;IF(E25&lt;&gt;"",E25," ")&amp;IF(D24&lt;&gt;"",D24," ")&amp;IF(C23&lt;&gt;"",C23," ")&amp;IF(B22&lt;&gt;"",B22," ")&amp;IF(A21&lt;&gt;"",A21," ")</f>
        <v xml:space="preserve">      </v>
      </c>
      <c r="V24" s="14" t="b">
        <f t="shared" si="19"/>
        <v>1</v>
      </c>
      <c r="W24" s="14" t="b">
        <f t="shared" si="20"/>
        <v>1</v>
      </c>
      <c r="X24" s="14" t="b">
        <f t="shared" si="21"/>
        <v>1</v>
      </c>
      <c r="Y24" s="14" t="str">
        <f>IF(B26&lt;&gt;"",B26," ")&amp;IF(C25&lt;&gt;"",C25," ")&amp;IF(D24&lt;&gt;"",D24," ")&amp;IF(E23&lt;&gt;"",E23," ")&amp;IF(F22&lt;&gt;"",F22," ")&amp;IF(G21&lt;&gt;"",G21," ")</f>
        <v xml:space="preserve">      </v>
      </c>
      <c r="Z24" s="14" t="b">
        <f t="shared" si="16"/>
        <v>1</v>
      </c>
      <c r="AA24" s="14" t="b">
        <f t="shared" si="17"/>
        <v>1</v>
      </c>
      <c r="AB24" s="14" t="b">
        <f t="shared" si="18"/>
        <v>1</v>
      </c>
    </row>
    <row r="25" spans="1:28" ht="56.65" customHeight="1" x14ac:dyDescent="0.25">
      <c r="A25" s="12" t="str">
        <f t="shared" si="9"/>
        <v/>
      </c>
      <c r="B25" s="12" t="str">
        <f t="shared" si="8"/>
        <v/>
      </c>
      <c r="C25" s="12" t="str">
        <f t="shared" si="8"/>
        <v/>
      </c>
      <c r="D25" s="12" t="str">
        <f t="shared" si="8"/>
        <v/>
      </c>
      <c r="E25" s="12" t="str">
        <f t="shared" si="8"/>
        <v/>
      </c>
      <c r="F25" s="12" t="str">
        <f t="shared" si="8"/>
        <v/>
      </c>
      <c r="G25" s="12" t="str">
        <f t="shared" si="8"/>
        <v/>
      </c>
      <c r="H25" s="9">
        <v>2</v>
      </c>
      <c r="I25" s="21" t="str">
        <f t="shared" ref="I25:I27" si="22">+N5</f>
        <v>J1</v>
      </c>
      <c r="K25" s="9">
        <f>+N27+R28+V29+Z29</f>
        <v>0</v>
      </c>
      <c r="M25" s="14" t="str">
        <f>IF(A22&lt;&gt;"",A22," ")&amp;IF(B22&lt;&gt;"",B22," ")&amp;IF(C22&lt;&gt;"",C22," ")&amp;IF(D22&lt;&gt;"",D22," ")&amp;IF(E22&lt;&gt;"",E22," ")&amp;IF(F22&lt;&gt;"",F22," ")&amp;IF(G22&lt;&gt;"",G22," ")</f>
        <v xml:space="preserve">       </v>
      </c>
      <c r="N25" s="14" t="b">
        <f t="shared" si="10"/>
        <v>1</v>
      </c>
      <c r="O25" s="14" t="b">
        <f t="shared" si="11"/>
        <v>1</v>
      </c>
      <c r="P25" s="15" t="b">
        <f t="shared" si="12"/>
        <v>1</v>
      </c>
      <c r="Q25" s="14">
        <f>E27</f>
        <v>0</v>
      </c>
      <c r="R25" s="14" t="b">
        <f t="shared" si="13"/>
        <v>1</v>
      </c>
      <c r="S25" s="14" t="b">
        <f t="shared" si="14"/>
        <v>1</v>
      </c>
      <c r="T25" s="14" t="b">
        <f t="shared" si="15"/>
        <v>1</v>
      </c>
      <c r="U25" s="14" t="str">
        <f>IF(G26&lt;&gt;"",G26," ")&amp;IF(F25&lt;&gt;"",F25," ")&amp;IF(E24&lt;&gt;"",E24," ")&amp;IF(D23&lt;&gt;"",D23," ")&amp;IF(C22&lt;&gt;"",C22," ")&amp;IF(B21&lt;&gt;"",B21," ")</f>
        <v xml:space="preserve">      </v>
      </c>
      <c r="V25" s="14" t="b">
        <f t="shared" si="19"/>
        <v>1</v>
      </c>
      <c r="W25" s="14" t="b">
        <f t="shared" si="20"/>
        <v>1</v>
      </c>
      <c r="X25" s="14" t="b">
        <f t="shared" si="21"/>
        <v>1</v>
      </c>
      <c r="Y25" s="14" t="str">
        <f>IF(A26&lt;&gt;"",A26," ")&amp;IF(B25&lt;&gt;"",B25," ")&amp;IF(C24&lt;&gt;"",C24," ")&amp;IF(D23&lt;&gt;"",D23," ")&amp;IF(E22&lt;&gt;"",E22," ")&amp;IF(F21&lt;&gt;"",F21," ")</f>
        <v xml:space="preserve">      </v>
      </c>
      <c r="Z25" s="14" t="b">
        <f t="shared" si="16"/>
        <v>1</v>
      </c>
      <c r="AA25" s="14" t="b">
        <f t="shared" si="17"/>
        <v>1</v>
      </c>
      <c r="AB25" s="14" t="b">
        <f t="shared" si="18"/>
        <v>1</v>
      </c>
    </row>
    <row r="26" spans="1:28" ht="56.65" customHeight="1" x14ac:dyDescent="0.25">
      <c r="A26" s="12" t="str">
        <f t="shared" si="9"/>
        <v/>
      </c>
      <c r="B26" s="12" t="str">
        <f t="shared" si="8"/>
        <v/>
      </c>
      <c r="C26" s="12" t="str">
        <f t="shared" si="8"/>
        <v/>
      </c>
      <c r="D26" s="12" t="str">
        <f t="shared" si="8"/>
        <v/>
      </c>
      <c r="E26" s="12" t="str">
        <f t="shared" si="8"/>
        <v/>
      </c>
      <c r="F26" s="12" t="str">
        <f t="shared" si="8"/>
        <v/>
      </c>
      <c r="G26" s="12" t="str">
        <f t="shared" si="8"/>
        <v/>
      </c>
      <c r="H26" s="9">
        <v>1</v>
      </c>
      <c r="I26" s="21" t="str">
        <f t="shared" si="22"/>
        <v>J2</v>
      </c>
      <c r="K26" s="9">
        <f>O27+S28+W29+AA29</f>
        <v>0</v>
      </c>
      <c r="M26" s="14" t="str">
        <f>IF(A21&lt;&gt;"",A21," ")&amp;IF(B21&lt;&gt;"",B21," ")&amp;IF(C21&lt;&gt;"",C21," ")&amp;IF(D21&lt;&gt;"",D21," ")&amp;IF(E21&lt;&gt;"",E21," ")&amp;IF(F21&lt;&gt;"",F21," ")&amp;IF(G21&lt;&gt;"",G21," ")</f>
        <v xml:space="preserve">       </v>
      </c>
      <c r="N26" s="14" t="b">
        <f t="shared" si="10"/>
        <v>1</v>
      </c>
      <c r="O26" s="14" t="b">
        <f t="shared" si="11"/>
        <v>1</v>
      </c>
      <c r="P26" s="15" t="b">
        <f t="shared" si="12"/>
        <v>1</v>
      </c>
      <c r="Q26" s="14">
        <f>F27</f>
        <v>0</v>
      </c>
      <c r="R26" s="14" t="b">
        <f t="shared" si="13"/>
        <v>1</v>
      </c>
      <c r="S26" s="14" t="b">
        <f t="shared" si="14"/>
        <v>1</v>
      </c>
      <c r="T26" s="14" t="b">
        <f t="shared" si="15"/>
        <v>1</v>
      </c>
      <c r="U26" s="14" t="str">
        <f>IF(G25&lt;&gt;"",G25," ")&amp;IF(F24&lt;&gt;"",F24," ")&amp;IF(E23&lt;&gt;"",E23," ")&amp;IF(D22&lt;&gt;"",D22," ")&amp;IF(C21&lt;&gt;"",C21," ")</f>
        <v xml:space="preserve">     </v>
      </c>
      <c r="V26" s="14" t="b">
        <f t="shared" si="19"/>
        <v>1</v>
      </c>
      <c r="W26" s="14" t="b">
        <f t="shared" si="20"/>
        <v>1</v>
      </c>
      <c r="X26" s="14" t="b">
        <f t="shared" si="21"/>
        <v>1</v>
      </c>
      <c r="Y26" s="14" t="str">
        <f>IF(A25&lt;&gt;"",A25," ")&amp;IF(B24&lt;&gt;"",B24," ")&amp;IF(C23&lt;&gt;"",C23," ")&amp;IF(D22&lt;&gt;"",D22," ")&amp;IF(E21&lt;&gt;"",E21," ")</f>
        <v xml:space="preserve">     </v>
      </c>
      <c r="Z26" s="14" t="b">
        <f t="shared" si="16"/>
        <v>1</v>
      </c>
      <c r="AA26" s="14" t="b">
        <f t="shared" si="17"/>
        <v>1</v>
      </c>
      <c r="AB26" s="14" t="b">
        <f t="shared" si="18"/>
        <v>1</v>
      </c>
    </row>
    <row r="27" spans="1:28" ht="56.65" customHeight="1" x14ac:dyDescent="0.25">
      <c r="A27" s="22"/>
      <c r="B27" s="22"/>
      <c r="C27" s="22"/>
      <c r="D27" s="22"/>
      <c r="E27" s="22"/>
      <c r="F27" s="22"/>
      <c r="G27" s="22"/>
      <c r="H27" s="19" t="s">
        <v>23</v>
      </c>
      <c r="I27" s="21" t="str">
        <f t="shared" si="22"/>
        <v>J3</v>
      </c>
      <c r="K27" s="9">
        <f>P27+T28+X29+AB29</f>
        <v>0</v>
      </c>
      <c r="N27" s="16">
        <f>COUNTIF(N21:N26,"FAUX")</f>
        <v>0</v>
      </c>
      <c r="O27" s="16">
        <f t="shared" ref="O27:P27" si="23">COUNTIF(O21:O26,"FAUX")</f>
        <v>0</v>
      </c>
      <c r="P27" s="16">
        <f t="shared" si="23"/>
        <v>0</v>
      </c>
      <c r="Q27" s="14">
        <f>G27</f>
        <v>0</v>
      </c>
      <c r="R27" s="14" t="b">
        <f t="shared" si="13"/>
        <v>1</v>
      </c>
      <c r="S27" s="14" t="b">
        <f t="shared" si="14"/>
        <v>1</v>
      </c>
      <c r="T27" s="14" t="b">
        <f t="shared" si="15"/>
        <v>1</v>
      </c>
      <c r="U27" s="14" t="str">
        <f>IF(G24&lt;&gt;"",G24," ")&amp;IF(F23&lt;&gt;"",F23," ")&amp;IF(E22&lt;&gt;"",E22," ")&amp;IF(D21&lt;&gt;"",D21," ")</f>
        <v xml:space="preserve">    </v>
      </c>
      <c r="V27" s="14" t="b">
        <f t="shared" si="19"/>
        <v>1</v>
      </c>
      <c r="W27" s="14" t="b">
        <f t="shared" si="20"/>
        <v>1</v>
      </c>
      <c r="X27" s="14" t="b">
        <f t="shared" si="21"/>
        <v>1</v>
      </c>
      <c r="Y27" s="14" t="str">
        <f>IF(A24&lt;&gt;"",A24," ")&amp;IF(B23&lt;&gt;"",B23," ")&amp;IF(C22&lt;&gt;"",C22," ")&amp;IF(D21&lt;&gt;"",D21," ")</f>
        <v xml:space="preserve">    </v>
      </c>
      <c r="Z27" s="14" t="b">
        <f t="shared" si="16"/>
        <v>1</v>
      </c>
      <c r="AA27" s="14" t="b">
        <f t="shared" si="17"/>
        <v>1</v>
      </c>
      <c r="AB27" s="14" t="b">
        <f t="shared" si="18"/>
        <v>1</v>
      </c>
    </row>
    <row r="28" spans="1:28" ht="56.65" customHeight="1" x14ac:dyDescent="0.25">
      <c r="A28" s="12" t="str">
        <f>A27&amp;$K$21</f>
        <v>1</v>
      </c>
      <c r="B28" s="12" t="str">
        <f t="shared" ref="B28:G28" si="24">B27&amp;$K$21</f>
        <v>1</v>
      </c>
      <c r="C28" s="12" t="str">
        <f t="shared" si="24"/>
        <v>1</v>
      </c>
      <c r="D28" s="12" t="str">
        <f t="shared" si="24"/>
        <v>1</v>
      </c>
      <c r="E28" s="12" t="str">
        <f t="shared" si="24"/>
        <v>1</v>
      </c>
      <c r="F28" s="12" t="str">
        <f t="shared" si="24"/>
        <v>1</v>
      </c>
      <c r="G28" s="12" t="str">
        <f t="shared" si="24"/>
        <v>1</v>
      </c>
      <c r="H28" s="20" t="s">
        <v>18</v>
      </c>
      <c r="R28" s="16">
        <f>COUNTIF(R21:R27,"FAUX")</f>
        <v>0</v>
      </c>
      <c r="S28" s="16">
        <f t="shared" ref="S28:T28" si="25">COUNTIF(S21:S27,"FAUX")</f>
        <v>0</v>
      </c>
      <c r="T28" s="16">
        <f t="shared" si="25"/>
        <v>0</v>
      </c>
      <c r="U28" s="14" t="str">
        <f>IF(G23&lt;&gt;"",G23," ")&amp;IF(F22&lt;&gt;"",F22," ")&amp;IF(E21&lt;&gt;"",E21," ")</f>
        <v xml:space="preserve">   </v>
      </c>
      <c r="V28" s="14" t="b">
        <f t="shared" si="19"/>
        <v>1</v>
      </c>
      <c r="W28" s="14" t="b">
        <f t="shared" ref="W28" si="26">ISERROR(SEARCH(222,U28,1))</f>
        <v>1</v>
      </c>
      <c r="X28" s="14" t="b">
        <f t="shared" ref="X28" si="27">ISERROR(SEARCH(333,U28,1))</f>
        <v>1</v>
      </c>
      <c r="Y28" s="14" t="str">
        <f>IF(A23&lt;&gt;"",A23," ")&amp;IF(B22&lt;&gt;"",B22," ")&amp;IF(C21&lt;&gt;"",C21," ")</f>
        <v xml:space="preserve">   </v>
      </c>
      <c r="Z28" s="14" t="b">
        <f t="shared" si="16"/>
        <v>1</v>
      </c>
      <c r="AA28" s="14" t="b">
        <f t="shared" si="17"/>
        <v>1</v>
      </c>
      <c r="AB28" s="14" t="b">
        <f t="shared" si="18"/>
        <v>1</v>
      </c>
    </row>
    <row r="29" spans="1:28" ht="56.65" customHeight="1" x14ac:dyDescent="0.25">
      <c r="V29" s="16">
        <f>COUNTIF(V21:V28,"FAUX")</f>
        <v>0</v>
      </c>
      <c r="W29" s="16">
        <f t="shared" ref="W29:X29" si="28">COUNTIF(W21:W28,"FAUX")</f>
        <v>0</v>
      </c>
      <c r="X29" s="16">
        <f t="shared" si="28"/>
        <v>0</v>
      </c>
      <c r="Z29" s="16">
        <f>COUNTIF(Z21:Z28,"FAUX")</f>
        <v>0</v>
      </c>
      <c r="AA29" s="16">
        <f t="shared" ref="AA29:AB29" si="29">COUNTIF(AA21:AA28,"FAUX")</f>
        <v>0</v>
      </c>
      <c r="AB29" s="16">
        <f t="shared" si="29"/>
        <v>0</v>
      </c>
    </row>
  </sheetData>
  <mergeCells count="1">
    <mergeCell ref="A1:G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miseazero_Click">
                <anchor moveWithCells="1" sizeWithCells="1">
                  <from>
                    <xdr:col>11</xdr:col>
                    <xdr:colOff>514350</xdr:colOff>
                    <xdr:row>5</xdr:row>
                    <xdr:rowOff>114300</xdr:rowOff>
                  </from>
                  <to>
                    <xdr:col>12</xdr:col>
                    <xdr:colOff>485775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5" name="Button 13">
              <controlPr defaultSize="0" print="0" autoFill="0" autoPict="0">
                <anchor moveWithCells="1" sizeWithCells="1">
                  <from>
                    <xdr:col>11</xdr:col>
                    <xdr:colOff>514350</xdr:colOff>
                    <xdr:row>4</xdr:row>
                    <xdr:rowOff>28575</xdr:rowOff>
                  </from>
                  <to>
                    <xdr:col>12</xdr:col>
                    <xdr:colOff>514350</xdr:colOff>
                    <xdr:row>4</xdr:row>
                    <xdr:rowOff>647700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6" name="Button 12">
              <controlPr defaultSize="0" print="0" autoFill="0" autoPict="0" macro="[0]!Nouvellepartie">
                <anchor moveWithCells="1" sizeWithCells="1">
                  <from>
                    <xdr:col>8</xdr:col>
                    <xdr:colOff>0</xdr:colOff>
                    <xdr:row>0</xdr:row>
                    <xdr:rowOff>333375</xdr:rowOff>
                  </from>
                  <to>
                    <xdr:col>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Button 15">
              <controlPr defaultSize="0" print="0" autoFill="0" autoPict="0" macro="[0]!Reprise">
                <anchor moveWithCells="1" sizeWithCells="1">
                  <from>
                    <xdr:col>10</xdr:col>
                    <xdr:colOff>0</xdr:colOff>
                    <xdr:row>0</xdr:row>
                    <xdr:rowOff>333375</xdr:rowOff>
                  </from>
                  <to>
                    <xdr:col>11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_xludf.Pause">
                <anchor moveWithCells="1" sizeWithCells="1">
                  <from>
                    <xdr:col>12</xdr:col>
                    <xdr:colOff>0</xdr:colOff>
                    <xdr:row>0</xdr:row>
                    <xdr:rowOff>333375</xdr:rowOff>
                  </from>
                  <to>
                    <xdr:col>13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9" name="Button 17">
              <controlPr defaultSize="0" print="0" autoFill="0" autoPict="0" macro="[0]!AnnulerDernierCoup">
                <anchor moveWithCells="1" sizeWithCells="1">
                  <from>
                    <xdr:col>14</xdr:col>
                    <xdr:colOff>0</xdr:colOff>
                    <xdr:row>0</xdr:row>
                    <xdr:rowOff>333375</xdr:rowOff>
                  </from>
                  <to>
                    <xdr:col>15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0" name="Button 18">
              <controlPr defaultSize="0" print="0" autoFill="0" autoPict="0" macro="[0]!RègleDuJeu">
                <anchor moveWithCells="1" sizeWithCells="1">
                  <from>
                    <xdr:col>16</xdr:col>
                    <xdr:colOff>0</xdr:colOff>
                    <xdr:row>0</xdr:row>
                    <xdr:rowOff>333375</xdr:rowOff>
                  </from>
                  <to>
                    <xdr:col>17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1" name="Button 19">
              <controlPr defaultSize="0" print="0" autoFill="0" autoPict="0" macro="[0]!QuitterJeu">
                <anchor moveWithCells="1" sizeWithCells="1">
                  <from>
                    <xdr:col>18</xdr:col>
                    <xdr:colOff>0</xdr:colOff>
                    <xdr:row>0</xdr:row>
                    <xdr:rowOff>333375</xdr:rowOff>
                  </from>
                  <to>
                    <xdr:col>19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AB28"/>
  <sheetViews>
    <sheetView zoomScale="60" zoomScaleNormal="60" workbookViewId="0">
      <selection activeCell="J4" sqref="J4"/>
    </sheetView>
  </sheetViews>
  <sheetFormatPr baseColWidth="10" defaultColWidth="11.28515625" defaultRowHeight="56.65" customHeight="1" x14ac:dyDescent="0.25"/>
  <cols>
    <col min="1" max="8" width="11.28515625" style="4"/>
    <col min="9" max="16" width="11.28515625" style="4" customWidth="1"/>
    <col min="17" max="16384" width="11.28515625" style="4"/>
  </cols>
  <sheetData>
    <row r="1" spans="1:20" ht="56.65" customHeight="1" x14ac:dyDescent="0.9">
      <c r="A1" s="47" t="s">
        <v>0</v>
      </c>
      <c r="B1" s="47"/>
      <c r="C1" s="47"/>
      <c r="D1" s="47"/>
      <c r="E1" s="47"/>
      <c r="F1" s="47"/>
      <c r="G1" s="47"/>
    </row>
    <row r="2" spans="1:20" ht="56.65" customHeight="1" x14ac:dyDescent="0.9">
      <c r="A2" s="42"/>
      <c r="B2" s="42"/>
      <c r="C2" s="42"/>
      <c r="D2" s="42"/>
      <c r="E2" s="42"/>
      <c r="F2" s="42"/>
      <c r="G2" s="42"/>
    </row>
    <row r="3" spans="1:20" ht="56.65" customHeight="1" x14ac:dyDescent="0.25">
      <c r="A3" s="26" t="str">
        <f t="shared" ref="A3:G8" si="0">IF(A21="","",IF(A21="1",$O$5,IF(A21="2",$O$6,$O$7)))</f>
        <v/>
      </c>
      <c r="B3" s="27" t="str">
        <f t="shared" si="0"/>
        <v/>
      </c>
      <c r="C3" s="27" t="str">
        <f t="shared" si="0"/>
        <v/>
      </c>
      <c r="D3" s="27" t="str">
        <f t="shared" si="0"/>
        <v/>
      </c>
      <c r="E3" s="27" t="str">
        <f t="shared" si="0"/>
        <v/>
      </c>
      <c r="F3" s="27" t="str">
        <f t="shared" si="0"/>
        <v/>
      </c>
      <c r="G3" s="27" t="str">
        <f t="shared" si="0"/>
        <v/>
      </c>
      <c r="H3" s="10"/>
    </row>
    <row r="4" spans="1:20" ht="56.65" customHeight="1" x14ac:dyDescent="0.25">
      <c r="A4" s="27" t="str">
        <f t="shared" si="0"/>
        <v/>
      </c>
      <c r="B4" s="27" t="str">
        <f t="shared" si="0"/>
        <v/>
      </c>
      <c r="C4" s="27" t="str">
        <f t="shared" si="0"/>
        <v/>
      </c>
      <c r="D4" s="27" t="str">
        <f t="shared" si="0"/>
        <v/>
      </c>
      <c r="E4" s="27" t="str">
        <f t="shared" si="0"/>
        <v/>
      </c>
      <c r="F4" s="27" t="str">
        <f t="shared" si="0"/>
        <v/>
      </c>
      <c r="G4" s="27" t="str">
        <f t="shared" si="0"/>
        <v/>
      </c>
      <c r="H4" s="10"/>
      <c r="I4" s="13" t="s">
        <v>47</v>
      </c>
      <c r="J4" s="13" t="str">
        <f>IF(K4&lt;&gt;"STOP",IF(AND(P5=P6,P5=P7),N5,IF(AND(P5&lt;P6,P5&lt;P7),N5,IF(P6&lt;P5,N6,IF(P7&lt;P6,N7,N5)))),"FINI")</f>
        <v>J1</v>
      </c>
      <c r="K4" s="45"/>
      <c r="N4" s="6" t="s">
        <v>38</v>
      </c>
      <c r="O4" s="6" t="s">
        <v>39</v>
      </c>
      <c r="P4" s="6" t="s">
        <v>40</v>
      </c>
      <c r="Q4" s="6" t="s">
        <v>41</v>
      </c>
      <c r="R4" s="6" t="s">
        <v>42</v>
      </c>
      <c r="S4" s="6" t="s">
        <v>43</v>
      </c>
      <c r="T4" s="6" t="s">
        <v>44</v>
      </c>
    </row>
    <row r="5" spans="1:20" ht="56.65" customHeight="1" x14ac:dyDescent="0.25">
      <c r="A5" s="27" t="str">
        <f t="shared" si="0"/>
        <v/>
      </c>
      <c r="B5" s="27" t="str">
        <f t="shared" si="0"/>
        <v/>
      </c>
      <c r="C5" s="27" t="str">
        <f t="shared" si="0"/>
        <v/>
      </c>
      <c r="D5" s="27" t="str">
        <f t="shared" si="0"/>
        <v/>
      </c>
      <c r="E5" s="27" t="str">
        <f t="shared" si="0"/>
        <v/>
      </c>
      <c r="F5" s="27" t="str">
        <f t="shared" si="0"/>
        <v/>
      </c>
      <c r="G5" s="27" t="str">
        <f t="shared" si="0"/>
        <v/>
      </c>
      <c r="H5" s="11"/>
      <c r="I5" s="30" t="s">
        <v>33</v>
      </c>
      <c r="J5" s="5"/>
      <c r="M5" s="5"/>
      <c r="N5" s="3" t="s">
        <v>2</v>
      </c>
      <c r="O5" s="23" t="s">
        <v>5</v>
      </c>
      <c r="P5" s="3">
        <f>K22</f>
        <v>0</v>
      </c>
      <c r="Q5" s="3">
        <f>SUM(R5:T5)</f>
        <v>0</v>
      </c>
      <c r="R5" s="3">
        <v>0</v>
      </c>
      <c r="S5" s="3">
        <v>0</v>
      </c>
      <c r="T5" s="3">
        <v>0</v>
      </c>
    </row>
    <row r="6" spans="1:20" ht="56.65" customHeight="1" x14ac:dyDescent="0.25">
      <c r="A6" s="27" t="str">
        <f t="shared" si="0"/>
        <v/>
      </c>
      <c r="B6" s="27" t="str">
        <f t="shared" si="0"/>
        <v/>
      </c>
      <c r="C6" s="27" t="str">
        <f t="shared" si="0"/>
        <v/>
      </c>
      <c r="D6" s="27" t="str">
        <f t="shared" si="0"/>
        <v/>
      </c>
      <c r="E6" s="27" t="str">
        <f t="shared" si="0"/>
        <v/>
      </c>
      <c r="F6" s="27" t="str">
        <f t="shared" si="0"/>
        <v/>
      </c>
      <c r="G6" s="27" t="str">
        <f t="shared" si="0"/>
        <v/>
      </c>
      <c r="H6" s="11"/>
      <c r="I6" s="5"/>
      <c r="J6" s="5"/>
      <c r="K6" s="5"/>
      <c r="M6" s="5"/>
      <c r="N6" s="3" t="s">
        <v>3</v>
      </c>
      <c r="O6" s="24" t="s">
        <v>13</v>
      </c>
      <c r="P6" s="3">
        <f t="shared" ref="P6:P7" si="1">K23</f>
        <v>0</v>
      </c>
      <c r="Q6" s="3">
        <f t="shared" ref="Q6:Q7" si="2">SUM(R6:T6)</f>
        <v>0</v>
      </c>
      <c r="R6" s="3">
        <v>0</v>
      </c>
      <c r="S6" s="3">
        <v>0</v>
      </c>
      <c r="T6" s="3">
        <v>0</v>
      </c>
    </row>
    <row r="7" spans="1:20" ht="56.65" customHeight="1" x14ac:dyDescent="0.25">
      <c r="A7" s="33" t="str">
        <f t="shared" si="0"/>
        <v/>
      </c>
      <c r="B7" s="27" t="str">
        <f t="shared" si="0"/>
        <v/>
      </c>
      <c r="C7" s="26" t="str">
        <f t="shared" si="0"/>
        <v/>
      </c>
      <c r="D7" s="26" t="str">
        <f t="shared" si="0"/>
        <v/>
      </c>
      <c r="E7" s="27" t="str">
        <f t="shared" si="0"/>
        <v/>
      </c>
      <c r="F7" s="27" t="str">
        <f t="shared" si="0"/>
        <v/>
      </c>
      <c r="G7" s="31" t="str">
        <f t="shared" si="0"/>
        <v/>
      </c>
      <c r="H7" s="10"/>
      <c r="I7" s="5"/>
      <c r="M7" s="5"/>
      <c r="N7" s="3" t="s">
        <v>4</v>
      </c>
      <c r="O7" s="25" t="s">
        <v>14</v>
      </c>
      <c r="P7" s="3">
        <f t="shared" si="1"/>
        <v>0</v>
      </c>
      <c r="Q7" s="3">
        <f t="shared" si="2"/>
        <v>0</v>
      </c>
      <c r="R7" s="3">
        <v>0</v>
      </c>
      <c r="S7" s="3">
        <v>0</v>
      </c>
      <c r="T7" s="3">
        <v>0</v>
      </c>
    </row>
    <row r="8" spans="1:20" ht="56.65" customHeight="1" x14ac:dyDescent="0.7">
      <c r="A8" s="31" t="str">
        <f t="shared" si="0"/>
        <v/>
      </c>
      <c r="B8" s="26" t="str">
        <f t="shared" si="0"/>
        <v/>
      </c>
      <c r="C8" s="31" t="str">
        <f t="shared" si="0"/>
        <v/>
      </c>
      <c r="D8" s="33" t="str">
        <f t="shared" si="0"/>
        <v/>
      </c>
      <c r="E8" s="31" t="str">
        <f t="shared" si="0"/>
        <v/>
      </c>
      <c r="F8" s="26" t="str">
        <f t="shared" si="0"/>
        <v/>
      </c>
      <c r="G8" s="31" t="str">
        <f t="shared" si="0"/>
        <v/>
      </c>
      <c r="H8" s="10"/>
      <c r="I8" s="28" t="str">
        <f>IF(K25&gt;0,N5&amp;" a gagné !",IF(K26&gt;0,N6&amp;" a gagné !",IF(K27&gt;0,N7&amp;" a gagné !",IF(P7=14,"Match Nul!",""))))</f>
        <v/>
      </c>
    </row>
    <row r="9" spans="1:20" ht="56.65" customHeight="1" x14ac:dyDescent="0.25">
      <c r="A9" s="10"/>
      <c r="B9" s="10"/>
      <c r="C9" s="10"/>
      <c r="D9" s="10"/>
      <c r="E9" s="10"/>
      <c r="F9" s="10"/>
      <c r="G9" s="10"/>
      <c r="H9" s="10"/>
    </row>
    <row r="10" spans="1:20" ht="56.65" hidden="1" customHeight="1" x14ac:dyDescent="0.25"/>
    <row r="11" spans="1:20" ht="56.65" hidden="1" customHeight="1" x14ac:dyDescent="0.25"/>
    <row r="12" spans="1:20" ht="56.65" hidden="1" customHeight="1" x14ac:dyDescent="0.25"/>
    <row r="13" spans="1:20" ht="56.65" hidden="1" customHeight="1" x14ac:dyDescent="0.25"/>
    <row r="14" spans="1:20" ht="56.65" hidden="1" customHeight="1" x14ac:dyDescent="0.25"/>
    <row r="15" spans="1:20" ht="56.65" hidden="1" customHeight="1" x14ac:dyDescent="0.25"/>
    <row r="16" spans="1:20" ht="56.65" hidden="1" customHeight="1" x14ac:dyDescent="0.25"/>
    <row r="17" spans="1:28" ht="56.65" hidden="1" customHeight="1" x14ac:dyDescent="0.25"/>
    <row r="18" spans="1:28" ht="56.65" hidden="1" customHeight="1" x14ac:dyDescent="0.25"/>
    <row r="19" spans="1:28" ht="56.65" hidden="1" customHeight="1" x14ac:dyDescent="0.25"/>
    <row r="20" spans="1:28" ht="56.65" customHeight="1" x14ac:dyDescent="0.25">
      <c r="A20" s="7" t="s">
        <v>6</v>
      </c>
      <c r="B20" s="7" t="s">
        <v>7</v>
      </c>
      <c r="C20" s="7" t="s">
        <v>8</v>
      </c>
      <c r="D20" s="7" t="s">
        <v>9</v>
      </c>
      <c r="E20" s="7" t="s">
        <v>10</v>
      </c>
      <c r="F20" s="7" t="s">
        <v>11</v>
      </c>
      <c r="G20" s="7" t="s">
        <v>12</v>
      </c>
      <c r="H20" s="7"/>
      <c r="M20" s="7" t="s">
        <v>19</v>
      </c>
      <c r="N20" s="7" t="s">
        <v>15</v>
      </c>
      <c r="O20" s="7" t="s">
        <v>16</v>
      </c>
      <c r="P20" s="7" t="s">
        <v>17</v>
      </c>
      <c r="Q20" s="7" t="s">
        <v>20</v>
      </c>
      <c r="R20" s="7" t="s">
        <v>15</v>
      </c>
      <c r="S20" s="7" t="s">
        <v>16</v>
      </c>
      <c r="T20" s="7" t="s">
        <v>17</v>
      </c>
      <c r="U20" s="7" t="s">
        <v>22</v>
      </c>
      <c r="V20" s="7" t="s">
        <v>15</v>
      </c>
      <c r="W20" s="7" t="s">
        <v>16</v>
      </c>
      <c r="X20" s="7" t="s">
        <v>17</v>
      </c>
      <c r="Y20" s="4" t="s">
        <v>21</v>
      </c>
      <c r="Z20" s="7" t="s">
        <v>15</v>
      </c>
      <c r="AA20" s="7" t="s">
        <v>16</v>
      </c>
      <c r="AB20" s="7" t="s">
        <v>17</v>
      </c>
    </row>
    <row r="21" spans="1:28" ht="56.65" customHeight="1" x14ac:dyDescent="0.25">
      <c r="A21" s="12" t="str">
        <f>MID(A$27,$H21,1)</f>
        <v/>
      </c>
      <c r="B21" s="12" t="str">
        <f t="shared" ref="B21:G26" si="3">MID(B$27,$H21,1)</f>
        <v/>
      </c>
      <c r="C21" s="12" t="str">
        <f t="shared" si="3"/>
        <v/>
      </c>
      <c r="D21" s="12" t="str">
        <f t="shared" si="3"/>
        <v/>
      </c>
      <c r="E21" s="12" t="str">
        <f t="shared" si="3"/>
        <v/>
      </c>
      <c r="F21" s="12" t="str">
        <f t="shared" si="3"/>
        <v/>
      </c>
      <c r="G21" s="12" t="str">
        <f t="shared" si="3"/>
        <v/>
      </c>
      <c r="H21" s="18">
        <v>6</v>
      </c>
      <c r="I21" s="18" t="s">
        <v>34</v>
      </c>
      <c r="K21" s="18">
        <f>IF(AND(K22=K23,K22=K24),1,IF(AND(K22&lt;K23,K22&lt;K24),1,IF(K23&lt;K22,2,IF(K24&lt;K23,3,1))))</f>
        <v>1</v>
      </c>
      <c r="M21" s="14" t="str">
        <f>IF(A26&lt;&gt;"",A26," ")&amp;IF(B26&lt;&gt;"",B26," ")&amp;IF(C26&lt;&gt;"",C26," ")&amp;IF(D26&lt;&gt;"",D26," ")&amp;IF(E26&lt;&gt;"",E26," ")&amp;IF(F26&lt;&gt;"",F26," ")&amp;IF(G26&lt;&gt;"",G26," ")</f>
        <v xml:space="preserve">       </v>
      </c>
      <c r="N21" s="14" t="b">
        <f>ISERROR(SEARCH(1111,M21,1))</f>
        <v>1</v>
      </c>
      <c r="O21" s="14" t="b">
        <f>ISERROR(SEARCH(2222,M21,1))</f>
        <v>1</v>
      </c>
      <c r="P21" s="15" t="b">
        <f>ISERROR(SEARCH(3333,M21,1))</f>
        <v>1</v>
      </c>
      <c r="Q21" s="14">
        <f>A27</f>
        <v>0</v>
      </c>
      <c r="R21" s="14" t="b">
        <f>ISERROR(SEARCH(1111,Q21,1))</f>
        <v>1</v>
      </c>
      <c r="S21" s="14" t="b">
        <f>ISERROR(SEARCH(2222,Q21,1))</f>
        <v>1</v>
      </c>
      <c r="T21" s="14" t="b">
        <f>ISERROR(SEARCH(3333,Q21,1))</f>
        <v>1</v>
      </c>
      <c r="U21" s="14" t="str">
        <f>IF(D26&lt;&gt;"",D26," ")&amp;IF(C25&lt;&gt;"",C25," ")&amp;IF(B24&lt;&gt;"",B24," ")&amp;IF(A23&lt;&gt;"",A23," ")</f>
        <v xml:space="preserve">    </v>
      </c>
      <c r="V21" s="14" t="b">
        <f>ISERROR(SEARCH(1111,U21,1))</f>
        <v>1</v>
      </c>
      <c r="W21" s="14" t="b">
        <f>ISERROR(SEARCH(2222,U21,1))</f>
        <v>1</v>
      </c>
      <c r="X21" s="14" t="b">
        <f>ISERROR(SEARCH(3333,U21,1))</f>
        <v>1</v>
      </c>
      <c r="Y21" s="14" t="str">
        <f>IF(D26&lt;&gt;"",D26," ")&amp;IF(E25&lt;&gt;"",E25," ")&amp;IF(F24&lt;&gt;"",F24," ")&amp;IF(G23&lt;&gt;"",G23," ")</f>
        <v xml:space="preserve">    </v>
      </c>
      <c r="Z21" s="14" t="b">
        <f>ISERROR(SEARCH(1111,Y21,1))</f>
        <v>1</v>
      </c>
      <c r="AA21" s="14" t="b">
        <f>ISERROR(SEARCH(2222,Y21,1))</f>
        <v>1</v>
      </c>
      <c r="AB21" s="14" t="b">
        <f>ISERROR(SEARCH(3333,Y21,1))</f>
        <v>1</v>
      </c>
    </row>
    <row r="22" spans="1:28" ht="56.65" customHeight="1" x14ac:dyDescent="0.25">
      <c r="A22" s="12" t="str">
        <f t="shared" ref="A22:A26" si="4">MID(A$27,$H22,1)</f>
        <v/>
      </c>
      <c r="B22" s="12" t="str">
        <f t="shared" si="3"/>
        <v/>
      </c>
      <c r="C22" s="12" t="str">
        <f t="shared" si="3"/>
        <v/>
      </c>
      <c r="D22" s="12" t="str">
        <f t="shared" si="3"/>
        <v/>
      </c>
      <c r="E22" s="12" t="str">
        <f t="shared" si="3"/>
        <v/>
      </c>
      <c r="F22" s="12" t="str">
        <f t="shared" si="3"/>
        <v/>
      </c>
      <c r="G22" s="12" t="str">
        <f t="shared" si="3"/>
        <v/>
      </c>
      <c r="H22" s="18">
        <v>5</v>
      </c>
      <c r="I22" s="18" t="s">
        <v>35</v>
      </c>
      <c r="K22" s="18">
        <f>COUNTIF(A21:G26,"1")</f>
        <v>0</v>
      </c>
      <c r="M22" s="14" t="str">
        <f>IF(A25&lt;&gt;"",A25," ")&amp;IF(B25&lt;&gt;"",B25," ")&amp;IF(C25&lt;&gt;"",C25," ")&amp;IF(D25&lt;&gt;"",D25," ")&amp;IF(E25&lt;&gt;"",E25," ")&amp;IF(F25&lt;&gt;"",F25," ")&amp;IF(G25&lt;&gt;"",G25," ")</f>
        <v xml:space="preserve">       </v>
      </c>
      <c r="N22" s="14" t="b">
        <f t="shared" ref="N22:N26" si="5">ISERROR(SEARCH(1111,M22,1))</f>
        <v>1</v>
      </c>
      <c r="O22" s="14" t="b">
        <f t="shared" ref="O22:O26" si="6">ISERROR(SEARCH(2222,M22,1))</f>
        <v>1</v>
      </c>
      <c r="P22" s="15" t="b">
        <f t="shared" ref="P22:P26" si="7">ISERROR(SEARCH(3333,M22,1))</f>
        <v>1</v>
      </c>
      <c r="Q22" s="14">
        <f>B27</f>
        <v>0</v>
      </c>
      <c r="R22" s="14" t="b">
        <f t="shared" ref="R22:R27" si="8">ISERROR(SEARCH(1111,Q22,1))</f>
        <v>1</v>
      </c>
      <c r="S22" s="14" t="b">
        <f t="shared" ref="S22:S27" si="9">ISERROR(SEARCH(2222,Q22,1))</f>
        <v>1</v>
      </c>
      <c r="T22" s="14" t="b">
        <f t="shared" ref="T22:T27" si="10">ISERROR(SEARCH(3333,Q22,1))</f>
        <v>1</v>
      </c>
      <c r="U22" s="14" t="str">
        <f>IF(E26&lt;&gt;"",E26," ")&amp;IF(D25&lt;&gt;"",D25," ")&amp;IF(C24&lt;&gt;"",C24," ")&amp;IF(B23&lt;&gt;"",B23," ")&amp;IF(A22&lt;&gt;"",A22," ")</f>
        <v xml:space="preserve">     </v>
      </c>
      <c r="V22" s="14" t="b">
        <f>ISERROR(SEARCH(1111,U22,1))</f>
        <v>1</v>
      </c>
      <c r="W22" s="14" t="b">
        <f>ISERROR(SEARCH(2222,U22,1))</f>
        <v>1</v>
      </c>
      <c r="X22" s="14" t="b">
        <f>ISERROR(SEARCH(3333,U22,1))</f>
        <v>1</v>
      </c>
      <c r="Y22" s="14" t="str">
        <f>IF(C26&lt;&gt;"",C26," ")&amp;IF(D25&lt;&gt;"",D25," ")&amp;IF(E24&lt;&gt;"",E24," ")&amp;IF(F23&lt;&gt;"",F23," ")&amp;IF(G22&lt;&gt;"",G22," ")</f>
        <v xml:space="preserve">     </v>
      </c>
      <c r="Z22" s="14" t="b">
        <f>ISERROR(SEARCH(1111,Y22,1))</f>
        <v>1</v>
      </c>
      <c r="AA22" s="14" t="b">
        <f>ISERROR(SEARCH(2222,Y22,1))</f>
        <v>1</v>
      </c>
      <c r="AB22" s="14" t="b">
        <f>ISERROR(SEARCH(3333,Y22,1))</f>
        <v>1</v>
      </c>
    </row>
    <row r="23" spans="1:28" ht="56.65" customHeight="1" x14ac:dyDescent="0.25">
      <c r="A23" s="12" t="str">
        <f t="shared" si="4"/>
        <v/>
      </c>
      <c r="B23" s="12" t="str">
        <f t="shared" si="3"/>
        <v/>
      </c>
      <c r="C23" s="12" t="str">
        <f t="shared" si="3"/>
        <v/>
      </c>
      <c r="D23" s="12" t="str">
        <f t="shared" si="3"/>
        <v/>
      </c>
      <c r="E23" s="12" t="str">
        <f t="shared" si="3"/>
        <v/>
      </c>
      <c r="F23" s="12" t="str">
        <f t="shared" si="3"/>
        <v/>
      </c>
      <c r="G23" s="12" t="str">
        <f t="shared" si="3"/>
        <v/>
      </c>
      <c r="H23" s="18">
        <v>4</v>
      </c>
      <c r="I23" s="18" t="s">
        <v>36</v>
      </c>
      <c r="K23" s="18">
        <f>COUNTIF(A21:G26,"2")</f>
        <v>0</v>
      </c>
      <c r="M23" s="14" t="str">
        <f>IF(A24&lt;&gt;"",A24," ")&amp;IF(B24&lt;&gt;"",B24," ")&amp;IF(C24&lt;&gt;"",C24," ")&amp;IF(D24&lt;&gt;"",D24," ")&amp;IF(E24&lt;&gt;"",E24," ")&amp;IF(F24&lt;&gt;"",F24," ")&amp;IF(G24&lt;&gt;"",G24," ")</f>
        <v xml:space="preserve">       </v>
      </c>
      <c r="N23" s="14" t="b">
        <f t="shared" si="5"/>
        <v>1</v>
      </c>
      <c r="O23" s="14" t="b">
        <f t="shared" si="6"/>
        <v>1</v>
      </c>
      <c r="P23" s="15" t="b">
        <f t="shared" si="7"/>
        <v>1</v>
      </c>
      <c r="Q23" s="14">
        <f>C27</f>
        <v>0</v>
      </c>
      <c r="R23" s="14" t="b">
        <f t="shared" si="8"/>
        <v>1</v>
      </c>
      <c r="S23" s="14" t="b">
        <f t="shared" si="9"/>
        <v>1</v>
      </c>
      <c r="T23" s="14" t="b">
        <f t="shared" si="10"/>
        <v>1</v>
      </c>
      <c r="U23" s="14" t="str">
        <f>IF(F26&lt;&gt;"",F26," ")&amp;IF(E25&lt;&gt;"",E25," ")&amp;IF(D24&lt;&gt;"",D24," ")&amp;IF(C23&lt;&gt;"",C23," ")&amp;IF(B22&lt;&gt;"",B22," ")&amp;IF(A21&lt;&gt;"",A21," ")</f>
        <v xml:space="preserve">      </v>
      </c>
      <c r="V23" s="14" t="b">
        <f t="shared" ref="V23:V26" si="11">ISERROR(SEARCH(1111,U23,1))</f>
        <v>1</v>
      </c>
      <c r="W23" s="14" t="b">
        <f t="shared" ref="W23:W25" si="12">ISERROR(SEARCH(2222,U23,1))</f>
        <v>1</v>
      </c>
      <c r="X23" s="14" t="b">
        <f t="shared" ref="X23:X25" si="13">ISERROR(SEARCH(3333,U23,1))</f>
        <v>1</v>
      </c>
      <c r="Y23" s="14" t="str">
        <f>IF(B26&lt;&gt;"",B26," ")&amp;IF(C25&lt;&gt;"",C25," ")&amp;IF(D24&lt;&gt;"",D24," ")&amp;IF(E23&lt;&gt;"",E23," ")&amp;IF(F22&lt;&gt;"",F22," ")&amp;IF(G21&lt;&gt;"",G21," ")</f>
        <v xml:space="preserve">      </v>
      </c>
      <c r="Z23" s="14" t="b">
        <f t="shared" ref="Z23:Z26" si="14">ISERROR(SEARCH(1111,Y23,1))</f>
        <v>1</v>
      </c>
      <c r="AA23" s="14" t="b">
        <f t="shared" ref="AA23:AA25" si="15">ISERROR(SEARCH(2222,Y23,1))</f>
        <v>1</v>
      </c>
      <c r="AB23" s="14" t="b">
        <f t="shared" ref="AB23:AB25" si="16">ISERROR(SEARCH(3333,Y23,1))</f>
        <v>1</v>
      </c>
    </row>
    <row r="24" spans="1:28" ht="56.65" customHeight="1" x14ac:dyDescent="0.25">
      <c r="A24" s="12" t="str">
        <f t="shared" si="4"/>
        <v/>
      </c>
      <c r="B24" s="12" t="str">
        <f t="shared" si="3"/>
        <v/>
      </c>
      <c r="C24" s="12" t="str">
        <f t="shared" si="3"/>
        <v/>
      </c>
      <c r="D24" s="12" t="str">
        <f t="shared" si="3"/>
        <v/>
      </c>
      <c r="E24" s="12" t="str">
        <f t="shared" si="3"/>
        <v/>
      </c>
      <c r="F24" s="12" t="str">
        <f t="shared" si="3"/>
        <v/>
      </c>
      <c r="G24" s="12" t="str">
        <f t="shared" si="3"/>
        <v/>
      </c>
      <c r="H24" s="18">
        <v>3</v>
      </c>
      <c r="I24" s="18" t="s">
        <v>37</v>
      </c>
      <c r="K24" s="18">
        <f>COUNTIF(A21:G26,"3")</f>
        <v>0</v>
      </c>
      <c r="M24" s="14" t="str">
        <f>IF(A23&lt;&gt;"",A23," ")&amp;IF(B23&lt;&gt;"",B23," ")&amp;IF(C23&lt;&gt;"",C23," ")&amp;IF(D23&lt;&gt;"",D23," ")&amp;IF(E23&lt;&gt;"",E23," ")&amp;IF(F23&lt;&gt;"",F23," ")&amp;IF(G23&lt;&gt;"",G23," ")</f>
        <v xml:space="preserve">       </v>
      </c>
      <c r="N24" s="14" t="b">
        <f t="shared" si="5"/>
        <v>1</v>
      </c>
      <c r="O24" s="14" t="b">
        <f t="shared" si="6"/>
        <v>1</v>
      </c>
      <c r="P24" s="15" t="b">
        <f t="shared" si="7"/>
        <v>1</v>
      </c>
      <c r="Q24" s="14">
        <f>D27</f>
        <v>0</v>
      </c>
      <c r="R24" s="14" t="b">
        <f t="shared" si="8"/>
        <v>1</v>
      </c>
      <c r="S24" s="14" t="b">
        <f t="shared" si="9"/>
        <v>1</v>
      </c>
      <c r="T24" s="14" t="b">
        <f t="shared" si="10"/>
        <v>1</v>
      </c>
      <c r="U24" s="14" t="str">
        <f>IF(G26&lt;&gt;"",G26," ")&amp;IF(F25&lt;&gt;"",F25," ")&amp;IF(E24&lt;&gt;"",E24," ")&amp;IF(D23&lt;&gt;"",D23," ")&amp;IF(C22&lt;&gt;"",C22," ")&amp;IF(B21&lt;&gt;"",B21," ")</f>
        <v xml:space="preserve">      </v>
      </c>
      <c r="V24" s="14" t="b">
        <f t="shared" si="11"/>
        <v>1</v>
      </c>
      <c r="W24" s="14" t="b">
        <f t="shared" si="12"/>
        <v>1</v>
      </c>
      <c r="X24" s="14" t="b">
        <f t="shared" si="13"/>
        <v>1</v>
      </c>
      <c r="Y24" s="14" t="str">
        <f>IF(A26&lt;&gt;"",A26," ")&amp;IF(B25&lt;&gt;"",B25," ")&amp;IF(C24&lt;&gt;"",C24," ")&amp;IF(D23&lt;&gt;"",D23," ")&amp;IF(E22&lt;&gt;"",E22," ")&amp;IF(F21&lt;&gt;"",F21," ")</f>
        <v xml:space="preserve">      </v>
      </c>
      <c r="Z24" s="14" t="b">
        <f t="shared" si="14"/>
        <v>1</v>
      </c>
      <c r="AA24" s="14" t="b">
        <f t="shared" si="15"/>
        <v>1</v>
      </c>
      <c r="AB24" s="14" t="b">
        <f t="shared" si="16"/>
        <v>1</v>
      </c>
    </row>
    <row r="25" spans="1:28" ht="56.65" customHeight="1" x14ac:dyDescent="0.25">
      <c r="A25" s="12" t="str">
        <f t="shared" si="4"/>
        <v/>
      </c>
      <c r="B25" s="12" t="str">
        <f t="shared" si="3"/>
        <v/>
      </c>
      <c r="C25" s="12" t="str">
        <f t="shared" si="3"/>
        <v/>
      </c>
      <c r="D25" s="12" t="str">
        <f t="shared" si="3"/>
        <v/>
      </c>
      <c r="E25" s="12" t="str">
        <f t="shared" si="3"/>
        <v/>
      </c>
      <c r="F25" s="12" t="str">
        <f t="shared" si="3"/>
        <v/>
      </c>
      <c r="G25" s="12" t="str">
        <f t="shared" si="3"/>
        <v/>
      </c>
      <c r="H25" s="18">
        <v>2</v>
      </c>
      <c r="I25" s="21" t="str">
        <f>+N5</f>
        <v>J1</v>
      </c>
      <c r="K25" s="18">
        <f>+N27+R28+V27+Z27</f>
        <v>0</v>
      </c>
      <c r="M25" s="14" t="str">
        <f>IF(A22&lt;&gt;"",A22," ")&amp;IF(B22&lt;&gt;"",B22," ")&amp;IF(C22&lt;&gt;"",C22," ")&amp;IF(D22&lt;&gt;"",D22," ")&amp;IF(E22&lt;&gt;"",E22," ")&amp;IF(F22&lt;&gt;"",F22," ")&amp;IF(G22&lt;&gt;"",G22," ")</f>
        <v xml:space="preserve">       </v>
      </c>
      <c r="N25" s="14" t="b">
        <f t="shared" si="5"/>
        <v>1</v>
      </c>
      <c r="O25" s="14" t="b">
        <f t="shared" si="6"/>
        <v>1</v>
      </c>
      <c r="P25" s="15" t="b">
        <f t="shared" si="7"/>
        <v>1</v>
      </c>
      <c r="Q25" s="14">
        <f>E27</f>
        <v>0</v>
      </c>
      <c r="R25" s="14" t="b">
        <f t="shared" si="8"/>
        <v>1</v>
      </c>
      <c r="S25" s="14" t="b">
        <f t="shared" si="9"/>
        <v>1</v>
      </c>
      <c r="T25" s="14" t="b">
        <f t="shared" si="10"/>
        <v>1</v>
      </c>
      <c r="U25" s="14" t="str">
        <f>IF(G25&lt;&gt;"",G25," ")&amp;IF(F24&lt;&gt;"",F24," ")&amp;IF(E23&lt;&gt;"",E23," ")&amp;IF(D22&lt;&gt;"",D22," ")&amp;IF(C21&lt;&gt;"",C21," ")</f>
        <v xml:space="preserve">     </v>
      </c>
      <c r="V25" s="14" t="b">
        <f t="shared" si="11"/>
        <v>1</v>
      </c>
      <c r="W25" s="14" t="b">
        <f t="shared" si="12"/>
        <v>1</v>
      </c>
      <c r="X25" s="14" t="b">
        <f t="shared" si="13"/>
        <v>1</v>
      </c>
      <c r="Y25" s="14" t="str">
        <f>IF(A25&lt;&gt;"",A25," ")&amp;IF(B24&lt;&gt;"",B24," ")&amp;IF(C23&lt;&gt;"",C23," ")&amp;IF(D22&lt;&gt;"",D22," ")&amp;IF(E21&lt;&gt;"",E21," ")</f>
        <v xml:space="preserve">     </v>
      </c>
      <c r="Z25" s="14" t="b">
        <f t="shared" si="14"/>
        <v>1</v>
      </c>
      <c r="AA25" s="14" t="b">
        <f t="shared" si="15"/>
        <v>1</v>
      </c>
      <c r="AB25" s="14" t="b">
        <f t="shared" si="16"/>
        <v>1</v>
      </c>
    </row>
    <row r="26" spans="1:28" ht="56.65" customHeight="1" x14ac:dyDescent="0.25">
      <c r="A26" s="12" t="str">
        <f t="shared" si="4"/>
        <v/>
      </c>
      <c r="B26" s="12" t="str">
        <f t="shared" si="3"/>
        <v/>
      </c>
      <c r="C26" s="12" t="str">
        <f t="shared" si="3"/>
        <v/>
      </c>
      <c r="D26" s="12" t="str">
        <f t="shared" si="3"/>
        <v/>
      </c>
      <c r="E26" s="12" t="str">
        <f t="shared" si="3"/>
        <v/>
      </c>
      <c r="F26" s="12" t="str">
        <f t="shared" si="3"/>
        <v/>
      </c>
      <c r="G26" s="12" t="str">
        <f t="shared" si="3"/>
        <v/>
      </c>
      <c r="H26" s="18">
        <v>1</v>
      </c>
      <c r="I26" s="21" t="str">
        <f t="shared" ref="I26:I27" si="17">+N6</f>
        <v>J2</v>
      </c>
      <c r="K26" s="18">
        <f>O27+S28+W27+AA27</f>
        <v>0</v>
      </c>
      <c r="M26" s="14" t="str">
        <f>IF(A21&lt;&gt;"",A21," ")&amp;IF(B21&lt;&gt;"",B21," ")&amp;IF(C21&lt;&gt;"",C21," ")&amp;IF(D21&lt;&gt;"",D21," ")&amp;IF(E21&lt;&gt;"",E21," ")&amp;IF(F21&lt;&gt;"",F21," ")&amp;IF(G21&lt;&gt;"",G21," ")</f>
        <v xml:space="preserve">       </v>
      </c>
      <c r="N26" s="14" t="b">
        <f t="shared" si="5"/>
        <v>1</v>
      </c>
      <c r="O26" s="14" t="b">
        <f t="shared" si="6"/>
        <v>1</v>
      </c>
      <c r="P26" s="15" t="b">
        <f t="shared" si="7"/>
        <v>1</v>
      </c>
      <c r="Q26" s="14">
        <f>F27</f>
        <v>0</v>
      </c>
      <c r="R26" s="14" t="b">
        <f t="shared" si="8"/>
        <v>1</v>
      </c>
      <c r="S26" s="14" t="b">
        <f t="shared" si="9"/>
        <v>1</v>
      </c>
      <c r="T26" s="14" t="b">
        <f t="shared" si="10"/>
        <v>1</v>
      </c>
      <c r="U26" s="14" t="str">
        <f>IF(G24&lt;&gt;"",G24," ")&amp;IF(F23&lt;&gt;"",F23," ")&amp;IF(E22&lt;&gt;"",E22," ")&amp;IF(D21&lt;&gt;"",D21," ")</f>
        <v xml:space="preserve">    </v>
      </c>
      <c r="V26" s="14" t="b">
        <f t="shared" si="11"/>
        <v>1</v>
      </c>
      <c r="W26" s="14" t="b">
        <f t="shared" ref="W26" si="18">ISERROR(SEARCH(2222,U26,1))</f>
        <v>1</v>
      </c>
      <c r="X26" s="14" t="b">
        <f t="shared" ref="X26" si="19">ISERROR(SEARCH(3333,U26,1))</f>
        <v>1</v>
      </c>
      <c r="Y26" s="14" t="str">
        <f>IF(A24&lt;&gt;"",A24," ")&amp;IF(B23&lt;&gt;"",B23," ")&amp;IF(C22&lt;&gt;"",C22," ")&amp;IF(D21&lt;&gt;"",D21," ")</f>
        <v xml:space="preserve">    </v>
      </c>
      <c r="Z26" s="14" t="b">
        <f t="shared" si="14"/>
        <v>1</v>
      </c>
      <c r="AA26" s="14" t="b">
        <f t="shared" ref="AA26" si="20">ISERROR(SEARCH(2222,Y26,1))</f>
        <v>1</v>
      </c>
      <c r="AB26" s="14" t="b">
        <f t="shared" ref="AB26" si="21">ISERROR(SEARCH(3333,Y26,1))</f>
        <v>1</v>
      </c>
    </row>
    <row r="27" spans="1:28" ht="56.65" customHeight="1" x14ac:dyDescent="0.25">
      <c r="A27" s="22"/>
      <c r="B27" s="22"/>
      <c r="C27" s="22"/>
      <c r="D27" s="22"/>
      <c r="E27" s="22"/>
      <c r="F27" s="22"/>
      <c r="G27" s="22"/>
      <c r="H27" s="19" t="s">
        <v>23</v>
      </c>
      <c r="I27" s="21" t="str">
        <f t="shared" si="17"/>
        <v>J3</v>
      </c>
      <c r="K27" s="18">
        <f>P27+T28+X27+AB27</f>
        <v>0</v>
      </c>
      <c r="N27" s="16">
        <f>COUNTIF(N21:N26,"FAUX")</f>
        <v>0</v>
      </c>
      <c r="O27" s="16">
        <f t="shared" ref="O27:P27" si="22">COUNTIF(O21:O26,"FAUX")</f>
        <v>0</v>
      </c>
      <c r="P27" s="16">
        <f t="shared" si="22"/>
        <v>0</v>
      </c>
      <c r="Q27" s="14">
        <f>G27</f>
        <v>0</v>
      </c>
      <c r="R27" s="14" t="b">
        <f t="shared" si="8"/>
        <v>1</v>
      </c>
      <c r="S27" s="14" t="b">
        <f t="shared" si="9"/>
        <v>1</v>
      </c>
      <c r="T27" s="14" t="b">
        <f t="shared" si="10"/>
        <v>1</v>
      </c>
      <c r="V27" s="16">
        <f>COUNTIF(V21:V26,"FAUX")</f>
        <v>0</v>
      </c>
      <c r="W27" s="16">
        <f t="shared" ref="W27:X27" si="23">COUNTIF(W21:W26,"FAUX")</f>
        <v>0</v>
      </c>
      <c r="X27" s="16">
        <f t="shared" si="23"/>
        <v>0</v>
      </c>
      <c r="Z27" s="16">
        <f>COUNTIF(Z21:Z26,"FAUX")</f>
        <v>0</v>
      </c>
      <c r="AA27" s="16">
        <f t="shared" ref="AA27:AB27" si="24">COUNTIF(AA21:AA26,"FAUX")</f>
        <v>0</v>
      </c>
      <c r="AB27" s="16">
        <f t="shared" si="24"/>
        <v>0</v>
      </c>
    </row>
    <row r="28" spans="1:28" ht="56.65" customHeight="1" x14ac:dyDescent="0.25">
      <c r="A28" s="12" t="str">
        <f>A27&amp;$K$21</f>
        <v>1</v>
      </c>
      <c r="B28" s="12" t="str">
        <f t="shared" ref="B28:G28" si="25">B27&amp;$K$21</f>
        <v>1</v>
      </c>
      <c r="C28" s="12" t="str">
        <f t="shared" si="25"/>
        <v>1</v>
      </c>
      <c r="D28" s="12" t="str">
        <f t="shared" si="25"/>
        <v>1</v>
      </c>
      <c r="E28" s="12" t="str">
        <f t="shared" si="25"/>
        <v>1</v>
      </c>
      <c r="F28" s="12" t="str">
        <f t="shared" si="25"/>
        <v>1</v>
      </c>
      <c r="G28" s="12" t="str">
        <f t="shared" si="25"/>
        <v>1</v>
      </c>
      <c r="H28" s="20" t="s">
        <v>18</v>
      </c>
      <c r="R28" s="16">
        <f>COUNTIF(R21:R27,"FAUX")</f>
        <v>0</v>
      </c>
      <c r="S28" s="16">
        <f t="shared" ref="S28:T28" si="26">COUNTIF(S21:S27,"FAUX")</f>
        <v>0</v>
      </c>
      <c r="T28" s="16">
        <f t="shared" si="26"/>
        <v>0</v>
      </c>
    </row>
  </sheetData>
  <mergeCells count="1">
    <mergeCell ref="A1:G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5">
              <controlPr defaultSize="0" print="0" autoFill="0" autoPict="0" macro="[0]!miseazero_Click">
                <anchor moveWithCells="1" sizeWithCells="1">
                  <from>
                    <xdr:col>11</xdr:col>
                    <xdr:colOff>514350</xdr:colOff>
                    <xdr:row>5</xdr:row>
                    <xdr:rowOff>114300</xdr:rowOff>
                  </from>
                  <to>
                    <xdr:col>12</xdr:col>
                    <xdr:colOff>485775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5" name="Button 2">
              <controlPr defaultSize="0" print="0" autoFill="0" autoPict="0">
                <anchor moveWithCells="1" sizeWithCells="1">
                  <from>
                    <xdr:col>11</xdr:col>
                    <xdr:colOff>514350</xdr:colOff>
                    <xdr:row>4</xdr:row>
                    <xdr:rowOff>28575</xdr:rowOff>
                  </from>
                  <to>
                    <xdr:col>12</xdr:col>
                    <xdr:colOff>514350</xdr:colOff>
                    <xdr:row>4</xdr:row>
                    <xdr:rowOff>647700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6" name="Button 12">
              <controlPr defaultSize="0" print="0" autoFill="0" autoPict="0" macro="[0]!Nouvellepartie">
                <anchor moveWithCells="1" sizeWithCells="1">
                  <from>
                    <xdr:col>8</xdr:col>
                    <xdr:colOff>0</xdr:colOff>
                    <xdr:row>0</xdr:row>
                    <xdr:rowOff>333375</xdr:rowOff>
                  </from>
                  <to>
                    <xdr:col>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7" name="Button 4">
              <controlPr defaultSize="0" print="0" autoFill="0" autoPict="0" macro="[0]!Reprise">
                <anchor moveWithCells="1" sizeWithCells="1">
                  <from>
                    <xdr:col>10</xdr:col>
                    <xdr:colOff>0</xdr:colOff>
                    <xdr:row>0</xdr:row>
                    <xdr:rowOff>333375</xdr:rowOff>
                  </from>
                  <to>
                    <xdr:col>11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8" name="Button 5">
              <controlPr defaultSize="0" print="0" autoFill="0" autoPict="0" macro="[0]!_xludf.Pause">
                <anchor moveWithCells="1" sizeWithCells="1">
                  <from>
                    <xdr:col>12</xdr:col>
                    <xdr:colOff>0</xdr:colOff>
                    <xdr:row>0</xdr:row>
                    <xdr:rowOff>333375</xdr:rowOff>
                  </from>
                  <to>
                    <xdr:col>13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6" r:id="rId9" name="Button 6">
              <controlPr defaultSize="0" print="0" autoFill="0" autoPict="0" macro="[0]!AnnulerDernierCoup">
                <anchor moveWithCells="1" sizeWithCells="1">
                  <from>
                    <xdr:col>14</xdr:col>
                    <xdr:colOff>0</xdr:colOff>
                    <xdr:row>0</xdr:row>
                    <xdr:rowOff>333375</xdr:rowOff>
                  </from>
                  <to>
                    <xdr:col>15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7" r:id="rId10" name="Button 7">
              <controlPr defaultSize="0" print="0" autoFill="0" autoPict="0" macro="[0]!RègleDuJeu">
                <anchor moveWithCells="1" sizeWithCells="1">
                  <from>
                    <xdr:col>16</xdr:col>
                    <xdr:colOff>0</xdr:colOff>
                    <xdr:row>0</xdr:row>
                    <xdr:rowOff>333375</xdr:rowOff>
                  </from>
                  <to>
                    <xdr:col>17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8" r:id="rId11" name="Button 8">
              <controlPr defaultSize="0" print="0" autoFill="0" autoPict="0" macro="[0]!QuitterJeu">
                <anchor moveWithCells="1" sizeWithCells="1">
                  <from>
                    <xdr:col>18</xdr:col>
                    <xdr:colOff>0</xdr:colOff>
                    <xdr:row>0</xdr:row>
                    <xdr:rowOff>333375</xdr:rowOff>
                  </from>
                  <to>
                    <xdr:col>19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AB28"/>
  <sheetViews>
    <sheetView zoomScale="60" zoomScaleNormal="60" workbookViewId="0">
      <selection activeCell="J4" sqref="J4"/>
    </sheetView>
  </sheetViews>
  <sheetFormatPr baseColWidth="10" defaultColWidth="11.28515625" defaultRowHeight="56.65" customHeight="1" x14ac:dyDescent="0.25"/>
  <cols>
    <col min="1" max="8" width="11.28515625" style="4"/>
    <col min="9" max="16" width="11.28515625" style="4" customWidth="1"/>
    <col min="17" max="16384" width="11.28515625" style="4"/>
  </cols>
  <sheetData>
    <row r="1" spans="1:20" ht="56.65" customHeight="1" x14ac:dyDescent="0.9">
      <c r="A1" s="47" t="s">
        <v>0</v>
      </c>
      <c r="B1" s="47"/>
      <c r="C1" s="47"/>
      <c r="D1" s="47"/>
      <c r="E1" s="47"/>
      <c r="F1" s="47"/>
      <c r="G1" s="47"/>
    </row>
    <row r="2" spans="1:20" ht="56.65" customHeight="1" x14ac:dyDescent="0.9">
      <c r="A2" s="42"/>
      <c r="B2" s="42"/>
      <c r="C2" s="42"/>
      <c r="D2" s="42"/>
      <c r="E2" s="42"/>
      <c r="F2" s="42"/>
      <c r="G2" s="42"/>
    </row>
    <row r="3" spans="1:20" ht="56.65" customHeight="1" x14ac:dyDescent="0.25">
      <c r="A3" s="26" t="str">
        <f t="shared" ref="A3:G8" si="0">IF(A21="","",IF(A21="1",$O$5,IF(A21="2",$O$6,$O$7)))</f>
        <v/>
      </c>
      <c r="B3" s="31" t="str">
        <f t="shared" si="0"/>
        <v/>
      </c>
      <c r="C3" s="33" t="str">
        <f t="shared" si="0"/>
        <v/>
      </c>
      <c r="D3" s="26" t="str">
        <f t="shared" si="0"/>
        <v/>
      </c>
      <c r="E3" s="31" t="str">
        <f t="shared" si="0"/>
        <v/>
      </c>
      <c r="F3" s="33" t="str">
        <f t="shared" si="0"/>
        <v/>
      </c>
      <c r="G3" s="33" t="str">
        <f t="shared" si="0"/>
        <v/>
      </c>
      <c r="H3" s="10"/>
    </row>
    <row r="4" spans="1:20" ht="56.65" customHeight="1" x14ac:dyDescent="0.25">
      <c r="A4" s="26" t="str">
        <f t="shared" si="0"/>
        <v/>
      </c>
      <c r="B4" s="31" t="str">
        <f t="shared" si="0"/>
        <v/>
      </c>
      <c r="C4" s="33" t="str">
        <f t="shared" si="0"/>
        <v/>
      </c>
      <c r="D4" s="26" t="str">
        <f t="shared" si="0"/>
        <v/>
      </c>
      <c r="E4" s="31" t="str">
        <f t="shared" si="0"/>
        <v/>
      </c>
      <c r="F4" s="33" t="str">
        <f t="shared" si="0"/>
        <v/>
      </c>
      <c r="G4" s="26" t="str">
        <f t="shared" si="0"/>
        <v/>
      </c>
      <c r="H4" s="10"/>
      <c r="I4" s="13" t="s">
        <v>47</v>
      </c>
      <c r="J4" s="13" t="str">
        <f>IF(K4&lt;&gt;"STOP",IF(AND(P5=P6,P5=P7),N5,IF(AND(P5&lt;P6,P5&lt;P7),N5,IF(P6&lt;P5,N6,IF(P7&lt;P6,N7,N5)))),"FINI")</f>
        <v>J1</v>
      </c>
      <c r="K4" s="45"/>
      <c r="N4" s="6" t="s">
        <v>38</v>
      </c>
      <c r="O4" s="6" t="s">
        <v>39</v>
      </c>
      <c r="P4" s="6" t="s">
        <v>40</v>
      </c>
      <c r="Q4" s="6" t="s">
        <v>41</v>
      </c>
      <c r="R4" s="6" t="s">
        <v>42</v>
      </c>
      <c r="S4" s="6" t="s">
        <v>43</v>
      </c>
      <c r="T4" s="6" t="s">
        <v>44</v>
      </c>
    </row>
    <row r="5" spans="1:20" ht="56.65" customHeight="1" x14ac:dyDescent="0.25">
      <c r="A5" s="26" t="str">
        <f t="shared" si="0"/>
        <v/>
      </c>
      <c r="B5" s="31" t="str">
        <f t="shared" si="0"/>
        <v/>
      </c>
      <c r="C5" s="33" t="str">
        <f t="shared" si="0"/>
        <v/>
      </c>
      <c r="D5" s="26" t="str">
        <f t="shared" si="0"/>
        <v/>
      </c>
      <c r="E5" s="33" t="str">
        <f t="shared" si="0"/>
        <v/>
      </c>
      <c r="F5" s="31" t="str">
        <f t="shared" si="0"/>
        <v/>
      </c>
      <c r="G5" s="26" t="str">
        <f t="shared" si="0"/>
        <v/>
      </c>
      <c r="H5" s="11"/>
      <c r="I5" s="30" t="s">
        <v>33</v>
      </c>
      <c r="J5" s="5"/>
      <c r="M5" s="5"/>
      <c r="N5" s="3" t="s">
        <v>2</v>
      </c>
      <c r="O5" s="23" t="s">
        <v>5</v>
      </c>
      <c r="P5" s="3">
        <f>K22</f>
        <v>0</v>
      </c>
      <c r="Q5" s="3">
        <f>SUM(R5:T5)</f>
        <v>1</v>
      </c>
      <c r="R5" s="3">
        <v>1</v>
      </c>
      <c r="S5" s="3">
        <v>0</v>
      </c>
      <c r="T5" s="3">
        <v>0</v>
      </c>
    </row>
    <row r="6" spans="1:20" ht="56.65" customHeight="1" x14ac:dyDescent="0.25">
      <c r="A6" s="26" t="str">
        <f t="shared" si="0"/>
        <v/>
      </c>
      <c r="B6" s="31" t="str">
        <f t="shared" si="0"/>
        <v/>
      </c>
      <c r="C6" s="33" t="str">
        <f t="shared" si="0"/>
        <v/>
      </c>
      <c r="D6" s="31" t="str">
        <f t="shared" si="0"/>
        <v/>
      </c>
      <c r="E6" s="33" t="str">
        <f t="shared" si="0"/>
        <v/>
      </c>
      <c r="F6" s="31" t="str">
        <f t="shared" si="0"/>
        <v/>
      </c>
      <c r="G6" s="26" t="str">
        <f t="shared" si="0"/>
        <v/>
      </c>
      <c r="H6" s="11"/>
      <c r="I6" s="5"/>
      <c r="J6" s="5"/>
      <c r="K6" s="5"/>
      <c r="M6" s="5"/>
      <c r="N6" s="3" t="s">
        <v>3</v>
      </c>
      <c r="O6" s="24" t="s">
        <v>13</v>
      </c>
      <c r="P6" s="3">
        <f t="shared" ref="P6:P7" si="1">K23</f>
        <v>0</v>
      </c>
      <c r="Q6" s="3">
        <f t="shared" ref="Q6:Q7" si="2">SUM(R6:T6)</f>
        <v>1</v>
      </c>
      <c r="R6" s="3">
        <v>0</v>
      </c>
      <c r="S6" s="3">
        <v>1</v>
      </c>
      <c r="T6" s="3">
        <v>0</v>
      </c>
    </row>
    <row r="7" spans="1:20" ht="56.65" customHeight="1" x14ac:dyDescent="0.25">
      <c r="A7" s="26" t="str">
        <f t="shared" si="0"/>
        <v/>
      </c>
      <c r="B7" s="31" t="str">
        <f t="shared" si="0"/>
        <v/>
      </c>
      <c r="C7" s="33" t="str">
        <f t="shared" si="0"/>
        <v/>
      </c>
      <c r="D7" s="31" t="str">
        <f t="shared" si="0"/>
        <v/>
      </c>
      <c r="E7" s="33" t="str">
        <f t="shared" si="0"/>
        <v/>
      </c>
      <c r="F7" s="31" t="str">
        <f t="shared" si="0"/>
        <v/>
      </c>
      <c r="G7" s="26" t="str">
        <f t="shared" si="0"/>
        <v/>
      </c>
      <c r="H7" s="10"/>
      <c r="I7" s="5"/>
      <c r="M7" s="5"/>
      <c r="N7" s="3" t="s">
        <v>4</v>
      </c>
      <c r="O7" s="25" t="s">
        <v>14</v>
      </c>
      <c r="P7" s="3">
        <f t="shared" si="1"/>
        <v>0</v>
      </c>
      <c r="Q7" s="3">
        <f t="shared" si="2"/>
        <v>1</v>
      </c>
      <c r="R7" s="3">
        <v>0</v>
      </c>
      <c r="S7" s="3">
        <v>1</v>
      </c>
      <c r="T7" s="3">
        <v>0</v>
      </c>
    </row>
    <row r="8" spans="1:20" ht="56.65" customHeight="1" x14ac:dyDescent="0.7">
      <c r="A8" s="26" t="str">
        <f t="shared" si="0"/>
        <v/>
      </c>
      <c r="B8" s="33" t="str">
        <f t="shared" si="0"/>
        <v/>
      </c>
      <c r="C8" s="31" t="str">
        <f t="shared" si="0"/>
        <v/>
      </c>
      <c r="D8" s="26" t="str">
        <f t="shared" si="0"/>
        <v/>
      </c>
      <c r="E8" s="33" t="str">
        <f t="shared" si="0"/>
        <v/>
      </c>
      <c r="F8" s="31" t="str">
        <f t="shared" si="0"/>
        <v/>
      </c>
      <c r="G8" s="26" t="str">
        <f t="shared" si="0"/>
        <v/>
      </c>
      <c r="H8" s="10"/>
      <c r="I8" s="28" t="str">
        <f>IF(K25&gt;0,N5&amp;" a gagné !",IF(K26&gt;0,N6&amp;" a gagné !",IF(K27&gt;0,N7&amp;" a gagné !",IF(P7=14,"Match Nul!",""))))</f>
        <v/>
      </c>
    </row>
    <row r="9" spans="1:20" ht="56.65" customHeight="1" x14ac:dyDescent="0.25">
      <c r="A9" s="10"/>
      <c r="B9" s="10"/>
      <c r="C9" s="10"/>
      <c r="D9" s="10"/>
      <c r="E9" s="10"/>
      <c r="F9" s="10"/>
      <c r="G9" s="10"/>
      <c r="H9" s="10"/>
    </row>
    <row r="10" spans="1:20" ht="56.65" hidden="1" customHeight="1" x14ac:dyDescent="0.25"/>
    <row r="11" spans="1:20" ht="56.65" hidden="1" customHeight="1" x14ac:dyDescent="0.25"/>
    <row r="12" spans="1:20" ht="56.65" hidden="1" customHeight="1" x14ac:dyDescent="0.25"/>
    <row r="13" spans="1:20" ht="56.65" hidden="1" customHeight="1" x14ac:dyDescent="0.25"/>
    <row r="14" spans="1:20" ht="56.65" hidden="1" customHeight="1" x14ac:dyDescent="0.25"/>
    <row r="15" spans="1:20" ht="56.65" hidden="1" customHeight="1" x14ac:dyDescent="0.25"/>
    <row r="16" spans="1:20" ht="56.65" hidden="1" customHeight="1" x14ac:dyDescent="0.25"/>
    <row r="17" spans="1:28" ht="56.65" hidden="1" customHeight="1" x14ac:dyDescent="0.25"/>
    <row r="18" spans="1:28" ht="56.65" hidden="1" customHeight="1" x14ac:dyDescent="0.25"/>
    <row r="19" spans="1:28" ht="56.65" hidden="1" customHeight="1" x14ac:dyDescent="0.25"/>
    <row r="20" spans="1:28" ht="56.65" customHeight="1" x14ac:dyDescent="0.25">
      <c r="A20" s="7" t="s">
        <v>6</v>
      </c>
      <c r="B20" s="7" t="s">
        <v>7</v>
      </c>
      <c r="C20" s="7" t="s">
        <v>8</v>
      </c>
      <c r="D20" s="7" t="s">
        <v>9</v>
      </c>
      <c r="E20" s="7" t="s">
        <v>10</v>
      </c>
      <c r="F20" s="7" t="s">
        <v>11</v>
      </c>
      <c r="G20" s="7" t="s">
        <v>12</v>
      </c>
      <c r="H20" s="7"/>
      <c r="M20" s="7" t="s">
        <v>19</v>
      </c>
      <c r="N20" s="7" t="s">
        <v>15</v>
      </c>
      <c r="O20" s="7" t="s">
        <v>16</v>
      </c>
      <c r="P20" s="7" t="s">
        <v>17</v>
      </c>
      <c r="Q20" s="7" t="s">
        <v>20</v>
      </c>
      <c r="R20" s="7" t="s">
        <v>15</v>
      </c>
      <c r="S20" s="7" t="s">
        <v>16</v>
      </c>
      <c r="T20" s="7" t="s">
        <v>17</v>
      </c>
      <c r="U20" s="7" t="s">
        <v>22</v>
      </c>
      <c r="V20" s="7" t="s">
        <v>15</v>
      </c>
      <c r="W20" s="7" t="s">
        <v>16</v>
      </c>
      <c r="X20" s="7" t="s">
        <v>17</v>
      </c>
      <c r="Y20" s="4" t="s">
        <v>21</v>
      </c>
      <c r="Z20" s="7" t="s">
        <v>15</v>
      </c>
      <c r="AA20" s="7" t="s">
        <v>16</v>
      </c>
      <c r="AB20" s="7" t="s">
        <v>17</v>
      </c>
    </row>
    <row r="21" spans="1:28" ht="56.65" customHeight="1" x14ac:dyDescent="0.25">
      <c r="A21" s="12" t="str">
        <f>MID(A$27,$H21,1)</f>
        <v/>
      </c>
      <c r="B21" s="12" t="str">
        <f t="shared" ref="B21:G26" si="3">MID(B$27,$H21,1)</f>
        <v/>
      </c>
      <c r="C21" s="12" t="str">
        <f t="shared" si="3"/>
        <v/>
      </c>
      <c r="D21" s="12" t="str">
        <f t="shared" si="3"/>
        <v/>
      </c>
      <c r="E21" s="12" t="str">
        <f t="shared" si="3"/>
        <v/>
      </c>
      <c r="F21" s="12" t="str">
        <f t="shared" si="3"/>
        <v/>
      </c>
      <c r="G21" s="12" t="str">
        <f t="shared" si="3"/>
        <v/>
      </c>
      <c r="H21" s="18">
        <v>6</v>
      </c>
      <c r="I21" s="18" t="s">
        <v>34</v>
      </c>
      <c r="K21" s="18">
        <f>IF(AND(K22=K23,K22=K24),1,IF(AND(K22&lt;K23,K22&lt;K24),1,IF(K23&lt;K22,2,IF(K24&lt;K23,3,1))))</f>
        <v>1</v>
      </c>
      <c r="M21" s="14" t="str">
        <f>IF(A26&lt;&gt;"",A26," ")&amp;IF(B26&lt;&gt;"",B26," ")&amp;IF(C26&lt;&gt;"",C26," ")&amp;IF(D26&lt;&gt;"",D26," ")&amp;IF(E26&lt;&gt;"",E26," ")&amp;IF(F26&lt;&gt;"",F26," ")&amp;IF(G26&lt;&gt;"",G26," ")</f>
        <v xml:space="preserve">       </v>
      </c>
      <c r="N21" s="14" t="b">
        <f>ISERROR(SEARCH(11111,M21,1))</f>
        <v>1</v>
      </c>
      <c r="O21" s="14" t="b">
        <f>ISERROR(SEARCH(22222,M21,1))</f>
        <v>1</v>
      </c>
      <c r="P21" s="15" t="b">
        <f>ISERROR(SEARCH(33333,M21,1))</f>
        <v>1</v>
      </c>
      <c r="Q21" s="14">
        <f>A27</f>
        <v>0</v>
      </c>
      <c r="R21" s="14" t="b">
        <f>ISERROR(SEARCH(11111,Q21,1))</f>
        <v>1</v>
      </c>
      <c r="S21" s="14" t="b">
        <f>ISERROR(SEARCH(22222,Q21,1))</f>
        <v>1</v>
      </c>
      <c r="T21" s="14" t="b">
        <f>ISERROR(SEARCH(33333,Q21,1))</f>
        <v>1</v>
      </c>
      <c r="U21" s="14" t="str">
        <f>IF(E26&lt;&gt;"",E26," ")&amp;IF(D25&lt;&gt;"",D25," ")&amp;IF(C24&lt;&gt;"",C24," ")&amp;IF(B23&lt;&gt;"",B23," ")&amp;IF(A22&lt;&gt;"",A22," ")</f>
        <v xml:space="preserve">     </v>
      </c>
      <c r="V21" s="14" t="b">
        <f t="shared" ref="V21:V24" si="4">ISERROR(SEARCH(11111,U21,1))</f>
        <v>1</v>
      </c>
      <c r="W21" s="14" t="b">
        <f t="shared" ref="W21" si="5">ISERROR(SEARCH(22222,U21,1))</f>
        <v>1</v>
      </c>
      <c r="X21" s="14" t="b">
        <f t="shared" ref="X21" si="6">ISERROR(SEARCH(33333,U21,1))</f>
        <v>1</v>
      </c>
      <c r="Y21" s="14" t="str">
        <f>IF(C26&lt;&gt;"",C26," ")&amp;IF(D25&lt;&gt;"",D25," ")&amp;IF(E24&lt;&gt;"",E24," ")&amp;IF(F23&lt;&gt;"",F23," ")&amp;IF(G22&lt;&gt;"",G22," ")</f>
        <v xml:space="preserve">     </v>
      </c>
      <c r="Z21" s="14" t="b">
        <f>ISERROR(SEARCH(11111,Y21,1))</f>
        <v>1</v>
      </c>
      <c r="AA21" s="14" t="b">
        <f>ISERROR(SEARCH(22222,Y21,1))</f>
        <v>1</v>
      </c>
      <c r="AB21" s="14" t="b">
        <f>ISERROR(SEARCH(33333,Y21,1))</f>
        <v>1</v>
      </c>
    </row>
    <row r="22" spans="1:28" ht="56.65" customHeight="1" x14ac:dyDescent="0.25">
      <c r="A22" s="12" t="str">
        <f t="shared" ref="A22:A26" si="7">MID(A$27,$H22,1)</f>
        <v/>
      </c>
      <c r="B22" s="12" t="str">
        <f t="shared" si="3"/>
        <v/>
      </c>
      <c r="C22" s="12" t="str">
        <f t="shared" si="3"/>
        <v/>
      </c>
      <c r="D22" s="12" t="str">
        <f t="shared" si="3"/>
        <v/>
      </c>
      <c r="E22" s="12" t="str">
        <f t="shared" si="3"/>
        <v/>
      </c>
      <c r="F22" s="12" t="str">
        <f t="shared" si="3"/>
        <v/>
      </c>
      <c r="G22" s="12" t="str">
        <f t="shared" si="3"/>
        <v/>
      </c>
      <c r="H22" s="18">
        <v>5</v>
      </c>
      <c r="I22" s="18" t="s">
        <v>35</v>
      </c>
      <c r="K22" s="18">
        <f>COUNTIF(A21:G26,"1")</f>
        <v>0</v>
      </c>
      <c r="M22" s="14" t="str">
        <f>IF(A25&lt;&gt;"",A25," ")&amp;IF(B25&lt;&gt;"",B25," ")&amp;IF(C25&lt;&gt;"",C25," ")&amp;IF(D25&lt;&gt;"",D25," ")&amp;IF(E25&lt;&gt;"",E25," ")&amp;IF(F25&lt;&gt;"",F25," ")&amp;IF(G25&lt;&gt;"",G25," ")</f>
        <v xml:space="preserve">       </v>
      </c>
      <c r="N22" s="14" t="b">
        <f t="shared" ref="N22:N26" si="8">ISERROR(SEARCH(11111,M22,1))</f>
        <v>1</v>
      </c>
      <c r="O22" s="14" t="b">
        <f t="shared" ref="O22:O26" si="9">ISERROR(SEARCH(22222,M22,1))</f>
        <v>1</v>
      </c>
      <c r="P22" s="15" t="b">
        <f t="shared" ref="P22:P26" si="10">ISERROR(SEARCH(33333,M22,1))</f>
        <v>1</v>
      </c>
      <c r="Q22" s="14">
        <f>B27</f>
        <v>0</v>
      </c>
      <c r="R22" s="14" t="b">
        <f t="shared" ref="R22:R27" si="11">ISERROR(SEARCH(11111,Q22,1))</f>
        <v>1</v>
      </c>
      <c r="S22" s="14" t="b">
        <f t="shared" ref="S22:S27" si="12">ISERROR(SEARCH(22222,Q22,1))</f>
        <v>1</v>
      </c>
      <c r="T22" s="14" t="b">
        <f t="shared" ref="T22:T27" si="13">ISERROR(SEARCH(33333,Q22,1))</f>
        <v>1</v>
      </c>
      <c r="U22" s="14" t="str">
        <f>IF(F26&lt;&gt;"",F26," ")&amp;IF(E25&lt;&gt;"",E25," ")&amp;IF(D24&lt;&gt;"",D24," ")&amp;IF(C23&lt;&gt;"",C23," ")&amp;IF(B22&lt;&gt;"",B22," ")&amp;IF(A21&lt;&gt;"",A21," ")</f>
        <v xml:space="preserve">      </v>
      </c>
      <c r="V22" s="14" t="b">
        <f>ISERROR(SEARCH(11111,U22,1))</f>
        <v>1</v>
      </c>
      <c r="W22" s="14" t="b">
        <f>ISERROR(SEARCH(22222,U22,1))</f>
        <v>1</v>
      </c>
      <c r="X22" s="14" t="b">
        <f>ISERROR(SEARCH(33333,U22,1))</f>
        <v>1</v>
      </c>
      <c r="Y22" s="14" t="str">
        <f>IF(B26&lt;&gt;"",B26," ")&amp;IF(C25&lt;&gt;"",C25," ")&amp;IF(D24&lt;&gt;"",D24," ")&amp;IF(E23&lt;&gt;"",E23," ")&amp;IF(F22&lt;&gt;"",F22," ")&amp;IF(G21&lt;&gt;"",G21," ")</f>
        <v xml:space="preserve">      </v>
      </c>
      <c r="Z22" s="14" t="b">
        <f>ISERROR(SEARCH(11111,Y22,1))</f>
        <v>1</v>
      </c>
      <c r="AA22" s="14" t="b">
        <f>ISERROR(SEARCH(22222,Y22,1))</f>
        <v>1</v>
      </c>
      <c r="AB22" s="14" t="b">
        <f>ISERROR(SEARCH(33333,Y22,1))</f>
        <v>1</v>
      </c>
    </row>
    <row r="23" spans="1:28" ht="56.65" customHeight="1" x14ac:dyDescent="0.25">
      <c r="A23" s="12" t="str">
        <f t="shared" si="7"/>
        <v/>
      </c>
      <c r="B23" s="12" t="str">
        <f t="shared" si="3"/>
        <v/>
      </c>
      <c r="C23" s="12" t="str">
        <f t="shared" si="3"/>
        <v/>
      </c>
      <c r="D23" s="12" t="str">
        <f t="shared" si="3"/>
        <v/>
      </c>
      <c r="E23" s="12" t="str">
        <f t="shared" si="3"/>
        <v/>
      </c>
      <c r="F23" s="12" t="str">
        <f t="shared" si="3"/>
        <v/>
      </c>
      <c r="G23" s="12" t="str">
        <f t="shared" si="3"/>
        <v/>
      </c>
      <c r="H23" s="18">
        <v>4</v>
      </c>
      <c r="I23" s="18" t="s">
        <v>36</v>
      </c>
      <c r="K23" s="18">
        <f>COUNTIF(A21:G26,"2")</f>
        <v>0</v>
      </c>
      <c r="M23" s="14" t="str">
        <f>IF(A24&lt;&gt;"",A24," ")&amp;IF(B24&lt;&gt;"",B24," ")&amp;IF(C24&lt;&gt;"",C24," ")&amp;IF(D24&lt;&gt;"",D24," ")&amp;IF(E24&lt;&gt;"",E24," ")&amp;IF(F24&lt;&gt;"",F24," ")&amp;IF(G24&lt;&gt;"",G24," ")</f>
        <v xml:space="preserve">       </v>
      </c>
      <c r="N23" s="14" t="b">
        <f t="shared" si="8"/>
        <v>1</v>
      </c>
      <c r="O23" s="14" t="b">
        <f t="shared" si="9"/>
        <v>1</v>
      </c>
      <c r="P23" s="15" t="b">
        <f t="shared" si="10"/>
        <v>1</v>
      </c>
      <c r="Q23" s="14">
        <f>C27</f>
        <v>0</v>
      </c>
      <c r="R23" s="14" t="b">
        <f t="shared" si="11"/>
        <v>1</v>
      </c>
      <c r="S23" s="14" t="b">
        <f t="shared" si="12"/>
        <v>1</v>
      </c>
      <c r="T23" s="14" t="b">
        <f t="shared" si="13"/>
        <v>1</v>
      </c>
      <c r="U23" s="14" t="str">
        <f>IF(G26&lt;&gt;"",G26," ")&amp;IF(F25&lt;&gt;"",F25," ")&amp;IF(E24&lt;&gt;"",E24," ")&amp;IF(D23&lt;&gt;"",D23," ")&amp;IF(C22&lt;&gt;"",C22," ")&amp;IF(B21&lt;&gt;"",B21," ")</f>
        <v xml:space="preserve">      </v>
      </c>
      <c r="V23" s="14" t="b">
        <f t="shared" si="4"/>
        <v>1</v>
      </c>
      <c r="W23" s="14" t="b">
        <f t="shared" ref="W23:W24" si="14">ISERROR(SEARCH(22222,U23,1))</f>
        <v>1</v>
      </c>
      <c r="X23" s="14" t="b">
        <f t="shared" ref="X23:X24" si="15">ISERROR(SEARCH(33333,U23,1))</f>
        <v>1</v>
      </c>
      <c r="Y23" s="14" t="str">
        <f>IF(A26&lt;&gt;"",A26," ")&amp;IF(B25&lt;&gt;"",B25," ")&amp;IF(C24&lt;&gt;"",C24," ")&amp;IF(D23&lt;&gt;"",D23," ")&amp;IF(E22&lt;&gt;"",E22," ")&amp;IF(F21&lt;&gt;"",F21," ")</f>
        <v xml:space="preserve">      </v>
      </c>
      <c r="Z23" s="14" t="b">
        <f>ISERROR(SEARCH(11111,Y23,1))</f>
        <v>1</v>
      </c>
      <c r="AA23" s="14" t="b">
        <f>ISERROR(SEARCH(22222,Y23,1))</f>
        <v>1</v>
      </c>
      <c r="AB23" s="14" t="b">
        <f>ISERROR(SEARCH(33333,Y23,1))</f>
        <v>1</v>
      </c>
    </row>
    <row r="24" spans="1:28" ht="56.65" customHeight="1" x14ac:dyDescent="0.25">
      <c r="A24" s="12" t="str">
        <f t="shared" si="7"/>
        <v/>
      </c>
      <c r="B24" s="12" t="str">
        <f t="shared" si="3"/>
        <v/>
      </c>
      <c r="C24" s="12" t="str">
        <f t="shared" si="3"/>
        <v/>
      </c>
      <c r="D24" s="12" t="str">
        <f t="shared" si="3"/>
        <v/>
      </c>
      <c r="E24" s="12" t="str">
        <f t="shared" si="3"/>
        <v/>
      </c>
      <c r="F24" s="12" t="str">
        <f t="shared" si="3"/>
        <v/>
      </c>
      <c r="G24" s="12" t="str">
        <f t="shared" si="3"/>
        <v/>
      </c>
      <c r="H24" s="18">
        <v>3</v>
      </c>
      <c r="I24" s="18" t="s">
        <v>37</v>
      </c>
      <c r="K24" s="18">
        <f>COUNTIF(A21:G26,"3")</f>
        <v>0</v>
      </c>
      <c r="M24" s="14" t="str">
        <f>IF(A23&lt;&gt;"",A23," ")&amp;IF(B23&lt;&gt;"",B23," ")&amp;IF(C23&lt;&gt;"",C23," ")&amp;IF(D23&lt;&gt;"",D23," ")&amp;IF(E23&lt;&gt;"",E23," ")&amp;IF(F23&lt;&gt;"",F23," ")&amp;IF(G23&lt;&gt;"",G23," ")</f>
        <v xml:space="preserve">       </v>
      </c>
      <c r="N24" s="14" t="b">
        <f t="shared" si="8"/>
        <v>1</v>
      </c>
      <c r="O24" s="14" t="b">
        <f t="shared" si="9"/>
        <v>1</v>
      </c>
      <c r="P24" s="15" t="b">
        <f t="shared" si="10"/>
        <v>1</v>
      </c>
      <c r="Q24" s="14">
        <f>D27</f>
        <v>0</v>
      </c>
      <c r="R24" s="14" t="b">
        <f t="shared" si="11"/>
        <v>1</v>
      </c>
      <c r="S24" s="14" t="b">
        <f t="shared" si="12"/>
        <v>1</v>
      </c>
      <c r="T24" s="14" t="b">
        <f t="shared" si="13"/>
        <v>1</v>
      </c>
      <c r="U24" s="14" t="str">
        <f>IF(G25&lt;&gt;"",G25," ")&amp;IF(F24&lt;&gt;"",F24," ")&amp;IF(E23&lt;&gt;"",E23," ")&amp;IF(D22&lt;&gt;"",D22," ")&amp;IF(C21&lt;&gt;"",C21," ")</f>
        <v xml:space="preserve">     </v>
      </c>
      <c r="V24" s="14" t="b">
        <f t="shared" si="4"/>
        <v>1</v>
      </c>
      <c r="W24" s="14" t="b">
        <f t="shared" si="14"/>
        <v>1</v>
      </c>
      <c r="X24" s="14" t="b">
        <f t="shared" si="15"/>
        <v>1</v>
      </c>
      <c r="Y24" s="14" t="str">
        <f>IF(A25&lt;&gt;"",A25," ")&amp;IF(B24&lt;&gt;"",B24," ")&amp;IF(C23&lt;&gt;"",C23," ")&amp;IF(D22&lt;&gt;"",D22," ")&amp;IF(E21&lt;&gt;"",E21," ")</f>
        <v xml:space="preserve">     </v>
      </c>
      <c r="Z24" s="14" t="b">
        <f>ISERROR(SEARCH(11111,Y24,1))</f>
        <v>1</v>
      </c>
      <c r="AA24" s="14" t="b">
        <f>ISERROR(SEARCH(22222,Y24,1))</f>
        <v>1</v>
      </c>
      <c r="AB24" s="14" t="b">
        <f>ISERROR(SEARCH(33333,Y24,1))</f>
        <v>1</v>
      </c>
    </row>
    <row r="25" spans="1:28" ht="56.65" customHeight="1" x14ac:dyDescent="0.25">
      <c r="A25" s="12" t="str">
        <f t="shared" si="7"/>
        <v/>
      </c>
      <c r="B25" s="12" t="str">
        <f t="shared" si="3"/>
        <v/>
      </c>
      <c r="C25" s="12" t="str">
        <f t="shared" si="3"/>
        <v/>
      </c>
      <c r="D25" s="12" t="str">
        <f t="shared" si="3"/>
        <v/>
      </c>
      <c r="E25" s="12" t="str">
        <f t="shared" si="3"/>
        <v/>
      </c>
      <c r="F25" s="12" t="str">
        <f t="shared" si="3"/>
        <v/>
      </c>
      <c r="G25" s="12" t="str">
        <f t="shared" si="3"/>
        <v/>
      </c>
      <c r="H25" s="18">
        <v>2</v>
      </c>
      <c r="I25" s="21" t="str">
        <f>+N5</f>
        <v>J1</v>
      </c>
      <c r="K25" s="18">
        <f>+N27+R28+V25+Z25</f>
        <v>0</v>
      </c>
      <c r="M25" s="14" t="str">
        <f>IF(A22&lt;&gt;"",A22," ")&amp;IF(B22&lt;&gt;"",B22," ")&amp;IF(C22&lt;&gt;"",C22," ")&amp;IF(D22&lt;&gt;"",D22," ")&amp;IF(E22&lt;&gt;"",E22," ")&amp;IF(F22&lt;&gt;"",F22," ")&amp;IF(G22&lt;&gt;"",G22," ")</f>
        <v xml:space="preserve">       </v>
      </c>
      <c r="N25" s="14" t="b">
        <f t="shared" si="8"/>
        <v>1</v>
      </c>
      <c r="O25" s="14" t="b">
        <f t="shared" si="9"/>
        <v>1</v>
      </c>
      <c r="P25" s="15" t="b">
        <f t="shared" si="10"/>
        <v>1</v>
      </c>
      <c r="Q25" s="14">
        <f>E27</f>
        <v>0</v>
      </c>
      <c r="R25" s="14" t="b">
        <f t="shared" si="11"/>
        <v>1</v>
      </c>
      <c r="S25" s="14" t="b">
        <f t="shared" si="12"/>
        <v>1</v>
      </c>
      <c r="T25" s="14" t="b">
        <f t="shared" si="13"/>
        <v>1</v>
      </c>
      <c r="V25" s="16">
        <f>COUNTIF(V21:V24,"FAUX")</f>
        <v>0</v>
      </c>
      <c r="W25" s="16">
        <f t="shared" ref="W25:X25" si="16">COUNTIF(W21:W24,"FAUX")</f>
        <v>0</v>
      </c>
      <c r="X25" s="16">
        <f t="shared" si="16"/>
        <v>0</v>
      </c>
      <c r="Z25" s="16">
        <f>COUNTIF(Z21:Z24,"FAUX")</f>
        <v>0</v>
      </c>
      <c r="AA25" s="16">
        <f t="shared" ref="AA25:AB25" si="17">COUNTIF(AA21:AA24,"FAUX")</f>
        <v>0</v>
      </c>
      <c r="AB25" s="16">
        <f t="shared" si="17"/>
        <v>0</v>
      </c>
    </row>
    <row r="26" spans="1:28" ht="56.65" customHeight="1" x14ac:dyDescent="0.25">
      <c r="A26" s="12" t="str">
        <f t="shared" si="7"/>
        <v/>
      </c>
      <c r="B26" s="12" t="str">
        <f t="shared" si="3"/>
        <v/>
      </c>
      <c r="C26" s="12" t="str">
        <f t="shared" si="3"/>
        <v/>
      </c>
      <c r="D26" s="12" t="str">
        <f t="shared" si="3"/>
        <v/>
      </c>
      <c r="E26" s="12" t="str">
        <f t="shared" si="3"/>
        <v/>
      </c>
      <c r="F26" s="12" t="str">
        <f t="shared" si="3"/>
        <v/>
      </c>
      <c r="G26" s="12" t="str">
        <f t="shared" si="3"/>
        <v/>
      </c>
      <c r="H26" s="18">
        <v>1</v>
      </c>
      <c r="I26" s="21" t="str">
        <f t="shared" ref="I26:I27" si="18">+N6</f>
        <v>J2</v>
      </c>
      <c r="K26" s="18">
        <f>O27+S28+W25+AA25</f>
        <v>0</v>
      </c>
      <c r="M26" s="14" t="str">
        <f>IF(A21&lt;&gt;"",A21," ")&amp;IF(B21&lt;&gt;"",B21," ")&amp;IF(C21&lt;&gt;"",C21," ")&amp;IF(D21&lt;&gt;"",D21," ")&amp;IF(E21&lt;&gt;"",E21," ")&amp;IF(F21&lt;&gt;"",F21," ")&amp;IF(G21&lt;&gt;"",G21," ")</f>
        <v xml:space="preserve">       </v>
      </c>
      <c r="N26" s="14" t="b">
        <f t="shared" si="8"/>
        <v>1</v>
      </c>
      <c r="O26" s="14" t="b">
        <f t="shared" si="9"/>
        <v>1</v>
      </c>
      <c r="P26" s="15" t="b">
        <f t="shared" si="10"/>
        <v>1</v>
      </c>
      <c r="Q26" s="14">
        <f>F27</f>
        <v>0</v>
      </c>
      <c r="R26" s="14" t="b">
        <f t="shared" si="11"/>
        <v>1</v>
      </c>
      <c r="S26" s="14" t="b">
        <f t="shared" si="12"/>
        <v>1</v>
      </c>
      <c r="T26" s="14" t="b">
        <f t="shared" si="13"/>
        <v>1</v>
      </c>
    </row>
    <row r="27" spans="1:28" ht="56.65" customHeight="1" x14ac:dyDescent="0.25">
      <c r="A27" s="22"/>
      <c r="B27" s="22"/>
      <c r="C27" s="22"/>
      <c r="D27" s="22"/>
      <c r="E27" s="22"/>
      <c r="F27" s="22"/>
      <c r="G27" s="22"/>
      <c r="H27" s="19" t="s">
        <v>23</v>
      </c>
      <c r="I27" s="21" t="str">
        <f t="shared" si="18"/>
        <v>J3</v>
      </c>
      <c r="K27" s="18">
        <f>P27+T28+X25+AB25</f>
        <v>0</v>
      </c>
      <c r="N27" s="16">
        <f>COUNTIF(N21:N26,"FAUX")</f>
        <v>0</v>
      </c>
      <c r="O27" s="16">
        <f t="shared" ref="O27:P27" si="19">COUNTIF(O21:O26,"FAUX")</f>
        <v>0</v>
      </c>
      <c r="P27" s="16">
        <f t="shared" si="19"/>
        <v>0</v>
      </c>
      <c r="Q27" s="14">
        <f>G27</f>
        <v>0</v>
      </c>
      <c r="R27" s="14" t="b">
        <f t="shared" si="11"/>
        <v>1</v>
      </c>
      <c r="S27" s="14" t="b">
        <f t="shared" si="12"/>
        <v>1</v>
      </c>
      <c r="T27" s="14" t="b">
        <f t="shared" si="13"/>
        <v>1</v>
      </c>
    </row>
    <row r="28" spans="1:28" ht="56.65" customHeight="1" x14ac:dyDescent="0.25">
      <c r="A28" s="12" t="str">
        <f>A27&amp;$K$21</f>
        <v>1</v>
      </c>
      <c r="B28" s="12" t="str">
        <f t="shared" ref="B28:G28" si="20">B27&amp;$K$21</f>
        <v>1</v>
      </c>
      <c r="C28" s="12" t="str">
        <f t="shared" si="20"/>
        <v>1</v>
      </c>
      <c r="D28" s="12" t="str">
        <f t="shared" si="20"/>
        <v>1</v>
      </c>
      <c r="E28" s="12" t="str">
        <f t="shared" si="20"/>
        <v>1</v>
      </c>
      <c r="F28" s="12" t="str">
        <f t="shared" si="20"/>
        <v>1</v>
      </c>
      <c r="G28" s="12" t="str">
        <f t="shared" si="20"/>
        <v>1</v>
      </c>
      <c r="H28" s="20" t="s">
        <v>18</v>
      </c>
      <c r="R28" s="16">
        <f>COUNTIF(R21:R27,"FAUX")</f>
        <v>0</v>
      </c>
      <c r="S28" s="16">
        <f t="shared" ref="S28:T28" si="21">COUNTIF(S21:S27,"FAUX")</f>
        <v>0</v>
      </c>
      <c r="T28" s="16">
        <f t="shared" si="21"/>
        <v>0</v>
      </c>
    </row>
  </sheetData>
  <mergeCells count="1">
    <mergeCell ref="A1:G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5">
              <controlPr defaultSize="0" print="0" autoFill="0" autoPict="0" macro="[0]!miseazero_Click">
                <anchor moveWithCells="1" sizeWithCells="1">
                  <from>
                    <xdr:col>11</xdr:col>
                    <xdr:colOff>514350</xdr:colOff>
                    <xdr:row>5</xdr:row>
                    <xdr:rowOff>114300</xdr:rowOff>
                  </from>
                  <to>
                    <xdr:col>12</xdr:col>
                    <xdr:colOff>485775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5" name="Button 2">
              <controlPr defaultSize="0" print="0" autoFill="0" autoPict="0">
                <anchor moveWithCells="1" sizeWithCells="1">
                  <from>
                    <xdr:col>11</xdr:col>
                    <xdr:colOff>514350</xdr:colOff>
                    <xdr:row>4</xdr:row>
                    <xdr:rowOff>28575</xdr:rowOff>
                  </from>
                  <to>
                    <xdr:col>12</xdr:col>
                    <xdr:colOff>514350</xdr:colOff>
                    <xdr:row>4</xdr:row>
                    <xdr:rowOff>647700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6" name="Button 12">
              <controlPr defaultSize="0" print="0" autoFill="0" autoPict="0" macro="[0]!Nouvellepartie">
                <anchor moveWithCells="1" sizeWithCells="1">
                  <from>
                    <xdr:col>8</xdr:col>
                    <xdr:colOff>0</xdr:colOff>
                    <xdr:row>0</xdr:row>
                    <xdr:rowOff>333375</xdr:rowOff>
                  </from>
                  <to>
                    <xdr:col>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7" name="Button 4">
              <controlPr defaultSize="0" print="0" autoFill="0" autoPict="0" macro="[0]!Reprise">
                <anchor moveWithCells="1" sizeWithCells="1">
                  <from>
                    <xdr:col>10</xdr:col>
                    <xdr:colOff>0</xdr:colOff>
                    <xdr:row>0</xdr:row>
                    <xdr:rowOff>333375</xdr:rowOff>
                  </from>
                  <to>
                    <xdr:col>11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9" r:id="rId8" name="Button 5">
              <controlPr defaultSize="0" print="0" autoFill="0" autoPict="0" macro="[0]!_xludf.Pause">
                <anchor moveWithCells="1" sizeWithCells="1">
                  <from>
                    <xdr:col>12</xdr:col>
                    <xdr:colOff>0</xdr:colOff>
                    <xdr:row>0</xdr:row>
                    <xdr:rowOff>333375</xdr:rowOff>
                  </from>
                  <to>
                    <xdr:col>13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0" r:id="rId9" name="Button 6">
              <controlPr defaultSize="0" print="0" autoFill="0" autoPict="0" macro="[0]!AnnulerDernierCoup">
                <anchor moveWithCells="1" sizeWithCells="1">
                  <from>
                    <xdr:col>14</xdr:col>
                    <xdr:colOff>0</xdr:colOff>
                    <xdr:row>0</xdr:row>
                    <xdr:rowOff>333375</xdr:rowOff>
                  </from>
                  <to>
                    <xdr:col>15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1" r:id="rId10" name="Button 7">
              <controlPr defaultSize="0" print="0" autoFill="0" autoPict="0" macro="[0]!RègleDuJeu">
                <anchor moveWithCells="1" sizeWithCells="1">
                  <from>
                    <xdr:col>16</xdr:col>
                    <xdr:colOff>0</xdr:colOff>
                    <xdr:row>0</xdr:row>
                    <xdr:rowOff>333375</xdr:rowOff>
                  </from>
                  <to>
                    <xdr:col>17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2" r:id="rId11" name="Button 8">
              <controlPr defaultSize="0" print="0" autoFill="0" autoPict="0" macro="[0]!QuitterJeu">
                <anchor moveWithCells="1" sizeWithCells="1">
                  <from>
                    <xdr:col>18</xdr:col>
                    <xdr:colOff>0</xdr:colOff>
                    <xdr:row>0</xdr:row>
                    <xdr:rowOff>333375</xdr:rowOff>
                  </from>
                  <to>
                    <xdr:col>19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C31"/>
  <sheetViews>
    <sheetView zoomScale="60" zoomScaleNormal="60" workbookViewId="0">
      <selection activeCell="J4" sqref="J4"/>
    </sheetView>
  </sheetViews>
  <sheetFormatPr baseColWidth="10" defaultColWidth="11.28515625" defaultRowHeight="56.65" customHeight="1" x14ac:dyDescent="0.25"/>
  <cols>
    <col min="1" max="8" width="11.28515625" style="4"/>
    <col min="9" max="16" width="11.28515625" style="4" customWidth="1"/>
    <col min="17" max="16384" width="11.28515625" style="4"/>
  </cols>
  <sheetData>
    <row r="1" spans="1:20" ht="56.65" customHeight="1" x14ac:dyDescent="0.25">
      <c r="A1" s="46" t="s">
        <v>0</v>
      </c>
      <c r="B1" s="46"/>
      <c r="C1" s="46"/>
      <c r="D1" s="46"/>
      <c r="E1" s="46"/>
      <c r="F1" s="46"/>
      <c r="G1" s="46"/>
      <c r="H1" s="46"/>
    </row>
    <row r="2" spans="1:20" ht="56.65" customHeight="1" x14ac:dyDescent="0.9">
      <c r="A2" s="42"/>
      <c r="B2" s="42"/>
      <c r="C2" s="42"/>
      <c r="D2" s="42"/>
      <c r="E2" s="42"/>
      <c r="F2" s="42"/>
      <c r="G2" s="42"/>
    </row>
    <row r="3" spans="1:20" ht="56.65" customHeight="1" x14ac:dyDescent="0.25">
      <c r="A3" s="44" t="str">
        <f t="shared" ref="A3:H7" si="0">IF(A21="","",IF(A21="1",$O$5,IF(A21="2",$O$6,$O$7)))</f>
        <v/>
      </c>
      <c r="B3" s="44" t="str">
        <f t="shared" si="0"/>
        <v/>
      </c>
      <c r="C3" s="44" t="str">
        <f t="shared" si="0"/>
        <v/>
      </c>
      <c r="D3" s="44" t="str">
        <f t="shared" si="0"/>
        <v/>
      </c>
      <c r="E3" s="44" t="str">
        <f t="shared" si="0"/>
        <v/>
      </c>
      <c r="F3" s="44" t="str">
        <f t="shared" si="0"/>
        <v/>
      </c>
      <c r="G3" s="44" t="str">
        <f t="shared" si="0"/>
        <v/>
      </c>
      <c r="H3" s="44" t="str">
        <f>IF(H21="","",IF(H21="1",$O$5,IF(H21="2",$O$6,$O$7)))</f>
        <v/>
      </c>
    </row>
    <row r="4" spans="1:20" ht="56.65" customHeight="1" x14ac:dyDescent="0.25">
      <c r="A4" s="44" t="str">
        <f t="shared" si="0"/>
        <v/>
      </c>
      <c r="B4" s="44" t="str">
        <f t="shared" si="0"/>
        <v/>
      </c>
      <c r="C4" s="44" t="str">
        <f t="shared" si="0"/>
        <v/>
      </c>
      <c r="D4" s="44" t="str">
        <f t="shared" si="0"/>
        <v/>
      </c>
      <c r="E4" s="44" t="str">
        <f t="shared" si="0"/>
        <v/>
      </c>
      <c r="F4" s="44" t="str">
        <f t="shared" si="0"/>
        <v/>
      </c>
      <c r="G4" s="44" t="str">
        <f t="shared" si="0"/>
        <v/>
      </c>
      <c r="H4" s="44" t="str">
        <f t="shared" si="0"/>
        <v/>
      </c>
      <c r="I4" s="13" t="s">
        <v>47</v>
      </c>
      <c r="J4" s="13" t="str">
        <f>IF(K4&lt;&gt;"STOP",IF(AND(P5=P6,P5=P7),N5,IF(AND(P5&lt;P6,P5&lt;P7),N5,IF(P6&lt;P5,N6,IF(P7&lt;P6,N7,N5)))),"FINI")</f>
        <v>J1</v>
      </c>
      <c r="K4" s="45"/>
      <c r="N4" s="6" t="s">
        <v>38</v>
      </c>
      <c r="O4" s="6" t="s">
        <v>39</v>
      </c>
      <c r="P4" s="6" t="s">
        <v>40</v>
      </c>
      <c r="Q4" s="6" t="s">
        <v>41</v>
      </c>
      <c r="R4" s="6" t="s">
        <v>42</v>
      </c>
      <c r="S4" s="6" t="s">
        <v>43</v>
      </c>
      <c r="T4" s="6" t="s">
        <v>44</v>
      </c>
    </row>
    <row r="5" spans="1:20" ht="56.65" customHeight="1" x14ac:dyDescent="0.25">
      <c r="A5" s="44" t="str">
        <f t="shared" si="0"/>
        <v/>
      </c>
      <c r="B5" s="44" t="str">
        <f t="shared" si="0"/>
        <v/>
      </c>
      <c r="C5" s="44" t="str">
        <f t="shared" si="0"/>
        <v/>
      </c>
      <c r="D5" s="44" t="str">
        <f t="shared" si="0"/>
        <v/>
      </c>
      <c r="E5" s="44" t="str">
        <f t="shared" si="0"/>
        <v/>
      </c>
      <c r="F5" s="44" t="str">
        <f t="shared" si="0"/>
        <v/>
      </c>
      <c r="G5" s="44" t="str">
        <f t="shared" si="0"/>
        <v/>
      </c>
      <c r="H5" s="44" t="str">
        <f t="shared" si="0"/>
        <v/>
      </c>
      <c r="I5" s="30" t="s">
        <v>33</v>
      </c>
      <c r="J5" s="5"/>
      <c r="M5" s="5"/>
      <c r="N5" s="3" t="s">
        <v>2</v>
      </c>
      <c r="O5" s="37" t="s">
        <v>5</v>
      </c>
      <c r="P5" s="3">
        <f>L22</f>
        <v>0</v>
      </c>
      <c r="Q5" s="3">
        <f>SUM(R5:T5)</f>
        <v>0</v>
      </c>
      <c r="R5" s="3">
        <v>0</v>
      </c>
      <c r="S5" s="3">
        <v>0</v>
      </c>
      <c r="T5" s="3">
        <v>0</v>
      </c>
    </row>
    <row r="6" spans="1:20" ht="56.65" customHeight="1" x14ac:dyDescent="0.25">
      <c r="A6" s="44" t="str">
        <f t="shared" si="0"/>
        <v/>
      </c>
      <c r="B6" s="44" t="str">
        <f t="shared" si="0"/>
        <v/>
      </c>
      <c r="C6" s="44" t="str">
        <f t="shared" si="0"/>
        <v/>
      </c>
      <c r="D6" s="44" t="str">
        <f t="shared" si="0"/>
        <v/>
      </c>
      <c r="E6" s="44" t="str">
        <f t="shared" si="0"/>
        <v/>
      </c>
      <c r="F6" s="39" t="str">
        <f t="shared" si="0"/>
        <v/>
      </c>
      <c r="G6" s="44" t="str">
        <f t="shared" si="0"/>
        <v/>
      </c>
      <c r="H6" s="44" t="str">
        <f t="shared" si="0"/>
        <v/>
      </c>
      <c r="I6" s="5"/>
      <c r="J6" s="5"/>
      <c r="K6" s="5"/>
      <c r="M6" s="5"/>
      <c r="N6" s="3" t="s">
        <v>3</v>
      </c>
      <c r="O6" s="24" t="s">
        <v>13</v>
      </c>
      <c r="P6" s="3">
        <f t="shared" ref="P6:P7" si="1">L23</f>
        <v>0</v>
      </c>
      <c r="Q6" s="3">
        <f t="shared" ref="Q6:Q7" si="2">SUM(R6:T6)</f>
        <v>0</v>
      </c>
      <c r="R6" s="3">
        <v>0</v>
      </c>
      <c r="S6" s="3">
        <v>0</v>
      </c>
      <c r="T6" s="3">
        <v>0</v>
      </c>
    </row>
    <row r="7" spans="1:20" ht="56.65" customHeight="1" x14ac:dyDescent="0.25">
      <c r="A7" s="44" t="str">
        <f t="shared" si="0"/>
        <v/>
      </c>
      <c r="B7" s="44" t="str">
        <f t="shared" si="0"/>
        <v/>
      </c>
      <c r="C7" s="44" t="str">
        <f t="shared" si="0"/>
        <v/>
      </c>
      <c r="D7" s="44" t="str">
        <f t="shared" si="0"/>
        <v/>
      </c>
      <c r="E7" s="44" t="str">
        <f t="shared" si="0"/>
        <v/>
      </c>
      <c r="F7" s="40" t="str">
        <f t="shared" si="0"/>
        <v/>
      </c>
      <c r="G7" s="44" t="str">
        <f t="shared" si="0"/>
        <v/>
      </c>
      <c r="H7" s="44" t="str">
        <f t="shared" si="0"/>
        <v/>
      </c>
      <c r="I7" s="5"/>
      <c r="M7" s="5"/>
      <c r="N7" s="3" t="s">
        <v>4</v>
      </c>
      <c r="O7" s="38" t="s">
        <v>14</v>
      </c>
      <c r="P7" s="3">
        <f t="shared" si="1"/>
        <v>0</v>
      </c>
      <c r="Q7" s="3">
        <f t="shared" si="2"/>
        <v>0</v>
      </c>
      <c r="R7" s="3">
        <v>0</v>
      </c>
      <c r="S7" s="3">
        <v>0</v>
      </c>
      <c r="T7" s="3">
        <v>0</v>
      </c>
    </row>
    <row r="8" spans="1:20" ht="56.65" customHeight="1" x14ac:dyDescent="0.7">
      <c r="A8" s="44" t="str">
        <f>IF(A26="","",IF(A26="1",$O$5,IF(A26="2",$O$6,$O$7)))</f>
        <v/>
      </c>
      <c r="B8" s="44" t="str">
        <f t="shared" ref="B8:H8" si="3">IF(B26="","",IF(B26="1",$O$5,IF(B26="2",$O$6,$O$7)))</f>
        <v/>
      </c>
      <c r="C8" s="44" t="str">
        <f t="shared" si="3"/>
        <v/>
      </c>
      <c r="D8" s="44" t="str">
        <f t="shared" si="3"/>
        <v/>
      </c>
      <c r="E8" s="44" t="str">
        <f t="shared" si="3"/>
        <v/>
      </c>
      <c r="F8" s="31" t="str">
        <f t="shared" si="3"/>
        <v/>
      </c>
      <c r="G8" s="40" t="str">
        <f t="shared" si="3"/>
        <v/>
      </c>
      <c r="H8" s="43" t="str">
        <f t="shared" si="3"/>
        <v/>
      </c>
      <c r="I8" s="28" t="str">
        <f>IF(L25&gt;0,N5&amp;" a gagné !",IF(L26&gt;0,N6&amp;" a gagné !",IF(L27&gt;0,N7&amp;" a gagné !",IF(P7=14,"Match Nul!",""))))</f>
        <v/>
      </c>
    </row>
    <row r="9" spans="1:20" ht="56.65" customHeight="1" x14ac:dyDescent="0.25">
      <c r="A9" s="44" t="str">
        <f>IF(A27="","",IF(A27="1",$O$5,IF(A27="2",$O$6,$O$7)))</f>
        <v/>
      </c>
      <c r="B9" s="44" t="str">
        <f t="shared" ref="B9:H9" si="4">IF(B27="","",IF(B27="1",$O$5,IF(B27="2",$O$6,$O$7)))</f>
        <v/>
      </c>
      <c r="C9" s="44" t="str">
        <f t="shared" si="4"/>
        <v/>
      </c>
      <c r="D9" s="43" t="str">
        <f t="shared" si="4"/>
        <v/>
      </c>
      <c r="E9" s="43" t="str">
        <f t="shared" si="4"/>
        <v/>
      </c>
      <c r="F9" s="39" t="str">
        <f t="shared" si="4"/>
        <v/>
      </c>
      <c r="G9" s="43" t="str">
        <f t="shared" si="4"/>
        <v/>
      </c>
      <c r="H9" s="31" t="str">
        <f t="shared" si="4"/>
        <v/>
      </c>
    </row>
    <row r="10" spans="1:20" ht="56.65" hidden="1" customHeight="1" x14ac:dyDescent="0.25">
      <c r="A10" s="27" t="str">
        <f t="shared" ref="A10:G10" si="5">IF(A29="","",IF(A29="1",$O$5,IF(A29="2",$O$6,$O$7)))</f>
        <v>⨶</v>
      </c>
      <c r="B10" s="27" t="str">
        <f t="shared" si="5"/>
        <v>⨶</v>
      </c>
      <c r="C10" s="27" t="str">
        <f t="shared" si="5"/>
        <v>⨶</v>
      </c>
      <c r="D10" s="27" t="str">
        <f t="shared" si="5"/>
        <v>⨶</v>
      </c>
      <c r="E10" s="27" t="str">
        <f t="shared" si="5"/>
        <v>⨶</v>
      </c>
      <c r="F10" s="27" t="str">
        <f t="shared" si="5"/>
        <v>⨶</v>
      </c>
      <c r="G10" s="27" t="str">
        <f t="shared" si="5"/>
        <v>⨶</v>
      </c>
      <c r="H10" s="27" t="str">
        <f t="shared" ref="H10:H19" si="6">IF(H28="","",IF(H28="1",$O$5,IF(H28="2",$O$6,$O$7)))</f>
        <v/>
      </c>
    </row>
    <row r="11" spans="1:20" ht="56.65" hidden="1" customHeight="1" x14ac:dyDescent="0.25">
      <c r="A11" s="27" t="str">
        <f t="shared" ref="A11:G11" si="7">IF(A30="","",IF(A30="1",$O$5,IF(A30="2",$O$6,$O$7)))</f>
        <v/>
      </c>
      <c r="B11" s="27" t="str">
        <f t="shared" si="7"/>
        <v/>
      </c>
      <c r="C11" s="27" t="str">
        <f t="shared" si="7"/>
        <v/>
      </c>
      <c r="D11" s="27" t="str">
        <f t="shared" si="7"/>
        <v/>
      </c>
      <c r="E11" s="27" t="str">
        <f t="shared" si="7"/>
        <v/>
      </c>
      <c r="F11" s="27" t="str">
        <f t="shared" si="7"/>
        <v/>
      </c>
      <c r="G11" s="27" t="str">
        <f t="shared" si="7"/>
        <v/>
      </c>
      <c r="H11" s="27" t="str">
        <f t="shared" si="6"/>
        <v>⨶</v>
      </c>
    </row>
    <row r="12" spans="1:20" ht="56.65" hidden="1" customHeight="1" x14ac:dyDescent="0.25">
      <c r="A12" s="27" t="str">
        <f t="shared" ref="A12:G12" si="8">IF(A31="","",IF(A31="1",$O$5,IF(A31="2",$O$6,$O$7)))</f>
        <v/>
      </c>
      <c r="B12" s="27" t="str">
        <f t="shared" si="8"/>
        <v/>
      </c>
      <c r="C12" s="27" t="str">
        <f t="shared" si="8"/>
        <v/>
      </c>
      <c r="D12" s="27" t="str">
        <f t="shared" si="8"/>
        <v/>
      </c>
      <c r="E12" s="27" t="str">
        <f t="shared" si="8"/>
        <v/>
      </c>
      <c r="F12" s="27" t="str">
        <f t="shared" si="8"/>
        <v/>
      </c>
      <c r="G12" s="27" t="str">
        <f t="shared" si="8"/>
        <v/>
      </c>
      <c r="H12" s="27" t="str">
        <f t="shared" si="6"/>
        <v/>
      </c>
    </row>
    <row r="13" spans="1:20" ht="56.65" hidden="1" customHeight="1" x14ac:dyDescent="0.25">
      <c r="A13" s="27" t="str">
        <f t="shared" ref="A13:G13" si="9">IF(A32="","",IF(A32="1",$O$5,IF(A32="2",$O$6,$O$7)))</f>
        <v/>
      </c>
      <c r="B13" s="27" t="str">
        <f t="shared" si="9"/>
        <v/>
      </c>
      <c r="C13" s="27" t="str">
        <f t="shared" si="9"/>
        <v/>
      </c>
      <c r="D13" s="27" t="str">
        <f t="shared" si="9"/>
        <v/>
      </c>
      <c r="E13" s="27" t="str">
        <f t="shared" si="9"/>
        <v/>
      </c>
      <c r="F13" s="27" t="str">
        <f t="shared" si="9"/>
        <v/>
      </c>
      <c r="G13" s="27" t="str">
        <f t="shared" si="9"/>
        <v/>
      </c>
      <c r="H13" s="27" t="str">
        <f t="shared" si="6"/>
        <v/>
      </c>
    </row>
    <row r="14" spans="1:20" ht="56.65" hidden="1" customHeight="1" x14ac:dyDescent="0.25">
      <c r="A14" s="27" t="str">
        <f t="shared" ref="A14:G14" si="10">IF(A33="","",IF(A33="1",$O$5,IF(A33="2",$O$6,$O$7)))</f>
        <v/>
      </c>
      <c r="B14" s="27" t="str">
        <f t="shared" si="10"/>
        <v/>
      </c>
      <c r="C14" s="27" t="str">
        <f t="shared" si="10"/>
        <v/>
      </c>
      <c r="D14" s="27" t="str">
        <f t="shared" si="10"/>
        <v/>
      </c>
      <c r="E14" s="27" t="str">
        <f t="shared" si="10"/>
        <v/>
      </c>
      <c r="F14" s="27" t="str">
        <f t="shared" si="10"/>
        <v/>
      </c>
      <c r="G14" s="27" t="str">
        <f t="shared" si="10"/>
        <v/>
      </c>
      <c r="H14" s="27" t="str">
        <f t="shared" si="6"/>
        <v/>
      </c>
    </row>
    <row r="15" spans="1:20" ht="56.65" hidden="1" customHeight="1" x14ac:dyDescent="0.25">
      <c r="A15" s="27" t="str">
        <f t="shared" ref="A15:G15" si="11">IF(A34="","",IF(A34="1",$O$5,IF(A34="2",$O$6,$O$7)))</f>
        <v/>
      </c>
      <c r="B15" s="27" t="str">
        <f t="shared" si="11"/>
        <v/>
      </c>
      <c r="C15" s="27" t="str">
        <f t="shared" si="11"/>
        <v/>
      </c>
      <c r="D15" s="27" t="str">
        <f t="shared" si="11"/>
        <v/>
      </c>
      <c r="E15" s="27" t="str">
        <f t="shared" si="11"/>
        <v/>
      </c>
      <c r="F15" s="27" t="str">
        <f t="shared" si="11"/>
        <v/>
      </c>
      <c r="G15" s="27" t="str">
        <f t="shared" si="11"/>
        <v/>
      </c>
      <c r="H15" s="27" t="str">
        <f t="shared" si="6"/>
        <v/>
      </c>
    </row>
    <row r="16" spans="1:20" ht="56.65" hidden="1" customHeight="1" x14ac:dyDescent="0.25">
      <c r="A16" s="27" t="str">
        <f t="shared" ref="A16:G16" si="12">IF(A35="","",IF(A35="1",$O$5,IF(A35="2",$O$6,$O$7)))</f>
        <v/>
      </c>
      <c r="B16" s="27" t="str">
        <f t="shared" si="12"/>
        <v/>
      </c>
      <c r="C16" s="27" t="str">
        <f t="shared" si="12"/>
        <v/>
      </c>
      <c r="D16" s="27" t="str">
        <f t="shared" si="12"/>
        <v/>
      </c>
      <c r="E16" s="27" t="str">
        <f t="shared" si="12"/>
        <v/>
      </c>
      <c r="F16" s="27" t="str">
        <f t="shared" si="12"/>
        <v/>
      </c>
      <c r="G16" s="27" t="str">
        <f t="shared" si="12"/>
        <v/>
      </c>
      <c r="H16" s="27" t="str">
        <f t="shared" si="6"/>
        <v/>
      </c>
    </row>
    <row r="17" spans="1:29" ht="56.65" hidden="1" customHeight="1" x14ac:dyDescent="0.25">
      <c r="A17" s="27" t="str">
        <f t="shared" ref="A17:G17" si="13">IF(A36="","",IF(A36="1",$O$5,IF(A36="2",$O$6,$O$7)))</f>
        <v/>
      </c>
      <c r="B17" s="27" t="str">
        <f t="shared" si="13"/>
        <v/>
      </c>
      <c r="C17" s="27" t="str">
        <f t="shared" si="13"/>
        <v/>
      </c>
      <c r="D17" s="27" t="str">
        <f t="shared" si="13"/>
        <v/>
      </c>
      <c r="E17" s="27" t="str">
        <f t="shared" si="13"/>
        <v/>
      </c>
      <c r="F17" s="27" t="str">
        <f t="shared" si="13"/>
        <v/>
      </c>
      <c r="G17" s="27" t="str">
        <f t="shared" si="13"/>
        <v/>
      </c>
      <c r="H17" s="27" t="str">
        <f t="shared" si="6"/>
        <v/>
      </c>
    </row>
    <row r="18" spans="1:29" ht="56.65" hidden="1" customHeight="1" x14ac:dyDescent="0.25">
      <c r="A18" s="27" t="str">
        <f t="shared" ref="A18:G18" si="14">IF(A37="","",IF(A37="1",$O$5,IF(A37="2",$O$6,$O$7)))</f>
        <v/>
      </c>
      <c r="B18" s="27" t="str">
        <f t="shared" si="14"/>
        <v/>
      </c>
      <c r="C18" s="27" t="str">
        <f t="shared" si="14"/>
        <v/>
      </c>
      <c r="D18" s="27" t="str">
        <f t="shared" si="14"/>
        <v/>
      </c>
      <c r="E18" s="27" t="str">
        <f t="shared" si="14"/>
        <v/>
      </c>
      <c r="F18" s="27" t="str">
        <f t="shared" si="14"/>
        <v/>
      </c>
      <c r="G18" s="27" t="str">
        <f t="shared" si="14"/>
        <v/>
      </c>
      <c r="H18" s="27" t="str">
        <f t="shared" si="6"/>
        <v/>
      </c>
    </row>
    <row r="19" spans="1:29" ht="56.65" hidden="1" customHeight="1" x14ac:dyDescent="0.25">
      <c r="A19" s="27" t="str">
        <f t="shared" ref="A19:G19" si="15">IF(A38="","",IF(A38="1",$O$5,IF(A38="2",$O$6,$O$7)))</f>
        <v/>
      </c>
      <c r="B19" s="27" t="str">
        <f t="shared" si="15"/>
        <v/>
      </c>
      <c r="C19" s="27" t="str">
        <f t="shared" si="15"/>
        <v/>
      </c>
      <c r="D19" s="27" t="str">
        <f t="shared" si="15"/>
        <v/>
      </c>
      <c r="E19" s="27" t="str">
        <f t="shared" si="15"/>
        <v/>
      </c>
      <c r="F19" s="27" t="str">
        <f t="shared" si="15"/>
        <v/>
      </c>
      <c r="G19" s="27" t="str">
        <f t="shared" si="15"/>
        <v/>
      </c>
      <c r="H19" s="27" t="str">
        <f t="shared" si="6"/>
        <v/>
      </c>
    </row>
    <row r="20" spans="1:29" ht="56.65" customHeight="1" x14ac:dyDescent="0.25">
      <c r="A20" s="7" t="s">
        <v>6</v>
      </c>
      <c r="B20" s="7" t="s">
        <v>7</v>
      </c>
      <c r="C20" s="7" t="s">
        <v>8</v>
      </c>
      <c r="D20" s="7" t="s">
        <v>9</v>
      </c>
      <c r="E20" s="7" t="s">
        <v>10</v>
      </c>
      <c r="F20" s="7" t="s">
        <v>11</v>
      </c>
      <c r="G20" s="7" t="s">
        <v>12</v>
      </c>
      <c r="H20" s="7" t="s">
        <v>25</v>
      </c>
      <c r="M20" s="7"/>
      <c r="N20" s="7" t="s">
        <v>19</v>
      </c>
      <c r="O20" s="7" t="s">
        <v>15</v>
      </c>
      <c r="P20" s="7" t="s">
        <v>16</v>
      </c>
      <c r="Q20" s="7" t="s">
        <v>17</v>
      </c>
      <c r="R20" s="7" t="s">
        <v>20</v>
      </c>
      <c r="S20" s="7" t="s">
        <v>15</v>
      </c>
      <c r="T20" s="7" t="s">
        <v>16</v>
      </c>
      <c r="U20" s="7" t="s">
        <v>17</v>
      </c>
      <c r="V20" s="7" t="s">
        <v>22</v>
      </c>
      <c r="W20" s="7" t="s">
        <v>15</v>
      </c>
      <c r="X20" s="7" t="s">
        <v>16</v>
      </c>
      <c r="Y20" s="7" t="s">
        <v>17</v>
      </c>
      <c r="Z20" s="4" t="s">
        <v>21</v>
      </c>
      <c r="AA20" s="7" t="s">
        <v>15</v>
      </c>
      <c r="AB20" s="7" t="s">
        <v>16</v>
      </c>
      <c r="AC20" s="7" t="s">
        <v>17</v>
      </c>
    </row>
    <row r="21" spans="1:29" ht="56.65" customHeight="1" x14ac:dyDescent="0.25">
      <c r="A21" s="12" t="str">
        <f>MID(A$28,$I21,1)</f>
        <v/>
      </c>
      <c r="B21" s="12" t="str">
        <f t="shared" ref="A21:H27" si="16">MID(B$28,$I21,1)</f>
        <v/>
      </c>
      <c r="C21" s="12" t="str">
        <f t="shared" si="16"/>
        <v/>
      </c>
      <c r="D21" s="12" t="str">
        <f t="shared" si="16"/>
        <v/>
      </c>
      <c r="E21" s="12" t="str">
        <f t="shared" si="16"/>
        <v/>
      </c>
      <c r="F21" s="12" t="str">
        <f t="shared" si="16"/>
        <v/>
      </c>
      <c r="G21" s="12" t="str">
        <f t="shared" si="16"/>
        <v/>
      </c>
      <c r="H21" s="12" t="str">
        <f t="shared" si="16"/>
        <v/>
      </c>
      <c r="I21" s="18">
        <v>7</v>
      </c>
      <c r="J21" s="18" t="s">
        <v>34</v>
      </c>
      <c r="L21" s="18">
        <f>IF(AND(L22=L23,L22=L24),1,IF(AND(L22&lt;L23,L22&lt;L24),1,IF(L23&lt;L22,2,IF(L24&lt;L23,3,1))))</f>
        <v>1</v>
      </c>
      <c r="N21" s="14" t="str">
        <f>IF(A27&lt;&gt;"",A27," ")&amp;IF(B27&lt;&gt;"",B27," ")&amp;IF(C27&lt;&gt;"",C27," ")&amp;IF(D27&lt;&gt;"",D27," ")&amp;IF(E27&lt;&gt;"",E27," ")&amp;IF(F27&lt;&gt;"",F27," ")&amp;IF(G27&lt;&gt;"",G27," ")&amp;IF(H27&lt;&gt;"",H27," ")</f>
        <v xml:space="preserve">        </v>
      </c>
      <c r="O21" s="14" t="b">
        <f>ISERROR(SEARCH(111,N21,1))</f>
        <v>1</v>
      </c>
      <c r="P21" s="14" t="b">
        <f>ISERROR(SEARCH(222,N21,1))</f>
        <v>1</v>
      </c>
      <c r="Q21" s="15" t="b">
        <f>ISERROR(SEARCH(333,N21,1))</f>
        <v>1</v>
      </c>
      <c r="R21" s="14">
        <f>A28</f>
        <v>0</v>
      </c>
      <c r="S21" s="14" t="b">
        <f>ISERROR(SEARCH(111,R21,1))</f>
        <v>1</v>
      </c>
      <c r="T21" s="14" t="b">
        <f>ISERROR(SEARCH(222,R21,1))</f>
        <v>1</v>
      </c>
      <c r="U21" s="14" t="b">
        <f>ISERROR(SEARCH(333,R21,1))</f>
        <v>1</v>
      </c>
      <c r="V21" s="14" t="str">
        <f>IF(C27&lt;&gt;"",C27," ")&amp;IF(B26&lt;&gt;"",B26," ")&amp;IF(A25&lt;&gt;"",A25," ")</f>
        <v xml:space="preserve">   </v>
      </c>
      <c r="W21" s="14" t="b">
        <f t="shared" ref="W21:W22" si="17">ISERROR(SEARCH(111,V21,1))</f>
        <v>1</v>
      </c>
      <c r="X21" s="14" t="b">
        <f t="shared" ref="X21:X22" si="18">ISERROR(SEARCH(222,V21,1))</f>
        <v>1</v>
      </c>
      <c r="Y21" s="14" t="b">
        <f t="shared" ref="Y21:Y22" si="19">ISERROR(SEARCH(333,V21,1))</f>
        <v>1</v>
      </c>
      <c r="Z21" s="14" t="str">
        <f>IF(F27&lt;&gt;"",F27," ")&amp;IF(G26&lt;&gt;"",G26," ")&amp;IF(H25&lt;&gt;"",H25," ")</f>
        <v xml:space="preserve">   </v>
      </c>
      <c r="AA21" s="14" t="b">
        <f t="shared" ref="AA21:AA22" si="20">ISERROR(SEARCH(111,Z21,1))</f>
        <v>1</v>
      </c>
      <c r="AB21" s="14" t="b">
        <f t="shared" ref="AB21:AB22" si="21">ISERROR(SEARCH(222,Z21,1))</f>
        <v>1</v>
      </c>
      <c r="AC21" s="14" t="b">
        <f t="shared" ref="AC21:AC22" si="22">ISERROR(SEARCH(333,Z21,1))</f>
        <v>1</v>
      </c>
    </row>
    <row r="22" spans="1:29" ht="56.65" customHeight="1" x14ac:dyDescent="0.25">
      <c r="A22" s="12" t="str">
        <f t="shared" ref="A22:A26" si="23">MID(A$28,$I22,1)</f>
        <v/>
      </c>
      <c r="B22" s="12" t="str">
        <f t="shared" si="16"/>
        <v/>
      </c>
      <c r="C22" s="12" t="str">
        <f t="shared" si="16"/>
        <v/>
      </c>
      <c r="D22" s="12" t="str">
        <f t="shared" si="16"/>
        <v/>
      </c>
      <c r="E22" s="12" t="str">
        <f t="shared" si="16"/>
        <v/>
      </c>
      <c r="F22" s="12" t="str">
        <f t="shared" si="16"/>
        <v/>
      </c>
      <c r="G22" s="12" t="str">
        <f t="shared" si="16"/>
        <v/>
      </c>
      <c r="H22" s="12" t="str">
        <f t="shared" si="16"/>
        <v/>
      </c>
      <c r="I22" s="18">
        <v>6</v>
      </c>
      <c r="J22" s="18" t="s">
        <v>35</v>
      </c>
      <c r="L22" s="18">
        <f>COUNTIF(A21:H27,"1")</f>
        <v>0</v>
      </c>
      <c r="N22" s="14" t="str">
        <f>IF(A26&lt;&gt;"",A26," ")&amp;IF(B26&lt;&gt;"",B26," ")&amp;IF(C26&lt;&gt;"",C26," ")&amp;IF(D26&lt;&gt;"",D26," ")&amp;IF(E26&lt;&gt;"",E26," ")&amp;IF(F26&lt;&gt;"",F26," ")&amp;IF(G26&lt;&gt;"",G26," ")&amp;IF(H26&lt;&gt;"",H26," ")</f>
        <v xml:space="preserve">        </v>
      </c>
      <c r="O22" s="14" t="b">
        <f t="shared" ref="O22:O27" si="24">ISERROR(SEARCH(111,N22,1))</f>
        <v>1</v>
      </c>
      <c r="P22" s="14" t="b">
        <f t="shared" ref="P22:P27" si="25">ISERROR(SEARCH(222,N22,1))</f>
        <v>1</v>
      </c>
      <c r="Q22" s="15" t="b">
        <f t="shared" ref="Q22:Q27" si="26">ISERROR(SEARCH(333,N22,1))</f>
        <v>1</v>
      </c>
      <c r="R22" s="14">
        <f>B28</f>
        <v>0</v>
      </c>
      <c r="S22" s="14" t="b">
        <f t="shared" ref="S22:S28" si="27">ISERROR(SEARCH(111,R22,1))</f>
        <v>1</v>
      </c>
      <c r="T22" s="14" t="b">
        <f t="shared" ref="T22:T28" si="28">ISERROR(SEARCH(222,R22,1))</f>
        <v>1</v>
      </c>
      <c r="U22" s="14" t="b">
        <f t="shared" ref="U22:U28" si="29">ISERROR(SEARCH(333,R22,1))</f>
        <v>1</v>
      </c>
      <c r="V22" s="14" t="str">
        <f>IF(D27&lt;&gt;"",D27," ")&amp;IF(C26&lt;&gt;"",C26," ")&amp;IF(B25&lt;&gt;"",B25," ")&amp;IF(A24&lt;&gt;"",A24," ")</f>
        <v xml:space="preserve">    </v>
      </c>
      <c r="W22" s="14" t="b">
        <f t="shared" si="17"/>
        <v>1</v>
      </c>
      <c r="X22" s="14" t="b">
        <f t="shared" si="18"/>
        <v>1</v>
      </c>
      <c r="Y22" s="14" t="b">
        <f t="shared" si="19"/>
        <v>1</v>
      </c>
      <c r="Z22" s="14" t="str">
        <f>IF(E27&lt;&gt;"",E27," ")&amp;IF(F26&lt;&gt;"",F26," ")&amp;IF(G25&lt;&gt;"",G25," ")&amp;IF(H24&lt;&gt;"",H24," ")</f>
        <v xml:space="preserve">    </v>
      </c>
      <c r="AA22" s="14" t="b">
        <f t="shared" si="20"/>
        <v>1</v>
      </c>
      <c r="AB22" s="14" t="b">
        <f t="shared" si="21"/>
        <v>1</v>
      </c>
      <c r="AC22" s="14" t="b">
        <f t="shared" si="22"/>
        <v>1</v>
      </c>
    </row>
    <row r="23" spans="1:29" ht="56.65" customHeight="1" x14ac:dyDescent="0.25">
      <c r="A23" s="12" t="str">
        <f t="shared" si="23"/>
        <v/>
      </c>
      <c r="B23" s="12" t="str">
        <f t="shared" si="16"/>
        <v/>
      </c>
      <c r="C23" s="12" t="str">
        <f t="shared" si="16"/>
        <v/>
      </c>
      <c r="D23" s="12" t="str">
        <f t="shared" si="16"/>
        <v/>
      </c>
      <c r="E23" s="12" t="str">
        <f t="shared" si="16"/>
        <v/>
      </c>
      <c r="F23" s="12" t="str">
        <f t="shared" si="16"/>
        <v/>
      </c>
      <c r="G23" s="12" t="str">
        <f t="shared" si="16"/>
        <v/>
      </c>
      <c r="H23" s="12" t="str">
        <f t="shared" si="16"/>
        <v/>
      </c>
      <c r="I23" s="18">
        <v>5</v>
      </c>
      <c r="J23" s="18" t="s">
        <v>36</v>
      </c>
      <c r="L23" s="18">
        <f>COUNTIF(A21:H27,"2")</f>
        <v>0</v>
      </c>
      <c r="N23" s="14" t="str">
        <f>IF(A25&lt;&gt;"",A25," ")&amp;IF(B25&lt;&gt;"",B25," ")&amp;IF(C25&lt;&gt;"",C25," ")&amp;IF(D25&lt;&gt;"",D25," ")&amp;IF(E25&lt;&gt;"",E25," ")&amp;IF(F25&lt;&gt;"",F25," ")&amp;IF(G25&lt;&gt;"",G25," ")&amp;IF(H25&lt;&gt;"",H25," ")</f>
        <v xml:space="preserve">        </v>
      </c>
      <c r="O23" s="14" t="b">
        <f t="shared" si="24"/>
        <v>1</v>
      </c>
      <c r="P23" s="14" t="b">
        <f t="shared" si="25"/>
        <v>1</v>
      </c>
      <c r="Q23" s="15" t="b">
        <f t="shared" si="26"/>
        <v>1</v>
      </c>
      <c r="R23" s="14">
        <f>C28</f>
        <v>0</v>
      </c>
      <c r="S23" s="14" t="b">
        <f t="shared" si="27"/>
        <v>1</v>
      </c>
      <c r="T23" s="14" t="b">
        <f t="shared" si="28"/>
        <v>1</v>
      </c>
      <c r="U23" s="14" t="b">
        <f t="shared" si="29"/>
        <v>1</v>
      </c>
      <c r="V23" s="14" t="str">
        <f>IF(E27&lt;&gt;"",E27," ")&amp;IF(D26&lt;&gt;"",D26," ")&amp;IF(C25&lt;&gt;"",C25," ")&amp;IF(B24&lt;&gt;"",B24," ")&amp;IF(A23&lt;&gt;"",A23," ")</f>
        <v xml:space="preserve">     </v>
      </c>
      <c r="W23" s="14" t="b">
        <f>ISERROR(SEARCH(111,V23,1))</f>
        <v>1</v>
      </c>
      <c r="X23" s="14" t="b">
        <f>ISERROR(SEARCH(222,V23,1))</f>
        <v>1</v>
      </c>
      <c r="Y23" s="14" t="b">
        <f>ISERROR(SEARCH(333,V23,1))</f>
        <v>1</v>
      </c>
      <c r="Z23" s="14" t="str">
        <f>IF(D27&lt;&gt;"",D27," ")&amp;IF(E26&lt;&gt;"",E26," ")&amp;IF(F25&lt;&gt;"",F25," ")&amp;IF(G24&lt;&gt;"",G24," ")&amp;IF(H23&lt;&gt;"",H23," ")</f>
        <v xml:space="preserve">     </v>
      </c>
      <c r="AA23" s="14" t="b">
        <f>ISERROR(SEARCH(111,Z23,1))</f>
        <v>1</v>
      </c>
      <c r="AB23" s="14" t="b">
        <f>ISERROR(SEARCH(222,Z23,1))</f>
        <v>1</v>
      </c>
      <c r="AC23" s="14" t="b">
        <f>ISERROR(SEARCH(333,Z23,1))</f>
        <v>1</v>
      </c>
    </row>
    <row r="24" spans="1:29" ht="56.65" customHeight="1" x14ac:dyDescent="0.25">
      <c r="A24" s="12" t="str">
        <f t="shared" si="23"/>
        <v/>
      </c>
      <c r="B24" s="12" t="str">
        <f t="shared" si="16"/>
        <v/>
      </c>
      <c r="C24" s="12" t="str">
        <f t="shared" si="16"/>
        <v/>
      </c>
      <c r="D24" s="12" t="str">
        <f t="shared" si="16"/>
        <v/>
      </c>
      <c r="E24" s="12" t="str">
        <f t="shared" si="16"/>
        <v/>
      </c>
      <c r="F24" s="12" t="str">
        <f t="shared" si="16"/>
        <v/>
      </c>
      <c r="G24" s="12" t="str">
        <f t="shared" si="16"/>
        <v/>
      </c>
      <c r="H24" s="12" t="str">
        <f t="shared" si="16"/>
        <v/>
      </c>
      <c r="I24" s="18">
        <v>4</v>
      </c>
      <c r="J24" s="18" t="s">
        <v>37</v>
      </c>
      <c r="L24" s="18">
        <f>COUNTIF(A21:H27,"3")</f>
        <v>0</v>
      </c>
      <c r="N24" s="14" t="str">
        <f>IF(A24&lt;&gt;"",A24," ")&amp;IF(B24&lt;&gt;"",B24," ")&amp;IF(C24&lt;&gt;"",C24," ")&amp;IF(D24&lt;&gt;"",D24," ")&amp;IF(E24&lt;&gt;"",E24," ")&amp;IF(F24&lt;&gt;"",F24," ")&amp;IF(G24&lt;&gt;"",G24," ")&amp;IF(H24&lt;&gt;"",H24," ")</f>
        <v xml:space="preserve">        </v>
      </c>
      <c r="O24" s="14" t="b">
        <f t="shared" si="24"/>
        <v>1</v>
      </c>
      <c r="P24" s="14" t="b">
        <f t="shared" si="25"/>
        <v>1</v>
      </c>
      <c r="Q24" s="15" t="b">
        <f t="shared" si="26"/>
        <v>1</v>
      </c>
      <c r="R24" s="14">
        <f>D28</f>
        <v>0</v>
      </c>
      <c r="S24" s="14" t="b">
        <f t="shared" si="27"/>
        <v>1</v>
      </c>
      <c r="T24" s="14" t="b">
        <f t="shared" si="28"/>
        <v>1</v>
      </c>
      <c r="U24" s="14" t="b">
        <f t="shared" si="29"/>
        <v>1</v>
      </c>
      <c r="V24" s="14" t="str">
        <f>IF(F27&lt;&gt;"",F27," ")&amp;IF(E26&lt;&gt;"",E26," ")&amp;IF(D25&lt;&gt;"",D25," ")&amp;IF(C24&lt;&gt;"",C24," ")&amp;IF(B23&lt;&gt;"",B23," ")&amp;IF(A22&lt;&gt;"",A22," ")</f>
        <v xml:space="preserve">      </v>
      </c>
      <c r="W24" s="14" t="b">
        <f t="shared" ref="W24:W30" si="30">ISERROR(SEARCH(111,V24,1))</f>
        <v>1</v>
      </c>
      <c r="X24" s="14" t="b">
        <f t="shared" ref="X24:X28" si="31">ISERROR(SEARCH(222,V24,1))</f>
        <v>1</v>
      </c>
      <c r="Y24" s="14" t="b">
        <f t="shared" ref="Y24:Y28" si="32">ISERROR(SEARCH(333,V24,1))</f>
        <v>1</v>
      </c>
      <c r="Z24" s="14" t="str">
        <f>IF(C27&lt;&gt;"",C27," ")&amp;IF(D26&lt;&gt;"",D26," ")&amp;IF(E25&lt;&gt;"",E25," ")&amp;IF(F24&lt;&gt;"",F24," ")&amp;IF(G23&lt;&gt;"",G23," ")&amp;IF(H22&lt;&gt;"",H22," ")</f>
        <v xml:space="preserve">      </v>
      </c>
      <c r="AA24" s="14" t="b">
        <f t="shared" ref="AA24:AA30" si="33">ISERROR(SEARCH(111,Z24,1))</f>
        <v>1</v>
      </c>
      <c r="AB24" s="14" t="b">
        <f t="shared" ref="AB24:AB28" si="34">ISERROR(SEARCH(222,Z24,1))</f>
        <v>1</v>
      </c>
      <c r="AC24" s="14" t="b">
        <f t="shared" ref="AC24:AC28" si="35">ISERROR(SEARCH(333,Z24,1))</f>
        <v>1</v>
      </c>
    </row>
    <row r="25" spans="1:29" ht="56.65" customHeight="1" x14ac:dyDescent="0.25">
      <c r="A25" s="12" t="str">
        <f t="shared" si="23"/>
        <v/>
      </c>
      <c r="B25" s="12" t="str">
        <f t="shared" si="16"/>
        <v/>
      </c>
      <c r="C25" s="12" t="str">
        <f t="shared" si="16"/>
        <v/>
      </c>
      <c r="D25" s="12" t="str">
        <f t="shared" si="16"/>
        <v/>
      </c>
      <c r="E25" s="12" t="str">
        <f t="shared" si="16"/>
        <v/>
      </c>
      <c r="F25" s="12" t="str">
        <f t="shared" si="16"/>
        <v/>
      </c>
      <c r="G25" s="12" t="str">
        <f t="shared" si="16"/>
        <v/>
      </c>
      <c r="H25" s="12" t="str">
        <f t="shared" si="16"/>
        <v/>
      </c>
      <c r="I25" s="18">
        <v>3</v>
      </c>
      <c r="J25" s="21" t="str">
        <f>+N5</f>
        <v>J1</v>
      </c>
      <c r="L25" s="18">
        <f>+O28+S29+W31+AA31</f>
        <v>0</v>
      </c>
      <c r="N25" s="14" t="str">
        <f>IF(A23&lt;&gt;"",A23," ")&amp;IF(B23&lt;&gt;"",B23," ")&amp;IF(C23&lt;&gt;"",C23," ")&amp;IF(D23&lt;&gt;"",D23," ")&amp;IF(E23&lt;&gt;"",E23," ")&amp;IF(F23&lt;&gt;"",F23," ")&amp;IF(G23&lt;&gt;"",G23," ")&amp;IF(H23&lt;&gt;"",H23," ")</f>
        <v xml:space="preserve">        </v>
      </c>
      <c r="O25" s="14" t="b">
        <f t="shared" si="24"/>
        <v>1</v>
      </c>
      <c r="P25" s="14" t="b">
        <f t="shared" si="25"/>
        <v>1</v>
      </c>
      <c r="Q25" s="15" t="b">
        <f t="shared" si="26"/>
        <v>1</v>
      </c>
      <c r="R25" s="14">
        <f>E28</f>
        <v>0</v>
      </c>
      <c r="S25" s="14" t="b">
        <f t="shared" si="27"/>
        <v>1</v>
      </c>
      <c r="T25" s="14" t="b">
        <f t="shared" si="28"/>
        <v>1</v>
      </c>
      <c r="U25" s="14" t="b">
        <f t="shared" si="29"/>
        <v>1</v>
      </c>
      <c r="V25" s="14" t="str">
        <f>IF(G27&lt;&gt;"",G27," ")&amp;IF(F26&lt;&gt;"",F26," ")&amp;IF(E25&lt;&gt;"",E25," ")&amp;IF(D24&lt;&gt;"",D24," ")&amp;IF(C23&lt;&gt;"",C23," ")&amp;IF(B22&lt;&gt;"",B22," ")&amp;IF(A21&lt;&gt;"",A21," ")</f>
        <v xml:space="preserve">       </v>
      </c>
      <c r="W25" s="14" t="b">
        <f t="shared" si="30"/>
        <v>1</v>
      </c>
      <c r="X25" s="14" t="b">
        <f t="shared" si="31"/>
        <v>1</v>
      </c>
      <c r="Y25" s="14" t="b">
        <f t="shared" si="32"/>
        <v>1</v>
      </c>
      <c r="Z25" s="14" t="str">
        <f>IF(B27&lt;&gt;"",B27," ")&amp;IF(C26&lt;&gt;"",C26," ")&amp;IF(D25&lt;&gt;"",D25," ")&amp;IF(E24&lt;&gt;"",E24," ")&amp;IF(F23&lt;&gt;"",F23," ")&amp;IF(G22&lt;&gt;"",G22," ")&amp;IF(H21&lt;&gt;"",H21," ")</f>
        <v xml:space="preserve">       </v>
      </c>
      <c r="AA25" s="14" t="b">
        <f t="shared" si="33"/>
        <v>1</v>
      </c>
      <c r="AB25" s="14" t="b">
        <f t="shared" si="34"/>
        <v>1</v>
      </c>
      <c r="AC25" s="14" t="b">
        <f t="shared" si="35"/>
        <v>1</v>
      </c>
    </row>
    <row r="26" spans="1:29" ht="56.65" customHeight="1" x14ac:dyDescent="0.25">
      <c r="A26" s="12" t="str">
        <f t="shared" si="23"/>
        <v/>
      </c>
      <c r="B26" s="12" t="str">
        <f t="shared" si="16"/>
        <v/>
      </c>
      <c r="C26" s="12" t="str">
        <f t="shared" si="16"/>
        <v/>
      </c>
      <c r="D26" s="12" t="str">
        <f t="shared" si="16"/>
        <v/>
      </c>
      <c r="E26" s="12" t="str">
        <f t="shared" si="16"/>
        <v/>
      </c>
      <c r="F26" s="12" t="str">
        <f t="shared" si="16"/>
        <v/>
      </c>
      <c r="G26" s="12" t="str">
        <f t="shared" si="16"/>
        <v/>
      </c>
      <c r="H26" s="12" t="str">
        <f t="shared" si="16"/>
        <v/>
      </c>
      <c r="I26" s="18">
        <v>2</v>
      </c>
      <c r="J26" s="21" t="str">
        <f>+N6</f>
        <v>J2</v>
      </c>
      <c r="L26" s="18">
        <f>P28+T29+X31+AB31</f>
        <v>0</v>
      </c>
      <c r="N26" s="14" t="str">
        <f>IF(A22&lt;&gt;"",A22," ")&amp;IF(B22&lt;&gt;"",B22," ")&amp;IF(C22&lt;&gt;"",C22," ")&amp;IF(D22&lt;&gt;"",D22," ")&amp;IF(E22&lt;&gt;"",E22," ")&amp;IF(F22&lt;&gt;"",F22," ")&amp;IF(G22&lt;&gt;"",G22," ")&amp;IF(H22&lt;&gt;"",H22," ")</f>
        <v xml:space="preserve">        </v>
      </c>
      <c r="O26" s="14" t="b">
        <f t="shared" si="24"/>
        <v>1</v>
      </c>
      <c r="P26" s="14" t="b">
        <f t="shared" si="25"/>
        <v>1</v>
      </c>
      <c r="Q26" s="15" t="b">
        <f t="shared" si="26"/>
        <v>1</v>
      </c>
      <c r="R26" s="14">
        <f>F28</f>
        <v>0</v>
      </c>
      <c r="S26" s="14" t="b">
        <f t="shared" si="27"/>
        <v>1</v>
      </c>
      <c r="T26" s="14" t="b">
        <f t="shared" si="28"/>
        <v>1</v>
      </c>
      <c r="U26" s="14" t="b">
        <f t="shared" si="29"/>
        <v>1</v>
      </c>
      <c r="V26" s="14" t="str">
        <f>IF(H27&lt;&gt;"",H27," ")&amp;IF(G26&lt;&gt;"",G26," ")&amp;IF(F25&lt;&gt;"",F25," ")&amp;IF(E24&lt;&gt;"",E24," ")&amp;IF(D23&lt;&gt;"",D23," ")&amp;IF(C22&lt;&gt;"",C22," ")&amp;IF(B21&lt;&gt;"",B21," ")</f>
        <v xml:space="preserve">       </v>
      </c>
      <c r="W26" s="14" t="b">
        <f t="shared" si="30"/>
        <v>1</v>
      </c>
      <c r="X26" s="14" t="b">
        <f t="shared" si="31"/>
        <v>1</v>
      </c>
      <c r="Y26" s="14" t="b">
        <f t="shared" si="32"/>
        <v>1</v>
      </c>
      <c r="Z26" s="14" t="str">
        <f>IF(A27&lt;&gt;"",A27," ")&amp;IF(B26&lt;&gt;"",B26," ")&amp;IF(C25&lt;&gt;"",C25," ")&amp;IF(D24&lt;&gt;"",D24," ")&amp;IF(E23&lt;&gt;"",E223," ")&amp;IF(F22&lt;&gt;"",F22," ")&amp;IF(G21&lt;&gt;"",G21," ")</f>
        <v xml:space="preserve">       </v>
      </c>
      <c r="AA26" s="14" t="b">
        <f t="shared" si="33"/>
        <v>1</v>
      </c>
      <c r="AB26" s="14" t="b">
        <f t="shared" si="34"/>
        <v>1</v>
      </c>
      <c r="AC26" s="14" t="b">
        <f t="shared" si="35"/>
        <v>1</v>
      </c>
    </row>
    <row r="27" spans="1:29" ht="56.65" customHeight="1" x14ac:dyDescent="0.25">
      <c r="A27" s="12" t="str">
        <f t="shared" si="16"/>
        <v/>
      </c>
      <c r="B27" s="12" t="str">
        <f t="shared" si="16"/>
        <v/>
      </c>
      <c r="C27" s="12" t="str">
        <f t="shared" si="16"/>
        <v/>
      </c>
      <c r="D27" s="12" t="str">
        <f t="shared" si="16"/>
        <v/>
      </c>
      <c r="E27" s="12" t="str">
        <f t="shared" si="16"/>
        <v/>
      </c>
      <c r="F27" s="12" t="str">
        <f t="shared" si="16"/>
        <v/>
      </c>
      <c r="G27" s="12" t="str">
        <f t="shared" si="16"/>
        <v/>
      </c>
      <c r="H27" s="12" t="str">
        <f t="shared" si="16"/>
        <v/>
      </c>
      <c r="I27" s="19">
        <v>1</v>
      </c>
      <c r="J27" s="21" t="str">
        <f>+N7</f>
        <v>J3</v>
      </c>
      <c r="L27" s="18">
        <f>Q28+U29+Y31+AC31</f>
        <v>0</v>
      </c>
      <c r="N27" s="14" t="str">
        <f>IF(A21&lt;&gt;"",A21," ")&amp;IF(B21&lt;&gt;"",B21," ")&amp;IF(C21&lt;&gt;"",C21," ")&amp;IF(D21&lt;&gt;"",D21," ")&amp;IF(E21&lt;&gt;"",E21," ")&amp;IF(F21&lt;&gt;"",F21," ")&amp;IF(G21&lt;&gt;"",G21," ")&amp;IF(H21&lt;&gt;"",H21," ")</f>
        <v xml:space="preserve">        </v>
      </c>
      <c r="O27" s="14" t="b">
        <f t="shared" si="24"/>
        <v>1</v>
      </c>
      <c r="P27" s="14" t="b">
        <f t="shared" si="25"/>
        <v>1</v>
      </c>
      <c r="Q27" s="15" t="b">
        <f t="shared" si="26"/>
        <v>1</v>
      </c>
      <c r="R27" s="14">
        <f>G28</f>
        <v>0</v>
      </c>
      <c r="S27" s="14" t="b">
        <f t="shared" si="27"/>
        <v>1</v>
      </c>
      <c r="T27" s="14" t="b">
        <f t="shared" si="28"/>
        <v>1</v>
      </c>
      <c r="U27" s="14" t="b">
        <f t="shared" si="29"/>
        <v>1</v>
      </c>
      <c r="V27" s="14" t="str">
        <f>IF(H26&lt;&gt;"",H26," ")&amp;IF(G25&lt;&gt;"",G25," ")&amp;IF(F24&lt;&gt;"",F24," ")&amp;IF(E23&lt;&gt;"",E23," ")&amp;IF(D22&lt;&gt;"",D22," ")&amp;IF(C21&lt;&gt;"",C21," ")</f>
        <v xml:space="preserve">      </v>
      </c>
      <c r="W27" s="14" t="b">
        <f t="shared" si="30"/>
        <v>1</v>
      </c>
      <c r="X27" s="14" t="b">
        <f t="shared" si="31"/>
        <v>1</v>
      </c>
      <c r="Y27" s="14" t="b">
        <f t="shared" si="32"/>
        <v>1</v>
      </c>
      <c r="Z27" s="14" t="str">
        <f>IF(A26&lt;&gt;"",A26," ")&amp;IF(B25&lt;&gt;"",B25," ")&amp;IF(C24&lt;&gt;"",C24," ")&amp;IF(D23&lt;&gt;"",D23," ")&amp;IF(E22&lt;&gt;"",E22," ")&amp;IF(F21&lt;&gt;"",F21," ")</f>
        <v xml:space="preserve">      </v>
      </c>
      <c r="AA27" s="14" t="b">
        <f t="shared" si="33"/>
        <v>1</v>
      </c>
      <c r="AB27" s="14" t="b">
        <f t="shared" si="34"/>
        <v>1</v>
      </c>
      <c r="AC27" s="14" t="b">
        <f t="shared" si="35"/>
        <v>1</v>
      </c>
    </row>
    <row r="28" spans="1:29" ht="56.65" customHeight="1" x14ac:dyDescent="0.25">
      <c r="A28" s="22"/>
      <c r="B28" s="22"/>
      <c r="C28" s="22"/>
      <c r="D28" s="22"/>
      <c r="E28" s="22"/>
      <c r="F28" s="22"/>
      <c r="G28" s="22"/>
      <c r="H28" s="22"/>
      <c r="I28" s="20" t="s">
        <v>23</v>
      </c>
      <c r="O28" s="16">
        <f>COUNTIF(O21:O27,"FAUX")</f>
        <v>0</v>
      </c>
      <c r="P28" s="16">
        <f t="shared" ref="P28:Q28" si="36">COUNTIF(P21:P27,"FAUX")</f>
        <v>0</v>
      </c>
      <c r="Q28" s="16">
        <f t="shared" si="36"/>
        <v>0</v>
      </c>
      <c r="R28" s="14">
        <f>H28</f>
        <v>0</v>
      </c>
      <c r="S28" s="14" t="b">
        <f t="shared" si="27"/>
        <v>1</v>
      </c>
      <c r="T28" s="14" t="b">
        <f t="shared" si="28"/>
        <v>1</v>
      </c>
      <c r="U28" s="14" t="b">
        <f t="shared" si="29"/>
        <v>1</v>
      </c>
      <c r="V28" s="14" t="str">
        <f>IF(H25&lt;&gt;"",H25," ")&amp;IF(G24&lt;&gt;"",G24," ")&amp;IF(F23&lt;&gt;"",F23," ")&amp;IF(E22&lt;&gt;"",E22," ")&amp;IF(D21&lt;&gt;"",D21," ")</f>
        <v xml:space="preserve">     </v>
      </c>
      <c r="W28" s="14" t="b">
        <f t="shared" si="30"/>
        <v>1</v>
      </c>
      <c r="X28" s="14" t="b">
        <f t="shared" si="31"/>
        <v>1</v>
      </c>
      <c r="Y28" s="14" t="b">
        <f t="shared" si="32"/>
        <v>1</v>
      </c>
      <c r="Z28" s="14" t="str">
        <f>IF(A25&lt;&gt;"",A25," ")&amp;IF(B24&lt;&gt;"",B24," ")&amp;IF(C23&lt;&gt;"",C23," ")&amp;IF(D22&lt;&gt;"",D22," ")&amp;IF(E21&lt;&gt;"",E21," ")</f>
        <v xml:space="preserve">     </v>
      </c>
      <c r="AA28" s="14" t="b">
        <f t="shared" si="33"/>
        <v>1</v>
      </c>
      <c r="AB28" s="14" t="b">
        <f t="shared" si="34"/>
        <v>1</v>
      </c>
      <c r="AC28" s="14" t="b">
        <f t="shared" si="35"/>
        <v>1</v>
      </c>
    </row>
    <row r="29" spans="1:29" ht="56.65" customHeight="1" x14ac:dyDescent="0.25">
      <c r="A29" s="12" t="str">
        <f>A28&amp;$L$21</f>
        <v>1</v>
      </c>
      <c r="B29" s="12" t="str">
        <f t="shared" ref="B29:H29" si="37">B28&amp;$L$21</f>
        <v>1</v>
      </c>
      <c r="C29" s="12" t="str">
        <f t="shared" si="37"/>
        <v>1</v>
      </c>
      <c r="D29" s="12" t="str">
        <f t="shared" si="37"/>
        <v>1</v>
      </c>
      <c r="E29" s="12" t="str">
        <f t="shared" si="37"/>
        <v>1</v>
      </c>
      <c r="F29" s="12" t="str">
        <f t="shared" si="37"/>
        <v>1</v>
      </c>
      <c r="G29" s="12" t="str">
        <f>G28&amp;$L$21</f>
        <v>1</v>
      </c>
      <c r="H29" s="12" t="str">
        <f t="shared" si="37"/>
        <v>1</v>
      </c>
      <c r="I29" s="4" t="s">
        <v>24</v>
      </c>
      <c r="S29" s="16">
        <f>COUNTIF(S21:S28,"FAUX")</f>
        <v>0</v>
      </c>
      <c r="T29" s="16">
        <f t="shared" ref="T29:U29" si="38">COUNTIF(T21:T28,"FAUX")</f>
        <v>0</v>
      </c>
      <c r="U29" s="16">
        <f t="shared" si="38"/>
        <v>0</v>
      </c>
      <c r="V29" s="14" t="str">
        <f>IF(H24&lt;&gt;"",H24," ")&amp;IF(G23&lt;&gt;"",G23," ")&amp;IF(F22&lt;&gt;"",F22," ")&amp;IF(E21&lt;&gt;"",E21," ")</f>
        <v xml:space="preserve">    </v>
      </c>
      <c r="W29" s="14" t="b">
        <f t="shared" si="30"/>
        <v>1</v>
      </c>
      <c r="X29" s="14" t="b">
        <f t="shared" ref="X29:X30" si="39">ISERROR(SEARCH(222,V29,1))</f>
        <v>1</v>
      </c>
      <c r="Y29" s="14" t="b">
        <f t="shared" ref="Y29:Y30" si="40">ISERROR(SEARCH(333,V29,1))</f>
        <v>1</v>
      </c>
      <c r="Z29" s="14" t="str">
        <f>IF(A24&lt;&gt;"",A24," ")&amp;IF(B23&lt;&gt;"",B23," ")&amp;IF(C22&lt;&gt;"",C22," ")&amp;IF(D21&lt;&gt;"",D21," ")</f>
        <v xml:space="preserve">    </v>
      </c>
      <c r="AA29" s="14" t="b">
        <f t="shared" si="33"/>
        <v>1</v>
      </c>
      <c r="AB29" s="14" t="b">
        <f t="shared" ref="AB29:AB30" si="41">ISERROR(SEARCH(222,Z29,1))</f>
        <v>1</v>
      </c>
      <c r="AC29" s="14" t="b">
        <f t="shared" ref="AC29:AC30" si="42">ISERROR(SEARCH(333,Z29,1))</f>
        <v>1</v>
      </c>
    </row>
    <row r="30" spans="1:29" ht="56.65" customHeight="1" x14ac:dyDescent="0.25">
      <c r="V30" s="14" t="str">
        <f>IF(H23&lt;&gt;"",H23," ")&amp;IF(G22&lt;&gt;"",G22," ")&amp;IF(F21&lt;&gt;"",F21," ")</f>
        <v xml:space="preserve">   </v>
      </c>
      <c r="W30" s="14" t="b">
        <f t="shared" si="30"/>
        <v>1</v>
      </c>
      <c r="X30" s="14" t="b">
        <f t="shared" si="39"/>
        <v>1</v>
      </c>
      <c r="Y30" s="14" t="b">
        <f t="shared" si="40"/>
        <v>1</v>
      </c>
      <c r="Z30" s="14" t="str">
        <f>IF(A23&lt;&gt;"",A23," ")&amp;IF(B22&lt;&gt;"",B22," ")&amp;IF(C21&lt;&gt;"",C21," ")</f>
        <v xml:space="preserve">   </v>
      </c>
      <c r="AA30" s="14" t="b">
        <f t="shared" si="33"/>
        <v>1</v>
      </c>
      <c r="AB30" s="14" t="b">
        <f t="shared" si="41"/>
        <v>1</v>
      </c>
      <c r="AC30" s="14" t="b">
        <f t="shared" si="42"/>
        <v>1</v>
      </c>
    </row>
    <row r="31" spans="1:29" ht="56.65" customHeight="1" x14ac:dyDescent="0.25">
      <c r="W31" s="16">
        <f>COUNTIF(W21:W30,"FAUX")</f>
        <v>0</v>
      </c>
      <c r="X31" s="16">
        <f t="shared" ref="X31:Y31" si="43">COUNTIF(X21:X30,"FAUX")</f>
        <v>0</v>
      </c>
      <c r="Y31" s="16">
        <f t="shared" si="43"/>
        <v>0</v>
      </c>
      <c r="AA31" s="16">
        <f>COUNTIF(AA21:AA30,"FAUX")</f>
        <v>0</v>
      </c>
      <c r="AB31" s="16">
        <f>COUNTIF(AB21:AB30,"FAUX")</f>
        <v>0</v>
      </c>
      <c r="AC31" s="16">
        <f t="shared" ref="AC31" si="44">COUNTIF(AC21:AC30,"FAUX")</f>
        <v>0</v>
      </c>
    </row>
  </sheetData>
  <mergeCells count="1">
    <mergeCell ref="A1:H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4" name="Button 5">
              <controlPr defaultSize="0" print="0" autoFill="0" autoPict="0" macro="[0]!miseazero_Click">
                <anchor moveWithCells="1" sizeWithCells="1">
                  <from>
                    <xdr:col>11</xdr:col>
                    <xdr:colOff>514350</xdr:colOff>
                    <xdr:row>5</xdr:row>
                    <xdr:rowOff>114300</xdr:rowOff>
                  </from>
                  <to>
                    <xdr:col>12</xdr:col>
                    <xdr:colOff>485775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5" name="Button 7">
              <controlPr defaultSize="0" print="0" autoFill="0" autoPict="0">
                <anchor moveWithCells="1" sizeWithCells="1">
                  <from>
                    <xdr:col>11</xdr:col>
                    <xdr:colOff>514350</xdr:colOff>
                    <xdr:row>4</xdr:row>
                    <xdr:rowOff>28575</xdr:rowOff>
                  </from>
                  <to>
                    <xdr:col>12</xdr:col>
                    <xdr:colOff>514350</xdr:colOff>
                    <xdr:row>4</xdr:row>
                    <xdr:rowOff>647700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6" name="Button 12">
              <controlPr defaultSize="0" print="0" autoFill="0" autoPict="0" macro="[0]!Nouvellepartie">
                <anchor moveWithCells="1" sizeWithCells="1">
                  <from>
                    <xdr:col>8</xdr:col>
                    <xdr:colOff>123825</xdr:colOff>
                    <xdr:row>0</xdr:row>
                    <xdr:rowOff>333375</xdr:rowOff>
                  </from>
                  <to>
                    <xdr:col>10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7" name="Button 9">
              <controlPr defaultSize="0" print="0" autoFill="0" autoPict="0" macro="[0]!Reprise">
                <anchor moveWithCells="1" sizeWithCells="1">
                  <from>
                    <xdr:col>10</xdr:col>
                    <xdr:colOff>123825</xdr:colOff>
                    <xdr:row>0</xdr:row>
                    <xdr:rowOff>333375</xdr:rowOff>
                  </from>
                  <to>
                    <xdr:col>12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8" name="Button 10">
              <controlPr defaultSize="0" print="0" autoFill="0" autoPict="0" macro="[0]!_xludf.Pause">
                <anchor moveWithCells="1" sizeWithCells="1">
                  <from>
                    <xdr:col>12</xdr:col>
                    <xdr:colOff>123825</xdr:colOff>
                    <xdr:row>0</xdr:row>
                    <xdr:rowOff>333375</xdr:rowOff>
                  </from>
                  <to>
                    <xdr:col>14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5" r:id="rId9" name="Button 11">
              <controlPr defaultSize="0" print="0" autoFill="0" autoPict="0" macro="[0]!AnnulerDernierCoup">
                <anchor moveWithCells="1" sizeWithCells="1">
                  <from>
                    <xdr:col>14</xdr:col>
                    <xdr:colOff>123825</xdr:colOff>
                    <xdr:row>0</xdr:row>
                    <xdr:rowOff>333375</xdr:rowOff>
                  </from>
                  <to>
                    <xdr:col>16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6" r:id="rId10" name="Button 12">
              <controlPr defaultSize="0" print="0" autoFill="0" autoPict="0" macro="[0]!RègleDuJeu">
                <anchor moveWithCells="1" sizeWithCells="1">
                  <from>
                    <xdr:col>16</xdr:col>
                    <xdr:colOff>123825</xdr:colOff>
                    <xdr:row>0</xdr:row>
                    <xdr:rowOff>333375</xdr:rowOff>
                  </from>
                  <to>
                    <xdr:col>18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7" r:id="rId11" name="Button 13">
              <controlPr defaultSize="0" print="0" autoFill="0" autoPict="0" macro="[0]!QuitterJeu">
                <anchor moveWithCells="1" sizeWithCells="1">
                  <from>
                    <xdr:col>18</xdr:col>
                    <xdr:colOff>123825</xdr:colOff>
                    <xdr:row>0</xdr:row>
                    <xdr:rowOff>333375</xdr:rowOff>
                  </from>
                  <to>
                    <xdr:col>20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AC29"/>
  <sheetViews>
    <sheetView zoomScale="60" zoomScaleNormal="60" workbookViewId="0">
      <selection activeCell="L20" sqref="L20"/>
    </sheetView>
  </sheetViews>
  <sheetFormatPr baseColWidth="10" defaultColWidth="11.28515625" defaultRowHeight="56.65" customHeight="1" x14ac:dyDescent="0.25"/>
  <cols>
    <col min="1" max="8" width="11.28515625" style="4"/>
    <col min="9" max="16" width="11.28515625" style="4" customWidth="1"/>
    <col min="17" max="16384" width="11.28515625" style="4"/>
  </cols>
  <sheetData>
    <row r="1" spans="1:20" ht="56.65" customHeight="1" x14ac:dyDescent="0.25">
      <c r="A1" s="46" t="s">
        <v>0</v>
      </c>
      <c r="B1" s="46"/>
      <c r="C1" s="46"/>
      <c r="D1" s="46"/>
      <c r="E1" s="46"/>
      <c r="F1" s="46"/>
      <c r="G1" s="46"/>
      <c r="H1" s="46"/>
    </row>
    <row r="2" spans="1:20" ht="56.65" customHeight="1" x14ac:dyDescent="0.9">
      <c r="A2" s="42"/>
      <c r="B2" s="42"/>
      <c r="C2" s="42"/>
      <c r="D2" s="42"/>
      <c r="E2" s="42"/>
      <c r="F2" s="42"/>
      <c r="G2" s="42"/>
    </row>
    <row r="3" spans="1:20" ht="56.65" customHeight="1" x14ac:dyDescent="0.25">
      <c r="A3" s="27" t="str">
        <f t="shared" ref="A3:H18" si="0">IF(A21="","",IF(A21="1",$O$5,IF(A21="2",$O$6,$O$7)))</f>
        <v/>
      </c>
      <c r="B3" s="27" t="str">
        <f t="shared" si="0"/>
        <v/>
      </c>
      <c r="C3" s="27" t="str">
        <f t="shared" si="0"/>
        <v/>
      </c>
      <c r="D3" s="27" t="str">
        <f t="shared" si="0"/>
        <v/>
      </c>
      <c r="E3" s="27" t="str">
        <f t="shared" si="0"/>
        <v/>
      </c>
      <c r="F3" s="27" t="str">
        <f t="shared" si="0"/>
        <v/>
      </c>
      <c r="G3" s="27" t="str">
        <f t="shared" si="0"/>
        <v/>
      </c>
      <c r="H3" s="27" t="str">
        <f>IF(H21="","",IF(H21="1",$O$5,IF(H21="2",$O$6,$O$7)))</f>
        <v/>
      </c>
    </row>
    <row r="4" spans="1:20" ht="56.65" customHeight="1" x14ac:dyDescent="0.25">
      <c r="A4" s="27" t="str">
        <f t="shared" si="0"/>
        <v/>
      </c>
      <c r="B4" s="27" t="str">
        <f t="shared" si="0"/>
        <v/>
      </c>
      <c r="C4" s="27" t="str">
        <f t="shared" si="0"/>
        <v/>
      </c>
      <c r="D4" s="27" t="str">
        <f t="shared" si="0"/>
        <v/>
      </c>
      <c r="E4" s="27" t="str">
        <f t="shared" si="0"/>
        <v/>
      </c>
      <c r="F4" s="27" t="str">
        <f t="shared" si="0"/>
        <v/>
      </c>
      <c r="G4" s="27" t="str">
        <f t="shared" si="0"/>
        <v/>
      </c>
      <c r="H4" s="27" t="str">
        <f t="shared" si="0"/>
        <v/>
      </c>
      <c r="I4" s="13" t="s">
        <v>47</v>
      </c>
      <c r="J4" s="13" t="str">
        <f>IF(K4&lt;&gt;"STOP",IF(AND(P5=P6,P5=P7),N5,IF(AND(P5&lt;P6,P5&lt;P7),N5,IF(P6&lt;P5,N6,IF(P7&lt;P6,N7,N5)))),"FINI")</f>
        <v>J1</v>
      </c>
      <c r="K4" s="45"/>
      <c r="N4" s="6" t="s">
        <v>38</v>
      </c>
      <c r="O4" s="6" t="s">
        <v>39</v>
      </c>
      <c r="P4" s="6" t="s">
        <v>40</v>
      </c>
      <c r="Q4" s="6" t="s">
        <v>41</v>
      </c>
      <c r="R4" s="6" t="s">
        <v>42</v>
      </c>
      <c r="S4" s="6" t="s">
        <v>43</v>
      </c>
      <c r="T4" s="6" t="s">
        <v>44</v>
      </c>
    </row>
    <row r="5" spans="1:20" ht="56.65" customHeight="1" x14ac:dyDescent="0.25">
      <c r="A5" s="27" t="str">
        <f t="shared" si="0"/>
        <v/>
      </c>
      <c r="B5" s="27" t="str">
        <f t="shared" si="0"/>
        <v/>
      </c>
      <c r="C5" s="27" t="str">
        <f t="shared" si="0"/>
        <v/>
      </c>
      <c r="D5" s="27" t="str">
        <f t="shared" si="0"/>
        <v/>
      </c>
      <c r="E5" s="27" t="str">
        <f t="shared" si="0"/>
        <v/>
      </c>
      <c r="F5" s="27" t="str">
        <f t="shared" si="0"/>
        <v/>
      </c>
      <c r="G5" s="27" t="str">
        <f t="shared" si="0"/>
        <v/>
      </c>
      <c r="H5" s="27" t="str">
        <f t="shared" si="0"/>
        <v/>
      </c>
      <c r="I5" s="30" t="s">
        <v>33</v>
      </c>
      <c r="J5" s="5"/>
      <c r="M5" s="5"/>
      <c r="N5" s="3" t="s">
        <v>2</v>
      </c>
      <c r="O5" s="23" t="s">
        <v>5</v>
      </c>
      <c r="P5" s="3">
        <f>L22</f>
        <v>0</v>
      </c>
      <c r="Q5" s="3">
        <f>SUM(R5:T5)</f>
        <v>0</v>
      </c>
      <c r="R5" s="3">
        <v>0</v>
      </c>
      <c r="S5" s="3">
        <v>0</v>
      </c>
      <c r="T5" s="3">
        <v>0</v>
      </c>
    </row>
    <row r="6" spans="1:20" ht="56.65" customHeight="1" x14ac:dyDescent="0.25">
      <c r="A6" s="27" t="str">
        <f t="shared" si="0"/>
        <v/>
      </c>
      <c r="B6" s="27" t="str">
        <f t="shared" si="0"/>
        <v/>
      </c>
      <c r="C6" s="27" t="str">
        <f t="shared" si="0"/>
        <v/>
      </c>
      <c r="D6" s="27" t="str">
        <f t="shared" si="0"/>
        <v/>
      </c>
      <c r="E6" s="27" t="str">
        <f t="shared" si="0"/>
        <v/>
      </c>
      <c r="F6" s="31" t="str">
        <f t="shared" si="0"/>
        <v/>
      </c>
      <c r="G6" s="27" t="str">
        <f t="shared" si="0"/>
        <v/>
      </c>
      <c r="H6" s="27" t="str">
        <f t="shared" si="0"/>
        <v/>
      </c>
      <c r="I6" s="5"/>
      <c r="J6" s="5"/>
      <c r="K6" s="5"/>
      <c r="M6" s="5"/>
      <c r="N6" s="3" t="s">
        <v>3</v>
      </c>
      <c r="O6" s="24" t="s">
        <v>13</v>
      </c>
      <c r="P6" s="3">
        <f t="shared" ref="P6:P7" si="1">L23</f>
        <v>0</v>
      </c>
      <c r="Q6" s="3">
        <f t="shared" ref="Q6:Q7" si="2">SUM(R6:T6)</f>
        <v>0</v>
      </c>
      <c r="R6" s="3">
        <v>0</v>
      </c>
      <c r="S6" s="3">
        <v>0</v>
      </c>
      <c r="T6" s="3">
        <v>0</v>
      </c>
    </row>
    <row r="7" spans="1:20" ht="56.65" customHeight="1" x14ac:dyDescent="0.25">
      <c r="A7" s="27" t="str">
        <f t="shared" si="0"/>
        <v/>
      </c>
      <c r="B7" s="27" t="str">
        <f t="shared" si="0"/>
        <v/>
      </c>
      <c r="C7" s="27" t="str">
        <f t="shared" si="0"/>
        <v/>
      </c>
      <c r="D7" s="27" t="str">
        <f t="shared" si="0"/>
        <v/>
      </c>
      <c r="E7" s="27" t="str">
        <f t="shared" si="0"/>
        <v/>
      </c>
      <c r="F7" s="26" t="str">
        <f t="shared" si="0"/>
        <v/>
      </c>
      <c r="G7" s="27" t="str">
        <f t="shared" si="0"/>
        <v/>
      </c>
      <c r="H7" s="31" t="str">
        <f t="shared" si="0"/>
        <v/>
      </c>
      <c r="I7" s="5"/>
      <c r="M7" s="5"/>
      <c r="N7" s="3" t="s">
        <v>4</v>
      </c>
      <c r="O7" s="25" t="s">
        <v>14</v>
      </c>
      <c r="P7" s="3">
        <f t="shared" si="1"/>
        <v>0</v>
      </c>
      <c r="Q7" s="3">
        <f t="shared" si="2"/>
        <v>0</v>
      </c>
      <c r="R7" s="3">
        <v>0</v>
      </c>
      <c r="S7" s="3">
        <v>0</v>
      </c>
      <c r="T7" s="3">
        <v>0</v>
      </c>
    </row>
    <row r="8" spans="1:20" ht="56.65" customHeight="1" x14ac:dyDescent="0.7">
      <c r="A8" s="27" t="str">
        <f>IF(A26="","",IF(A26="1",$O$5,IF(A26="2",$O$6,$O$7)))</f>
        <v/>
      </c>
      <c r="B8" s="27" t="str">
        <f t="shared" si="0"/>
        <v/>
      </c>
      <c r="C8" s="27" t="str">
        <f t="shared" si="0"/>
        <v/>
      </c>
      <c r="D8" s="27" t="str">
        <f t="shared" si="0"/>
        <v/>
      </c>
      <c r="E8" s="27" t="str">
        <f t="shared" si="0"/>
        <v/>
      </c>
      <c r="F8" s="33" t="str">
        <f t="shared" si="0"/>
        <v/>
      </c>
      <c r="G8" s="43" t="str">
        <f t="shared" si="0"/>
        <v/>
      </c>
      <c r="H8" s="26" t="str">
        <f t="shared" si="0"/>
        <v/>
      </c>
      <c r="I8" s="28" t="str">
        <f>IF(L25&gt;0,N5&amp;" a gagné !",IF(L26&gt;0,N6&amp;" a gagné !",IF(L27&gt;0,N7&amp;" a gagné !",IF(P7=14,"Match Nul!",""))))</f>
        <v/>
      </c>
    </row>
    <row r="9" spans="1:20" ht="56.65" customHeight="1" x14ac:dyDescent="0.25">
      <c r="A9" s="27" t="str">
        <f>IF(A27="","",IF(A27="1",$O$5,IF(A27="2",$O$6,$O$7)))</f>
        <v/>
      </c>
      <c r="B9" s="27" t="str">
        <f t="shared" si="0"/>
        <v/>
      </c>
      <c r="C9" s="27" t="str">
        <f t="shared" si="0"/>
        <v/>
      </c>
      <c r="D9" s="27" t="str">
        <f t="shared" si="0"/>
        <v/>
      </c>
      <c r="E9" s="43" t="str">
        <f t="shared" si="0"/>
        <v/>
      </c>
      <c r="F9" s="26" t="str">
        <f t="shared" si="0"/>
        <v/>
      </c>
      <c r="G9" s="31" t="str">
        <f t="shared" si="0"/>
        <v/>
      </c>
      <c r="H9" s="33" t="str">
        <f t="shared" si="0"/>
        <v/>
      </c>
    </row>
    <row r="10" spans="1:20" ht="56.65" hidden="1" customHeight="1" x14ac:dyDescent="0.25">
      <c r="A10" s="27" t="str">
        <f t="shared" ref="A10:G19" si="3">IF(A29="","",IF(A29="1",$O$5,IF(A29="2",$O$6,$O$7)))</f>
        <v>⨶</v>
      </c>
      <c r="B10" s="27" t="str">
        <f t="shared" si="3"/>
        <v>⨶</v>
      </c>
      <c r="C10" s="27" t="str">
        <f t="shared" si="3"/>
        <v>⨶</v>
      </c>
      <c r="D10" s="27" t="str">
        <f t="shared" si="3"/>
        <v>⨶</v>
      </c>
      <c r="E10" s="27" t="str">
        <f t="shared" si="3"/>
        <v>⨶</v>
      </c>
      <c r="F10" s="27" t="str">
        <f t="shared" si="3"/>
        <v>⨶</v>
      </c>
      <c r="G10" s="27" t="str">
        <f t="shared" si="3"/>
        <v>⨶</v>
      </c>
      <c r="H10" s="27" t="str">
        <f t="shared" si="0"/>
        <v/>
      </c>
    </row>
    <row r="11" spans="1:20" ht="56.65" hidden="1" customHeight="1" x14ac:dyDescent="0.25">
      <c r="A11" s="27" t="str">
        <f t="shared" si="3"/>
        <v/>
      </c>
      <c r="B11" s="27" t="str">
        <f t="shared" si="3"/>
        <v/>
      </c>
      <c r="C11" s="27" t="str">
        <f t="shared" si="3"/>
        <v/>
      </c>
      <c r="D11" s="27" t="str">
        <f t="shared" si="3"/>
        <v/>
      </c>
      <c r="E11" s="27" t="str">
        <f t="shared" si="3"/>
        <v/>
      </c>
      <c r="F11" s="27" t="str">
        <f t="shared" si="3"/>
        <v/>
      </c>
      <c r="G11" s="27" t="str">
        <f t="shared" si="3"/>
        <v/>
      </c>
      <c r="H11" s="27" t="str">
        <f t="shared" si="0"/>
        <v>⨶</v>
      </c>
    </row>
    <row r="12" spans="1:20" ht="56.65" hidden="1" customHeight="1" x14ac:dyDescent="0.25">
      <c r="A12" s="27" t="str">
        <f t="shared" si="3"/>
        <v/>
      </c>
      <c r="B12" s="27" t="str">
        <f t="shared" si="3"/>
        <v/>
      </c>
      <c r="C12" s="27" t="str">
        <f t="shared" si="3"/>
        <v/>
      </c>
      <c r="D12" s="27" t="str">
        <f t="shared" si="3"/>
        <v/>
      </c>
      <c r="E12" s="27" t="str">
        <f t="shared" si="3"/>
        <v/>
      </c>
      <c r="F12" s="27" t="str">
        <f t="shared" si="3"/>
        <v/>
      </c>
      <c r="G12" s="27" t="str">
        <f t="shared" si="3"/>
        <v/>
      </c>
      <c r="H12" s="27" t="str">
        <f t="shared" si="0"/>
        <v/>
      </c>
    </row>
    <row r="13" spans="1:20" ht="56.65" hidden="1" customHeight="1" x14ac:dyDescent="0.25">
      <c r="A13" s="27" t="str">
        <f t="shared" si="3"/>
        <v/>
      </c>
      <c r="B13" s="27" t="str">
        <f t="shared" si="3"/>
        <v/>
      </c>
      <c r="C13" s="27" t="str">
        <f t="shared" si="3"/>
        <v/>
      </c>
      <c r="D13" s="27" t="str">
        <f t="shared" si="3"/>
        <v/>
      </c>
      <c r="E13" s="27" t="str">
        <f t="shared" si="3"/>
        <v/>
      </c>
      <c r="F13" s="27" t="str">
        <f t="shared" si="3"/>
        <v/>
      </c>
      <c r="G13" s="27" t="str">
        <f t="shared" si="3"/>
        <v/>
      </c>
      <c r="H13" s="27" t="str">
        <f t="shared" si="0"/>
        <v/>
      </c>
    </row>
    <row r="14" spans="1:20" ht="56.65" hidden="1" customHeight="1" x14ac:dyDescent="0.25">
      <c r="A14" s="27" t="str">
        <f t="shared" si="3"/>
        <v/>
      </c>
      <c r="B14" s="27" t="str">
        <f t="shared" si="3"/>
        <v/>
      </c>
      <c r="C14" s="27" t="str">
        <f t="shared" si="3"/>
        <v/>
      </c>
      <c r="D14" s="27" t="str">
        <f t="shared" si="3"/>
        <v/>
      </c>
      <c r="E14" s="27" t="str">
        <f t="shared" si="3"/>
        <v/>
      </c>
      <c r="F14" s="27" t="str">
        <f t="shared" si="3"/>
        <v/>
      </c>
      <c r="G14" s="27" t="str">
        <f t="shared" si="3"/>
        <v/>
      </c>
      <c r="H14" s="27" t="str">
        <f t="shared" si="0"/>
        <v/>
      </c>
    </row>
    <row r="15" spans="1:20" ht="56.65" hidden="1" customHeight="1" x14ac:dyDescent="0.25">
      <c r="A15" s="27" t="str">
        <f t="shared" si="3"/>
        <v/>
      </c>
      <c r="B15" s="27" t="str">
        <f t="shared" si="3"/>
        <v/>
      </c>
      <c r="C15" s="27" t="str">
        <f t="shared" si="3"/>
        <v/>
      </c>
      <c r="D15" s="27" t="str">
        <f t="shared" si="3"/>
        <v/>
      </c>
      <c r="E15" s="27" t="str">
        <f t="shared" si="3"/>
        <v/>
      </c>
      <c r="F15" s="27" t="str">
        <f t="shared" si="3"/>
        <v/>
      </c>
      <c r="G15" s="27" t="str">
        <f t="shared" si="3"/>
        <v/>
      </c>
      <c r="H15" s="27" t="str">
        <f t="shared" si="0"/>
        <v/>
      </c>
    </row>
    <row r="16" spans="1:20" ht="56.65" hidden="1" customHeight="1" x14ac:dyDescent="0.25">
      <c r="A16" s="27" t="str">
        <f t="shared" si="3"/>
        <v/>
      </c>
      <c r="B16" s="27" t="str">
        <f t="shared" si="3"/>
        <v/>
      </c>
      <c r="C16" s="27" t="str">
        <f t="shared" si="3"/>
        <v/>
      </c>
      <c r="D16" s="27" t="str">
        <f t="shared" si="3"/>
        <v/>
      </c>
      <c r="E16" s="27" t="str">
        <f t="shared" si="3"/>
        <v/>
      </c>
      <c r="F16" s="27" t="str">
        <f t="shared" si="3"/>
        <v/>
      </c>
      <c r="G16" s="27" t="str">
        <f t="shared" si="3"/>
        <v/>
      </c>
      <c r="H16" s="27" t="str">
        <f t="shared" si="0"/>
        <v/>
      </c>
    </row>
    <row r="17" spans="1:29" ht="56.65" hidden="1" customHeight="1" x14ac:dyDescent="0.25">
      <c r="A17" s="27" t="str">
        <f t="shared" si="3"/>
        <v/>
      </c>
      <c r="B17" s="27" t="str">
        <f t="shared" si="3"/>
        <v/>
      </c>
      <c r="C17" s="27" t="str">
        <f t="shared" si="3"/>
        <v/>
      </c>
      <c r="D17" s="27" t="str">
        <f t="shared" si="3"/>
        <v/>
      </c>
      <c r="E17" s="27" t="str">
        <f t="shared" si="3"/>
        <v/>
      </c>
      <c r="F17" s="27" t="str">
        <f t="shared" si="3"/>
        <v/>
      </c>
      <c r="G17" s="27" t="str">
        <f t="shared" si="3"/>
        <v/>
      </c>
      <c r="H17" s="27" t="str">
        <f t="shared" si="0"/>
        <v/>
      </c>
    </row>
    <row r="18" spans="1:29" ht="56.65" hidden="1" customHeight="1" x14ac:dyDescent="0.25">
      <c r="A18" s="27" t="str">
        <f t="shared" si="3"/>
        <v/>
      </c>
      <c r="B18" s="27" t="str">
        <f t="shared" si="3"/>
        <v/>
      </c>
      <c r="C18" s="27" t="str">
        <f t="shared" si="3"/>
        <v/>
      </c>
      <c r="D18" s="27" t="str">
        <f t="shared" si="3"/>
        <v/>
      </c>
      <c r="E18" s="27" t="str">
        <f t="shared" si="3"/>
        <v/>
      </c>
      <c r="F18" s="27" t="str">
        <f t="shared" si="3"/>
        <v/>
      </c>
      <c r="G18" s="27" t="str">
        <f t="shared" si="3"/>
        <v/>
      </c>
      <c r="H18" s="27" t="str">
        <f t="shared" si="0"/>
        <v/>
      </c>
    </row>
    <row r="19" spans="1:29" ht="56.65" hidden="1" customHeight="1" x14ac:dyDescent="0.25">
      <c r="A19" s="27" t="str">
        <f t="shared" si="3"/>
        <v/>
      </c>
      <c r="B19" s="27" t="str">
        <f t="shared" si="3"/>
        <v/>
      </c>
      <c r="C19" s="27" t="str">
        <f t="shared" si="3"/>
        <v/>
      </c>
      <c r="D19" s="27" t="str">
        <f t="shared" si="3"/>
        <v/>
      </c>
      <c r="E19" s="27" t="str">
        <f t="shared" si="3"/>
        <v/>
      </c>
      <c r="F19" s="27" t="str">
        <f t="shared" si="3"/>
        <v/>
      </c>
      <c r="G19" s="27" t="str">
        <f t="shared" si="3"/>
        <v/>
      </c>
      <c r="H19" s="27" t="str">
        <f t="shared" ref="H19" si="4">IF(H37="","",IF(H37="1",$O$5,IF(H37="2",$O$6,$O$7)))</f>
        <v/>
      </c>
    </row>
    <row r="20" spans="1:29" ht="56.65" customHeight="1" x14ac:dyDescent="0.25">
      <c r="A20" s="7" t="s">
        <v>6</v>
      </c>
      <c r="B20" s="7" t="s">
        <v>7</v>
      </c>
      <c r="C20" s="7" t="s">
        <v>8</v>
      </c>
      <c r="D20" s="7" t="s">
        <v>9</v>
      </c>
      <c r="E20" s="7" t="s">
        <v>10</v>
      </c>
      <c r="F20" s="7" t="s">
        <v>11</v>
      </c>
      <c r="G20" s="7" t="s">
        <v>12</v>
      </c>
      <c r="H20" s="7" t="s">
        <v>25</v>
      </c>
      <c r="M20" s="7"/>
      <c r="N20" s="7" t="s">
        <v>19</v>
      </c>
      <c r="O20" s="7" t="s">
        <v>15</v>
      </c>
      <c r="P20" s="7" t="s">
        <v>16</v>
      </c>
      <c r="Q20" s="7" t="s">
        <v>17</v>
      </c>
      <c r="R20" s="7" t="s">
        <v>20</v>
      </c>
      <c r="S20" s="7" t="s">
        <v>15</v>
      </c>
      <c r="T20" s="7" t="s">
        <v>16</v>
      </c>
      <c r="U20" s="7" t="s">
        <v>17</v>
      </c>
      <c r="V20" s="7" t="s">
        <v>22</v>
      </c>
      <c r="W20" s="7" t="s">
        <v>15</v>
      </c>
      <c r="X20" s="7" t="s">
        <v>16</v>
      </c>
      <c r="Y20" s="7" t="s">
        <v>17</v>
      </c>
      <c r="Z20" s="4" t="s">
        <v>21</v>
      </c>
      <c r="AA20" s="7" t="s">
        <v>15</v>
      </c>
      <c r="AB20" s="7" t="s">
        <v>16</v>
      </c>
      <c r="AC20" s="7" t="s">
        <v>17</v>
      </c>
    </row>
    <row r="21" spans="1:29" ht="56.65" customHeight="1" x14ac:dyDescent="0.25">
      <c r="A21" s="12" t="str">
        <f>MID(A$28,$I21,1)</f>
        <v/>
      </c>
      <c r="B21" s="12" t="str">
        <f t="shared" ref="A21:H27" si="5">MID(B$28,$I21,1)</f>
        <v/>
      </c>
      <c r="C21" s="12" t="str">
        <f t="shared" si="5"/>
        <v/>
      </c>
      <c r="D21" s="12" t="str">
        <f t="shared" si="5"/>
        <v/>
      </c>
      <c r="E21" s="12" t="str">
        <f t="shared" si="5"/>
        <v/>
      </c>
      <c r="F21" s="12" t="str">
        <f t="shared" si="5"/>
        <v/>
      </c>
      <c r="G21" s="12" t="str">
        <f t="shared" si="5"/>
        <v/>
      </c>
      <c r="H21" s="12" t="str">
        <f t="shared" si="5"/>
        <v/>
      </c>
      <c r="I21" s="18">
        <v>7</v>
      </c>
      <c r="J21" s="18" t="s">
        <v>34</v>
      </c>
      <c r="L21" s="18">
        <f>IF(AND(L22=L23,L22=L24),1,IF(AND(L22&lt;L23,L22&lt;L24),1,IF(L23&lt;L22,2,IF(L24&lt;L23,3,1))))</f>
        <v>1</v>
      </c>
      <c r="N21" s="14" t="str">
        <f>IF(A27&lt;&gt;"",A27," ")&amp;IF(B27&lt;&gt;"",B27," ")&amp;IF(C27&lt;&gt;"",C27," ")&amp;IF(D27&lt;&gt;"",D27," ")&amp;IF(E27&lt;&gt;"",E27," ")&amp;IF(F27&lt;&gt;"",F27," ")&amp;IF(G27&lt;&gt;"",G27," ")&amp;IF(H27&lt;&gt;"",H27," ")</f>
        <v xml:space="preserve">        </v>
      </c>
      <c r="O21" s="14" t="b">
        <f>ISERROR(SEARCH(1111,N21,1))</f>
        <v>1</v>
      </c>
      <c r="P21" s="14" t="b">
        <f>ISERROR(SEARCH(2222,N21,1))</f>
        <v>1</v>
      </c>
      <c r="Q21" s="15" t="b">
        <f>ISERROR(SEARCH(3333,N21,1))</f>
        <v>1</v>
      </c>
      <c r="R21" s="14">
        <f>A28</f>
        <v>0</v>
      </c>
      <c r="S21" s="14" t="b">
        <f>ISERROR(SEARCH(1111,R21,1))</f>
        <v>1</v>
      </c>
      <c r="T21" s="14" t="b">
        <f>ISERROR(SEARCH(2222,R21,1))</f>
        <v>1</v>
      </c>
      <c r="U21" s="14" t="b">
        <f>ISERROR(SEARCH(3333,R21,1))</f>
        <v>1</v>
      </c>
      <c r="V21" s="14" t="str">
        <f>IF(D27&lt;&gt;"",D27," ")&amp;IF(C26&lt;&gt;"",C26," ")&amp;IF(B25&lt;&gt;"",B25," ")&amp;IF(A24&lt;&gt;"",A24," ")</f>
        <v xml:space="preserve">    </v>
      </c>
      <c r="W21" s="14" t="b">
        <f t="shared" ref="W21:W22" si="6">ISERROR(SEARCH(1111,V21,1))</f>
        <v>1</v>
      </c>
      <c r="X21" s="14" t="b">
        <f t="shared" ref="X21:X22" si="7">ISERROR(SEARCH(2222,V21,1))</f>
        <v>1</v>
      </c>
      <c r="Y21" s="14" t="b">
        <f t="shared" ref="Y21:Y22" si="8">ISERROR(SEARCH(3333,V21,1))</f>
        <v>1</v>
      </c>
      <c r="Z21" s="14" t="str">
        <f>IF(E27&lt;&gt;"",E27," ")&amp;IF(F26&lt;&gt;"",F26," ")&amp;IF(G25&lt;&gt;"",G25," ")&amp;IF(H24&lt;&gt;"",H24," ")</f>
        <v xml:space="preserve">    </v>
      </c>
      <c r="AA21" s="14" t="b">
        <f t="shared" ref="AA21:AA22" si="9">ISERROR(SEARCH(1111,Z21,1))</f>
        <v>1</v>
      </c>
      <c r="AB21" s="14" t="b">
        <f t="shared" ref="AB21:AB22" si="10">ISERROR(SEARCH(2222,Z21,1))</f>
        <v>1</v>
      </c>
      <c r="AC21" s="14" t="b">
        <f t="shared" ref="AC21:AC22" si="11">ISERROR(SEARCH(3333,Z21,1))</f>
        <v>1</v>
      </c>
    </row>
    <row r="22" spans="1:29" ht="56.65" customHeight="1" x14ac:dyDescent="0.25">
      <c r="A22" s="12" t="str">
        <f t="shared" ref="A22:A26" si="12">MID(A$28,$I22,1)</f>
        <v/>
      </c>
      <c r="B22" s="12" t="str">
        <f t="shared" si="5"/>
        <v/>
      </c>
      <c r="C22" s="12" t="str">
        <f t="shared" si="5"/>
        <v/>
      </c>
      <c r="D22" s="12" t="str">
        <f t="shared" si="5"/>
        <v/>
      </c>
      <c r="E22" s="12" t="str">
        <f t="shared" si="5"/>
        <v/>
      </c>
      <c r="F22" s="12" t="str">
        <f t="shared" si="5"/>
        <v/>
      </c>
      <c r="G22" s="12" t="str">
        <f t="shared" si="5"/>
        <v/>
      </c>
      <c r="H22" s="12" t="str">
        <f t="shared" si="5"/>
        <v/>
      </c>
      <c r="I22" s="18">
        <v>6</v>
      </c>
      <c r="J22" s="18" t="s">
        <v>35</v>
      </c>
      <c r="L22" s="18">
        <f>COUNTIF(A21:H27,"1")</f>
        <v>0</v>
      </c>
      <c r="N22" s="14" t="str">
        <f>IF(A26&lt;&gt;"",A26," ")&amp;IF(B26&lt;&gt;"",B26," ")&amp;IF(C26&lt;&gt;"",C26," ")&amp;IF(D26&lt;&gt;"",D26," ")&amp;IF(E26&lt;&gt;"",E26," ")&amp;IF(F26&lt;&gt;"",F26," ")&amp;IF(G26&lt;&gt;"",G26," ")&amp;IF(H26&lt;&gt;"",H26," ")</f>
        <v xml:space="preserve">        </v>
      </c>
      <c r="O22" s="14" t="b">
        <f t="shared" ref="O22:O27" si="13">ISERROR(SEARCH(1111,N22,1))</f>
        <v>1</v>
      </c>
      <c r="P22" s="14" t="b">
        <f t="shared" ref="P22:P27" si="14">ISERROR(SEARCH(2222,N22,1))</f>
        <v>1</v>
      </c>
      <c r="Q22" s="15" t="b">
        <f t="shared" ref="Q22:Q27" si="15">ISERROR(SEARCH(3333,N22,1))</f>
        <v>1</v>
      </c>
      <c r="R22" s="14">
        <f>B28</f>
        <v>0</v>
      </c>
      <c r="S22" s="14" t="b">
        <f t="shared" ref="S22:S28" si="16">ISERROR(SEARCH(1111,R22,1))</f>
        <v>1</v>
      </c>
      <c r="T22" s="14" t="b">
        <f t="shared" ref="T22:T28" si="17">ISERROR(SEARCH(2222,R22,1))</f>
        <v>1</v>
      </c>
      <c r="U22" s="14" t="b">
        <f t="shared" ref="U22:U28" si="18">ISERROR(SEARCH(3333,R22,1))</f>
        <v>1</v>
      </c>
      <c r="V22" s="14" t="str">
        <f>IF(E27&lt;&gt;"",E27," ")&amp;IF(D26&lt;&gt;"",D26," ")&amp;IF(C25&lt;&gt;"",C25," ")&amp;IF(B24&lt;&gt;"",B24," ")&amp;IF(A23&lt;&gt;"",A23," ")</f>
        <v xml:space="preserve">     </v>
      </c>
      <c r="W22" s="14" t="b">
        <f t="shared" si="6"/>
        <v>1</v>
      </c>
      <c r="X22" s="14" t="b">
        <f t="shared" si="7"/>
        <v>1</v>
      </c>
      <c r="Y22" s="14" t="b">
        <f t="shared" si="8"/>
        <v>1</v>
      </c>
      <c r="Z22" s="14" t="str">
        <f>IF(D27&lt;&gt;"",D27," ")&amp;IF(E26&lt;&gt;"",E26," ")&amp;IF(F25&lt;&gt;"",F25," ")&amp;IF(G24&lt;&gt;"",G24," ")&amp;IF(H23&lt;&gt;"",H23," ")</f>
        <v xml:space="preserve">     </v>
      </c>
      <c r="AA22" s="14" t="b">
        <f t="shared" si="9"/>
        <v>1</v>
      </c>
      <c r="AB22" s="14" t="b">
        <f t="shared" si="10"/>
        <v>1</v>
      </c>
      <c r="AC22" s="14" t="b">
        <f t="shared" si="11"/>
        <v>1</v>
      </c>
    </row>
    <row r="23" spans="1:29" ht="56.65" customHeight="1" x14ac:dyDescent="0.25">
      <c r="A23" s="12" t="str">
        <f t="shared" si="12"/>
        <v/>
      </c>
      <c r="B23" s="12" t="str">
        <f t="shared" si="5"/>
        <v/>
      </c>
      <c r="C23" s="12" t="str">
        <f t="shared" si="5"/>
        <v/>
      </c>
      <c r="D23" s="12" t="str">
        <f t="shared" si="5"/>
        <v/>
      </c>
      <c r="E23" s="12" t="str">
        <f t="shared" si="5"/>
        <v/>
      </c>
      <c r="F23" s="12" t="str">
        <f t="shared" si="5"/>
        <v/>
      </c>
      <c r="G23" s="12" t="str">
        <f t="shared" si="5"/>
        <v/>
      </c>
      <c r="H23" s="12" t="str">
        <f t="shared" si="5"/>
        <v/>
      </c>
      <c r="I23" s="18">
        <v>5</v>
      </c>
      <c r="J23" s="18" t="s">
        <v>36</v>
      </c>
      <c r="L23" s="18">
        <f>COUNTIF(A21:H27,"2")</f>
        <v>0</v>
      </c>
      <c r="N23" s="14" t="str">
        <f>IF(A25&lt;&gt;"",A25," ")&amp;IF(B25&lt;&gt;"",B25," ")&amp;IF(C25&lt;&gt;"",C25," ")&amp;IF(D25&lt;&gt;"",D25," ")&amp;IF(E25&lt;&gt;"",E25," ")&amp;IF(F25&lt;&gt;"",F25," ")&amp;IF(G25&lt;&gt;"",G25," ")&amp;IF(H25&lt;&gt;"",H25," ")</f>
        <v xml:space="preserve">        </v>
      </c>
      <c r="O23" s="14" t="b">
        <f t="shared" si="13"/>
        <v>1</v>
      </c>
      <c r="P23" s="14" t="b">
        <f t="shared" si="14"/>
        <v>1</v>
      </c>
      <c r="Q23" s="15" t="b">
        <f t="shared" si="15"/>
        <v>1</v>
      </c>
      <c r="R23" s="14">
        <f>C28</f>
        <v>0</v>
      </c>
      <c r="S23" s="14" t="b">
        <f t="shared" si="16"/>
        <v>1</v>
      </c>
      <c r="T23" s="14" t="b">
        <f t="shared" si="17"/>
        <v>1</v>
      </c>
      <c r="U23" s="14" t="b">
        <f t="shared" si="18"/>
        <v>1</v>
      </c>
      <c r="V23" s="14" t="str">
        <f>IF(F27&lt;&gt;"",F27," ")&amp;IF(E26&lt;&gt;"",E26," ")&amp;IF(D25&lt;&gt;"",D25," ")&amp;IF(C24&lt;&gt;"",C24," ")&amp;IF(B23&lt;&gt;"",B23," ")&amp;IF(A22&lt;&gt;"",A22," ")</f>
        <v xml:space="preserve">      </v>
      </c>
      <c r="W23" s="14" t="b">
        <f>ISERROR(SEARCH(1111,V23,1))</f>
        <v>1</v>
      </c>
      <c r="X23" s="14" t="b">
        <f>ISERROR(SEARCH(2222,V23,1))</f>
        <v>1</v>
      </c>
      <c r="Y23" s="14" t="b">
        <f>ISERROR(SEARCH(3333,V23,1))</f>
        <v>1</v>
      </c>
      <c r="Z23" s="14" t="str">
        <f>IF(C27&lt;&gt;"",C27," ")&amp;IF(D26&lt;&gt;"",D26," ")&amp;IF(E25&lt;&gt;"",E25," ")&amp;IF(F24&lt;&gt;"",F24," ")&amp;IF(G23&lt;&gt;"",G23," ")&amp;IF(H22&lt;&gt;"",H22," ")</f>
        <v xml:space="preserve">      </v>
      </c>
      <c r="AA23" s="14" t="b">
        <f>ISERROR(SEARCH(1111,Z23,1))</f>
        <v>1</v>
      </c>
      <c r="AB23" s="14" t="b">
        <f>ISERROR(SEARCH(2222,Z23,1))</f>
        <v>1</v>
      </c>
      <c r="AC23" s="14" t="b">
        <f>ISERROR(SEARCH(3333,Z23,1))</f>
        <v>1</v>
      </c>
    </row>
    <row r="24" spans="1:29" ht="56.65" customHeight="1" x14ac:dyDescent="0.25">
      <c r="A24" s="12" t="str">
        <f t="shared" si="12"/>
        <v/>
      </c>
      <c r="B24" s="12" t="str">
        <f t="shared" si="5"/>
        <v/>
      </c>
      <c r="C24" s="12" t="str">
        <f t="shared" si="5"/>
        <v/>
      </c>
      <c r="D24" s="12" t="str">
        <f t="shared" si="5"/>
        <v/>
      </c>
      <c r="E24" s="12" t="str">
        <f t="shared" si="5"/>
        <v/>
      </c>
      <c r="F24" s="12" t="str">
        <f t="shared" si="5"/>
        <v/>
      </c>
      <c r="G24" s="12" t="str">
        <f t="shared" si="5"/>
        <v/>
      </c>
      <c r="H24" s="12" t="str">
        <f t="shared" si="5"/>
        <v/>
      </c>
      <c r="I24" s="18">
        <v>4</v>
      </c>
      <c r="J24" s="18" t="s">
        <v>37</v>
      </c>
      <c r="L24" s="18">
        <f>COUNTIF(A21:H27,"3")</f>
        <v>0</v>
      </c>
      <c r="N24" s="14" t="str">
        <f>IF(A24&lt;&gt;"",A24," ")&amp;IF(B24&lt;&gt;"",B24," ")&amp;IF(C24&lt;&gt;"",C24," ")&amp;IF(D24&lt;&gt;"",D24," ")&amp;IF(E24&lt;&gt;"",E24," ")&amp;IF(F24&lt;&gt;"",F24," ")&amp;IF(G24&lt;&gt;"",G24," ")&amp;IF(H24&lt;&gt;"",H24," ")</f>
        <v xml:space="preserve">        </v>
      </c>
      <c r="O24" s="14" t="b">
        <f t="shared" si="13"/>
        <v>1</v>
      </c>
      <c r="P24" s="14" t="b">
        <f t="shared" si="14"/>
        <v>1</v>
      </c>
      <c r="Q24" s="15" t="b">
        <f t="shared" si="15"/>
        <v>1</v>
      </c>
      <c r="R24" s="14">
        <f>D28</f>
        <v>0</v>
      </c>
      <c r="S24" s="14" t="b">
        <f t="shared" si="16"/>
        <v>1</v>
      </c>
      <c r="T24" s="14" t="b">
        <f t="shared" si="17"/>
        <v>1</v>
      </c>
      <c r="U24" s="14" t="b">
        <f t="shared" si="18"/>
        <v>1</v>
      </c>
      <c r="V24" s="14" t="str">
        <f>IF(G27&lt;&gt;"",G27," ")&amp;IF(F26&lt;&gt;"",F26," ")&amp;IF(E25&lt;&gt;"",E25," ")&amp;IF(D24&lt;&gt;"",D24," ")&amp;IF(C23&lt;&gt;"",C23," ")&amp;IF(B22&lt;&gt;"",B22," ")&amp;IF(A21&lt;&gt;"",A21," ")</f>
        <v xml:space="preserve">       </v>
      </c>
      <c r="W24" s="14" t="b">
        <f t="shared" ref="W24:W28" si="19">ISERROR(SEARCH(1111,V24,1))</f>
        <v>1</v>
      </c>
      <c r="X24" s="14" t="b">
        <f t="shared" ref="X24:X26" si="20">ISERROR(SEARCH(2222,V24,1))</f>
        <v>1</v>
      </c>
      <c r="Y24" s="14" t="b">
        <f t="shared" ref="Y24:Y26" si="21">ISERROR(SEARCH(3333,V24,1))</f>
        <v>1</v>
      </c>
      <c r="Z24" s="14" t="str">
        <f>IF(B27&lt;&gt;"",B27," ")&amp;IF(C26&lt;&gt;"",C26," ")&amp;IF(D25&lt;&gt;"",D25," ")&amp;IF(E24&lt;&gt;"",E24," ")&amp;IF(F23&lt;&gt;"",F23," ")&amp;IF(G22&lt;&gt;"",G22," ")&amp;IF(H21&lt;&gt;"",H21," ")</f>
        <v xml:space="preserve">       </v>
      </c>
      <c r="AA24" s="14" t="b">
        <f t="shared" ref="AA24:AA28" si="22">ISERROR(SEARCH(1111,Z24,1))</f>
        <v>1</v>
      </c>
      <c r="AB24" s="14" t="b">
        <f t="shared" ref="AB24:AB26" si="23">ISERROR(SEARCH(2222,Z24,1))</f>
        <v>1</v>
      </c>
      <c r="AC24" s="14" t="b">
        <f t="shared" ref="AC24:AC26" si="24">ISERROR(SEARCH(3333,Z24,1))</f>
        <v>1</v>
      </c>
    </row>
    <row r="25" spans="1:29" ht="56.65" customHeight="1" x14ac:dyDescent="0.25">
      <c r="A25" s="12" t="str">
        <f t="shared" si="12"/>
        <v/>
      </c>
      <c r="B25" s="12" t="str">
        <f t="shared" si="5"/>
        <v/>
      </c>
      <c r="C25" s="12" t="str">
        <f t="shared" si="5"/>
        <v/>
      </c>
      <c r="D25" s="12" t="str">
        <f t="shared" si="5"/>
        <v/>
      </c>
      <c r="E25" s="12" t="str">
        <f t="shared" si="5"/>
        <v/>
      </c>
      <c r="F25" s="12" t="str">
        <f t="shared" si="5"/>
        <v/>
      </c>
      <c r="G25" s="12" t="str">
        <f t="shared" si="5"/>
        <v/>
      </c>
      <c r="H25" s="12" t="str">
        <f t="shared" si="5"/>
        <v/>
      </c>
      <c r="I25" s="18">
        <v>3</v>
      </c>
      <c r="J25" s="21" t="str">
        <f>+N5</f>
        <v>J1</v>
      </c>
      <c r="L25" s="18">
        <f>+O28+S29+W29+AA29</f>
        <v>0</v>
      </c>
      <c r="N25" s="14" t="str">
        <f>IF(A23&lt;&gt;"",A23," ")&amp;IF(B23&lt;&gt;"",B23," ")&amp;IF(C23&lt;&gt;"",C23," ")&amp;IF(D23&lt;&gt;"",D23," ")&amp;IF(E23&lt;&gt;"",E23," ")&amp;IF(F23&lt;&gt;"",F23," ")&amp;IF(G23&lt;&gt;"",G23," ")&amp;IF(H23&lt;&gt;"",H23," ")</f>
        <v xml:space="preserve">        </v>
      </c>
      <c r="O25" s="14" t="b">
        <f t="shared" si="13"/>
        <v>1</v>
      </c>
      <c r="P25" s="14" t="b">
        <f t="shared" si="14"/>
        <v>1</v>
      </c>
      <c r="Q25" s="15" t="b">
        <f t="shared" si="15"/>
        <v>1</v>
      </c>
      <c r="R25" s="14">
        <f>E28</f>
        <v>0</v>
      </c>
      <c r="S25" s="14" t="b">
        <f t="shared" si="16"/>
        <v>1</v>
      </c>
      <c r="T25" s="14" t="b">
        <f t="shared" si="17"/>
        <v>1</v>
      </c>
      <c r="U25" s="14" t="b">
        <f t="shared" si="18"/>
        <v>1</v>
      </c>
      <c r="V25" s="14" t="str">
        <f>IF(H27&lt;&gt;"",H27," ")&amp;IF(G26&lt;&gt;"",G26," ")&amp;IF(F25&lt;&gt;"",F25," ")&amp;IF(E24&lt;&gt;"",E24," ")&amp;IF(D23&lt;&gt;"",D23," ")&amp;IF(C22&lt;&gt;"",C22," ")&amp;IF(B21&lt;&gt;"",B21," ")</f>
        <v xml:space="preserve">       </v>
      </c>
      <c r="W25" s="14" t="b">
        <f t="shared" si="19"/>
        <v>1</v>
      </c>
      <c r="X25" s="14" t="b">
        <f t="shared" si="20"/>
        <v>1</v>
      </c>
      <c r="Y25" s="14" t="b">
        <f t="shared" si="21"/>
        <v>1</v>
      </c>
      <c r="Z25" s="14" t="str">
        <f>IF(A27&lt;&gt;"",A27," ")&amp;IF(B26&lt;&gt;"",B26," ")&amp;IF(C25&lt;&gt;"",C25," ")&amp;IF(D24&lt;&gt;"",D24," ")&amp;IF(E23&lt;&gt;"",E223," ")&amp;IF(F22&lt;&gt;"",F22," ")&amp;IF(G21&lt;&gt;"",G21," ")</f>
        <v xml:space="preserve">       </v>
      </c>
      <c r="AA25" s="14" t="b">
        <f t="shared" si="22"/>
        <v>1</v>
      </c>
      <c r="AB25" s="14" t="b">
        <f t="shared" si="23"/>
        <v>1</v>
      </c>
      <c r="AC25" s="14" t="b">
        <f t="shared" si="24"/>
        <v>1</v>
      </c>
    </row>
    <row r="26" spans="1:29" ht="56.65" customHeight="1" x14ac:dyDescent="0.25">
      <c r="A26" s="12" t="str">
        <f t="shared" si="12"/>
        <v/>
      </c>
      <c r="B26" s="12" t="str">
        <f t="shared" si="5"/>
        <v/>
      </c>
      <c r="C26" s="12" t="str">
        <f t="shared" si="5"/>
        <v/>
      </c>
      <c r="D26" s="12" t="str">
        <f t="shared" si="5"/>
        <v/>
      </c>
      <c r="E26" s="12" t="str">
        <f t="shared" si="5"/>
        <v/>
      </c>
      <c r="F26" s="12" t="str">
        <f t="shared" si="5"/>
        <v/>
      </c>
      <c r="G26" s="12" t="str">
        <f t="shared" si="5"/>
        <v/>
      </c>
      <c r="H26" s="12" t="str">
        <f t="shared" si="5"/>
        <v/>
      </c>
      <c r="I26" s="18">
        <v>2</v>
      </c>
      <c r="J26" s="21" t="str">
        <f>+N6</f>
        <v>J2</v>
      </c>
      <c r="L26" s="18">
        <f>P28+T29+X29+AB29</f>
        <v>0</v>
      </c>
      <c r="N26" s="14" t="str">
        <f>IF(A22&lt;&gt;"",A22," ")&amp;IF(B22&lt;&gt;"",B22," ")&amp;IF(C22&lt;&gt;"",C22," ")&amp;IF(D22&lt;&gt;"",D22," ")&amp;IF(E22&lt;&gt;"",E22," ")&amp;IF(F22&lt;&gt;"",F22," ")&amp;IF(G22&lt;&gt;"",G22," ")&amp;IF(H22&lt;&gt;"",H22," ")</f>
        <v xml:space="preserve">        </v>
      </c>
      <c r="O26" s="14" t="b">
        <f t="shared" si="13"/>
        <v>1</v>
      </c>
      <c r="P26" s="14" t="b">
        <f t="shared" si="14"/>
        <v>1</v>
      </c>
      <c r="Q26" s="15" t="b">
        <f t="shared" si="15"/>
        <v>1</v>
      </c>
      <c r="R26" s="14">
        <f>F28</f>
        <v>0</v>
      </c>
      <c r="S26" s="14" t="b">
        <f t="shared" si="16"/>
        <v>1</v>
      </c>
      <c r="T26" s="14" t="b">
        <f t="shared" si="17"/>
        <v>1</v>
      </c>
      <c r="U26" s="14" t="b">
        <f t="shared" si="18"/>
        <v>1</v>
      </c>
      <c r="V26" s="14" t="str">
        <f>IF(H26&lt;&gt;"",H26," ")&amp;IF(G25&lt;&gt;"",G25," ")&amp;IF(F24&lt;&gt;"",F24," ")&amp;IF(E23&lt;&gt;"",E23," ")&amp;IF(D22&lt;&gt;"",D22," ")&amp;IF(C21&lt;&gt;"",C21," ")</f>
        <v xml:space="preserve">      </v>
      </c>
      <c r="W26" s="14" t="b">
        <f t="shared" si="19"/>
        <v>1</v>
      </c>
      <c r="X26" s="14" t="b">
        <f t="shared" si="20"/>
        <v>1</v>
      </c>
      <c r="Y26" s="14" t="b">
        <f t="shared" si="21"/>
        <v>1</v>
      </c>
      <c r="Z26" s="14" t="str">
        <f>IF(A26&lt;&gt;"",A26," ")&amp;IF(B25&lt;&gt;"",B25," ")&amp;IF(C24&lt;&gt;"",C24," ")&amp;IF(D23&lt;&gt;"",D23," ")&amp;IF(E22&lt;&gt;"",E22," ")&amp;IF(F21&lt;&gt;"",F21," ")</f>
        <v xml:space="preserve">      </v>
      </c>
      <c r="AA26" s="14" t="b">
        <f t="shared" si="22"/>
        <v>1</v>
      </c>
      <c r="AB26" s="14" t="b">
        <f t="shared" si="23"/>
        <v>1</v>
      </c>
      <c r="AC26" s="14" t="b">
        <f t="shared" si="24"/>
        <v>1</v>
      </c>
    </row>
    <row r="27" spans="1:29" ht="56.65" customHeight="1" x14ac:dyDescent="0.25">
      <c r="A27" s="12" t="str">
        <f t="shared" si="5"/>
        <v/>
      </c>
      <c r="B27" s="12" t="str">
        <f t="shared" si="5"/>
        <v/>
      </c>
      <c r="C27" s="12" t="str">
        <f t="shared" si="5"/>
        <v/>
      </c>
      <c r="D27" s="12" t="str">
        <f t="shared" si="5"/>
        <v/>
      </c>
      <c r="E27" s="12" t="str">
        <f t="shared" si="5"/>
        <v/>
      </c>
      <c r="F27" s="12" t="str">
        <f t="shared" si="5"/>
        <v/>
      </c>
      <c r="G27" s="12" t="str">
        <f t="shared" si="5"/>
        <v/>
      </c>
      <c r="H27" s="12" t="str">
        <f t="shared" si="5"/>
        <v/>
      </c>
      <c r="I27" s="19">
        <v>1</v>
      </c>
      <c r="J27" s="21" t="str">
        <f>+N7</f>
        <v>J3</v>
      </c>
      <c r="L27" s="18">
        <f>Q28+U29+Y29+AC29</f>
        <v>0</v>
      </c>
      <c r="N27" s="14" t="str">
        <f>IF(A21&lt;&gt;"",A21," ")&amp;IF(B21&lt;&gt;"",B21," ")&amp;IF(C21&lt;&gt;"",C21," ")&amp;IF(D21&lt;&gt;"",D21," ")&amp;IF(E21&lt;&gt;"",E21," ")&amp;IF(F21&lt;&gt;"",F21," ")&amp;IF(G21&lt;&gt;"",G21," ")&amp;IF(H21&lt;&gt;"",H21," ")</f>
        <v xml:space="preserve">        </v>
      </c>
      <c r="O27" s="14" t="b">
        <f t="shared" si="13"/>
        <v>1</v>
      </c>
      <c r="P27" s="14" t="b">
        <f t="shared" si="14"/>
        <v>1</v>
      </c>
      <c r="Q27" s="15" t="b">
        <f t="shared" si="15"/>
        <v>1</v>
      </c>
      <c r="R27" s="14">
        <f>G28</f>
        <v>0</v>
      </c>
      <c r="S27" s="14" t="b">
        <f t="shared" si="16"/>
        <v>1</v>
      </c>
      <c r="T27" s="14" t="b">
        <f t="shared" si="17"/>
        <v>1</v>
      </c>
      <c r="U27" s="14" t="b">
        <f t="shared" si="18"/>
        <v>1</v>
      </c>
      <c r="V27" s="14" t="str">
        <f>IF(H25&lt;&gt;"",H25," ")&amp;IF(G24&lt;&gt;"",G24," ")&amp;IF(F23&lt;&gt;"",F23," ")&amp;IF(E22&lt;&gt;"",E22," ")&amp;IF(D21&lt;&gt;"",D21," ")</f>
        <v xml:space="preserve">     </v>
      </c>
      <c r="W27" s="14" t="b">
        <f t="shared" si="19"/>
        <v>1</v>
      </c>
      <c r="X27" s="14" t="b">
        <f t="shared" ref="X27:X28" si="25">ISERROR(SEARCH(2222,V27,1))</f>
        <v>1</v>
      </c>
      <c r="Y27" s="14" t="b">
        <f t="shared" ref="Y27:Y28" si="26">ISERROR(SEARCH(3333,V27,1))</f>
        <v>1</v>
      </c>
      <c r="Z27" s="14" t="str">
        <f>IF(A25&lt;&gt;"",A25," ")&amp;IF(B24&lt;&gt;"",B24," ")&amp;IF(C23&lt;&gt;"",C23," ")&amp;IF(D22&lt;&gt;"",D22," ")&amp;IF(E21&lt;&gt;"",E21," ")</f>
        <v xml:space="preserve">     </v>
      </c>
      <c r="AA27" s="14" t="b">
        <f t="shared" si="22"/>
        <v>1</v>
      </c>
      <c r="AB27" s="14" t="b">
        <f t="shared" ref="AB27:AB28" si="27">ISERROR(SEARCH(2222,Z27,1))</f>
        <v>1</v>
      </c>
      <c r="AC27" s="14" t="b">
        <f t="shared" ref="AC27:AC28" si="28">ISERROR(SEARCH(3333,Z27,1))</f>
        <v>1</v>
      </c>
    </row>
    <row r="28" spans="1:29" ht="56.65" customHeight="1" x14ac:dyDescent="0.25">
      <c r="A28" s="22"/>
      <c r="B28" s="22"/>
      <c r="C28" s="22"/>
      <c r="D28" s="22"/>
      <c r="E28" s="22"/>
      <c r="F28" s="22"/>
      <c r="G28" s="22"/>
      <c r="H28" s="22"/>
      <c r="I28" s="20" t="s">
        <v>23</v>
      </c>
      <c r="O28" s="16">
        <f>COUNTIF(O21:O27,"FAUX")</f>
        <v>0</v>
      </c>
      <c r="P28" s="16">
        <f t="shared" ref="P28:Q28" si="29">COUNTIF(P21:P27,"FAUX")</f>
        <v>0</v>
      </c>
      <c r="Q28" s="16">
        <f t="shared" si="29"/>
        <v>0</v>
      </c>
      <c r="R28" s="14">
        <f>H28</f>
        <v>0</v>
      </c>
      <c r="S28" s="14" t="b">
        <f t="shared" si="16"/>
        <v>1</v>
      </c>
      <c r="T28" s="14" t="b">
        <f t="shared" si="17"/>
        <v>1</v>
      </c>
      <c r="U28" s="14" t="b">
        <f t="shared" si="18"/>
        <v>1</v>
      </c>
      <c r="V28" s="14" t="str">
        <f>IF(H24&lt;&gt;"",H24," ")&amp;IF(G23&lt;&gt;"",G23," ")&amp;IF(F22&lt;&gt;"",F22," ")&amp;IF(E21&lt;&gt;"",E21," ")</f>
        <v xml:space="preserve">    </v>
      </c>
      <c r="W28" s="14" t="b">
        <f t="shared" si="19"/>
        <v>1</v>
      </c>
      <c r="X28" s="14" t="b">
        <f t="shared" si="25"/>
        <v>1</v>
      </c>
      <c r="Y28" s="14" t="b">
        <f t="shared" si="26"/>
        <v>1</v>
      </c>
      <c r="Z28" s="14" t="str">
        <f>IF(A24&lt;&gt;"",A24," ")&amp;IF(B23&lt;&gt;"",B23," ")&amp;IF(C22&lt;&gt;"",C22," ")&amp;IF(D21&lt;&gt;"",D21," ")</f>
        <v xml:space="preserve">    </v>
      </c>
      <c r="AA28" s="14" t="b">
        <f t="shared" si="22"/>
        <v>1</v>
      </c>
      <c r="AB28" s="14" t="b">
        <f t="shared" si="27"/>
        <v>1</v>
      </c>
      <c r="AC28" s="14" t="b">
        <f t="shared" si="28"/>
        <v>1</v>
      </c>
    </row>
    <row r="29" spans="1:29" ht="56.65" customHeight="1" x14ac:dyDescent="0.25">
      <c r="A29" s="12" t="str">
        <f>A28&amp;$L$21</f>
        <v>1</v>
      </c>
      <c r="B29" s="12" t="str">
        <f t="shared" ref="B29:H29" si="30">B28&amp;$L$21</f>
        <v>1</v>
      </c>
      <c r="C29" s="12" t="str">
        <f t="shared" si="30"/>
        <v>1</v>
      </c>
      <c r="D29" s="12" t="str">
        <f t="shared" si="30"/>
        <v>1</v>
      </c>
      <c r="E29" s="12" t="str">
        <f t="shared" si="30"/>
        <v>1</v>
      </c>
      <c r="F29" s="12" t="str">
        <f t="shared" si="30"/>
        <v>1</v>
      </c>
      <c r="G29" s="12" t="str">
        <f>G28&amp;$L$21</f>
        <v>1</v>
      </c>
      <c r="H29" s="12" t="str">
        <f t="shared" si="30"/>
        <v>1</v>
      </c>
      <c r="I29" s="4" t="s">
        <v>24</v>
      </c>
      <c r="S29" s="16">
        <f>COUNTIF(S21:S28,"FAUX")</f>
        <v>0</v>
      </c>
      <c r="T29" s="16">
        <f t="shared" ref="T29:U29" si="31">COUNTIF(T21:T28,"FAUX")</f>
        <v>0</v>
      </c>
      <c r="U29" s="16">
        <f t="shared" si="31"/>
        <v>0</v>
      </c>
      <c r="W29" s="16">
        <f>COUNTIF(W21:W28,"FAUX")</f>
        <v>0</v>
      </c>
      <c r="X29" s="16">
        <f t="shared" ref="X29:Y29" si="32">COUNTIF(X21:X28,"FAUX")</f>
        <v>0</v>
      </c>
      <c r="Y29" s="16">
        <f t="shared" si="32"/>
        <v>0</v>
      </c>
      <c r="AA29" s="16">
        <f>COUNTIF(AA21:AA28,"FAUX")</f>
        <v>0</v>
      </c>
      <c r="AB29" s="16">
        <f t="shared" ref="AB29:AC29" si="33">COUNTIF(AB21:AB28,"FAUX")</f>
        <v>0</v>
      </c>
      <c r="AC29" s="16">
        <f t="shared" si="33"/>
        <v>0</v>
      </c>
    </row>
  </sheetData>
  <mergeCells count="1">
    <mergeCell ref="A1:H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5">
              <controlPr defaultSize="0" print="0" autoFill="0" autoPict="0" macro="[0]!miseazero_Click">
                <anchor moveWithCells="1" sizeWithCells="1">
                  <from>
                    <xdr:col>11</xdr:col>
                    <xdr:colOff>514350</xdr:colOff>
                    <xdr:row>5</xdr:row>
                    <xdr:rowOff>114300</xdr:rowOff>
                  </from>
                  <to>
                    <xdr:col>12</xdr:col>
                    <xdr:colOff>485775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5" name="Button 2">
              <controlPr defaultSize="0" print="0" autoFill="0" autoPict="0">
                <anchor moveWithCells="1" sizeWithCells="1">
                  <from>
                    <xdr:col>11</xdr:col>
                    <xdr:colOff>514350</xdr:colOff>
                    <xdr:row>4</xdr:row>
                    <xdr:rowOff>28575</xdr:rowOff>
                  </from>
                  <to>
                    <xdr:col>12</xdr:col>
                    <xdr:colOff>514350</xdr:colOff>
                    <xdr:row>4</xdr:row>
                    <xdr:rowOff>647700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1" r:id="rId6" name="Button 12">
              <controlPr defaultSize="0" print="0" autoFill="0" autoPict="0" macro="[0]!Nouvellepartie">
                <anchor moveWithCells="1" sizeWithCells="1">
                  <from>
                    <xdr:col>8</xdr:col>
                    <xdr:colOff>123825</xdr:colOff>
                    <xdr:row>0</xdr:row>
                    <xdr:rowOff>333375</xdr:rowOff>
                  </from>
                  <to>
                    <xdr:col>10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2" r:id="rId7" name="Button 4">
              <controlPr defaultSize="0" print="0" autoFill="0" autoPict="0" macro="[0]!Reprise">
                <anchor moveWithCells="1" sizeWithCells="1">
                  <from>
                    <xdr:col>10</xdr:col>
                    <xdr:colOff>123825</xdr:colOff>
                    <xdr:row>0</xdr:row>
                    <xdr:rowOff>333375</xdr:rowOff>
                  </from>
                  <to>
                    <xdr:col>12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3" r:id="rId8" name="Button 5">
              <controlPr defaultSize="0" print="0" autoFill="0" autoPict="0" macro="[0]!_xludf.Pause">
                <anchor moveWithCells="1" sizeWithCells="1">
                  <from>
                    <xdr:col>12</xdr:col>
                    <xdr:colOff>123825</xdr:colOff>
                    <xdr:row>0</xdr:row>
                    <xdr:rowOff>333375</xdr:rowOff>
                  </from>
                  <to>
                    <xdr:col>14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4" r:id="rId9" name="Button 6">
              <controlPr defaultSize="0" print="0" autoFill="0" autoPict="0" macro="[0]!AnnulerDernierCoup">
                <anchor moveWithCells="1" sizeWithCells="1">
                  <from>
                    <xdr:col>14</xdr:col>
                    <xdr:colOff>123825</xdr:colOff>
                    <xdr:row>0</xdr:row>
                    <xdr:rowOff>333375</xdr:rowOff>
                  </from>
                  <to>
                    <xdr:col>16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5" r:id="rId10" name="Button 7">
              <controlPr defaultSize="0" print="0" autoFill="0" autoPict="0" macro="[0]!RègleDuJeu">
                <anchor moveWithCells="1" sizeWithCells="1">
                  <from>
                    <xdr:col>16</xdr:col>
                    <xdr:colOff>123825</xdr:colOff>
                    <xdr:row>0</xdr:row>
                    <xdr:rowOff>333375</xdr:rowOff>
                  </from>
                  <to>
                    <xdr:col>18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6" r:id="rId11" name="Button 8">
              <controlPr defaultSize="0" print="0" autoFill="0" autoPict="0" macro="[0]!QuitterJeu">
                <anchor moveWithCells="1" sizeWithCells="1">
                  <from>
                    <xdr:col>18</xdr:col>
                    <xdr:colOff>123825</xdr:colOff>
                    <xdr:row>0</xdr:row>
                    <xdr:rowOff>333375</xdr:rowOff>
                  </from>
                  <to>
                    <xdr:col>20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AC29"/>
  <sheetViews>
    <sheetView zoomScale="60" zoomScaleNormal="60" workbookViewId="0">
      <selection activeCell="J4" sqref="J4"/>
    </sheetView>
  </sheetViews>
  <sheetFormatPr baseColWidth="10" defaultColWidth="11.28515625" defaultRowHeight="56.65" customHeight="1" x14ac:dyDescent="0.25"/>
  <cols>
    <col min="1" max="8" width="11.28515625" style="4"/>
    <col min="9" max="16" width="11.28515625" style="4" customWidth="1"/>
    <col min="17" max="16384" width="11.28515625" style="4"/>
  </cols>
  <sheetData>
    <row r="1" spans="1:20" ht="56.65" customHeight="1" x14ac:dyDescent="0.25">
      <c r="A1" s="46" t="s">
        <v>0</v>
      </c>
      <c r="B1" s="46"/>
      <c r="C1" s="46"/>
      <c r="D1" s="46"/>
      <c r="E1" s="46"/>
      <c r="F1" s="46"/>
      <c r="G1" s="46"/>
      <c r="H1" s="46"/>
    </row>
    <row r="2" spans="1:20" ht="56.65" customHeight="1" x14ac:dyDescent="0.9">
      <c r="A2" s="42"/>
      <c r="B2" s="42"/>
      <c r="C2" s="42"/>
      <c r="D2" s="42"/>
      <c r="E2" s="42"/>
      <c r="F2" s="42"/>
      <c r="G2" s="42"/>
    </row>
    <row r="3" spans="1:20" ht="56.65" customHeight="1" x14ac:dyDescent="0.25">
      <c r="A3" s="27" t="str">
        <f t="shared" ref="A3:H18" si="0">IF(A21="","",IF(A21="1",$O$5,IF(A21="2",$O$6,$O$7)))</f>
        <v/>
      </c>
      <c r="B3" s="27" t="str">
        <f t="shared" si="0"/>
        <v/>
      </c>
      <c r="C3" s="27" t="str">
        <f t="shared" si="0"/>
        <v/>
      </c>
      <c r="D3" s="27" t="str">
        <f t="shared" si="0"/>
        <v/>
      </c>
      <c r="E3" s="27" t="str">
        <f t="shared" si="0"/>
        <v/>
      </c>
      <c r="F3" s="27" t="str">
        <f t="shared" si="0"/>
        <v/>
      </c>
      <c r="G3" s="27" t="str">
        <f t="shared" si="0"/>
        <v/>
      </c>
      <c r="H3" s="27" t="str">
        <f>IF(H21="","",IF(H21="1",$O$5,IF(H21="2",$O$6,$O$7)))</f>
        <v/>
      </c>
    </row>
    <row r="4" spans="1:20" ht="56.65" customHeight="1" x14ac:dyDescent="0.25">
      <c r="A4" s="27" t="str">
        <f t="shared" si="0"/>
        <v/>
      </c>
      <c r="B4" s="27" t="str">
        <f t="shared" si="0"/>
        <v/>
      </c>
      <c r="C4" s="27" t="str">
        <f t="shared" si="0"/>
        <v/>
      </c>
      <c r="D4" s="27" t="str">
        <f t="shared" si="0"/>
        <v/>
      </c>
      <c r="E4" s="27" t="str">
        <f t="shared" si="0"/>
        <v/>
      </c>
      <c r="F4" s="27" t="str">
        <f t="shared" si="0"/>
        <v/>
      </c>
      <c r="G4" s="27" t="str">
        <f t="shared" si="0"/>
        <v/>
      </c>
      <c r="H4" s="27" t="str">
        <f t="shared" si="0"/>
        <v/>
      </c>
      <c r="I4" s="13" t="s">
        <v>47</v>
      </c>
      <c r="J4" s="13" t="str">
        <f>IF(K4&lt;&gt;"STOP",IF(AND(P5=P6,P5=P7),N5,IF(AND(P5&lt;P6,P5&lt;P7),N5,IF(P6&lt;P5,N6,IF(P7&lt;P6,N7,N5)))),"FINI")</f>
        <v>J1</v>
      </c>
      <c r="K4" s="45"/>
      <c r="N4" s="6" t="s">
        <v>38</v>
      </c>
      <c r="O4" s="6" t="s">
        <v>39</v>
      </c>
      <c r="P4" s="6" t="s">
        <v>40</v>
      </c>
      <c r="Q4" s="6" t="s">
        <v>41</v>
      </c>
      <c r="R4" s="6" t="s">
        <v>42</v>
      </c>
      <c r="S4" s="6" t="s">
        <v>43</v>
      </c>
      <c r="T4" s="6" t="s">
        <v>44</v>
      </c>
    </row>
    <row r="5" spans="1:20" ht="56.65" customHeight="1" x14ac:dyDescent="0.25">
      <c r="A5" s="27" t="str">
        <f t="shared" si="0"/>
        <v/>
      </c>
      <c r="B5" s="27" t="str">
        <f t="shared" si="0"/>
        <v/>
      </c>
      <c r="C5" s="27" t="str">
        <f t="shared" si="0"/>
        <v/>
      </c>
      <c r="D5" s="27" t="str">
        <f t="shared" si="0"/>
        <v/>
      </c>
      <c r="E5" s="33" t="str">
        <f t="shared" si="0"/>
        <v/>
      </c>
      <c r="F5" s="27" t="str">
        <f t="shared" si="0"/>
        <v/>
      </c>
      <c r="G5" s="27" t="str">
        <f t="shared" si="0"/>
        <v/>
      </c>
      <c r="H5" s="27" t="str">
        <f t="shared" si="0"/>
        <v/>
      </c>
      <c r="I5" s="30" t="s">
        <v>33</v>
      </c>
      <c r="J5" s="5"/>
      <c r="M5" s="5"/>
      <c r="N5" s="3" t="s">
        <v>2</v>
      </c>
      <c r="O5" s="23" t="s">
        <v>5</v>
      </c>
      <c r="P5" s="3">
        <f>L22</f>
        <v>0</v>
      </c>
      <c r="Q5" s="3">
        <f>SUM(R5:T5)</f>
        <v>0</v>
      </c>
      <c r="R5" s="3">
        <v>0</v>
      </c>
      <c r="S5" s="3">
        <v>0</v>
      </c>
      <c r="T5" s="3">
        <v>0</v>
      </c>
    </row>
    <row r="6" spans="1:20" ht="56.65" customHeight="1" x14ac:dyDescent="0.25">
      <c r="A6" s="27" t="str">
        <f t="shared" si="0"/>
        <v/>
      </c>
      <c r="B6" s="27" t="str">
        <f t="shared" si="0"/>
        <v/>
      </c>
      <c r="C6" s="27" t="str">
        <f t="shared" si="0"/>
        <v/>
      </c>
      <c r="D6" s="26" t="str">
        <f t="shared" si="0"/>
        <v/>
      </c>
      <c r="E6" s="33" t="str">
        <f t="shared" si="0"/>
        <v/>
      </c>
      <c r="F6" s="27" t="str">
        <f t="shared" si="0"/>
        <v/>
      </c>
      <c r="G6" s="27" t="str">
        <f t="shared" si="0"/>
        <v/>
      </c>
      <c r="H6" s="31" t="str">
        <f t="shared" si="0"/>
        <v/>
      </c>
      <c r="I6" s="5"/>
      <c r="J6" s="5"/>
      <c r="K6" s="5"/>
      <c r="M6" s="5"/>
      <c r="N6" s="3" t="s">
        <v>3</v>
      </c>
      <c r="O6" s="24" t="s">
        <v>13</v>
      </c>
      <c r="P6" s="3">
        <f t="shared" ref="P6:P7" si="1">L23</f>
        <v>0</v>
      </c>
      <c r="Q6" s="3">
        <f t="shared" ref="Q6:Q7" si="2">SUM(R6:T6)</f>
        <v>0</v>
      </c>
      <c r="R6" s="3">
        <v>0</v>
      </c>
      <c r="S6" s="3">
        <v>0</v>
      </c>
      <c r="T6" s="3">
        <v>0</v>
      </c>
    </row>
    <row r="7" spans="1:20" ht="56.65" customHeight="1" x14ac:dyDescent="0.25">
      <c r="A7" s="31" t="str">
        <f t="shared" si="0"/>
        <v/>
      </c>
      <c r="B7" s="27" t="str">
        <f t="shared" si="0"/>
        <v/>
      </c>
      <c r="C7" s="31" t="str">
        <f t="shared" si="0"/>
        <v/>
      </c>
      <c r="D7" s="26" t="str">
        <f t="shared" si="0"/>
        <v/>
      </c>
      <c r="E7" s="33" t="str">
        <f t="shared" si="0"/>
        <v/>
      </c>
      <c r="F7" s="26" t="str">
        <f t="shared" si="0"/>
        <v/>
      </c>
      <c r="G7" s="27" t="str">
        <f t="shared" si="0"/>
        <v/>
      </c>
      <c r="H7" s="26" t="str">
        <f t="shared" si="0"/>
        <v/>
      </c>
      <c r="I7" s="5"/>
      <c r="M7" s="5"/>
      <c r="N7" s="3" t="s">
        <v>4</v>
      </c>
      <c r="O7" s="25" t="s">
        <v>14</v>
      </c>
      <c r="P7" s="3">
        <f t="shared" si="1"/>
        <v>0</v>
      </c>
      <c r="Q7" s="3">
        <f t="shared" si="2"/>
        <v>0</v>
      </c>
      <c r="R7" s="3">
        <v>0</v>
      </c>
      <c r="S7" s="3">
        <v>0</v>
      </c>
      <c r="T7" s="3">
        <v>0</v>
      </c>
    </row>
    <row r="8" spans="1:20" ht="56.65" customHeight="1" x14ac:dyDescent="0.7">
      <c r="A8" s="26" t="str">
        <f>IF(A26="","",IF(A26="1",$O$5,IF(A26="2",$O$6,$O$7)))</f>
        <v/>
      </c>
      <c r="B8" s="27" t="str">
        <f t="shared" si="0"/>
        <v/>
      </c>
      <c r="C8" s="31" t="str">
        <f t="shared" si="0"/>
        <v/>
      </c>
      <c r="D8" s="26" t="str">
        <f t="shared" si="0"/>
        <v/>
      </c>
      <c r="E8" s="33" t="str">
        <f t="shared" si="0"/>
        <v/>
      </c>
      <c r="F8" s="33" t="str">
        <f t="shared" si="0"/>
        <v/>
      </c>
      <c r="G8" s="33" t="str">
        <f t="shared" si="0"/>
        <v/>
      </c>
      <c r="H8" s="26" t="str">
        <f t="shared" si="0"/>
        <v/>
      </c>
      <c r="I8" s="28" t="str">
        <f>IF(L25&gt;0,N5&amp;" a gagné !",IF(L26&gt;0,N6&amp;" a gagné !",IF(L27&gt;0,N7&amp;" a gagné !",IF(P7=14,"Match Nul!",""))))</f>
        <v/>
      </c>
    </row>
    <row r="9" spans="1:20" ht="56.65" customHeight="1" x14ac:dyDescent="0.25">
      <c r="A9" s="33" t="str">
        <f>IF(A27="","",IF(A27="1",$O$5,IF(A27="2",$O$6,$O$7)))</f>
        <v/>
      </c>
      <c r="B9" s="31" t="str">
        <f t="shared" si="0"/>
        <v/>
      </c>
      <c r="C9" s="31" t="str">
        <f t="shared" si="0"/>
        <v/>
      </c>
      <c r="D9" s="31" t="str">
        <f t="shared" si="0"/>
        <v/>
      </c>
      <c r="E9" s="33" t="str">
        <f t="shared" si="0"/>
        <v/>
      </c>
      <c r="F9" s="31" t="str">
        <f t="shared" si="0"/>
        <v/>
      </c>
      <c r="G9" s="26" t="str">
        <f t="shared" si="0"/>
        <v/>
      </c>
      <c r="H9" s="33" t="str">
        <f t="shared" si="0"/>
        <v/>
      </c>
    </row>
    <row r="10" spans="1:20" ht="56.65" hidden="1" customHeight="1" x14ac:dyDescent="0.25">
      <c r="A10" s="27" t="str">
        <f t="shared" ref="A10:G19" si="3">IF(A29="","",IF(A29="1",$O$5,IF(A29="2",$O$6,$O$7)))</f>
        <v>⨶</v>
      </c>
      <c r="B10" s="27" t="str">
        <f t="shared" si="3"/>
        <v>⨶</v>
      </c>
      <c r="C10" s="27" t="str">
        <f t="shared" si="3"/>
        <v>⨶</v>
      </c>
      <c r="D10" s="27" t="str">
        <f t="shared" si="3"/>
        <v>⨶</v>
      </c>
      <c r="E10" s="27" t="str">
        <f t="shared" si="3"/>
        <v>⨶</v>
      </c>
      <c r="F10" s="27" t="str">
        <f t="shared" si="3"/>
        <v>⨶</v>
      </c>
      <c r="G10" s="27" t="str">
        <f t="shared" si="3"/>
        <v>⨶</v>
      </c>
      <c r="H10" s="27" t="str">
        <f t="shared" si="0"/>
        <v/>
      </c>
    </row>
    <row r="11" spans="1:20" ht="56.65" hidden="1" customHeight="1" x14ac:dyDescent="0.25">
      <c r="A11" s="27" t="str">
        <f t="shared" si="3"/>
        <v/>
      </c>
      <c r="B11" s="27" t="str">
        <f t="shared" si="3"/>
        <v/>
      </c>
      <c r="C11" s="27" t="str">
        <f t="shared" si="3"/>
        <v/>
      </c>
      <c r="D11" s="27" t="str">
        <f t="shared" si="3"/>
        <v/>
      </c>
      <c r="E11" s="27" t="str">
        <f t="shared" si="3"/>
        <v/>
      </c>
      <c r="F11" s="27" t="str">
        <f t="shared" si="3"/>
        <v/>
      </c>
      <c r="G11" s="27" t="str">
        <f t="shared" si="3"/>
        <v/>
      </c>
      <c r="H11" s="27" t="str">
        <f t="shared" si="0"/>
        <v>⨶</v>
      </c>
    </row>
    <row r="12" spans="1:20" ht="56.65" hidden="1" customHeight="1" x14ac:dyDescent="0.25">
      <c r="A12" s="27" t="str">
        <f t="shared" si="3"/>
        <v/>
      </c>
      <c r="B12" s="27" t="str">
        <f t="shared" si="3"/>
        <v/>
      </c>
      <c r="C12" s="27" t="str">
        <f t="shared" si="3"/>
        <v/>
      </c>
      <c r="D12" s="27" t="str">
        <f t="shared" si="3"/>
        <v/>
      </c>
      <c r="E12" s="27" t="str">
        <f t="shared" si="3"/>
        <v/>
      </c>
      <c r="F12" s="27" t="str">
        <f t="shared" si="3"/>
        <v/>
      </c>
      <c r="G12" s="27" t="str">
        <f t="shared" si="3"/>
        <v/>
      </c>
      <c r="H12" s="27" t="str">
        <f t="shared" si="0"/>
        <v/>
      </c>
    </row>
    <row r="13" spans="1:20" ht="56.65" hidden="1" customHeight="1" x14ac:dyDescent="0.25">
      <c r="A13" s="27" t="str">
        <f t="shared" si="3"/>
        <v/>
      </c>
      <c r="B13" s="27" t="str">
        <f t="shared" si="3"/>
        <v/>
      </c>
      <c r="C13" s="27" t="str">
        <f t="shared" si="3"/>
        <v/>
      </c>
      <c r="D13" s="27" t="str">
        <f t="shared" si="3"/>
        <v/>
      </c>
      <c r="E13" s="27" t="str">
        <f t="shared" si="3"/>
        <v/>
      </c>
      <c r="F13" s="27" t="str">
        <f t="shared" si="3"/>
        <v/>
      </c>
      <c r="G13" s="27" t="str">
        <f t="shared" si="3"/>
        <v/>
      </c>
      <c r="H13" s="27" t="str">
        <f t="shared" si="0"/>
        <v/>
      </c>
    </row>
    <row r="14" spans="1:20" ht="56.65" hidden="1" customHeight="1" x14ac:dyDescent="0.25">
      <c r="A14" s="27" t="str">
        <f t="shared" si="3"/>
        <v/>
      </c>
      <c r="B14" s="27" t="str">
        <f t="shared" si="3"/>
        <v/>
      </c>
      <c r="C14" s="27" t="str">
        <f t="shared" si="3"/>
        <v/>
      </c>
      <c r="D14" s="27" t="str">
        <f t="shared" si="3"/>
        <v/>
      </c>
      <c r="E14" s="27" t="str">
        <f t="shared" si="3"/>
        <v/>
      </c>
      <c r="F14" s="27" t="str">
        <f t="shared" si="3"/>
        <v/>
      </c>
      <c r="G14" s="27" t="str">
        <f t="shared" si="3"/>
        <v/>
      </c>
      <c r="H14" s="27" t="str">
        <f t="shared" si="0"/>
        <v/>
      </c>
    </row>
    <row r="15" spans="1:20" ht="56.65" hidden="1" customHeight="1" x14ac:dyDescent="0.25">
      <c r="A15" s="27" t="str">
        <f t="shared" si="3"/>
        <v/>
      </c>
      <c r="B15" s="27" t="str">
        <f t="shared" si="3"/>
        <v/>
      </c>
      <c r="C15" s="27" t="str">
        <f t="shared" si="3"/>
        <v/>
      </c>
      <c r="D15" s="27" t="str">
        <f t="shared" si="3"/>
        <v/>
      </c>
      <c r="E15" s="27" t="str">
        <f t="shared" si="3"/>
        <v/>
      </c>
      <c r="F15" s="27" t="str">
        <f t="shared" si="3"/>
        <v/>
      </c>
      <c r="G15" s="27" t="str">
        <f t="shared" si="3"/>
        <v/>
      </c>
      <c r="H15" s="27" t="str">
        <f t="shared" si="0"/>
        <v/>
      </c>
    </row>
    <row r="16" spans="1:20" ht="56.65" hidden="1" customHeight="1" x14ac:dyDescent="0.25">
      <c r="A16" s="27" t="str">
        <f t="shared" si="3"/>
        <v/>
      </c>
      <c r="B16" s="27" t="str">
        <f t="shared" si="3"/>
        <v/>
      </c>
      <c r="C16" s="27" t="str">
        <f t="shared" si="3"/>
        <v/>
      </c>
      <c r="D16" s="27" t="str">
        <f t="shared" si="3"/>
        <v/>
      </c>
      <c r="E16" s="27" t="str">
        <f t="shared" si="3"/>
        <v/>
      </c>
      <c r="F16" s="27" t="str">
        <f t="shared" si="3"/>
        <v/>
      </c>
      <c r="G16" s="27" t="str">
        <f t="shared" si="3"/>
        <v/>
      </c>
      <c r="H16" s="27" t="str">
        <f t="shared" si="0"/>
        <v/>
      </c>
    </row>
    <row r="17" spans="1:29" ht="56.65" hidden="1" customHeight="1" x14ac:dyDescent="0.25">
      <c r="A17" s="27" t="str">
        <f t="shared" si="3"/>
        <v/>
      </c>
      <c r="B17" s="27" t="str">
        <f t="shared" si="3"/>
        <v/>
      </c>
      <c r="C17" s="27" t="str">
        <f t="shared" si="3"/>
        <v/>
      </c>
      <c r="D17" s="27" t="str">
        <f t="shared" si="3"/>
        <v/>
      </c>
      <c r="E17" s="27" t="str">
        <f t="shared" si="3"/>
        <v/>
      </c>
      <c r="F17" s="27" t="str">
        <f t="shared" si="3"/>
        <v/>
      </c>
      <c r="G17" s="27" t="str">
        <f t="shared" si="3"/>
        <v/>
      </c>
      <c r="H17" s="27" t="str">
        <f t="shared" si="0"/>
        <v/>
      </c>
    </row>
    <row r="18" spans="1:29" ht="56.65" hidden="1" customHeight="1" x14ac:dyDescent="0.25">
      <c r="A18" s="27" t="str">
        <f t="shared" si="3"/>
        <v/>
      </c>
      <c r="B18" s="27" t="str">
        <f t="shared" si="3"/>
        <v/>
      </c>
      <c r="C18" s="27" t="str">
        <f t="shared" si="3"/>
        <v/>
      </c>
      <c r="D18" s="27" t="str">
        <f t="shared" si="3"/>
        <v/>
      </c>
      <c r="E18" s="27" t="str">
        <f t="shared" si="3"/>
        <v/>
      </c>
      <c r="F18" s="27" t="str">
        <f t="shared" si="3"/>
        <v/>
      </c>
      <c r="G18" s="27" t="str">
        <f t="shared" si="3"/>
        <v/>
      </c>
      <c r="H18" s="27" t="str">
        <f t="shared" si="0"/>
        <v/>
      </c>
    </row>
    <row r="19" spans="1:29" ht="56.65" hidden="1" customHeight="1" x14ac:dyDescent="0.25">
      <c r="A19" s="27" t="str">
        <f t="shared" si="3"/>
        <v/>
      </c>
      <c r="B19" s="27" t="str">
        <f t="shared" si="3"/>
        <v/>
      </c>
      <c r="C19" s="27" t="str">
        <f t="shared" si="3"/>
        <v/>
      </c>
      <c r="D19" s="27" t="str">
        <f t="shared" si="3"/>
        <v/>
      </c>
      <c r="E19" s="27" t="str">
        <f t="shared" si="3"/>
        <v/>
      </c>
      <c r="F19" s="27" t="str">
        <f t="shared" si="3"/>
        <v/>
      </c>
      <c r="G19" s="27" t="str">
        <f t="shared" si="3"/>
        <v/>
      </c>
      <c r="H19" s="27" t="str">
        <f t="shared" ref="H19" si="4">IF(H37="","",IF(H37="1",$O$5,IF(H37="2",$O$6,$O$7)))</f>
        <v/>
      </c>
    </row>
    <row r="20" spans="1:29" ht="56.65" customHeight="1" x14ac:dyDescent="0.25">
      <c r="A20" s="7" t="s">
        <v>6</v>
      </c>
      <c r="B20" s="7" t="s">
        <v>7</v>
      </c>
      <c r="C20" s="7" t="s">
        <v>8</v>
      </c>
      <c r="D20" s="7" t="s">
        <v>9</v>
      </c>
      <c r="E20" s="7" t="s">
        <v>10</v>
      </c>
      <c r="F20" s="7" t="s">
        <v>11</v>
      </c>
      <c r="G20" s="7" t="s">
        <v>12</v>
      </c>
      <c r="H20" s="7" t="s">
        <v>25</v>
      </c>
      <c r="M20" s="7"/>
      <c r="N20" s="7" t="s">
        <v>19</v>
      </c>
      <c r="O20" s="7" t="s">
        <v>15</v>
      </c>
      <c r="P20" s="7" t="s">
        <v>16</v>
      </c>
      <c r="Q20" s="7" t="s">
        <v>17</v>
      </c>
      <c r="R20" s="7" t="s">
        <v>20</v>
      </c>
      <c r="S20" s="7" t="s">
        <v>15</v>
      </c>
      <c r="T20" s="7" t="s">
        <v>16</v>
      </c>
      <c r="U20" s="7" t="s">
        <v>17</v>
      </c>
      <c r="V20" s="7" t="s">
        <v>22</v>
      </c>
      <c r="W20" s="7" t="s">
        <v>15</v>
      </c>
      <c r="X20" s="7" t="s">
        <v>16</v>
      </c>
      <c r="Y20" s="7" t="s">
        <v>17</v>
      </c>
      <c r="Z20" s="4" t="s">
        <v>21</v>
      </c>
      <c r="AA20" s="7" t="s">
        <v>15</v>
      </c>
      <c r="AB20" s="7" t="s">
        <v>16</v>
      </c>
      <c r="AC20" s="7" t="s">
        <v>17</v>
      </c>
    </row>
    <row r="21" spans="1:29" ht="56.65" customHeight="1" x14ac:dyDescent="0.25">
      <c r="A21" s="12" t="str">
        <f>MID(A$28,$I21,1)</f>
        <v/>
      </c>
      <c r="B21" s="12" t="str">
        <f t="shared" ref="A21:H27" si="5">MID(B$28,$I21,1)</f>
        <v/>
      </c>
      <c r="C21" s="12" t="str">
        <f t="shared" si="5"/>
        <v/>
      </c>
      <c r="D21" s="12" t="str">
        <f t="shared" si="5"/>
        <v/>
      </c>
      <c r="E21" s="12" t="str">
        <f t="shared" si="5"/>
        <v/>
      </c>
      <c r="F21" s="12" t="str">
        <f t="shared" si="5"/>
        <v/>
      </c>
      <c r="G21" s="12" t="str">
        <f t="shared" si="5"/>
        <v/>
      </c>
      <c r="H21" s="12" t="str">
        <f t="shared" si="5"/>
        <v/>
      </c>
      <c r="I21" s="18">
        <v>7</v>
      </c>
      <c r="J21" s="18" t="s">
        <v>34</v>
      </c>
      <c r="L21" s="18">
        <f>IF(AND(L22=L23,L22=L24),1,IF(AND(L22&lt;L23,L22&lt;L24),1,IF(L23&lt;L22,2,IF(L24&lt;L23,3,1))))</f>
        <v>1</v>
      </c>
      <c r="N21" s="14" t="str">
        <f>IF(A27&lt;&gt;"",A27," ")&amp;IF(B27&lt;&gt;"",B27," ")&amp;IF(C27&lt;&gt;"",C27," ")&amp;IF(D27&lt;&gt;"",D27," ")&amp;IF(E27&lt;&gt;"",E27," ")&amp;IF(F27&lt;&gt;"",F27," ")&amp;IF(G27&lt;&gt;"",G27," ")&amp;IF(H27&lt;&gt;"",H27," ")</f>
        <v xml:space="preserve">        </v>
      </c>
      <c r="O21" s="14" t="b">
        <f>ISERROR(SEARCH(11111,N21,1))</f>
        <v>1</v>
      </c>
      <c r="P21" s="14" t="b">
        <f>ISERROR(SEARCH(22222,N21,1))</f>
        <v>1</v>
      </c>
      <c r="Q21" s="15" t="b">
        <f>ISERROR(SEARCH(33333,N21,1))</f>
        <v>1</v>
      </c>
      <c r="R21" s="14">
        <f>A28</f>
        <v>0</v>
      </c>
      <c r="S21" s="14" t="b">
        <f>ISERROR(SEARCH(11111,R21,1))</f>
        <v>1</v>
      </c>
      <c r="T21" s="14" t="b">
        <f>ISERROR(SEARCH(22222,R21,1))</f>
        <v>1</v>
      </c>
      <c r="U21" s="14" t="b">
        <f>ISERROR(SEARCH(33333,R21,1))</f>
        <v>1</v>
      </c>
      <c r="V21" s="14" t="str">
        <f>IF(E27&lt;&gt;"",E27," ")&amp;IF(D26&lt;&gt;"",D26," ")&amp;IF(C25&lt;&gt;"",C25," ")&amp;IF(B24&lt;&gt;"",B24," ")&amp;IF(A23&lt;&gt;"",A23," ")</f>
        <v xml:space="preserve">     </v>
      </c>
      <c r="W21" s="14" t="b">
        <f t="shared" ref="W21:W22" si="6">ISERROR(SEARCH(11111,V21,1))</f>
        <v>1</v>
      </c>
      <c r="X21" s="14" t="b">
        <f t="shared" ref="X21:X22" si="7">ISERROR(SEARCH(22222,V21,1))</f>
        <v>1</v>
      </c>
      <c r="Y21" s="14" t="b">
        <f t="shared" ref="Y21:Y22" si="8">ISERROR(SEARCH(33333,V21,1))</f>
        <v>1</v>
      </c>
      <c r="Z21" s="14" t="str">
        <f>IF(D27&lt;&gt;"",D27," ")&amp;IF(E26&lt;&gt;"",E26," ")&amp;IF(F25&lt;&gt;"",F25," ")&amp;IF(G24&lt;&gt;"",G24," ")&amp;IF(H23&lt;&gt;"",H23," ")</f>
        <v xml:space="preserve">     </v>
      </c>
      <c r="AA21" s="14" t="b">
        <f t="shared" ref="AA21:AA22" si="9">ISERROR(SEARCH(11111,Z21,1))</f>
        <v>1</v>
      </c>
      <c r="AB21" s="14" t="b">
        <f t="shared" ref="AB21:AB22" si="10">ISERROR(SEARCH(22222,Z21,1))</f>
        <v>1</v>
      </c>
      <c r="AC21" s="14" t="b">
        <f t="shared" ref="AC21:AC22" si="11">ISERROR(SEARCH(33333,Z21,1))</f>
        <v>1</v>
      </c>
    </row>
    <row r="22" spans="1:29" ht="56.65" customHeight="1" x14ac:dyDescent="0.25">
      <c r="A22" s="12" t="str">
        <f t="shared" ref="A22:A26" si="12">MID(A$28,$I22,1)</f>
        <v/>
      </c>
      <c r="B22" s="12" t="str">
        <f t="shared" si="5"/>
        <v/>
      </c>
      <c r="C22" s="12" t="str">
        <f t="shared" si="5"/>
        <v/>
      </c>
      <c r="D22" s="12" t="str">
        <f t="shared" si="5"/>
        <v/>
      </c>
      <c r="E22" s="12" t="str">
        <f t="shared" si="5"/>
        <v/>
      </c>
      <c r="F22" s="12" t="str">
        <f t="shared" si="5"/>
        <v/>
      </c>
      <c r="G22" s="12" t="str">
        <f t="shared" si="5"/>
        <v/>
      </c>
      <c r="H22" s="12" t="str">
        <f t="shared" si="5"/>
        <v/>
      </c>
      <c r="I22" s="18">
        <v>6</v>
      </c>
      <c r="J22" s="18" t="s">
        <v>35</v>
      </c>
      <c r="L22" s="18">
        <f>COUNTIF(A21:H27,"1")</f>
        <v>0</v>
      </c>
      <c r="N22" s="14" t="str">
        <f>IF(A26&lt;&gt;"",A26," ")&amp;IF(B26&lt;&gt;"",B26," ")&amp;IF(C26&lt;&gt;"",C26," ")&amp;IF(D26&lt;&gt;"",D26," ")&amp;IF(E26&lt;&gt;"",E26," ")&amp;IF(F26&lt;&gt;"",F26," ")&amp;IF(G26&lt;&gt;"",G26," ")&amp;IF(H26&lt;&gt;"",H26," ")</f>
        <v xml:space="preserve">        </v>
      </c>
      <c r="O22" s="14" t="b">
        <f t="shared" ref="O22:O27" si="13">ISERROR(SEARCH(11111,N22,1))</f>
        <v>1</v>
      </c>
      <c r="P22" s="14" t="b">
        <f t="shared" ref="P22:P27" si="14">ISERROR(SEARCH(22222,N22,1))</f>
        <v>1</v>
      </c>
      <c r="Q22" s="15" t="b">
        <f t="shared" ref="Q22:Q27" si="15">ISERROR(SEARCH(33333,N22,1))</f>
        <v>1</v>
      </c>
      <c r="R22" s="14">
        <f>B28</f>
        <v>0</v>
      </c>
      <c r="S22" s="14" t="b">
        <f t="shared" ref="S22:S28" si="16">ISERROR(SEARCH(11111,R22,1))</f>
        <v>1</v>
      </c>
      <c r="T22" s="14" t="b">
        <f t="shared" ref="T22:T28" si="17">ISERROR(SEARCH(22222,R22,1))</f>
        <v>1</v>
      </c>
      <c r="U22" s="14" t="b">
        <f t="shared" ref="U22:U28" si="18">ISERROR(SEARCH(33333,R22,1))</f>
        <v>1</v>
      </c>
      <c r="V22" s="14" t="str">
        <f>IF(F27&lt;&gt;"",F27," ")&amp;IF(E26&lt;&gt;"",E26," ")&amp;IF(D25&lt;&gt;"",D25," ")&amp;IF(C24&lt;&gt;"",C24," ")&amp;IF(B23&lt;&gt;"",B23," ")&amp;IF(A22&lt;&gt;"",A22," ")</f>
        <v xml:space="preserve">      </v>
      </c>
      <c r="W22" s="14" t="b">
        <f t="shared" si="6"/>
        <v>1</v>
      </c>
      <c r="X22" s="14" t="b">
        <f t="shared" si="7"/>
        <v>1</v>
      </c>
      <c r="Y22" s="14" t="b">
        <f t="shared" si="8"/>
        <v>1</v>
      </c>
      <c r="Z22" s="14" t="str">
        <f>IF(C27&lt;&gt;"",C27," ")&amp;IF(D26&lt;&gt;"",D26," ")&amp;IF(E25&lt;&gt;"",E25," ")&amp;IF(F24&lt;&gt;"",F24," ")&amp;IF(G23&lt;&gt;"",G23," ")&amp;IF(H22&lt;&gt;"",H22," ")</f>
        <v xml:space="preserve">      </v>
      </c>
      <c r="AA22" s="14" t="b">
        <f t="shared" si="9"/>
        <v>1</v>
      </c>
      <c r="AB22" s="14" t="b">
        <f t="shared" si="10"/>
        <v>1</v>
      </c>
      <c r="AC22" s="14" t="b">
        <f t="shared" si="11"/>
        <v>1</v>
      </c>
    </row>
    <row r="23" spans="1:29" ht="56.65" customHeight="1" x14ac:dyDescent="0.25">
      <c r="A23" s="12" t="str">
        <f t="shared" si="12"/>
        <v/>
      </c>
      <c r="B23" s="12" t="str">
        <f t="shared" si="5"/>
        <v/>
      </c>
      <c r="C23" s="12" t="str">
        <f t="shared" si="5"/>
        <v/>
      </c>
      <c r="D23" s="12" t="str">
        <f t="shared" si="5"/>
        <v/>
      </c>
      <c r="E23" s="12" t="str">
        <f t="shared" si="5"/>
        <v/>
      </c>
      <c r="F23" s="12" t="str">
        <f t="shared" si="5"/>
        <v/>
      </c>
      <c r="G23" s="12" t="str">
        <f t="shared" si="5"/>
        <v/>
      </c>
      <c r="H23" s="12" t="str">
        <f t="shared" si="5"/>
        <v/>
      </c>
      <c r="I23" s="18">
        <v>5</v>
      </c>
      <c r="J23" s="18" t="s">
        <v>36</v>
      </c>
      <c r="L23" s="18">
        <f>COUNTIF(A21:H27,"2")</f>
        <v>0</v>
      </c>
      <c r="N23" s="14" t="str">
        <f>IF(A25&lt;&gt;"",A25," ")&amp;IF(B25&lt;&gt;"",B25," ")&amp;IF(C25&lt;&gt;"",C25," ")&amp;IF(D25&lt;&gt;"",D25," ")&amp;IF(E25&lt;&gt;"",E25," ")&amp;IF(F25&lt;&gt;"",F25," ")&amp;IF(G25&lt;&gt;"",G25," ")&amp;IF(H25&lt;&gt;"",H25," ")</f>
        <v xml:space="preserve">        </v>
      </c>
      <c r="O23" s="14" t="b">
        <f t="shared" si="13"/>
        <v>1</v>
      </c>
      <c r="P23" s="14" t="b">
        <f t="shared" si="14"/>
        <v>1</v>
      </c>
      <c r="Q23" s="15" t="b">
        <f t="shared" si="15"/>
        <v>1</v>
      </c>
      <c r="R23" s="14">
        <f>C28</f>
        <v>0</v>
      </c>
      <c r="S23" s="14" t="b">
        <f t="shared" si="16"/>
        <v>1</v>
      </c>
      <c r="T23" s="14" t="b">
        <f t="shared" si="17"/>
        <v>1</v>
      </c>
      <c r="U23" s="14" t="b">
        <f t="shared" si="18"/>
        <v>1</v>
      </c>
      <c r="V23" s="14" t="str">
        <f>IF(G27&lt;&gt;"",G27," ")&amp;IF(F26&lt;&gt;"",F26," ")&amp;IF(E25&lt;&gt;"",E25," ")&amp;IF(D24&lt;&gt;"",D24," ")&amp;IF(C23&lt;&gt;"",C23," ")&amp;IF(B22&lt;&gt;"",B22," ")&amp;IF(A21&lt;&gt;"",A21," ")</f>
        <v xml:space="preserve">       </v>
      </c>
      <c r="W23" s="14" t="b">
        <f>ISERROR(SEARCH(11111,V23,1))</f>
        <v>1</v>
      </c>
      <c r="X23" s="14" t="b">
        <f>ISERROR(SEARCH(22222,V23,1))</f>
        <v>1</v>
      </c>
      <c r="Y23" s="14" t="b">
        <f>ISERROR(SEARCH(33333,V23,1))</f>
        <v>1</v>
      </c>
      <c r="Z23" s="14" t="str">
        <f>IF(B27&lt;&gt;"",B27," ")&amp;IF(C26&lt;&gt;"",C26," ")&amp;IF(D25&lt;&gt;"",D25," ")&amp;IF(E24&lt;&gt;"",E24," ")&amp;IF(F23&lt;&gt;"",F23," ")&amp;IF(G22&lt;&gt;"",G22," ")&amp;IF(H21&lt;&gt;"",H21," ")</f>
        <v xml:space="preserve">       </v>
      </c>
      <c r="AA23" s="14" t="b">
        <f>ISERROR(SEARCH(11111,Z23,1))</f>
        <v>1</v>
      </c>
      <c r="AB23" s="14" t="b">
        <f>ISERROR(SEARCH(22222,Z23,1))</f>
        <v>1</v>
      </c>
      <c r="AC23" s="14" t="b">
        <f>ISERROR(SEARCH(33333,Z23,1))</f>
        <v>1</v>
      </c>
    </row>
    <row r="24" spans="1:29" ht="56.65" customHeight="1" x14ac:dyDescent="0.25">
      <c r="A24" s="12" t="str">
        <f t="shared" si="12"/>
        <v/>
      </c>
      <c r="B24" s="12" t="str">
        <f t="shared" si="5"/>
        <v/>
      </c>
      <c r="C24" s="12" t="str">
        <f t="shared" si="5"/>
        <v/>
      </c>
      <c r="D24" s="12" t="str">
        <f t="shared" si="5"/>
        <v/>
      </c>
      <c r="E24" s="12" t="str">
        <f t="shared" si="5"/>
        <v/>
      </c>
      <c r="F24" s="12" t="str">
        <f t="shared" si="5"/>
        <v/>
      </c>
      <c r="G24" s="12" t="str">
        <f t="shared" si="5"/>
        <v/>
      </c>
      <c r="H24" s="12" t="str">
        <f t="shared" si="5"/>
        <v/>
      </c>
      <c r="I24" s="18">
        <v>4</v>
      </c>
      <c r="J24" s="18" t="s">
        <v>37</v>
      </c>
      <c r="L24" s="18">
        <f>COUNTIF(A21:H27,"3")</f>
        <v>0</v>
      </c>
      <c r="N24" s="14" t="str">
        <f>IF(A24&lt;&gt;"",A24," ")&amp;IF(B24&lt;&gt;"",B24," ")&amp;IF(C24&lt;&gt;"",C24," ")&amp;IF(D24&lt;&gt;"",D24," ")&amp;IF(E24&lt;&gt;"",E24," ")&amp;IF(F24&lt;&gt;"",F24," ")&amp;IF(G24&lt;&gt;"",G24," ")&amp;IF(H24&lt;&gt;"",H24," ")</f>
        <v xml:space="preserve">        </v>
      </c>
      <c r="O24" s="14" t="b">
        <f t="shared" si="13"/>
        <v>1</v>
      </c>
      <c r="P24" s="14" t="b">
        <f t="shared" si="14"/>
        <v>1</v>
      </c>
      <c r="Q24" s="15" t="b">
        <f t="shared" si="15"/>
        <v>1</v>
      </c>
      <c r="R24" s="14">
        <f>D28</f>
        <v>0</v>
      </c>
      <c r="S24" s="14" t="b">
        <f t="shared" si="16"/>
        <v>1</v>
      </c>
      <c r="T24" s="14" t="b">
        <f t="shared" si="17"/>
        <v>1</v>
      </c>
      <c r="U24" s="14" t="b">
        <f t="shared" si="18"/>
        <v>1</v>
      </c>
      <c r="V24" s="14" t="str">
        <f>IF(H27&lt;&gt;"",H27," ")&amp;IF(G26&lt;&gt;"",G26," ")&amp;IF(F25&lt;&gt;"",F25," ")&amp;IF(E24&lt;&gt;"",E24," ")&amp;IF(D23&lt;&gt;"",D23," ")&amp;IF(C22&lt;&gt;"",C22," ")&amp;IF(B21&lt;&gt;"",B21," ")</f>
        <v xml:space="preserve">       </v>
      </c>
      <c r="W24" s="14" t="b">
        <f>ISERROR(SEARCH(11111,V24,1))</f>
        <v>1</v>
      </c>
      <c r="X24" s="14" t="b">
        <f>ISERROR(SEARCH(22222,V24,1))</f>
        <v>1</v>
      </c>
      <c r="Y24" s="14" t="b">
        <f>ISERROR(SEARCH(33333,V24,1))</f>
        <v>1</v>
      </c>
      <c r="Z24" s="14" t="str">
        <f>IF(A27&lt;&gt;"",A27," ")&amp;IF(B26&lt;&gt;"",B26," ")&amp;IF(C25&lt;&gt;"",C25," ")&amp;IF(D24&lt;&gt;"",D24," ")&amp;IF(E23&lt;&gt;"",E223," ")&amp;IF(F22&lt;&gt;"",F22," ")&amp;IF(G21&lt;&gt;"",G21," ")</f>
        <v xml:space="preserve">       </v>
      </c>
      <c r="AA24" s="14" t="b">
        <f t="shared" ref="AA24:AA26" si="19">ISERROR(SEARCH(11111,Z24,1))</f>
        <v>1</v>
      </c>
      <c r="AB24" s="14" t="b">
        <f t="shared" ref="AB24:AB26" si="20">ISERROR(SEARCH(22222,Z24,1))</f>
        <v>1</v>
      </c>
      <c r="AC24" s="14" t="b">
        <f t="shared" ref="AC24:AC26" si="21">ISERROR(SEARCH(33333,Z24,1))</f>
        <v>1</v>
      </c>
    </row>
    <row r="25" spans="1:29" ht="56.65" customHeight="1" x14ac:dyDescent="0.25">
      <c r="A25" s="12" t="str">
        <f t="shared" si="12"/>
        <v/>
      </c>
      <c r="B25" s="12" t="str">
        <f t="shared" si="5"/>
        <v/>
      </c>
      <c r="C25" s="12" t="str">
        <f t="shared" si="5"/>
        <v/>
      </c>
      <c r="D25" s="12" t="str">
        <f t="shared" si="5"/>
        <v/>
      </c>
      <c r="E25" s="12" t="str">
        <f t="shared" si="5"/>
        <v/>
      </c>
      <c r="F25" s="12" t="str">
        <f t="shared" si="5"/>
        <v/>
      </c>
      <c r="G25" s="12" t="str">
        <f t="shared" si="5"/>
        <v/>
      </c>
      <c r="H25" s="12" t="str">
        <f t="shared" si="5"/>
        <v/>
      </c>
      <c r="I25" s="18">
        <v>3</v>
      </c>
      <c r="J25" s="21" t="str">
        <f>+N5</f>
        <v>J1</v>
      </c>
      <c r="L25" s="18">
        <f>+O28+S29+W27+AA27</f>
        <v>0</v>
      </c>
      <c r="N25" s="14" t="str">
        <f>IF(A23&lt;&gt;"",A23," ")&amp;IF(B23&lt;&gt;"",B23," ")&amp;IF(C23&lt;&gt;"",C23," ")&amp;IF(D23&lt;&gt;"",D23," ")&amp;IF(E23&lt;&gt;"",E23," ")&amp;IF(F23&lt;&gt;"",F23," ")&amp;IF(G23&lt;&gt;"",G23," ")&amp;IF(H23&lt;&gt;"",H23," ")</f>
        <v xml:space="preserve">        </v>
      </c>
      <c r="O25" s="14" t="b">
        <f t="shared" si="13"/>
        <v>1</v>
      </c>
      <c r="P25" s="14" t="b">
        <f t="shared" si="14"/>
        <v>1</v>
      </c>
      <c r="Q25" s="15" t="b">
        <f t="shared" si="15"/>
        <v>1</v>
      </c>
      <c r="R25" s="14">
        <f>E28</f>
        <v>0</v>
      </c>
      <c r="S25" s="14" t="b">
        <f t="shared" si="16"/>
        <v>1</v>
      </c>
      <c r="T25" s="14" t="b">
        <f t="shared" si="17"/>
        <v>1</v>
      </c>
      <c r="U25" s="14" t="b">
        <f t="shared" si="18"/>
        <v>1</v>
      </c>
      <c r="V25" s="14" t="str">
        <f>IF(H26&lt;&gt;"",H26," ")&amp;IF(G25&lt;&gt;"",G25," ")&amp;IF(F24&lt;&gt;"",F24," ")&amp;IF(E23&lt;&gt;"",E23," ")&amp;IF(D22&lt;&gt;"",D22," ")&amp;IF(C21&lt;&gt;"",C21," ")</f>
        <v xml:space="preserve">      </v>
      </c>
      <c r="W25" s="14" t="b">
        <f t="shared" ref="W25:W26" si="22">ISERROR(SEARCH(11111,V25,1))</f>
        <v>1</v>
      </c>
      <c r="X25" s="14" t="b">
        <f t="shared" ref="X25:X26" si="23">ISERROR(SEARCH(22222,V25,1))</f>
        <v>1</v>
      </c>
      <c r="Y25" s="14" t="b">
        <f t="shared" ref="Y25:Y26" si="24">ISERROR(SEARCH(33333,V25,1))</f>
        <v>1</v>
      </c>
      <c r="Z25" s="14" t="str">
        <f>IF(A26&lt;&gt;"",A26," ")&amp;IF(B25&lt;&gt;"",B25," ")&amp;IF(C24&lt;&gt;"",C24," ")&amp;IF(D23&lt;&gt;"",D23," ")&amp;IF(E22&lt;&gt;"",E22," ")&amp;IF(F21&lt;&gt;"",F21," ")</f>
        <v xml:space="preserve">      </v>
      </c>
      <c r="AA25" s="14" t="b">
        <f t="shared" si="19"/>
        <v>1</v>
      </c>
      <c r="AB25" s="14" t="b">
        <f t="shared" si="20"/>
        <v>1</v>
      </c>
      <c r="AC25" s="14" t="b">
        <f t="shared" si="21"/>
        <v>1</v>
      </c>
    </row>
    <row r="26" spans="1:29" ht="56.65" customHeight="1" x14ac:dyDescent="0.25">
      <c r="A26" s="12" t="str">
        <f t="shared" si="12"/>
        <v/>
      </c>
      <c r="B26" s="12" t="str">
        <f t="shared" si="5"/>
        <v/>
      </c>
      <c r="C26" s="12" t="str">
        <f t="shared" si="5"/>
        <v/>
      </c>
      <c r="D26" s="12" t="str">
        <f t="shared" si="5"/>
        <v/>
      </c>
      <c r="E26" s="12" t="str">
        <f t="shared" si="5"/>
        <v/>
      </c>
      <c r="F26" s="12" t="str">
        <f t="shared" si="5"/>
        <v/>
      </c>
      <c r="G26" s="12" t="str">
        <f t="shared" si="5"/>
        <v/>
      </c>
      <c r="H26" s="12" t="str">
        <f t="shared" si="5"/>
        <v/>
      </c>
      <c r="I26" s="18">
        <v>2</v>
      </c>
      <c r="J26" s="21" t="str">
        <f>+N6</f>
        <v>J2</v>
      </c>
      <c r="L26" s="18">
        <f>P28+T29+X27+AB27</f>
        <v>0</v>
      </c>
      <c r="N26" s="14" t="str">
        <f>IF(A22&lt;&gt;"",A22," ")&amp;IF(B22&lt;&gt;"",B22," ")&amp;IF(C22&lt;&gt;"",C22," ")&amp;IF(D22&lt;&gt;"",D22," ")&amp;IF(E22&lt;&gt;"",E22," ")&amp;IF(F22&lt;&gt;"",F22," ")&amp;IF(G22&lt;&gt;"",G22," ")&amp;IF(H22&lt;&gt;"",H22," ")</f>
        <v xml:space="preserve">        </v>
      </c>
      <c r="O26" s="14" t="b">
        <f t="shared" si="13"/>
        <v>1</v>
      </c>
      <c r="P26" s="14" t="b">
        <f t="shared" si="14"/>
        <v>1</v>
      </c>
      <c r="Q26" s="15" t="b">
        <f t="shared" si="15"/>
        <v>1</v>
      </c>
      <c r="R26" s="14">
        <f>F28</f>
        <v>0</v>
      </c>
      <c r="S26" s="14" t="b">
        <f t="shared" si="16"/>
        <v>1</v>
      </c>
      <c r="T26" s="14" t="b">
        <f t="shared" si="17"/>
        <v>1</v>
      </c>
      <c r="U26" s="14" t="b">
        <f t="shared" si="18"/>
        <v>1</v>
      </c>
      <c r="V26" s="14" t="str">
        <f>IF(H25&lt;&gt;"",H25," ")&amp;IF(G24&lt;&gt;"",G24," ")&amp;IF(F23&lt;&gt;"",F23," ")&amp;IF(E22&lt;&gt;"",E22," ")&amp;IF(D21&lt;&gt;"",D21," ")</f>
        <v xml:space="preserve">     </v>
      </c>
      <c r="W26" s="14" t="b">
        <f t="shared" si="22"/>
        <v>1</v>
      </c>
      <c r="X26" s="14" t="b">
        <f t="shared" si="23"/>
        <v>1</v>
      </c>
      <c r="Y26" s="14" t="b">
        <f t="shared" si="24"/>
        <v>1</v>
      </c>
      <c r="Z26" s="14" t="str">
        <f>IF(A25&lt;&gt;"",A25," ")&amp;IF(B24&lt;&gt;"",B24," ")&amp;IF(C23&lt;&gt;"",C23," ")&amp;IF(D22&lt;&gt;"",D22," ")&amp;IF(E21&lt;&gt;"",E21," ")</f>
        <v xml:space="preserve">     </v>
      </c>
      <c r="AA26" s="14" t="b">
        <f t="shared" si="19"/>
        <v>1</v>
      </c>
      <c r="AB26" s="14" t="b">
        <f t="shared" si="20"/>
        <v>1</v>
      </c>
      <c r="AC26" s="14" t="b">
        <f t="shared" si="21"/>
        <v>1</v>
      </c>
    </row>
    <row r="27" spans="1:29" ht="56.65" customHeight="1" x14ac:dyDescent="0.25">
      <c r="A27" s="12" t="str">
        <f t="shared" si="5"/>
        <v/>
      </c>
      <c r="B27" s="12" t="str">
        <f t="shared" si="5"/>
        <v/>
      </c>
      <c r="C27" s="12" t="str">
        <f t="shared" si="5"/>
        <v/>
      </c>
      <c r="D27" s="12" t="str">
        <f t="shared" si="5"/>
        <v/>
      </c>
      <c r="E27" s="12" t="str">
        <f t="shared" si="5"/>
        <v/>
      </c>
      <c r="F27" s="12" t="str">
        <f t="shared" si="5"/>
        <v/>
      </c>
      <c r="G27" s="12" t="str">
        <f t="shared" si="5"/>
        <v/>
      </c>
      <c r="H27" s="12" t="str">
        <f t="shared" si="5"/>
        <v/>
      </c>
      <c r="I27" s="19">
        <v>1</v>
      </c>
      <c r="J27" s="21" t="str">
        <f>+N7</f>
        <v>J3</v>
      </c>
      <c r="L27" s="18">
        <f>Q28+U29+Y27+AC27</f>
        <v>0</v>
      </c>
      <c r="N27" s="14" t="str">
        <f>IF(A21&lt;&gt;"",A21," ")&amp;IF(B21&lt;&gt;"",B21," ")&amp;IF(C21&lt;&gt;"",C21," ")&amp;IF(D21&lt;&gt;"",D21," ")&amp;IF(E21&lt;&gt;"",E21," ")&amp;IF(F21&lt;&gt;"",F21," ")&amp;IF(G21&lt;&gt;"",G21," ")&amp;IF(H21&lt;&gt;"",H21," ")</f>
        <v xml:space="preserve">        </v>
      </c>
      <c r="O27" s="14" t="b">
        <f t="shared" si="13"/>
        <v>1</v>
      </c>
      <c r="P27" s="14" t="b">
        <f t="shared" si="14"/>
        <v>1</v>
      </c>
      <c r="Q27" s="15" t="b">
        <f t="shared" si="15"/>
        <v>1</v>
      </c>
      <c r="R27" s="14">
        <f>G28</f>
        <v>0</v>
      </c>
      <c r="S27" s="14" t="b">
        <f t="shared" si="16"/>
        <v>1</v>
      </c>
      <c r="T27" s="14" t="b">
        <f t="shared" si="17"/>
        <v>1</v>
      </c>
      <c r="U27" s="14" t="b">
        <f t="shared" si="18"/>
        <v>1</v>
      </c>
      <c r="W27" s="16">
        <f>COUNTIF(W21:W26,"FAUX")</f>
        <v>0</v>
      </c>
      <c r="X27" s="16">
        <f t="shared" ref="X27:Y27" si="25">COUNTIF(X21:X26,"FAUX")</f>
        <v>0</v>
      </c>
      <c r="Y27" s="16">
        <f t="shared" si="25"/>
        <v>0</v>
      </c>
      <c r="AA27" s="16">
        <f>COUNTIF(AA21:AA26,"FAUX")</f>
        <v>0</v>
      </c>
      <c r="AB27" s="16">
        <f t="shared" ref="AB27:AC27" si="26">COUNTIF(AB21:AB26,"FAUX")</f>
        <v>0</v>
      </c>
      <c r="AC27" s="16">
        <f t="shared" si="26"/>
        <v>0</v>
      </c>
    </row>
    <row r="28" spans="1:29" ht="56.65" customHeight="1" x14ac:dyDescent="0.25">
      <c r="A28" s="22"/>
      <c r="B28" s="22"/>
      <c r="C28" s="22"/>
      <c r="D28" s="22"/>
      <c r="E28" s="22"/>
      <c r="F28" s="22"/>
      <c r="G28" s="22"/>
      <c r="H28" s="22"/>
      <c r="I28" s="20" t="s">
        <v>23</v>
      </c>
      <c r="O28" s="16">
        <f>COUNTIF(O21:O27,"FAUX")</f>
        <v>0</v>
      </c>
      <c r="P28" s="16">
        <f t="shared" ref="P28:Q28" si="27">COUNTIF(P21:P27,"FAUX")</f>
        <v>0</v>
      </c>
      <c r="Q28" s="16">
        <f t="shared" si="27"/>
        <v>0</v>
      </c>
      <c r="R28" s="14">
        <f>H28</f>
        <v>0</v>
      </c>
      <c r="S28" s="14" t="b">
        <f t="shared" si="16"/>
        <v>1</v>
      </c>
      <c r="T28" s="14" t="b">
        <f t="shared" si="17"/>
        <v>1</v>
      </c>
      <c r="U28" s="14" t="b">
        <f t="shared" si="18"/>
        <v>1</v>
      </c>
    </row>
    <row r="29" spans="1:29" ht="56.65" customHeight="1" x14ac:dyDescent="0.25">
      <c r="A29" s="12" t="str">
        <f>A28&amp;$L$21</f>
        <v>1</v>
      </c>
      <c r="B29" s="12" t="str">
        <f t="shared" ref="B29:H29" si="28">B28&amp;$L$21</f>
        <v>1</v>
      </c>
      <c r="C29" s="12" t="str">
        <f t="shared" si="28"/>
        <v>1</v>
      </c>
      <c r="D29" s="12" t="str">
        <f t="shared" si="28"/>
        <v>1</v>
      </c>
      <c r="E29" s="12" t="str">
        <f t="shared" si="28"/>
        <v>1</v>
      </c>
      <c r="F29" s="12" t="str">
        <f t="shared" si="28"/>
        <v>1</v>
      </c>
      <c r="G29" s="12" t="str">
        <f>G28&amp;$L$21</f>
        <v>1</v>
      </c>
      <c r="H29" s="12" t="str">
        <f t="shared" si="28"/>
        <v>1</v>
      </c>
      <c r="I29" s="4" t="s">
        <v>24</v>
      </c>
      <c r="S29" s="16">
        <f>COUNTIF(S21:S28,"FAUX")</f>
        <v>0</v>
      </c>
      <c r="T29" s="16">
        <f t="shared" ref="T29:U29" si="29">COUNTIF(T21:T28,"FAUX")</f>
        <v>0</v>
      </c>
      <c r="U29" s="16">
        <f t="shared" si="29"/>
        <v>0</v>
      </c>
    </row>
  </sheetData>
  <mergeCells count="1">
    <mergeCell ref="A1:H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5">
              <controlPr defaultSize="0" print="0" autoFill="0" autoPict="0" macro="[0]!miseazero_Click">
                <anchor moveWithCells="1" sizeWithCells="1">
                  <from>
                    <xdr:col>11</xdr:col>
                    <xdr:colOff>514350</xdr:colOff>
                    <xdr:row>5</xdr:row>
                    <xdr:rowOff>114300</xdr:rowOff>
                  </from>
                  <to>
                    <xdr:col>12</xdr:col>
                    <xdr:colOff>485775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5" name="Button 2">
              <controlPr defaultSize="0" print="0" autoFill="0" autoPict="0">
                <anchor moveWithCells="1" sizeWithCells="1">
                  <from>
                    <xdr:col>11</xdr:col>
                    <xdr:colOff>514350</xdr:colOff>
                    <xdr:row>4</xdr:row>
                    <xdr:rowOff>28575</xdr:rowOff>
                  </from>
                  <to>
                    <xdr:col>12</xdr:col>
                    <xdr:colOff>514350</xdr:colOff>
                    <xdr:row>4</xdr:row>
                    <xdr:rowOff>647700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5" r:id="rId6" name="Button 12">
              <controlPr defaultSize="0" print="0" autoFill="0" autoPict="0" macro="[0]!Nouvellepartie">
                <anchor moveWithCells="1" sizeWithCells="1">
                  <from>
                    <xdr:col>8</xdr:col>
                    <xdr:colOff>123825</xdr:colOff>
                    <xdr:row>0</xdr:row>
                    <xdr:rowOff>333375</xdr:rowOff>
                  </from>
                  <to>
                    <xdr:col>10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6" r:id="rId7" name="Button 4">
              <controlPr defaultSize="0" print="0" autoFill="0" autoPict="0" macro="[0]!Reprise">
                <anchor moveWithCells="1" sizeWithCells="1">
                  <from>
                    <xdr:col>10</xdr:col>
                    <xdr:colOff>123825</xdr:colOff>
                    <xdr:row>0</xdr:row>
                    <xdr:rowOff>333375</xdr:rowOff>
                  </from>
                  <to>
                    <xdr:col>12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7" r:id="rId8" name="Button 5">
              <controlPr defaultSize="0" print="0" autoFill="0" autoPict="0" macro="[0]!_xludf.Pause">
                <anchor moveWithCells="1" sizeWithCells="1">
                  <from>
                    <xdr:col>12</xdr:col>
                    <xdr:colOff>123825</xdr:colOff>
                    <xdr:row>0</xdr:row>
                    <xdr:rowOff>333375</xdr:rowOff>
                  </from>
                  <to>
                    <xdr:col>14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8" r:id="rId9" name="Button 6">
              <controlPr defaultSize="0" print="0" autoFill="0" autoPict="0" macro="[0]!AnnulerDernierCoup">
                <anchor moveWithCells="1" sizeWithCells="1">
                  <from>
                    <xdr:col>14</xdr:col>
                    <xdr:colOff>123825</xdr:colOff>
                    <xdr:row>0</xdr:row>
                    <xdr:rowOff>333375</xdr:rowOff>
                  </from>
                  <to>
                    <xdr:col>16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9" r:id="rId10" name="Button 7">
              <controlPr defaultSize="0" print="0" autoFill="0" autoPict="0" macro="[0]!RègleDuJeu">
                <anchor moveWithCells="1" sizeWithCells="1">
                  <from>
                    <xdr:col>16</xdr:col>
                    <xdr:colOff>123825</xdr:colOff>
                    <xdr:row>0</xdr:row>
                    <xdr:rowOff>333375</xdr:rowOff>
                  </from>
                  <to>
                    <xdr:col>18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0" r:id="rId11" name="Button 8">
              <controlPr defaultSize="0" print="0" autoFill="0" autoPict="0" macro="[0]!QuitterJ1_1">
                <anchor moveWithCells="1" sizeWithCells="1">
                  <from>
                    <xdr:col>18</xdr:col>
                    <xdr:colOff>123825</xdr:colOff>
                    <xdr:row>0</xdr:row>
                    <xdr:rowOff>333375</xdr:rowOff>
                  </from>
                  <to>
                    <xdr:col>20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C12"/>
  <sheetViews>
    <sheetView workbookViewId="0">
      <selection activeCell="B12" sqref="B12"/>
    </sheetView>
  </sheetViews>
  <sheetFormatPr baseColWidth="10" defaultColWidth="5.7109375" defaultRowHeight="28.35" customHeight="1" x14ac:dyDescent="0.25"/>
  <cols>
    <col min="1" max="1" width="5.7109375" style="1"/>
    <col min="2" max="2" width="17" style="1" bestFit="1" customWidth="1"/>
    <col min="3" max="3" width="11.28515625" style="1" bestFit="1" customWidth="1"/>
    <col min="4" max="16384" width="5.7109375" style="1"/>
  </cols>
  <sheetData>
    <row r="1" spans="2:3" ht="13.5" customHeight="1" x14ac:dyDescent="0.25"/>
    <row r="2" spans="2:3" ht="28.35" customHeight="1" x14ac:dyDescent="0.25">
      <c r="B2" s="3" t="s">
        <v>45</v>
      </c>
      <c r="C2" s="3" t="s">
        <v>46</v>
      </c>
    </row>
    <row r="3" spans="2:3" ht="28.35" customHeight="1" x14ac:dyDescent="0.25">
      <c r="B3" s="2"/>
      <c r="C3" s="2"/>
    </row>
    <row r="4" spans="2:3" ht="28.35" customHeight="1" x14ac:dyDescent="0.25">
      <c r="B4" s="2"/>
      <c r="C4" s="2"/>
    </row>
    <row r="5" spans="2:3" ht="28.35" customHeight="1" x14ac:dyDescent="0.25">
      <c r="B5" s="2"/>
      <c r="C5" s="2"/>
    </row>
    <row r="6" spans="2:3" ht="28.35" customHeight="1" x14ac:dyDescent="0.25">
      <c r="B6" s="2"/>
      <c r="C6" s="2"/>
    </row>
    <row r="7" spans="2:3" ht="28.35" customHeight="1" x14ac:dyDescent="0.25">
      <c r="B7" s="2"/>
      <c r="C7" s="2"/>
    </row>
    <row r="8" spans="2:3" ht="28.35" customHeight="1" x14ac:dyDescent="0.25">
      <c r="B8" s="2"/>
      <c r="C8" s="2"/>
    </row>
    <row r="9" spans="2:3" ht="28.35" customHeight="1" x14ac:dyDescent="0.25">
      <c r="B9" s="2"/>
      <c r="C9" s="2"/>
    </row>
    <row r="10" spans="2:3" ht="28.35" customHeight="1" x14ac:dyDescent="0.25">
      <c r="B10" s="2"/>
      <c r="C10" s="2"/>
    </row>
    <row r="11" spans="2:3" ht="28.35" customHeight="1" x14ac:dyDescent="0.25">
      <c r="B11" s="2"/>
      <c r="C11" s="2"/>
    </row>
    <row r="12" spans="2:3" ht="28.35" customHeight="1" x14ac:dyDescent="0.25">
      <c r="B12" s="2"/>
      <c r="C1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18</vt:i4>
      </vt:variant>
    </vt:vector>
  </HeadingPairs>
  <TitlesOfParts>
    <vt:vector size="29" baseType="lpstr">
      <vt:lpstr>Parametrage du jeu</vt:lpstr>
      <vt:lpstr>Jeu1-1</vt:lpstr>
      <vt:lpstr>Jeu1-2</vt:lpstr>
      <vt:lpstr>Jeu1-3</vt:lpstr>
      <vt:lpstr>Jeu2-1</vt:lpstr>
      <vt:lpstr>Jeu2-2</vt:lpstr>
      <vt:lpstr>Jeu2-3</vt:lpstr>
      <vt:lpstr>Jeu3-1</vt:lpstr>
      <vt:lpstr>Jeu3-2</vt:lpstr>
      <vt:lpstr>Jeu3-3</vt:lpstr>
      <vt:lpstr>Classement</vt:lpstr>
      <vt:lpstr>'Jeu1-1'!Grille</vt:lpstr>
      <vt:lpstr>'Jeu1-2'!Grille</vt:lpstr>
      <vt:lpstr>'Jeu1-3'!Grille</vt:lpstr>
      <vt:lpstr>'Jeu2-2'!Grille</vt:lpstr>
      <vt:lpstr>'Jeu2-3'!Grille</vt:lpstr>
      <vt:lpstr>'Jeu3-1'!Grille</vt:lpstr>
      <vt:lpstr>'Jeu3-2'!Grille</vt:lpstr>
      <vt:lpstr>'Jeu3-3'!Grille</vt:lpstr>
      <vt:lpstr>Grille</vt:lpstr>
      <vt:lpstr>'Jeu1-1'!Jeu</vt:lpstr>
      <vt:lpstr>'Jeu1-2'!Jeu</vt:lpstr>
      <vt:lpstr>'Jeu1-3'!Jeu</vt:lpstr>
      <vt:lpstr>'Jeu2-2'!Jeu</vt:lpstr>
      <vt:lpstr>'Jeu2-3'!Jeu</vt:lpstr>
      <vt:lpstr>'Jeu3-1'!Jeu</vt:lpstr>
      <vt:lpstr>'Jeu3-2'!Jeu</vt:lpstr>
      <vt:lpstr>'Jeu3-3'!Jeu</vt:lpstr>
      <vt:lpstr>Jeu</vt:lpstr>
    </vt:vector>
  </TitlesOfParts>
  <Company>NDL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bienaime</dc:creator>
  <cp:lastModifiedBy> </cp:lastModifiedBy>
  <dcterms:created xsi:type="dcterms:W3CDTF">2018-01-05T07:33:51Z</dcterms:created>
  <dcterms:modified xsi:type="dcterms:W3CDTF">2018-01-10T06:01:46Z</dcterms:modified>
</cp:coreProperties>
</file>