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Dashboard" sheetId="1" r:id="rId1"/>
    <sheet name="Template" sheetId="3" r:id="rId2"/>
    <sheet name="DATA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3" i="2" l="1"/>
  <c r="E2" i="2"/>
  <c r="E1" i="2"/>
  <c r="B1" i="2"/>
  <c r="E5" i="2" l="1"/>
  <c r="B6" i="2"/>
  <c r="B5" i="2"/>
  <c r="B4" i="2"/>
  <c r="B3" i="2"/>
  <c r="B2" i="2"/>
  <c r="B7" i="2" l="1"/>
</calcChain>
</file>

<file path=xl/sharedStrings.xml><?xml version="1.0" encoding="utf-8"?>
<sst xmlns="http://schemas.openxmlformats.org/spreadsheetml/2006/main" count="80" uniqueCount="51">
  <si>
    <t>Créer colonne nouveau client</t>
  </si>
  <si>
    <t>Créer  feuille nouveau client</t>
  </si>
  <si>
    <t>Etat</t>
  </si>
  <si>
    <t>Lancement</t>
  </si>
  <si>
    <t>Status</t>
  </si>
  <si>
    <t>Derniere Modification</t>
  </si>
  <si>
    <t>Type</t>
  </si>
  <si>
    <t>Signature du projet</t>
  </si>
  <si>
    <t>Affectation du projet</t>
  </si>
  <si>
    <t>Date de MES souhaitée</t>
  </si>
  <si>
    <t>Nombre de site</t>
  </si>
  <si>
    <t>POI</t>
  </si>
  <si>
    <t>Prochain point dossier</t>
  </si>
  <si>
    <t>COMMENTAIRES</t>
  </si>
  <si>
    <t>SMALL</t>
  </si>
  <si>
    <t>Initialisation</t>
  </si>
  <si>
    <t xml:space="preserve">ADMR </t>
  </si>
  <si>
    <t>Saisie ADS</t>
  </si>
  <si>
    <t>MES</t>
  </si>
  <si>
    <t>Sapre</t>
  </si>
  <si>
    <t>En prod</t>
  </si>
  <si>
    <t>Total Projets</t>
  </si>
  <si>
    <t>SAI</t>
  </si>
  <si>
    <t>BTIC</t>
  </si>
  <si>
    <t>Date d'inter</t>
  </si>
  <si>
    <t>Commentaires</t>
  </si>
  <si>
    <t>SMAI</t>
  </si>
  <si>
    <t>Non</t>
  </si>
  <si>
    <t xml:space="preserve">
0</t>
  </si>
  <si>
    <t>/</t>
  </si>
  <si>
    <t>?</t>
  </si>
  <si>
    <t>Envoi ADS</t>
  </si>
  <si>
    <t>WC + Envoi RLE</t>
  </si>
  <si>
    <t>Mercredi</t>
  </si>
  <si>
    <t>CORPO</t>
  </si>
  <si>
    <t xml:space="preserve"> Qualif</t>
  </si>
  <si>
    <t>En cours de production</t>
  </si>
  <si>
    <t>En Prod</t>
  </si>
  <si>
    <t>En Cours</t>
  </si>
  <si>
    <t>client</t>
  </si>
  <si>
    <t>N°commande</t>
  </si>
  <si>
    <t>Att client</t>
  </si>
  <si>
    <t xml:space="preserve"> Demande  </t>
  </si>
  <si>
    <t xml:space="preserve">Commande </t>
  </si>
  <si>
    <t xml:space="preserve">Ancien </t>
  </si>
  <si>
    <t xml:space="preserve">Nouveau </t>
  </si>
  <si>
    <t xml:space="preserve">Numéro </t>
  </si>
  <si>
    <t xml:space="preserve">Numéro
commande </t>
  </si>
  <si>
    <t xml:space="preserve">Nom/N° </t>
  </si>
  <si>
    <t xml:space="preserve">Nom 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</si>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</sst>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Segoe UI"/>
      <family val="2"/>
    </font>
    <font>
      <b/>
      <sz val="11"/>
      <color theme="6" tint="0.59999389629810485"/>
      <name val="Lucida Fax"/>
      <family val="1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gradientFill degree="90">
        <stop position="0">
          <color theme="5" tint="0.59999389629810485"/>
        </stop>
        <stop position="1">
          <color rgb="FFFF6600"/>
        </stop>
      </gradient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0000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rgb="FF00B050"/>
      </bottom>
      <diagonal/>
    </border>
    <border>
      <left style="medium">
        <color indexed="64"/>
      </left>
      <right style="medium">
        <color indexed="64"/>
      </right>
      <top/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4" xfId="0" applyNumberFormat="1" applyFont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 wrapText="1"/>
    </xf>
    <xf numFmtId="14" fontId="0" fillId="0" borderId="6" xfId="0" applyNumberFormat="1" applyFont="1" applyFill="1" applyBorder="1" applyAlignment="1">
      <alignment horizontal="center" vertical="center" wrapText="1"/>
    </xf>
    <xf numFmtId="14" fontId="0" fillId="0" borderId="8" xfId="0" applyNumberFormat="1" applyFont="1" applyFill="1" applyBorder="1" applyAlignment="1">
      <alignment horizontal="center" vertical="center" wrapText="1"/>
    </xf>
    <xf numFmtId="14" fontId="0" fillId="0" borderId="0" xfId="0" applyNumberFormat="1" applyFont="1"/>
    <xf numFmtId="14" fontId="0" fillId="0" borderId="10" xfId="0" applyNumberFormat="1" applyFont="1" applyFill="1" applyBorder="1" applyAlignment="1">
      <alignment horizontal="center" vertical="center" wrapText="1"/>
    </xf>
    <xf numFmtId="0" fontId="0" fillId="0" borderId="8" xfId="0" applyNumberFormat="1" applyFont="1" applyFill="1" applyBorder="1" applyAlignment="1">
      <alignment horizontal="center" vertical="center" wrapText="1"/>
    </xf>
    <xf numFmtId="0" fontId="0" fillId="0" borderId="12" xfId="0" applyNumberFormat="1" applyFont="1" applyFill="1" applyBorder="1" applyAlignment="1">
      <alignment horizontal="center" vertical="center" wrapText="1"/>
    </xf>
    <xf numFmtId="0" fontId="0" fillId="0" borderId="14" xfId="0" applyNumberFormat="1" applyFont="1" applyFill="1" applyBorder="1" applyAlignment="1">
      <alignment horizontal="center" vertical="center" wrapText="1"/>
    </xf>
    <xf numFmtId="22" fontId="0" fillId="0" borderId="0" xfId="0" applyNumberFormat="1" applyFont="1" applyAlignment="1">
      <alignment wrapText="1"/>
    </xf>
    <xf numFmtId="0" fontId="0" fillId="0" borderId="0" xfId="0" applyNumberFormat="1" applyFont="1" applyFill="1" applyAlignment="1">
      <alignment horizontal="center" vertical="center" wrapText="1"/>
    </xf>
    <xf numFmtId="0" fontId="0" fillId="0" borderId="0" xfId="0" applyNumberFormat="1" applyFont="1" applyAlignment="1">
      <alignment wrapText="1"/>
    </xf>
    <xf numFmtId="0" fontId="0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0" fontId="0" fillId="4" borderId="16" xfId="0" applyFill="1" applyBorder="1"/>
    <xf numFmtId="0" fontId="0" fillId="0" borderId="16" xfId="0" applyBorder="1" applyAlignment="1">
      <alignment horizontal="center"/>
    </xf>
    <xf numFmtId="0" fontId="0" fillId="5" borderId="16" xfId="0" applyFill="1" applyBorder="1"/>
    <xf numFmtId="0" fontId="0" fillId="0" borderId="16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wrapText="1"/>
    </xf>
    <xf numFmtId="0" fontId="5" fillId="3" borderId="17" xfId="0" applyNumberFormat="1" applyFont="1" applyFill="1" applyBorder="1" applyAlignment="1">
      <alignment horizontal="center" vertical="center" wrapText="1"/>
    </xf>
    <xf numFmtId="0" fontId="0" fillId="8" borderId="0" xfId="0" applyFill="1"/>
    <xf numFmtId="0" fontId="2" fillId="3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 wrapText="1"/>
    </xf>
    <xf numFmtId="14" fontId="3" fillId="6" borderId="9" xfId="0" applyNumberFormat="1" applyFont="1" applyFill="1" applyBorder="1" applyAlignment="1">
      <alignment horizontal="right" vertical="center" wrapText="1"/>
    </xf>
    <xf numFmtId="14" fontId="3" fillId="9" borderId="7" xfId="0" applyNumberFormat="1" applyFont="1" applyFill="1" applyBorder="1" applyAlignment="1">
      <alignment horizontal="right" vertical="center" wrapText="1"/>
    </xf>
    <xf numFmtId="14" fontId="3" fillId="9" borderId="9" xfId="0" applyNumberFormat="1" applyFont="1" applyFill="1" applyBorder="1" applyAlignment="1">
      <alignment horizontal="right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14" fontId="3" fillId="11" borderId="5" xfId="0" applyNumberFormat="1" applyFont="1" applyFill="1" applyBorder="1" applyAlignment="1">
      <alignment horizontal="center" vertical="center" wrapText="1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11" xfId="0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3" xfId="0" applyNumberFormat="1" applyFont="1" applyFill="1" applyBorder="1" applyAlignment="1">
      <alignment horizontal="center" vertical="center" wrapText="1"/>
    </xf>
    <xf numFmtId="0" fontId="0" fillId="0" borderId="0" xfId="0" applyFill="1"/>
    <xf numFmtId="14" fontId="7" fillId="10" borderId="10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14" fontId="3" fillId="6" borderId="5" xfId="0" applyNumberFormat="1" applyFont="1" applyFill="1" applyBorder="1" applyAlignment="1">
      <alignment horizontal="right" vertical="center" wrapText="1"/>
    </xf>
    <xf numFmtId="0" fontId="0" fillId="12" borderId="6" xfId="0" applyNumberFormat="1" applyFont="1" applyFill="1" applyBorder="1" applyAlignment="1">
      <alignment horizontal="center" vertical="center" wrapText="1"/>
    </xf>
    <xf numFmtId="14" fontId="0" fillId="12" borderId="6" xfId="0" applyNumberFormat="1" applyFont="1" applyFill="1" applyBorder="1" applyAlignment="1">
      <alignment horizontal="center" vertical="center" wrapText="1"/>
    </xf>
    <xf numFmtId="14" fontId="0" fillId="12" borderId="8" xfId="0" applyNumberFormat="1" applyFont="1" applyFill="1" applyBorder="1" applyAlignment="1">
      <alignment horizontal="center" vertical="center" wrapText="1"/>
    </xf>
    <xf numFmtId="14" fontId="0" fillId="12" borderId="10" xfId="0" applyNumberFormat="1" applyFont="1" applyFill="1" applyBorder="1" applyAlignment="1">
      <alignment horizontal="center" vertical="center" wrapText="1"/>
    </xf>
    <xf numFmtId="0" fontId="0" fillId="12" borderId="8" xfId="0" applyNumberFormat="1" applyFont="1" applyFill="1" applyBorder="1" applyAlignment="1">
      <alignment horizontal="center" vertical="center" wrapText="1"/>
    </xf>
    <xf numFmtId="0" fontId="0" fillId="12" borderId="12" xfId="0" applyNumberFormat="1" applyFont="1" applyFill="1" applyBorder="1" applyAlignment="1">
      <alignment horizontal="center" vertical="center" wrapText="1"/>
    </xf>
    <xf numFmtId="0" fontId="0" fillId="13" borderId="6" xfId="0" applyNumberFormat="1" applyFont="1" applyFill="1" applyBorder="1" applyAlignment="1">
      <alignment horizontal="center" vertical="center" wrapText="1"/>
    </xf>
    <xf numFmtId="14" fontId="0" fillId="13" borderId="6" xfId="0" applyNumberFormat="1" applyFont="1" applyFill="1" applyBorder="1" applyAlignment="1">
      <alignment horizontal="center" vertical="center" wrapText="1"/>
    </xf>
    <xf numFmtId="14" fontId="0" fillId="13" borderId="8" xfId="0" applyNumberFormat="1" applyFont="1" applyFill="1" applyBorder="1" applyAlignment="1">
      <alignment horizontal="center" vertical="center" wrapText="1"/>
    </xf>
    <xf numFmtId="14" fontId="0" fillId="13" borderId="10" xfId="0" applyNumberFormat="1" applyFont="1" applyFill="1" applyBorder="1" applyAlignment="1">
      <alignment horizontal="center" vertical="center" wrapText="1"/>
    </xf>
    <xf numFmtId="0" fontId="0" fillId="13" borderId="8" xfId="0" applyNumberFormat="1" applyFont="1" applyFill="1" applyBorder="1" applyAlignment="1">
      <alignment horizontal="center" vertical="center" wrapText="1"/>
    </xf>
    <xf numFmtId="0" fontId="0" fillId="13" borderId="12" xfId="0" applyNumberFormat="1" applyFont="1" applyFill="1" applyBorder="1" applyAlignment="1">
      <alignment horizontal="center" vertical="center" wrapText="1"/>
    </xf>
    <xf numFmtId="0" fontId="0" fillId="14" borderId="6" xfId="0" applyNumberFormat="1" applyFont="1" applyFill="1" applyBorder="1" applyAlignment="1">
      <alignment horizontal="center" vertical="center" wrapText="1"/>
    </xf>
    <xf numFmtId="14" fontId="0" fillId="14" borderId="6" xfId="0" applyNumberFormat="1" applyFont="1" applyFill="1" applyBorder="1" applyAlignment="1">
      <alignment horizontal="center" vertical="center" wrapText="1"/>
    </xf>
    <xf numFmtId="14" fontId="0" fillId="14" borderId="8" xfId="0" applyNumberFormat="1" applyFont="1" applyFill="1" applyBorder="1" applyAlignment="1">
      <alignment horizontal="center" vertical="center" wrapText="1"/>
    </xf>
    <xf numFmtId="14" fontId="0" fillId="14" borderId="10" xfId="0" applyNumberFormat="1" applyFont="1" applyFill="1" applyBorder="1" applyAlignment="1">
      <alignment horizontal="center" vertical="center" wrapText="1"/>
    </xf>
    <xf numFmtId="0" fontId="0" fillId="14" borderId="8" xfId="0" applyNumberFormat="1" applyFont="1" applyFill="1" applyBorder="1" applyAlignment="1">
      <alignment horizontal="center" vertical="center" wrapText="1"/>
    </xf>
    <xf numFmtId="0" fontId="0" fillId="14" borderId="12" xfId="0" applyNumberFormat="1" applyFont="1" applyFill="1" applyBorder="1" applyAlignment="1">
      <alignment horizontal="center" vertical="center" wrapText="1"/>
    </xf>
    <xf numFmtId="14" fontId="7" fillId="15" borderId="10" xfId="0" applyNumberFormat="1" applyFont="1" applyFill="1" applyBorder="1" applyAlignment="1">
      <alignment horizontal="center" vertical="center" wrapText="1"/>
    </xf>
    <xf numFmtId="0" fontId="0" fillId="14" borderId="4" xfId="0" applyNumberFormat="1" applyFont="1" applyFill="1" applyBorder="1" applyAlignment="1">
      <alignment horizontal="center" vertical="center" wrapText="1"/>
    </xf>
    <xf numFmtId="0" fontId="0" fillId="13" borderId="4" xfId="0" applyNumberFormat="1" applyFont="1" applyFill="1" applyBorder="1" applyAlignment="1">
      <alignment horizontal="center" vertical="center" wrapText="1"/>
    </xf>
    <xf numFmtId="0" fontId="0" fillId="12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/>
    <xf numFmtId="0" fontId="0" fillId="0" borderId="0" xfId="0" applyFont="1" applyFill="1"/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0" fontId="8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microsoft.com/office/2011/relationships/chartStyle" Target="style2.xml"/><Relationship Id="rId2" Type="http://schemas.microsoft.com/office/2011/relationships/chartColorStyle" Target="colors2.xml"/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>
                    <a:lumMod val="65000"/>
                    <a:lumOff val="35000"/>
                  </a:sysClr>
                </a:solidFill>
              </a:rPr>
              <a:t>Status projet</a:t>
            </a:r>
          </a:p>
        </c:rich>
      </c:tx>
      <c:layout>
        <c:manualLayout>
          <c:xMode val="edge"/>
          <c:yMode val="edge"/>
          <c:x val="0.37684509971940339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23226606813190045"/>
          <c:y val="0.11245569364513915"/>
          <c:w val="0.59165803309676246"/>
          <c:h val="0.88754430635486081"/>
        </c:manualLayout>
      </c:layout>
      <c:pieChart>
        <c:varyColors val="1"/>
        <c:ser>
          <c:idx val="0"/>
          <c:order val="0"/>
          <c:spPr>
            <a:effectLst>
              <a:softEdge rad="12700"/>
            </a:effectLst>
          </c:spPr>
          <c:dPt>
            <c:idx val="0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4"/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3"/>
                </a:solidFill>
                <a:prstDash val="solid"/>
                <a:miter lim="800000"/>
              </a:ln>
              <a:effectLst/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1"/>
                </a:solidFill>
                <a:prstDash val="solid"/>
                <a:miter lim="800000"/>
              </a:ln>
              <a:effectLst/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6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6"/>
                </a:solidFill>
                <a:prstDash val="solid"/>
                <a:miter lim="800000"/>
              </a:ln>
              <a:effectLst/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dk1">
                      <a:lumMod val="110000"/>
                      <a:satMod val="105000"/>
                      <a:tint val="67000"/>
                    </a:schemeClr>
                  </a:gs>
                  <a:gs pos="50000">
                    <a:schemeClr val="dk1">
                      <a:lumMod val="105000"/>
                      <a:satMod val="103000"/>
                      <a:tint val="73000"/>
                    </a:schemeClr>
                  </a:gs>
                  <a:gs pos="100000">
                    <a:schemeClr val="dk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dk1"/>
                </a:solidFill>
                <a:prstDash val="solid"/>
                <a:miter lim="800000"/>
              </a:ln>
              <a:effectLst/>
            </c:spPr>
          </c:dPt>
          <c:dPt>
            <c:idx val="6"/>
            <c:bubble3D val="0"/>
            <c:spPr>
              <a:noFill/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DATA!$A$1:$A$7</c:f>
              <c:strCache>
                <c:ptCount val="7"/>
                <c:pt idx="0">
                  <c:v>Initialisation</c:v>
                </c:pt>
                <c:pt idx="1">
                  <c:v>Commande </c:v>
                </c:pt>
                <c:pt idx="2">
                  <c:v>Saisie ADS</c:v>
                </c:pt>
                <c:pt idx="3">
                  <c:v>Sapre</c:v>
                </c:pt>
                <c:pt idx="4">
                  <c:v>En prod</c:v>
                </c:pt>
                <c:pt idx="5">
                  <c:v>MES</c:v>
                </c:pt>
                <c:pt idx="6">
                  <c:v>Total Projets</c:v>
                </c:pt>
              </c:strCache>
            </c:strRef>
          </c:cat>
          <c:val>
            <c:numRef>
              <c:f>DATA!$B$1:$B$7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t"/>
      <c:legendEntry>
        <c:idx val="6"/>
        <c:delete val="1"/>
      </c:legendEntry>
      <c:layout>
        <c:manualLayout>
          <c:xMode val="edge"/>
          <c:yMode val="edge"/>
          <c:x val="0.17083158990921718"/>
          <c:y val="0.64454739084132051"/>
          <c:w val="0.71164805177166301"/>
          <c:h val="0.21606935000137709"/>
        </c:manualLayout>
      </c:layout>
      <c:overlay val="0"/>
      <c:spPr>
        <a:noFill/>
        <a:ln w="9525">
          <a:solidFill>
            <a:srgbClr val="FF6600"/>
          </a:solidFill>
        </a:ln>
        <a:effectLst/>
      </c:spPr>
      <c:txPr>
        <a:bodyPr rot="0" spcFirstLastPara="1" vertOverflow="ellipsis" vert="horz" wrap="square" anchor="ctr" anchorCtr="0"/>
        <a:lstStyle/>
        <a:p>
          <a:pPr>
            <a:defRPr sz="10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anchor="ctr" anchorCtr="0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de profil</a:t>
            </a:r>
          </a:p>
        </c:rich>
      </c:tx>
      <c:layout>
        <c:manualLayout>
          <c:xMode val="edge"/>
          <c:yMode val="edge"/>
          <c:x val="0.37684509971940339"/>
          <c:y val="0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23226606813190045"/>
          <c:y val="0.11245569364513915"/>
          <c:w val="0.59165803309676246"/>
          <c:h val="0.88754430635486081"/>
        </c:manualLayout>
      </c:layout>
      <c:pieChart>
        <c:varyColors val="1"/>
        <c:ser>
          <c:idx val="0"/>
          <c:order val="0"/>
          <c:spPr>
            <a:effectLst>
              <a:softEdge rad="12700"/>
            </a:effectLst>
          </c:spPr>
          <c:dPt>
            <c:idx val="0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4"/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3"/>
                </a:solidFill>
                <a:prstDash val="solid"/>
                <a:miter lim="800000"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Pt>
            <c:idx val="4"/>
            <c:bubble3D val="0"/>
            <c:spPr>
              <a:noFill/>
              <a:ln w="6350" cap="flat" cmpd="sng" algn="ctr">
                <a:solidFill>
                  <a:sysClr val="window" lastClr="FFFFFF"/>
                </a:solidFill>
                <a:prstDash val="solid"/>
                <a:miter lim="800000"/>
              </a:ln>
              <a:effectLst/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dk1">
                      <a:lumMod val="110000"/>
                      <a:satMod val="105000"/>
                      <a:tint val="67000"/>
                    </a:schemeClr>
                  </a:gs>
                  <a:gs pos="50000">
                    <a:schemeClr val="dk1">
                      <a:lumMod val="105000"/>
                      <a:satMod val="103000"/>
                      <a:tint val="73000"/>
                    </a:schemeClr>
                  </a:gs>
                  <a:gs pos="100000">
                    <a:schemeClr val="dk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dk1"/>
                </a:solidFill>
                <a:prstDash val="solid"/>
                <a:miter lim="800000"/>
              </a:ln>
              <a:effectLst/>
            </c:spPr>
          </c:dPt>
          <c:dPt>
            <c:idx val="6"/>
            <c:bubble3D val="0"/>
            <c:spPr>
              <a:noFill/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DATA!$D$1:$D$5</c:f>
              <c:strCache>
                <c:ptCount val="5"/>
                <c:pt idx="0">
                  <c:v>SMALL</c:v>
                </c:pt>
                <c:pt idx="1">
                  <c:v>SAI</c:v>
                </c:pt>
                <c:pt idx="2">
                  <c:v>BTIC</c:v>
                </c:pt>
                <c:pt idx="3">
                  <c:v>CORPO</c:v>
                </c:pt>
                <c:pt idx="4">
                  <c:v>Total Projets</c:v>
                </c:pt>
              </c:strCache>
            </c:strRef>
          </c:cat>
          <c:val>
            <c:numRef>
              <c:f>DATA!$E$1:$E$5</c:f>
              <c:numCache>
                <c:formatCode>General</c:formatCode>
                <c:ptCount val="5"/>
                <c:pt idx="0">
                  <c:v>4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17083158990921718"/>
          <c:y val="0.64454739084132051"/>
          <c:w val="0.71164805177166301"/>
          <c:h val="0.2022711140084022"/>
        </c:manualLayout>
      </c:layout>
      <c:overlay val="0"/>
      <c:spPr>
        <a:noFill/>
        <a:ln w="9525">
          <a:solidFill>
            <a:srgbClr val="FF6600"/>
          </a:solidFill>
        </a:ln>
        <a:effectLst/>
      </c:spPr>
      <c:txPr>
        <a:bodyPr rot="0" spcFirstLastPara="1" vertOverflow="ellipsis" vert="horz" wrap="square" anchor="ctr" anchorCtr="0"/>
        <a:lstStyle/>
        <a:p>
          <a:pPr rtl="0">
            <a:defRPr sz="10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anchor="ctr" anchorCtr="0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139915</xdr:rowOff>
    </xdr:from>
    <xdr:to>
      <xdr:col>8</xdr:col>
      <xdr:colOff>0</xdr:colOff>
      <xdr:row>36</xdr:row>
      <xdr:rowOff>45383</xdr:rowOff>
    </xdr:to>
    <xdr:grpSp>
      <xdr:nvGrpSpPr>
        <xdr:cNvPr id="2" name="Groupe 1"/>
        <xdr:cNvGrpSpPr/>
      </xdr:nvGrpSpPr>
      <xdr:grpSpPr>
        <a:xfrm>
          <a:off x="0" y="4369015"/>
          <a:ext cx="12153900" cy="2762968"/>
          <a:chOff x="0" y="4597615"/>
          <a:chExt cx="8472035" cy="2762968"/>
        </a:xfrm>
      </xdr:grpSpPr>
      <xdr:graphicFrame macro="">
        <xdr:nvGraphicFramePr>
          <xdr:cNvPr id="6" name="Graphique 3"/>
          <xdr:cNvGraphicFramePr>
            <a:graphicFrameLocks/>
          </xdr:cNvGraphicFramePr>
        </xdr:nvGraphicFramePr>
        <xdr:xfrm>
          <a:off x="0" y="4601131"/>
          <a:ext cx="4234425" cy="2759452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7" name="Graphique 4"/>
          <xdr:cNvGraphicFramePr/>
        </xdr:nvGraphicFramePr>
        <xdr:xfrm>
          <a:off x="4234424" y="4597615"/>
          <a:ext cx="4237611" cy="2761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showGridLines="0" tabSelected="1" zoomScaleNormal="100" workbookViewId="0">
      <selection activeCell="E4" sqref="E4"/>
    </sheetView>
  </sheetViews>
  <sheetFormatPr baseColWidth="10" defaultRowHeight="15" x14ac:dyDescent="0.25"/>
  <cols>
    <col min="1" max="1" width="40" style="16" customWidth="1"/>
    <col min="2" max="2" width="23.7109375" style="17" hidden="1" customWidth="1"/>
    <col min="3" max="8" width="23.7109375" style="17" customWidth="1"/>
    <col min="9" max="16384" width="11.42578125" style="4"/>
  </cols>
  <sheetData>
    <row r="1" spans="1:11" s="18" customFormat="1" ht="17.25" customHeight="1" thickTop="1" thickBot="1" x14ac:dyDescent="0.3">
      <c r="A1" s="1" t="s">
        <v>0</v>
      </c>
      <c r="B1" s="74" t="s">
        <v>16</v>
      </c>
      <c r="C1" s="19" t="s">
        <v>39</v>
      </c>
      <c r="D1" s="47" t="s">
        <v>39</v>
      </c>
      <c r="E1" s="47" t="s">
        <v>39</v>
      </c>
      <c r="F1" s="47" t="s">
        <v>39</v>
      </c>
      <c r="G1" s="47" t="s">
        <v>39</v>
      </c>
      <c r="H1" s="47" t="s">
        <v>39</v>
      </c>
    </row>
    <row r="2" spans="1:11" s="18" customFormat="1" ht="16.5" customHeight="1" thickTop="1" thickBot="1" x14ac:dyDescent="0.3">
      <c r="A2" s="2" t="s">
        <v>1</v>
      </c>
      <c r="B2" s="75"/>
      <c r="C2" s="20">
        <v>1</v>
      </c>
      <c r="D2" s="28">
        <v>2</v>
      </c>
      <c r="E2" s="48">
        <v>3</v>
      </c>
      <c r="F2" s="28">
        <v>4</v>
      </c>
      <c r="G2" s="48">
        <v>5</v>
      </c>
      <c r="H2" s="28">
        <v>6</v>
      </c>
    </row>
    <row r="3" spans="1:11" ht="16.5" thickTop="1" thickBot="1" x14ac:dyDescent="0.3">
      <c r="A3" s="3" t="s">
        <v>40</v>
      </c>
      <c r="B3" s="5"/>
      <c r="C3" s="70">
        <v>1731934042</v>
      </c>
      <c r="D3" s="69">
        <v>17201933785</v>
      </c>
      <c r="E3" s="70">
        <v>1727695624</v>
      </c>
      <c r="F3" s="69">
        <v>1725857278</v>
      </c>
      <c r="G3" s="69">
        <v>172216224</v>
      </c>
      <c r="H3" s="71">
        <v>17259657812</v>
      </c>
    </row>
    <row r="4" spans="1:11" ht="15.95" customHeight="1" thickTop="1" x14ac:dyDescent="0.25">
      <c r="A4" s="39" t="s">
        <v>2</v>
      </c>
      <c r="B4" s="6"/>
      <c r="C4" s="56" t="s">
        <v>3</v>
      </c>
      <c r="D4" s="62" t="s">
        <v>50</v>
      </c>
      <c r="E4" s="56" t="s">
        <v>3</v>
      </c>
      <c r="F4" s="62" t="s">
        <v>38</v>
      </c>
      <c r="G4" s="62" t="s">
        <v>38</v>
      </c>
      <c r="H4" s="50" t="s">
        <v>41</v>
      </c>
    </row>
    <row r="5" spans="1:11" ht="15.95" customHeight="1" x14ac:dyDescent="0.25">
      <c r="A5" s="39" t="s">
        <v>4</v>
      </c>
      <c r="B5" s="7"/>
      <c r="C5" s="57" t="s">
        <v>43</v>
      </c>
      <c r="D5" s="63" t="s">
        <v>37</v>
      </c>
      <c r="E5" s="57" t="s">
        <v>17</v>
      </c>
      <c r="F5" s="63" t="s">
        <v>37</v>
      </c>
      <c r="G5" s="63" t="s">
        <v>37</v>
      </c>
      <c r="H5" s="51" t="s">
        <v>15</v>
      </c>
    </row>
    <row r="6" spans="1:11" ht="15.95" customHeight="1" x14ac:dyDescent="0.25">
      <c r="A6" s="40" t="s">
        <v>6</v>
      </c>
      <c r="B6" s="7"/>
      <c r="C6" s="57" t="s">
        <v>14</v>
      </c>
      <c r="D6" s="63" t="s">
        <v>26</v>
      </c>
      <c r="E6" s="57" t="s">
        <v>14</v>
      </c>
      <c r="F6" s="63" t="s">
        <v>14</v>
      </c>
      <c r="G6" s="63" t="s">
        <v>14</v>
      </c>
      <c r="H6" s="51" t="s">
        <v>34</v>
      </c>
    </row>
    <row r="7" spans="1:11" ht="15.95" customHeight="1" thickBot="1" x14ac:dyDescent="0.3">
      <c r="A7" s="40" t="s">
        <v>5</v>
      </c>
      <c r="B7" s="7"/>
      <c r="C7" s="57">
        <v>42944</v>
      </c>
      <c r="D7" s="63">
        <v>42941.638854166667</v>
      </c>
      <c r="E7" s="57">
        <v>42944</v>
      </c>
      <c r="F7" s="63">
        <v>42944</v>
      </c>
      <c r="G7" s="63">
        <v>42941.638865740744</v>
      </c>
      <c r="H7" s="51">
        <v>42937</v>
      </c>
    </row>
    <row r="8" spans="1:11" s="9" customFormat="1" ht="15.95" customHeight="1" thickTop="1" x14ac:dyDescent="0.25">
      <c r="A8" s="37" t="s">
        <v>7</v>
      </c>
      <c r="B8" s="8"/>
      <c r="C8" s="58">
        <v>42935</v>
      </c>
      <c r="D8" s="64">
        <v>42920</v>
      </c>
      <c r="E8" s="58">
        <v>42920</v>
      </c>
      <c r="F8" s="64" t="s">
        <v>30</v>
      </c>
      <c r="G8" s="64">
        <v>42912</v>
      </c>
      <c r="H8" s="52">
        <v>42920</v>
      </c>
      <c r="K8" s="72"/>
    </row>
    <row r="9" spans="1:11" s="9" customFormat="1" ht="15.95" customHeight="1" x14ac:dyDescent="0.25">
      <c r="A9" s="38" t="s">
        <v>8</v>
      </c>
      <c r="B9" s="10"/>
      <c r="C9" s="59">
        <v>42943</v>
      </c>
      <c r="D9" s="65">
        <v>42916</v>
      </c>
      <c r="E9" s="59">
        <v>42941.368125000001</v>
      </c>
      <c r="F9" s="65">
        <v>42936</v>
      </c>
      <c r="G9" s="65">
        <v>42940.404618055552</v>
      </c>
      <c r="H9" s="53">
        <v>42936</v>
      </c>
      <c r="K9" s="72"/>
    </row>
    <row r="10" spans="1:11" s="9" customFormat="1" ht="15.95" customHeight="1" x14ac:dyDescent="0.25">
      <c r="A10" s="38" t="s">
        <v>9</v>
      </c>
      <c r="B10" s="46"/>
      <c r="C10" s="68">
        <v>42996</v>
      </c>
      <c r="D10" s="68">
        <v>43006</v>
      </c>
      <c r="E10" s="68">
        <v>42979</v>
      </c>
      <c r="F10" s="68">
        <v>42984</v>
      </c>
      <c r="G10" s="68">
        <v>42996</v>
      </c>
      <c r="H10" s="68">
        <v>42998</v>
      </c>
      <c r="K10" s="72"/>
    </row>
    <row r="11" spans="1:11" s="9" customFormat="1" ht="15.95" customHeight="1" x14ac:dyDescent="0.25">
      <c r="A11" s="36" t="s">
        <v>32</v>
      </c>
      <c r="B11" s="10"/>
      <c r="C11" s="59">
        <v>42948.570960648147</v>
      </c>
      <c r="D11" s="65">
        <v>42936</v>
      </c>
      <c r="E11" s="59">
        <v>42942.466782407406</v>
      </c>
      <c r="F11" s="65">
        <v>42941.638773148145</v>
      </c>
      <c r="G11" s="65">
        <v>42941.59039351852</v>
      </c>
      <c r="H11" s="53">
        <v>42943.415370370371</v>
      </c>
      <c r="K11" s="72"/>
    </row>
    <row r="12" spans="1:11" s="9" customFormat="1" ht="15.95" customHeight="1" x14ac:dyDescent="0.25">
      <c r="A12" s="36" t="s">
        <v>42</v>
      </c>
      <c r="B12" s="10"/>
      <c r="C12" s="59">
        <v>42950.570972222224</v>
      </c>
      <c r="D12" s="65">
        <v>42937</v>
      </c>
      <c r="E12" s="59" t="s">
        <v>29</v>
      </c>
      <c r="F12" s="65" t="s">
        <v>29</v>
      </c>
      <c r="G12" s="65" t="s">
        <v>29</v>
      </c>
      <c r="H12" s="53" t="s">
        <v>29</v>
      </c>
      <c r="K12" s="72"/>
    </row>
    <row r="13" spans="1:11" s="9" customFormat="1" ht="15.95" customHeight="1" x14ac:dyDescent="0.25">
      <c r="A13" s="36" t="s">
        <v>31</v>
      </c>
      <c r="B13" s="10"/>
      <c r="C13" s="59"/>
      <c r="D13" s="65">
        <v>42937</v>
      </c>
      <c r="E13" s="59">
        <v>42942.663831018515</v>
      </c>
      <c r="F13" s="65">
        <v>42942.632986111108</v>
      </c>
      <c r="G13" s="65">
        <v>42937.602534722224</v>
      </c>
      <c r="H13" s="53"/>
      <c r="K13" s="72"/>
    </row>
    <row r="14" spans="1:11" s="9" customFormat="1" ht="15.95" customHeight="1" x14ac:dyDescent="0.25">
      <c r="A14" s="36" t="s">
        <v>35</v>
      </c>
      <c r="B14" s="10"/>
      <c r="C14" s="59"/>
      <c r="D14" s="65">
        <v>42950.42796296296</v>
      </c>
      <c r="E14" s="59"/>
      <c r="F14" s="65">
        <v>42950.336736111109</v>
      </c>
      <c r="G14" s="65">
        <v>42941.602997685186</v>
      </c>
      <c r="H14" s="53"/>
      <c r="K14" s="72"/>
    </row>
    <row r="15" spans="1:11" s="9" customFormat="1" ht="15.95" customHeight="1" thickBot="1" x14ac:dyDescent="0.3">
      <c r="A15" s="49" t="s">
        <v>36</v>
      </c>
      <c r="B15" s="7"/>
      <c r="C15" s="57"/>
      <c r="D15" s="63">
        <v>42950.427974537037</v>
      </c>
      <c r="E15" s="57"/>
      <c r="F15" s="63">
        <v>42950.598229166666</v>
      </c>
      <c r="G15" s="63">
        <v>42950.590636574074</v>
      </c>
      <c r="H15" s="51"/>
      <c r="K15" s="72"/>
    </row>
    <row r="16" spans="1:11" ht="15.95" customHeight="1" thickTop="1" x14ac:dyDescent="0.25">
      <c r="A16" s="41" t="s">
        <v>10</v>
      </c>
      <c r="B16" s="11"/>
      <c r="C16" s="60">
        <v>1</v>
      </c>
      <c r="D16" s="66">
        <v>1</v>
      </c>
      <c r="E16" s="60">
        <v>1</v>
      </c>
      <c r="F16" s="66">
        <v>1</v>
      </c>
      <c r="G16" s="66">
        <v>1</v>
      </c>
      <c r="H16" s="54">
        <v>4</v>
      </c>
      <c r="K16" s="73"/>
    </row>
    <row r="17" spans="1:11" ht="15.75" customHeight="1" thickBot="1" x14ac:dyDescent="0.3">
      <c r="A17" s="42" t="s">
        <v>11</v>
      </c>
      <c r="B17" s="12"/>
      <c r="C17" s="61" t="s">
        <v>27</v>
      </c>
      <c r="D17" s="67" t="s">
        <v>27</v>
      </c>
      <c r="E17" s="61" t="s">
        <v>27</v>
      </c>
      <c r="F17" s="67" t="s">
        <v>27</v>
      </c>
      <c r="G17" s="67" t="s">
        <v>27</v>
      </c>
      <c r="H17" s="55" t="s">
        <v>27</v>
      </c>
      <c r="K17" s="73"/>
    </row>
    <row r="18" spans="1:11" ht="15.75" thickTop="1" x14ac:dyDescent="0.25">
      <c r="A18" s="44" t="s">
        <v>12</v>
      </c>
      <c r="B18" s="13"/>
      <c r="C18" s="13"/>
      <c r="D18" s="13" t="s">
        <v>33</v>
      </c>
      <c r="E18" s="13"/>
      <c r="F18" s="13" t="s">
        <v>33</v>
      </c>
      <c r="G18" s="13" t="s">
        <v>33</v>
      </c>
      <c r="H18" s="13"/>
      <c r="K18" s="73"/>
    </row>
    <row r="19" spans="1:11" s="27" customFormat="1" ht="15.75" thickBot="1" x14ac:dyDescent="0.3">
      <c r="A19" s="43" t="s">
        <v>13</v>
      </c>
      <c r="B19" s="12"/>
      <c r="C19" s="12"/>
      <c r="D19" s="12"/>
      <c r="E19" s="12"/>
      <c r="F19" s="12"/>
      <c r="G19" s="12"/>
      <c r="H19" s="12"/>
    </row>
    <row r="20" spans="1:11" ht="15.75" thickTop="1" x14ac:dyDescent="0.25">
      <c r="A20" s="14"/>
      <c r="B20" s="15"/>
      <c r="C20" s="15"/>
      <c r="D20" s="15"/>
      <c r="E20" s="15"/>
      <c r="F20" s="15"/>
      <c r="G20" s="15"/>
      <c r="H20" s="15"/>
      <c r="I20" s="73"/>
    </row>
    <row r="21" spans="1:11" x14ac:dyDescent="0.25">
      <c r="D21" s="15"/>
      <c r="E21" s="15"/>
      <c r="F21" s="15"/>
      <c r="G21" s="15"/>
      <c r="H21" s="15"/>
    </row>
    <row r="26" spans="1:11" x14ac:dyDescent="0.25">
      <c r="B26" s="16"/>
      <c r="C26" s="16"/>
      <c r="D26" s="16"/>
      <c r="E26" s="16"/>
      <c r="F26" s="16"/>
      <c r="G26" s="16"/>
      <c r="H26" s="16"/>
    </row>
    <row r="27" spans="1:11" x14ac:dyDescent="0.25">
      <c r="B27" s="16"/>
      <c r="C27" s="16"/>
      <c r="D27" s="16"/>
      <c r="E27" s="16"/>
      <c r="F27" s="16"/>
      <c r="G27" s="16"/>
      <c r="H27" s="16"/>
    </row>
  </sheetData>
  <mergeCells count="1">
    <mergeCell ref="B1:B2"/>
  </mergeCells>
  <dataValidations count="3">
    <dataValidation type="list" allowBlank="1" showInputMessage="1" showErrorMessage="1" sqref="B6:H6">
      <formula1>"SMALL, SMAI, BTIC, CORPO"</formula1>
    </dataValidation>
    <dataValidation type="list" allowBlank="1" showInputMessage="1" showErrorMessage="1" sqref="A5:XFD5">
      <formula1>"Initialisation, Commande , Saisie , En prod, MES"</formula1>
    </dataValidation>
    <dataValidation type="list" allowBlank="1" showInputMessage="1" showErrorMessage="1" sqref="A4:XFD4">
      <formula1>"Lancement, En cours, Att client,  Gelé, A clôturer"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1:O4"/>
  <sheetViews>
    <sheetView workbookViewId="0">
      <selection activeCell="K15" sqref="K15"/>
    </sheetView>
  </sheetViews>
  <sheetFormatPr baseColWidth="10" defaultRowHeight="15" x14ac:dyDescent="0.25"/>
  <cols>
    <col min="1" max="14" width="11.7109375" style="29" customWidth="1"/>
    <col min="15" max="15" width="55.7109375" style="29" customWidth="1"/>
    <col min="16" max="19" width="11.7109375" style="29" customWidth="1"/>
    <col min="20" max="16384" width="11.42578125" style="29"/>
  </cols>
  <sheetData>
    <row r="1" spans="6:15" x14ac:dyDescent="0.25">
      <c r="F1" s="76"/>
      <c r="G1" s="76"/>
      <c r="H1" s="76"/>
      <c r="I1" s="76"/>
      <c r="J1" s="76"/>
      <c r="K1" s="76"/>
      <c r="L1" s="76"/>
      <c r="M1" s="76"/>
      <c r="N1" s="76"/>
      <c r="O1" s="76"/>
    </row>
    <row r="2" spans="6:15" x14ac:dyDescent="0.25">
      <c r="F2" s="76"/>
      <c r="G2" s="76"/>
      <c r="H2" s="76"/>
      <c r="I2" s="76"/>
      <c r="J2" s="76"/>
      <c r="K2" s="76"/>
      <c r="L2" s="76"/>
      <c r="M2" s="76"/>
      <c r="N2" s="76"/>
      <c r="O2" s="76"/>
    </row>
    <row r="3" spans="6:15" ht="30" x14ac:dyDescent="0.25">
      <c r="F3" s="30" t="s">
        <v>6</v>
      </c>
      <c r="G3" s="30" t="s">
        <v>47</v>
      </c>
      <c r="H3" s="30" t="s">
        <v>46</v>
      </c>
      <c r="I3" s="30" t="s">
        <v>44</v>
      </c>
      <c r="J3" s="30" t="s">
        <v>45</v>
      </c>
      <c r="K3" s="30"/>
      <c r="L3" s="30" t="s">
        <v>48</v>
      </c>
      <c r="M3" s="31" t="s">
        <v>24</v>
      </c>
      <c r="N3" s="30" t="s">
        <v>49</v>
      </c>
      <c r="O3" s="30" t="s">
        <v>25</v>
      </c>
    </row>
    <row r="4" spans="6:15" ht="30" x14ac:dyDescent="0.25">
      <c r="F4" s="32"/>
      <c r="G4" s="32"/>
      <c r="H4" s="32"/>
      <c r="I4" s="32"/>
      <c r="J4" s="32"/>
      <c r="K4" s="32"/>
      <c r="L4" s="33" t="s">
        <v>28</v>
      </c>
      <c r="M4" s="34"/>
      <c r="N4" s="35"/>
      <c r="O4" s="45"/>
    </row>
  </sheetData>
  <mergeCells count="1">
    <mergeCell ref="F1:O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D5" sqref="D5"/>
    </sheetView>
  </sheetViews>
  <sheetFormatPr baseColWidth="10" defaultRowHeight="15" x14ac:dyDescent="0.25"/>
  <cols>
    <col min="1" max="1" width="14.28515625" bestFit="1" customWidth="1"/>
  </cols>
  <sheetData>
    <row r="1" spans="1:5" x14ac:dyDescent="0.25">
      <c r="A1" s="23" t="s">
        <v>15</v>
      </c>
      <c r="B1" s="22">
        <f>COUNTIF(Dashboard!B5:Y5,"Initialisation")</f>
        <v>1</v>
      </c>
      <c r="D1" s="23" t="s">
        <v>14</v>
      </c>
      <c r="E1" s="24">
        <f>COUNTIF(Dashboard!B6:AB6,"SMALL")</f>
        <v>4</v>
      </c>
    </row>
    <row r="2" spans="1:5" x14ac:dyDescent="0.25">
      <c r="A2" s="23" t="s">
        <v>43</v>
      </c>
      <c r="B2" s="24">
        <f>COUNTIF(Dashboard!B5:Y5,"Commande ND")</f>
        <v>0</v>
      </c>
      <c r="D2" s="23" t="s">
        <v>22</v>
      </c>
      <c r="E2" s="24">
        <f>COUNTIF(Dashboard!B6:AB6,"SMAI")</f>
        <v>1</v>
      </c>
    </row>
    <row r="3" spans="1:5" x14ac:dyDescent="0.25">
      <c r="A3" s="23" t="s">
        <v>17</v>
      </c>
      <c r="B3" s="24">
        <f>COUNTIF(Dashboard!B5:Y5,"Saisie ADS")</f>
        <v>1</v>
      </c>
      <c r="D3" s="23" t="s">
        <v>23</v>
      </c>
      <c r="E3" s="24">
        <f>COUNTIF(Dashboard!B6:AB6,"BTIC")</f>
        <v>0</v>
      </c>
    </row>
    <row r="4" spans="1:5" x14ac:dyDescent="0.25">
      <c r="A4" s="23" t="s">
        <v>19</v>
      </c>
      <c r="B4" s="24">
        <f>COUNTIF(Dashboard!B5:Y5,"Sapre")</f>
        <v>0</v>
      </c>
      <c r="D4" s="23" t="s">
        <v>34</v>
      </c>
      <c r="E4" s="24">
        <f>COUNTIF(Dashboard!B6:AB6,"CORPO")</f>
        <v>1</v>
      </c>
    </row>
    <row r="5" spans="1:5" x14ac:dyDescent="0.25">
      <c r="A5" s="23" t="s">
        <v>20</v>
      </c>
      <c r="B5" s="24">
        <f>COUNTIF(Dashboard!B5:Y5,"En prod")</f>
        <v>3</v>
      </c>
      <c r="D5" s="21" t="s">
        <v>21</v>
      </c>
      <c r="E5" s="25">
        <f>SUM(E1:E4)</f>
        <v>6</v>
      </c>
    </row>
    <row r="6" spans="1:5" x14ac:dyDescent="0.25">
      <c r="A6" s="23" t="s">
        <v>18</v>
      </c>
      <c r="B6" s="24">
        <f>COUNTIF(Dashboard!B5:Y5,"MES")</f>
        <v>0</v>
      </c>
    </row>
    <row r="7" spans="1:5" x14ac:dyDescent="0.25">
      <c r="A7" s="21" t="s">
        <v>21</v>
      </c>
      <c r="B7" s="25">
        <f>SUM(B1:B6)</f>
        <v>5</v>
      </c>
    </row>
    <row r="11" spans="1:5" ht="15.75" x14ac:dyDescent="0.3">
      <c r="E11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Template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 </cp:lastModifiedBy>
  <dcterms:created xsi:type="dcterms:W3CDTF">2017-07-21T08:18:50Z</dcterms:created>
  <dcterms:modified xsi:type="dcterms:W3CDTF">2017-08-04T08:33:42Z</dcterms:modified>
</cp:coreProperties>
</file>