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9075"/>
  </bookViews>
  <sheets>
    <sheet name="Feuil1" sheetId="1" r:id="rId1"/>
  </sheets>
  <functionGroups builtInGroupCount="17"/>
  <externalReferences>
    <externalReference r:id="rId2"/>
  </externalReferences>
  <calcPr calcId="145621" calcMode="autoNoTable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4" i="1" l="1"/>
  <c r="U12" i="1"/>
  <c r="V12" i="1" s="1"/>
  <c r="U11" i="1"/>
  <c r="V11" i="1" s="1"/>
  <c r="U10" i="1"/>
  <c r="V10" i="1" s="1"/>
  <c r="U9" i="1"/>
  <c r="V9" i="1" s="1"/>
  <c r="U8" i="1"/>
  <c r="V8" i="1" s="1"/>
  <c r="U7" i="1"/>
  <c r="V7" i="1" s="1"/>
  <c r="U6" i="1"/>
  <c r="V6" i="1" s="1"/>
  <c r="U5" i="1"/>
  <c r="U4" i="1"/>
  <c r="V4" i="1" s="1"/>
  <c r="U3" i="1"/>
  <c r="V3" i="1" s="1"/>
  <c r="R5" i="1"/>
  <c r="S25" i="1"/>
  <c r="S17" i="1"/>
  <c r="S9" i="1"/>
  <c r="S14" i="1"/>
  <c r="R21" i="1"/>
  <c r="R13" i="1"/>
  <c r="S22" i="1"/>
  <c r="S24" i="1"/>
  <c r="R18" i="1"/>
  <c r="R11" i="1"/>
  <c r="R3" i="1"/>
  <c r="R10" i="1"/>
  <c r="R12" i="1"/>
  <c r="R15" i="1"/>
  <c r="S3" i="1"/>
  <c r="S4" i="1"/>
  <c r="S23" i="1"/>
  <c r="S15" i="1"/>
  <c r="R8" i="1"/>
  <c r="S11" i="1"/>
  <c r="R19" i="1"/>
  <c r="S10" i="1"/>
  <c r="S16" i="1"/>
  <c r="R24" i="1"/>
  <c r="R16" i="1"/>
  <c r="S8" i="1"/>
  <c r="S18" i="1"/>
  <c r="S13" i="1"/>
  <c r="S5" i="1"/>
  <c r="R17" i="1"/>
  <c r="R9" i="1"/>
  <c r="R22" i="1"/>
  <c r="R7" i="1"/>
  <c r="R23" i="1"/>
  <c r="S12" i="1"/>
  <c r="S21" i="1"/>
  <c r="R25" i="1"/>
  <c r="R6" i="1"/>
  <c r="R14" i="1"/>
  <c r="S19" i="1"/>
  <c r="S20" i="1"/>
  <c r="S6" i="1"/>
  <c r="R20" i="1"/>
  <c r="S7" i="1"/>
  <c r="B26" i="1" l="1"/>
  <c r="F26" i="1"/>
  <c r="F28" i="1" s="1"/>
  <c r="J26" i="1"/>
  <c r="J28" i="1" s="1"/>
  <c r="N26" i="1"/>
  <c r="N28" i="1" s="1"/>
  <c r="E26" i="1"/>
  <c r="E28" i="1" s="1"/>
  <c r="I26" i="1"/>
  <c r="I28" i="1" s="1"/>
  <c r="M26" i="1"/>
  <c r="M28" i="1" s="1"/>
  <c r="Q26" i="1"/>
  <c r="Q28" i="1" s="1"/>
  <c r="C26" i="1"/>
  <c r="C28" i="1" s="1"/>
  <c r="G26" i="1"/>
  <c r="G28" i="1" s="1"/>
  <c r="K26" i="1"/>
  <c r="K28" i="1" s="1"/>
  <c r="O26" i="1"/>
  <c r="O28" i="1" s="1"/>
  <c r="D26" i="1"/>
  <c r="D28" i="1" s="1"/>
  <c r="H26" i="1"/>
  <c r="H28" i="1" s="1"/>
  <c r="L26" i="1"/>
  <c r="L28" i="1" s="1"/>
  <c r="P26" i="1"/>
  <c r="P28" i="1" s="1"/>
  <c r="R26" i="1"/>
  <c r="S26" i="1"/>
  <c r="V5" i="1"/>
  <c r="T26" i="1" l="1"/>
  <c r="U26" i="1" s="1"/>
</calcChain>
</file>

<file path=xl/sharedStrings.xml><?xml version="1.0" encoding="utf-8"?>
<sst xmlns="http://schemas.openxmlformats.org/spreadsheetml/2006/main" count="25" uniqueCount="24">
  <si>
    <t>Clients</t>
  </si>
  <si>
    <t>PC-Menu</t>
  </si>
  <si>
    <t>Boissons</t>
  </si>
  <si>
    <t>Friandises</t>
  </si>
  <si>
    <t>Paninis - Burger</t>
  </si>
  <si>
    <t>Impr</t>
  </si>
  <si>
    <t>Caisse</t>
  </si>
  <si>
    <t>Notes</t>
  </si>
  <si>
    <t>Fond de caisse</t>
  </si>
  <si>
    <t>PC</t>
  </si>
  <si>
    <t>Etudiant</t>
  </si>
  <si>
    <t>Sirop</t>
  </si>
  <si>
    <t>Café</t>
  </si>
  <si>
    <t>Soda</t>
  </si>
  <si>
    <t>Energy</t>
  </si>
  <si>
    <t>Frites</t>
  </si>
  <si>
    <t>Croc-Nut</t>
  </si>
  <si>
    <t>JF</t>
  </si>
  <si>
    <t>3F-TM</t>
  </si>
  <si>
    <t>Poulet</t>
  </si>
  <si>
    <t>Ame-Ch</t>
  </si>
  <si>
    <t>DCh</t>
  </si>
  <si>
    <t>Total</t>
  </si>
  <si>
    <t>Sortie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</si>
</sst>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6" tint="0.59999389629810485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2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44" fontId="3" fillId="2" borderId="6" xfId="1" applyFont="1" applyFill="1" applyBorder="1" applyAlignment="1">
      <alignment horizontal="center"/>
    </xf>
    <xf numFmtId="44" fontId="3" fillId="2" borderId="7" xfId="1" applyFont="1" applyFill="1" applyBorder="1" applyAlignment="1">
      <alignment horizontal="center"/>
    </xf>
    <xf numFmtId="44" fontId="3" fillId="2" borderId="8" xfId="1" applyFont="1" applyFill="1" applyBorder="1" applyAlignment="1">
      <alignment horizontal="center"/>
    </xf>
    <xf numFmtId="164" fontId="3" fillId="2" borderId="6" xfId="0" applyNumberFormat="1" applyFont="1" applyFill="1" applyBorder="1" applyAlignment="1">
      <alignment horizontal="center"/>
    </xf>
    <xf numFmtId="164" fontId="3" fillId="2" borderId="7" xfId="0" applyNumberFormat="1" applyFont="1" applyFill="1" applyBorder="1" applyAlignment="1">
      <alignment horizontal="center"/>
    </xf>
    <xf numFmtId="164" fontId="3" fillId="2" borderId="9" xfId="0" applyNumberFormat="1" applyFont="1" applyFill="1" applyBorder="1" applyAlignment="1">
      <alignment horizontal="center"/>
    </xf>
    <xf numFmtId="164" fontId="3" fillId="2" borderId="8" xfId="0" applyNumberFormat="1" applyFont="1" applyFill="1" applyBorder="1" applyAlignment="1">
      <alignment horizontal="center"/>
    </xf>
    <xf numFmtId="164" fontId="3" fillId="2" borderId="10" xfId="0" applyNumberFormat="1" applyFont="1" applyFill="1" applyBorder="1" applyAlignment="1">
      <alignment horizontal="center" vertical="center" wrapText="1"/>
    </xf>
    <xf numFmtId="0" fontId="0" fillId="2" borderId="12" xfId="0" applyFill="1" applyBorder="1" applyAlignment="1">
      <alignment horizontal="center"/>
    </xf>
    <xf numFmtId="44" fontId="0" fillId="3" borderId="13" xfId="1" applyFont="1" applyFill="1" applyBorder="1" applyAlignment="1">
      <alignment horizontal="center"/>
    </xf>
    <xf numFmtId="44" fontId="0" fillId="4" borderId="13" xfId="1" applyFont="1" applyFill="1" applyBorder="1" applyAlignment="1">
      <alignment horizontal="center"/>
    </xf>
    <xf numFmtId="164" fontId="0" fillId="4" borderId="14" xfId="1" applyNumberFormat="1" applyFont="1" applyFill="1" applyBorder="1" applyAlignment="1">
      <alignment horizontal="center"/>
    </xf>
    <xf numFmtId="164" fontId="0" fillId="4" borderId="15" xfId="1" applyNumberFormat="1" applyFont="1" applyFill="1" applyBorder="1" applyAlignment="1">
      <alignment horizontal="center"/>
    </xf>
    <xf numFmtId="44" fontId="0" fillId="4" borderId="15" xfId="1" applyFont="1" applyFill="1" applyBorder="1" applyAlignment="1">
      <alignment horizontal="center"/>
    </xf>
    <xf numFmtId="44" fontId="0" fillId="4" borderId="16" xfId="1" applyFont="1" applyFill="1" applyBorder="1" applyAlignment="1">
      <alignment horizontal="center"/>
    </xf>
    <xf numFmtId="44" fontId="3" fillId="4" borderId="17" xfId="1" applyFont="1" applyFill="1" applyBorder="1" applyAlignment="1">
      <alignment horizontal="center" vertical="center"/>
    </xf>
    <xf numFmtId="44" fontId="0" fillId="3" borderId="18" xfId="0" applyNumberFormat="1" applyFill="1" applyBorder="1" applyAlignment="1">
      <alignment horizontal="center" vertical="center"/>
    </xf>
    <xf numFmtId="44" fontId="2" fillId="5" borderId="10" xfId="0" applyNumberFormat="1" applyFont="1" applyFill="1" applyBorder="1" applyAlignment="1">
      <alignment horizontal="center"/>
    </xf>
    <xf numFmtId="0" fontId="0" fillId="0" borderId="19" xfId="0" applyBorder="1" applyAlignment="1">
      <alignment horizontal="center" vertical="center"/>
    </xf>
    <xf numFmtId="44" fontId="0" fillId="0" borderId="20" xfId="1" applyFont="1" applyBorder="1" applyAlignment="1">
      <alignment horizontal="center" vertical="center"/>
    </xf>
    <xf numFmtId="0" fontId="0" fillId="2" borderId="21" xfId="0" applyFill="1" applyBorder="1" applyAlignment="1">
      <alignment horizontal="center"/>
    </xf>
    <xf numFmtId="44" fontId="0" fillId="0" borderId="13" xfId="1" applyFont="1" applyFill="1" applyBorder="1" applyAlignment="1">
      <alignment horizontal="center"/>
    </xf>
    <xf numFmtId="164" fontId="0" fillId="0" borderId="14" xfId="1" applyNumberFormat="1" applyFont="1" applyFill="1" applyBorder="1" applyAlignment="1">
      <alignment horizontal="center"/>
    </xf>
    <xf numFmtId="164" fontId="0" fillId="0" borderId="14" xfId="1" applyNumberFormat="1" applyFont="1" applyBorder="1" applyAlignment="1">
      <alignment horizontal="center"/>
    </xf>
    <xf numFmtId="44" fontId="0" fillId="0" borderId="14" xfId="1" applyFont="1" applyBorder="1" applyAlignment="1">
      <alignment horizontal="center"/>
    </xf>
    <xf numFmtId="44" fontId="0" fillId="0" borderId="22" xfId="1" applyFont="1" applyBorder="1" applyAlignment="1">
      <alignment horizontal="center"/>
    </xf>
    <xf numFmtId="44" fontId="0" fillId="3" borderId="2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44" fontId="0" fillId="0" borderId="24" xfId="1" applyFont="1" applyBorder="1" applyAlignment="1">
      <alignment horizontal="center" vertical="center"/>
    </xf>
    <xf numFmtId="44" fontId="0" fillId="0" borderId="13" xfId="1" applyFont="1" applyBorder="1" applyAlignment="1">
      <alignment horizontal="center"/>
    </xf>
    <xf numFmtId="0" fontId="0" fillId="0" borderId="25" xfId="0" applyBorder="1" applyAlignment="1">
      <alignment horizontal="center" vertical="center"/>
    </xf>
    <xf numFmtId="44" fontId="0" fillId="0" borderId="26" xfId="1" applyFont="1" applyBorder="1" applyAlignment="1">
      <alignment horizontal="center" vertical="center"/>
    </xf>
    <xf numFmtId="0" fontId="0" fillId="2" borderId="27" xfId="0" applyFill="1" applyBorder="1" applyAlignment="1">
      <alignment horizontal="center"/>
    </xf>
    <xf numFmtId="44" fontId="0" fillId="0" borderId="28" xfId="1" applyFont="1" applyBorder="1" applyAlignment="1">
      <alignment horizontal="center"/>
    </xf>
    <xf numFmtId="164" fontId="0" fillId="0" borderId="29" xfId="1" applyNumberFormat="1" applyFont="1" applyBorder="1" applyAlignment="1">
      <alignment horizontal="center"/>
    </xf>
    <xf numFmtId="44" fontId="0" fillId="0" borderId="29" xfId="1" applyFont="1" applyBorder="1" applyAlignment="1">
      <alignment horizontal="center"/>
    </xf>
    <xf numFmtId="44" fontId="0" fillId="0" borderId="30" xfId="1" applyFont="1" applyBorder="1" applyAlignment="1">
      <alignment horizontal="center"/>
    </xf>
    <xf numFmtId="44" fontId="0" fillId="3" borderId="27" xfId="0" applyNumberForma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44" fontId="3" fillId="4" borderId="10" xfId="0" applyNumberFormat="1" applyFont="1" applyFill="1" applyBorder="1" applyAlignment="1">
      <alignment horizontal="center" vertical="center"/>
    </xf>
    <xf numFmtId="44" fontId="0" fillId="3" borderId="5" xfId="0" applyNumberFormat="1" applyFill="1" applyBorder="1" applyAlignment="1">
      <alignment horizontal="center" vertical="center"/>
    </xf>
    <xf numFmtId="0" fontId="0" fillId="0" borderId="0" xfId="0" applyFill="1" applyBorder="1"/>
    <xf numFmtId="0" fontId="4" fillId="6" borderId="10" xfId="1" applyNumberFormat="1" applyFont="1" applyFill="1" applyBorder="1" applyAlignment="1">
      <alignment horizontal="center"/>
    </xf>
    <xf numFmtId="0" fontId="0" fillId="4" borderId="13" xfId="1" applyNumberFormat="1" applyFont="1" applyFill="1" applyBorder="1" applyAlignment="1">
      <alignment horizontal="center"/>
    </xf>
    <xf numFmtId="0" fontId="0" fillId="4" borderId="14" xfId="1" applyNumberFormat="1" applyFont="1" applyFill="1" applyBorder="1" applyAlignment="1">
      <alignment horizontal="center"/>
    </xf>
    <xf numFmtId="0" fontId="0" fillId="4" borderId="15" xfId="1" applyNumberFormat="1" applyFont="1" applyFill="1" applyBorder="1" applyAlignment="1">
      <alignment horizontal="center"/>
    </xf>
    <xf numFmtId="0" fontId="0" fillId="4" borderId="16" xfId="1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4" fillId="6" borderId="2" xfId="0" applyFont="1" applyFill="1" applyBorder="1" applyAlignment="1">
      <alignment horizontal="center"/>
    </xf>
    <xf numFmtId="0" fontId="4" fillId="6" borderId="4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ernand\AppData\Local\Microsoft\Windows\Temporary%20Internet%20Files\Content.IE5\CQFBUHV0\Cyber\Cyb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1"/>
      <sheetName val="02"/>
      <sheetName val="03"/>
      <sheetName val="04"/>
      <sheetName val="05"/>
      <sheetName val="06"/>
      <sheetName val="07"/>
      <sheetName val="08"/>
      <sheetName val="09"/>
      <sheetName val="11"/>
      <sheetName val="10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Tota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>
        <row r="2">
          <cell r="O2">
            <v>1</v>
          </cell>
        </row>
        <row r="3">
          <cell r="O3">
            <v>2</v>
          </cell>
        </row>
        <row r="4">
          <cell r="O4">
            <v>3</v>
          </cell>
        </row>
        <row r="5">
          <cell r="O5">
            <v>4</v>
          </cell>
        </row>
        <row r="6">
          <cell r="O6">
            <v>5</v>
          </cell>
        </row>
        <row r="7">
          <cell r="O7">
            <v>6</v>
          </cell>
        </row>
        <row r="8">
          <cell r="O8">
            <v>7</v>
          </cell>
        </row>
        <row r="9">
          <cell r="O9">
            <v>8</v>
          </cell>
        </row>
        <row r="10">
          <cell r="O10">
            <v>9</v>
          </cell>
        </row>
        <row r="11">
          <cell r="O11">
            <v>10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28"/>
  <sheetViews>
    <sheetView tabSelected="1" workbookViewId="0">
      <selection activeCell="R5" sqref="R5"/>
    </sheetView>
  </sheetViews>
  <sheetFormatPr baseColWidth="10" defaultRowHeight="15" x14ac:dyDescent="0.25"/>
  <cols>
    <col min="2" max="3" width="8.28515625" bestFit="1" customWidth="1"/>
    <col min="4" max="4" width="7.28515625" customWidth="1"/>
    <col min="5" max="10" width="7.28515625" bestFit="1" customWidth="1"/>
    <col min="11" max="11" width="8.5703125" bestFit="1" customWidth="1"/>
    <col min="12" max="15" width="7.28515625" bestFit="1" customWidth="1"/>
    <col min="16" max="16" width="8.28515625" bestFit="1" customWidth="1"/>
    <col min="17" max="17" width="7.28515625" bestFit="1" customWidth="1"/>
    <col min="18" max="18" width="9.7109375" bestFit="1" customWidth="1"/>
    <col min="19" max="19" width="8.28515625" bestFit="1" customWidth="1"/>
    <col min="20" max="20" width="13.140625" style="47" bestFit="1" customWidth="1"/>
  </cols>
  <sheetData>
    <row r="1" spans="1:22" ht="15.75" thickBot="1" x14ac:dyDescent="0.3">
      <c r="A1" s="53" t="s">
        <v>0</v>
      </c>
      <c r="B1" s="59" t="s">
        <v>1</v>
      </c>
      <c r="C1" s="60"/>
      <c r="D1" s="59" t="s">
        <v>2</v>
      </c>
      <c r="E1" s="60"/>
      <c r="F1" s="60"/>
      <c r="G1" s="61"/>
      <c r="H1" s="59" t="s">
        <v>3</v>
      </c>
      <c r="I1" s="61"/>
      <c r="J1" s="59" t="s">
        <v>4</v>
      </c>
      <c r="K1" s="60"/>
      <c r="L1" s="60"/>
      <c r="M1" s="60"/>
      <c r="N1" s="60"/>
      <c r="O1" s="60"/>
      <c r="P1" s="60"/>
      <c r="Q1" s="1" t="s">
        <v>5</v>
      </c>
      <c r="R1" s="53" t="s">
        <v>6</v>
      </c>
      <c r="S1" s="53" t="s">
        <v>7</v>
      </c>
      <c r="T1" s="53" t="s">
        <v>8</v>
      </c>
    </row>
    <row r="2" spans="1:22" ht="15.75" thickBot="1" x14ac:dyDescent="0.3">
      <c r="A2" s="54"/>
      <c r="B2" s="2" t="s">
        <v>9</v>
      </c>
      <c r="C2" s="3" t="s">
        <v>10</v>
      </c>
      <c r="D2" s="4" t="s">
        <v>11</v>
      </c>
      <c r="E2" s="5" t="s">
        <v>12</v>
      </c>
      <c r="F2" s="5" t="s">
        <v>13</v>
      </c>
      <c r="G2" s="6" t="s">
        <v>14</v>
      </c>
      <c r="H2" s="4">
        <v>1</v>
      </c>
      <c r="I2" s="6">
        <v>2</v>
      </c>
      <c r="J2" s="7" t="s">
        <v>15</v>
      </c>
      <c r="K2" s="8" t="s">
        <v>16</v>
      </c>
      <c r="L2" s="8" t="s">
        <v>17</v>
      </c>
      <c r="M2" s="8" t="s">
        <v>18</v>
      </c>
      <c r="N2" s="8" t="s">
        <v>19</v>
      </c>
      <c r="O2" s="9" t="s">
        <v>20</v>
      </c>
      <c r="P2" s="10" t="s">
        <v>21</v>
      </c>
      <c r="Q2" s="11">
        <v>0.5</v>
      </c>
      <c r="R2" s="54"/>
      <c r="S2" s="54"/>
      <c r="T2" s="54"/>
      <c r="U2" s="55" t="s">
        <v>7</v>
      </c>
      <c r="V2" s="56"/>
    </row>
    <row r="3" spans="1:22" thickBot="1" x14ac:dyDescent="0.35">
      <c r="A3" s="12">
        <v>3</v>
      </c>
      <c r="B3" s="13">
        <v>15</v>
      </c>
      <c r="C3" s="14">
        <v>9</v>
      </c>
      <c r="D3" s="15">
        <v>0.5</v>
      </c>
      <c r="E3" s="16">
        <v>1</v>
      </c>
      <c r="F3" s="16">
        <v>2</v>
      </c>
      <c r="G3" s="16">
        <v>3</v>
      </c>
      <c r="H3" s="16">
        <v>2</v>
      </c>
      <c r="I3" s="16">
        <v>2</v>
      </c>
      <c r="J3" s="17">
        <v>2.5</v>
      </c>
      <c r="K3" s="17">
        <v>3</v>
      </c>
      <c r="L3" s="17">
        <v>4</v>
      </c>
      <c r="M3" s="17">
        <v>4.5</v>
      </c>
      <c r="N3" s="17">
        <v>6</v>
      </c>
      <c r="O3" s="18">
        <v>6.5</v>
      </c>
      <c r="P3" s="18">
        <v>8</v>
      </c>
      <c r="Q3" s="18">
        <v>0.5</v>
      </c>
      <c r="R3" s="19">
        <f t="shared" ref="R3:R25" si="0">SOMMECOUL(B3:Q3)</f>
        <v>54.5</v>
      </c>
      <c r="S3" s="20">
        <f t="shared" ref="S3:S25" si="1">SOMMECOUL(B3:Q3)</f>
        <v>15</v>
      </c>
      <c r="T3" s="21">
        <v>0</v>
      </c>
      <c r="U3" s="22">
        <f>[1]Total!O2</f>
        <v>1</v>
      </c>
      <c r="V3" s="23">
        <f>SUMIF(A3:A25,U3,S3:S25)</f>
        <v>0</v>
      </c>
    </row>
    <row r="4" spans="1:22" ht="14.45" x14ac:dyDescent="0.3">
      <c r="A4" s="24"/>
      <c r="B4" s="13">
        <v>15</v>
      </c>
      <c r="C4" s="49">
        <v>1</v>
      </c>
      <c r="D4" s="50">
        <v>1</v>
      </c>
      <c r="E4" s="51">
        <v>1</v>
      </c>
      <c r="F4" s="51">
        <v>1</v>
      </c>
      <c r="G4" s="51">
        <v>1</v>
      </c>
      <c r="H4" s="51">
        <v>1</v>
      </c>
      <c r="I4" s="51">
        <v>1</v>
      </c>
      <c r="J4" s="51">
        <v>1</v>
      </c>
      <c r="K4" s="51">
        <v>1</v>
      </c>
      <c r="L4" s="51">
        <v>1</v>
      </c>
      <c r="M4" s="51">
        <v>1</v>
      </c>
      <c r="N4" s="51">
        <v>1</v>
      </c>
      <c r="O4" s="52">
        <v>1</v>
      </c>
      <c r="P4" s="52">
        <v>1</v>
      </c>
      <c r="Q4" s="52">
        <v>1</v>
      </c>
      <c r="R4" s="19">
        <f>SUM(B4,C4*C3,D4*D3,E4*E3,F4*F3,G4*G3,H4*H3,I4*I3,J4*J3,K4*K3,L4*L3,M4*M3,N4*N3,O4*O3,P4*P3,Q4*Q3)</f>
        <v>69.5</v>
      </c>
      <c r="S4" s="30">
        <f t="shared" si="1"/>
        <v>15</v>
      </c>
      <c r="T4" s="31"/>
      <c r="U4" s="32">
        <f>[1]Total!O3</f>
        <v>2</v>
      </c>
      <c r="V4" s="33">
        <f>SUMIF(A3:A25,U4,S3:S25)</f>
        <v>0</v>
      </c>
    </row>
    <row r="5" spans="1:22" ht="14.45" x14ac:dyDescent="0.3">
      <c r="A5" s="24"/>
      <c r="B5" s="13">
        <v>15</v>
      </c>
      <c r="C5" s="49">
        <v>1</v>
      </c>
      <c r="D5" s="50">
        <v>1</v>
      </c>
      <c r="E5" s="51">
        <v>1</v>
      </c>
      <c r="F5" s="51">
        <v>1</v>
      </c>
      <c r="G5" s="51">
        <v>1</v>
      </c>
      <c r="H5" s="51">
        <v>1</v>
      </c>
      <c r="I5" s="51">
        <v>1</v>
      </c>
      <c r="J5" s="51">
        <v>1</v>
      </c>
      <c r="K5" s="51">
        <v>1</v>
      </c>
      <c r="L5" s="51">
        <v>1</v>
      </c>
      <c r="M5" s="51">
        <v>1</v>
      </c>
      <c r="N5" s="51">
        <v>1</v>
      </c>
      <c r="O5" s="52">
        <v>1</v>
      </c>
      <c r="P5" s="52">
        <v>1</v>
      </c>
      <c r="Q5" s="52">
        <v>1</v>
      </c>
      <c r="R5" s="19">
        <f>SUMPRODUCT(sicoul(B5:Q5)*B3:Q3)</f>
        <v>54.5</v>
      </c>
      <c r="S5" s="30">
        <f t="shared" si="1"/>
        <v>15</v>
      </c>
      <c r="T5" s="31"/>
      <c r="U5" s="32">
        <f>[1]Total!O4</f>
        <v>3</v>
      </c>
      <c r="V5" s="33">
        <f>SUMIF(A3:A25,U5,S3:S25)</f>
        <v>15</v>
      </c>
    </row>
    <row r="6" spans="1:22" ht="14.45" x14ac:dyDescent="0.3">
      <c r="A6" s="24"/>
      <c r="B6" s="25"/>
      <c r="C6" s="25"/>
      <c r="D6" s="26"/>
      <c r="E6" s="26"/>
      <c r="F6" s="26"/>
      <c r="G6" s="27"/>
      <c r="H6" s="27"/>
      <c r="I6" s="27"/>
      <c r="J6" s="28"/>
      <c r="K6" s="28"/>
      <c r="L6" s="28"/>
      <c r="M6" s="28"/>
      <c r="N6" s="28"/>
      <c r="O6" s="29"/>
      <c r="P6" s="29"/>
      <c r="Q6" s="29"/>
      <c r="R6" s="19">
        <f t="shared" si="0"/>
        <v>0</v>
      </c>
      <c r="S6" s="30">
        <f t="shared" si="1"/>
        <v>0</v>
      </c>
      <c r="T6" s="31"/>
      <c r="U6" s="32">
        <f>[1]Total!O5</f>
        <v>4</v>
      </c>
      <c r="V6" s="33">
        <f>SUMIF(A3:A25,U6,S3:S25)</f>
        <v>0</v>
      </c>
    </row>
    <row r="7" spans="1:22" ht="14.45" x14ac:dyDescent="0.3">
      <c r="A7" s="24"/>
      <c r="B7" s="25"/>
      <c r="C7" s="25"/>
      <c r="D7" s="26"/>
      <c r="E7" s="26"/>
      <c r="F7" s="26"/>
      <c r="G7" s="27"/>
      <c r="H7" s="27"/>
      <c r="I7" s="27"/>
      <c r="J7" s="28"/>
      <c r="K7" s="28"/>
      <c r="L7" s="28"/>
      <c r="M7" s="28"/>
      <c r="N7" s="28"/>
      <c r="O7" s="29"/>
      <c r="P7" s="29"/>
      <c r="Q7" s="29"/>
      <c r="R7" s="19">
        <f t="shared" si="0"/>
        <v>0</v>
      </c>
      <c r="S7" s="30">
        <f t="shared" si="1"/>
        <v>0</v>
      </c>
      <c r="T7" s="31"/>
      <c r="U7" s="32">
        <f>[1]Total!O6</f>
        <v>5</v>
      </c>
      <c r="V7" s="33">
        <f>SUMIF(A3:A25,U7,S3:S25)</f>
        <v>0</v>
      </c>
    </row>
    <row r="8" spans="1:22" ht="14.45" x14ac:dyDescent="0.3">
      <c r="A8" s="24"/>
      <c r="B8" s="34"/>
      <c r="C8" s="34"/>
      <c r="D8" s="27"/>
      <c r="E8" s="27"/>
      <c r="F8" s="27"/>
      <c r="G8" s="27"/>
      <c r="H8" s="27"/>
      <c r="I8" s="27"/>
      <c r="J8" s="28"/>
      <c r="K8" s="28"/>
      <c r="L8" s="28"/>
      <c r="M8" s="28"/>
      <c r="N8" s="28"/>
      <c r="O8" s="29"/>
      <c r="P8" s="29"/>
      <c r="Q8" s="29"/>
      <c r="R8" s="19">
        <f t="shared" si="0"/>
        <v>0</v>
      </c>
      <c r="S8" s="30">
        <f t="shared" si="1"/>
        <v>0</v>
      </c>
      <c r="T8" s="31"/>
      <c r="U8" s="32">
        <f>[1]Total!O7</f>
        <v>6</v>
      </c>
      <c r="V8" s="33">
        <f>SUMIF(A3:A25,U8,S3:S25)</f>
        <v>0</v>
      </c>
    </row>
    <row r="9" spans="1:22" ht="14.45" x14ac:dyDescent="0.3">
      <c r="A9" s="24"/>
      <c r="B9" s="34"/>
      <c r="C9" s="34"/>
      <c r="D9" s="27"/>
      <c r="E9" s="27"/>
      <c r="F9" s="27"/>
      <c r="G9" s="27"/>
      <c r="H9" s="27"/>
      <c r="I9" s="27"/>
      <c r="J9" s="28"/>
      <c r="K9" s="28"/>
      <c r="L9" s="28"/>
      <c r="M9" s="28"/>
      <c r="N9" s="28"/>
      <c r="O9" s="29"/>
      <c r="P9" s="29"/>
      <c r="Q9" s="29"/>
      <c r="R9" s="19">
        <f t="shared" si="0"/>
        <v>0</v>
      </c>
      <c r="S9" s="30">
        <f t="shared" si="1"/>
        <v>0</v>
      </c>
      <c r="T9" s="31"/>
      <c r="U9" s="32">
        <f>[1]Total!O8</f>
        <v>7</v>
      </c>
      <c r="V9" s="33">
        <f>SUMIF(A3:A25,U9,S3:S25)</f>
        <v>0</v>
      </c>
    </row>
    <row r="10" spans="1:22" ht="14.45" x14ac:dyDescent="0.3">
      <c r="A10" s="24"/>
      <c r="B10" s="34"/>
      <c r="C10" s="34"/>
      <c r="D10" s="27"/>
      <c r="E10" s="27"/>
      <c r="F10" s="27"/>
      <c r="G10" s="27"/>
      <c r="H10" s="27"/>
      <c r="I10" s="27"/>
      <c r="J10" s="28"/>
      <c r="K10" s="28"/>
      <c r="L10" s="28"/>
      <c r="M10" s="28"/>
      <c r="N10" s="28"/>
      <c r="O10" s="29"/>
      <c r="P10" s="29"/>
      <c r="Q10" s="29"/>
      <c r="R10" s="19">
        <f t="shared" si="0"/>
        <v>0</v>
      </c>
      <c r="S10" s="30">
        <f t="shared" si="1"/>
        <v>0</v>
      </c>
      <c r="T10" s="31"/>
      <c r="U10" s="32">
        <f>[1]Total!O9</f>
        <v>8</v>
      </c>
      <c r="V10" s="33">
        <f>SUMIF(A3:A25,U10,S3:S25)</f>
        <v>0</v>
      </c>
    </row>
    <row r="11" spans="1:22" ht="14.45" x14ac:dyDescent="0.3">
      <c r="A11" s="24"/>
      <c r="B11" s="34"/>
      <c r="C11" s="34"/>
      <c r="D11" s="27"/>
      <c r="E11" s="27"/>
      <c r="F11" s="27"/>
      <c r="G11" s="27"/>
      <c r="H11" s="27"/>
      <c r="I11" s="27"/>
      <c r="J11" s="28"/>
      <c r="K11" s="28"/>
      <c r="L11" s="28"/>
      <c r="M11" s="28"/>
      <c r="N11" s="28"/>
      <c r="O11" s="29"/>
      <c r="P11" s="29"/>
      <c r="Q11" s="29"/>
      <c r="R11" s="19">
        <f t="shared" si="0"/>
        <v>0</v>
      </c>
      <c r="S11" s="30">
        <f t="shared" si="1"/>
        <v>0</v>
      </c>
      <c r="T11" s="31"/>
      <c r="U11" s="32">
        <f>[1]Total!O10</f>
        <v>9</v>
      </c>
      <c r="V11" s="33">
        <f>SUMIF(A3:A25,U11,S3:S25)</f>
        <v>0</v>
      </c>
    </row>
    <row r="12" spans="1:22" thickBot="1" x14ac:dyDescent="0.35">
      <c r="A12" s="24"/>
      <c r="B12" s="34"/>
      <c r="C12" s="34"/>
      <c r="D12" s="27"/>
      <c r="E12" s="27"/>
      <c r="F12" s="27"/>
      <c r="G12" s="27"/>
      <c r="H12" s="27"/>
      <c r="I12" s="27"/>
      <c r="J12" s="28"/>
      <c r="K12" s="28"/>
      <c r="L12" s="28"/>
      <c r="M12" s="28"/>
      <c r="N12" s="28"/>
      <c r="O12" s="29"/>
      <c r="P12" s="29"/>
      <c r="Q12" s="29"/>
      <c r="R12" s="19">
        <f t="shared" si="0"/>
        <v>0</v>
      </c>
      <c r="S12" s="30">
        <f t="shared" si="1"/>
        <v>0</v>
      </c>
      <c r="T12" s="31"/>
      <c r="U12" s="35">
        <f>[1]Total!O11</f>
        <v>10</v>
      </c>
      <c r="V12" s="36">
        <f>SUMIF(A3:A25,U12,S3:S25)</f>
        <v>0</v>
      </c>
    </row>
    <row r="13" spans="1:22" ht="14.45" x14ac:dyDescent="0.3">
      <c r="A13" s="24"/>
      <c r="B13" s="34"/>
      <c r="C13" s="34"/>
      <c r="D13" s="27"/>
      <c r="E13" s="27"/>
      <c r="F13" s="27"/>
      <c r="G13" s="27"/>
      <c r="H13" s="27"/>
      <c r="I13" s="27"/>
      <c r="J13" s="28"/>
      <c r="K13" s="28"/>
      <c r="L13" s="28"/>
      <c r="M13" s="28"/>
      <c r="N13" s="28"/>
      <c r="O13" s="29"/>
      <c r="P13" s="29"/>
      <c r="Q13" s="29"/>
      <c r="R13" s="19">
        <f t="shared" si="0"/>
        <v>0</v>
      </c>
      <c r="S13" s="30">
        <f t="shared" si="1"/>
        <v>0</v>
      </c>
      <c r="T13" s="31"/>
    </row>
    <row r="14" spans="1:22" ht="14.45" x14ac:dyDescent="0.3">
      <c r="A14" s="24"/>
      <c r="B14" s="34"/>
      <c r="C14" s="34"/>
      <c r="D14" s="27"/>
      <c r="E14" s="27"/>
      <c r="F14" s="27"/>
      <c r="G14" s="27"/>
      <c r="H14" s="27"/>
      <c r="I14" s="27"/>
      <c r="J14" s="28"/>
      <c r="K14" s="28"/>
      <c r="L14" s="28"/>
      <c r="M14" s="28"/>
      <c r="N14" s="28"/>
      <c r="O14" s="29"/>
      <c r="P14" s="29"/>
      <c r="Q14" s="29"/>
      <c r="R14" s="19">
        <f t="shared" si="0"/>
        <v>0</v>
      </c>
      <c r="S14" s="30">
        <f t="shared" si="1"/>
        <v>0</v>
      </c>
      <c r="T14" s="31"/>
    </row>
    <row r="15" spans="1:22" ht="14.45" x14ac:dyDescent="0.3">
      <c r="A15" s="24"/>
      <c r="B15" s="34"/>
      <c r="C15" s="34"/>
      <c r="D15" s="27"/>
      <c r="E15" s="27"/>
      <c r="F15" s="27"/>
      <c r="G15" s="27"/>
      <c r="H15" s="27"/>
      <c r="I15" s="27"/>
      <c r="J15" s="28"/>
      <c r="K15" s="28"/>
      <c r="L15" s="28"/>
      <c r="M15" s="28"/>
      <c r="N15" s="28"/>
      <c r="O15" s="29"/>
      <c r="P15" s="29"/>
      <c r="Q15" s="29"/>
      <c r="R15" s="19">
        <f t="shared" si="0"/>
        <v>0</v>
      </c>
      <c r="S15" s="30">
        <f t="shared" si="1"/>
        <v>0</v>
      </c>
      <c r="T15" s="31"/>
    </row>
    <row r="16" spans="1:22" ht="14.45" x14ac:dyDescent="0.3">
      <c r="A16" s="24"/>
      <c r="B16" s="34"/>
      <c r="C16" s="34"/>
      <c r="D16" s="27"/>
      <c r="E16" s="27"/>
      <c r="F16" s="27"/>
      <c r="G16" s="27"/>
      <c r="H16" s="27"/>
      <c r="I16" s="27"/>
      <c r="J16" s="28"/>
      <c r="K16" s="28"/>
      <c r="L16" s="28"/>
      <c r="M16" s="28"/>
      <c r="N16" s="28"/>
      <c r="O16" s="29"/>
      <c r="P16" s="29"/>
      <c r="Q16" s="29"/>
      <c r="R16" s="19">
        <f t="shared" si="0"/>
        <v>0</v>
      </c>
      <c r="S16" s="30">
        <f t="shared" si="1"/>
        <v>0</v>
      </c>
      <c r="T16" s="31"/>
    </row>
    <row r="17" spans="1:21" ht="14.45" x14ac:dyDescent="0.3">
      <c r="A17" s="24"/>
      <c r="B17" s="34"/>
      <c r="C17" s="34"/>
      <c r="D17" s="27"/>
      <c r="E17" s="27"/>
      <c r="F17" s="27"/>
      <c r="G17" s="27"/>
      <c r="H17" s="27"/>
      <c r="I17" s="27"/>
      <c r="J17" s="28"/>
      <c r="K17" s="28"/>
      <c r="L17" s="28"/>
      <c r="M17" s="28"/>
      <c r="N17" s="28"/>
      <c r="O17" s="29"/>
      <c r="P17" s="29"/>
      <c r="Q17" s="29"/>
      <c r="R17" s="19">
        <f t="shared" si="0"/>
        <v>0</v>
      </c>
      <c r="S17" s="30">
        <f t="shared" si="1"/>
        <v>0</v>
      </c>
      <c r="T17" s="31"/>
    </row>
    <row r="18" spans="1:21" ht="14.45" x14ac:dyDescent="0.3">
      <c r="A18" s="24"/>
      <c r="B18" s="34"/>
      <c r="C18" s="34"/>
      <c r="D18" s="27"/>
      <c r="E18" s="27"/>
      <c r="F18" s="27"/>
      <c r="G18" s="27"/>
      <c r="H18" s="27"/>
      <c r="I18" s="27"/>
      <c r="J18" s="28"/>
      <c r="K18" s="28"/>
      <c r="L18" s="28"/>
      <c r="M18" s="28"/>
      <c r="N18" s="28"/>
      <c r="O18" s="29"/>
      <c r="P18" s="29"/>
      <c r="Q18" s="29"/>
      <c r="R18" s="19">
        <f t="shared" si="0"/>
        <v>0</v>
      </c>
      <c r="S18" s="30">
        <f t="shared" si="1"/>
        <v>0</v>
      </c>
      <c r="T18" s="31"/>
    </row>
    <row r="19" spans="1:21" ht="14.45" x14ac:dyDescent="0.3">
      <c r="A19" s="24"/>
      <c r="B19" s="34"/>
      <c r="C19" s="34"/>
      <c r="D19" s="27"/>
      <c r="E19" s="27"/>
      <c r="F19" s="27"/>
      <c r="G19" s="27"/>
      <c r="H19" s="27"/>
      <c r="I19" s="27"/>
      <c r="J19" s="28"/>
      <c r="K19" s="28"/>
      <c r="L19" s="28"/>
      <c r="M19" s="28"/>
      <c r="N19" s="28"/>
      <c r="O19" s="29"/>
      <c r="P19" s="29"/>
      <c r="Q19" s="29"/>
      <c r="R19" s="19">
        <f t="shared" si="0"/>
        <v>0</v>
      </c>
      <c r="S19" s="30">
        <f t="shared" si="1"/>
        <v>0</v>
      </c>
      <c r="T19" s="31"/>
    </row>
    <row r="20" spans="1:21" ht="14.45" x14ac:dyDescent="0.3">
      <c r="A20" s="24"/>
      <c r="B20" s="34"/>
      <c r="C20" s="34"/>
      <c r="D20" s="27"/>
      <c r="E20" s="27"/>
      <c r="F20" s="27"/>
      <c r="G20" s="27"/>
      <c r="H20" s="27"/>
      <c r="I20" s="27"/>
      <c r="J20" s="28"/>
      <c r="K20" s="28"/>
      <c r="L20" s="28"/>
      <c r="M20" s="28"/>
      <c r="N20" s="28"/>
      <c r="O20" s="29"/>
      <c r="P20" s="29"/>
      <c r="Q20" s="29"/>
      <c r="R20" s="19">
        <f t="shared" si="0"/>
        <v>0</v>
      </c>
      <c r="S20" s="30">
        <f t="shared" si="1"/>
        <v>0</v>
      </c>
      <c r="T20" s="31"/>
    </row>
    <row r="21" spans="1:21" ht="14.45" x14ac:dyDescent="0.3">
      <c r="A21" s="24"/>
      <c r="B21" s="34"/>
      <c r="C21" s="34"/>
      <c r="D21" s="27"/>
      <c r="E21" s="27"/>
      <c r="F21" s="27"/>
      <c r="G21" s="27"/>
      <c r="H21" s="27"/>
      <c r="I21" s="27"/>
      <c r="J21" s="28"/>
      <c r="K21" s="28"/>
      <c r="L21" s="28"/>
      <c r="M21" s="28"/>
      <c r="N21" s="28"/>
      <c r="O21" s="29"/>
      <c r="P21" s="29"/>
      <c r="Q21" s="29"/>
      <c r="R21" s="19">
        <f t="shared" si="0"/>
        <v>0</v>
      </c>
      <c r="S21" s="30">
        <f t="shared" si="1"/>
        <v>0</v>
      </c>
      <c r="T21" s="31"/>
    </row>
    <row r="22" spans="1:21" ht="14.45" x14ac:dyDescent="0.3">
      <c r="A22" s="24"/>
      <c r="B22" s="34"/>
      <c r="C22" s="34"/>
      <c r="D22" s="27"/>
      <c r="E22" s="27"/>
      <c r="F22" s="27"/>
      <c r="G22" s="27"/>
      <c r="H22" s="27"/>
      <c r="I22" s="27"/>
      <c r="J22" s="28"/>
      <c r="K22" s="28"/>
      <c r="L22" s="28"/>
      <c r="M22" s="28"/>
      <c r="N22" s="28"/>
      <c r="O22" s="29"/>
      <c r="P22" s="29"/>
      <c r="Q22" s="29"/>
      <c r="R22" s="19">
        <f t="shared" si="0"/>
        <v>0</v>
      </c>
      <c r="S22" s="30">
        <f t="shared" si="1"/>
        <v>0</v>
      </c>
      <c r="T22" s="31"/>
    </row>
    <row r="23" spans="1:21" ht="14.45" x14ac:dyDescent="0.3">
      <c r="A23" s="24"/>
      <c r="B23" s="34"/>
      <c r="C23" s="34"/>
      <c r="D23" s="27"/>
      <c r="E23" s="27"/>
      <c r="F23" s="27"/>
      <c r="G23" s="27"/>
      <c r="H23" s="27"/>
      <c r="I23" s="27"/>
      <c r="J23" s="28"/>
      <c r="K23" s="28"/>
      <c r="L23" s="28"/>
      <c r="M23" s="28"/>
      <c r="N23" s="28"/>
      <c r="O23" s="29"/>
      <c r="P23" s="29"/>
      <c r="Q23" s="29"/>
      <c r="R23" s="19">
        <f t="shared" si="0"/>
        <v>0</v>
      </c>
      <c r="S23" s="30">
        <f t="shared" si="1"/>
        <v>0</v>
      </c>
      <c r="T23" s="31"/>
    </row>
    <row r="24" spans="1:21" ht="14.45" x14ac:dyDescent="0.3">
      <c r="A24" s="24"/>
      <c r="B24" s="34"/>
      <c r="C24" s="34"/>
      <c r="D24" s="27"/>
      <c r="E24" s="27"/>
      <c r="F24" s="27"/>
      <c r="G24" s="27"/>
      <c r="H24" s="27"/>
      <c r="I24" s="27"/>
      <c r="J24" s="28"/>
      <c r="K24" s="28"/>
      <c r="L24" s="28"/>
      <c r="M24" s="28"/>
      <c r="N24" s="28"/>
      <c r="O24" s="29"/>
      <c r="P24" s="29"/>
      <c r="Q24" s="29"/>
      <c r="R24" s="19">
        <f t="shared" si="0"/>
        <v>0</v>
      </c>
      <c r="S24" s="30">
        <f t="shared" si="1"/>
        <v>0</v>
      </c>
      <c r="T24" s="31"/>
    </row>
    <row r="25" spans="1:21" thickBot="1" x14ac:dyDescent="0.35">
      <c r="A25" s="37"/>
      <c r="B25" s="38"/>
      <c r="C25" s="38"/>
      <c r="D25" s="39"/>
      <c r="E25" s="39"/>
      <c r="F25" s="39"/>
      <c r="G25" s="39"/>
      <c r="H25" s="39"/>
      <c r="I25" s="39"/>
      <c r="J25" s="40"/>
      <c r="K25" s="40"/>
      <c r="L25" s="40"/>
      <c r="M25" s="40"/>
      <c r="N25" s="40"/>
      <c r="O25" s="41"/>
      <c r="P25" s="41"/>
      <c r="Q25" s="41"/>
      <c r="R25" s="19">
        <f t="shared" si="0"/>
        <v>0</v>
      </c>
      <c r="S25" s="42">
        <f t="shared" si="1"/>
        <v>0</v>
      </c>
      <c r="T25" s="43"/>
    </row>
    <row r="26" spans="1:21" thickBot="1" x14ac:dyDescent="0.35">
      <c r="A26" s="44" t="s">
        <v>22</v>
      </c>
      <c r="B26" s="21">
        <f t="shared" ref="B26:Q26" si="2">SUM(B3:B20)</f>
        <v>45</v>
      </c>
      <c r="C26" s="21">
        <f t="shared" si="2"/>
        <v>11</v>
      </c>
      <c r="D26" s="21">
        <f t="shared" si="2"/>
        <v>2.5</v>
      </c>
      <c r="E26" s="21">
        <f t="shared" si="2"/>
        <v>3</v>
      </c>
      <c r="F26" s="21">
        <f t="shared" si="2"/>
        <v>4</v>
      </c>
      <c r="G26" s="21">
        <f t="shared" si="2"/>
        <v>5</v>
      </c>
      <c r="H26" s="21">
        <f t="shared" si="2"/>
        <v>4</v>
      </c>
      <c r="I26" s="21">
        <f t="shared" si="2"/>
        <v>4</v>
      </c>
      <c r="J26" s="21">
        <f t="shared" si="2"/>
        <v>4.5</v>
      </c>
      <c r="K26" s="21">
        <f t="shared" si="2"/>
        <v>5</v>
      </c>
      <c r="L26" s="21">
        <f t="shared" si="2"/>
        <v>6</v>
      </c>
      <c r="M26" s="21">
        <f t="shared" si="2"/>
        <v>6.5</v>
      </c>
      <c r="N26" s="21">
        <f t="shared" si="2"/>
        <v>8</v>
      </c>
      <c r="O26" s="21">
        <f t="shared" si="2"/>
        <v>8.5</v>
      </c>
      <c r="P26" s="21">
        <f t="shared" si="2"/>
        <v>10</v>
      </c>
      <c r="Q26" s="21">
        <f t="shared" si="2"/>
        <v>2.5</v>
      </c>
      <c r="R26" s="45">
        <f>SUM(R3:R20)</f>
        <v>178.5</v>
      </c>
      <c r="S26" s="46">
        <f>SUM(S3:S25)</f>
        <v>45</v>
      </c>
      <c r="T26" s="21">
        <f>SUM(B26:Q26)+T3</f>
        <v>129.5</v>
      </c>
      <c r="U26" t="b">
        <f>R26+S26=T26</f>
        <v>0</v>
      </c>
    </row>
    <row r="27" spans="1:21" thickBot="1" x14ac:dyDescent="0.35"/>
    <row r="28" spans="1:21" thickBot="1" x14ac:dyDescent="0.35">
      <c r="A28" s="57" t="s">
        <v>23</v>
      </c>
      <c r="B28" s="58"/>
      <c r="C28" s="48">
        <f>C26/9</f>
        <v>1.2222222222222223</v>
      </c>
      <c r="D28" s="48">
        <f>D26*2</f>
        <v>5</v>
      </c>
      <c r="E28" s="48">
        <f>E26</f>
        <v>3</v>
      </c>
      <c r="F28" s="48">
        <f>F26/2</f>
        <v>2</v>
      </c>
      <c r="G28" s="48">
        <f>G26/3</f>
        <v>1.6666666666666667</v>
      </c>
      <c r="H28" s="48">
        <f>H26</f>
        <v>4</v>
      </c>
      <c r="I28" s="48">
        <f>I26/2</f>
        <v>2</v>
      </c>
      <c r="J28" s="48">
        <f>J26/2.5</f>
        <v>1.8</v>
      </c>
      <c r="K28" s="48">
        <f>K26/3</f>
        <v>1.6666666666666667</v>
      </c>
      <c r="L28" s="48">
        <f>L26/4</f>
        <v>1.5</v>
      </c>
      <c r="M28" s="48">
        <f>M26/4.5</f>
        <v>1.4444444444444444</v>
      </c>
      <c r="N28" s="48">
        <f>N26/6</f>
        <v>1.3333333333333333</v>
      </c>
      <c r="O28" s="48">
        <f>O26/6.5</f>
        <v>1.3076923076923077</v>
      </c>
      <c r="P28" s="48">
        <f>P26/8</f>
        <v>1.25</v>
      </c>
      <c r="Q28" s="48">
        <f>Q26*2</f>
        <v>5</v>
      </c>
    </row>
  </sheetData>
  <mergeCells count="10">
    <mergeCell ref="S1:S2"/>
    <mergeCell ref="T1:T2"/>
    <mergeCell ref="U2:V2"/>
    <mergeCell ref="A28:B28"/>
    <mergeCell ref="A1:A2"/>
    <mergeCell ref="B1:C1"/>
    <mergeCell ref="D1:G1"/>
    <mergeCell ref="H1:I1"/>
    <mergeCell ref="J1:P1"/>
    <mergeCell ref="R1:R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Azyroth</dc:creator>
  <cp:lastModifiedBy> </cp:lastModifiedBy>
  <dcterms:created xsi:type="dcterms:W3CDTF">2018-07-20T12:41:37Z</dcterms:created>
  <dcterms:modified xsi:type="dcterms:W3CDTF">2018-07-20T14:23:41Z</dcterms:modified>
</cp:coreProperties>
</file>