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0730" windowHeight="9510" tabRatio="813"/>
  </bookViews>
  <sheets>
    <sheet name="Calendrier" sheetId="1" r:id="rId1"/>
    <sheet name="Autres" sheetId="15" r:id="rId2"/>
    <sheet name="Feuil1" sheetId="16" state="hidden" r:id="rId3"/>
  </sheets>
  <functionGroups builtInGroupCount="17"/>
  <definedNames>
    <definedName name="Cald">Calendrier!$B$26:$H$30</definedName>
    <definedName name="Fériés">Autres!$C$16:$C$28</definedName>
    <definedName name="Memo">Feuil1!$A$1</definedName>
    <definedName name="Mois">Autres!$A$16:$A$27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5" l="1"/>
  <c r="A15" i="15"/>
  <c r="C27" i="15" s="1"/>
  <c r="F23" i="1"/>
  <c r="C23" i="1"/>
  <c r="C17" i="15"/>
  <c r="C25" i="15" l="1"/>
  <c r="C26" i="15"/>
  <c r="C24" i="15"/>
  <c r="C16" i="15"/>
  <c r="C19" i="15"/>
  <c r="C20" i="15"/>
  <c r="B26" i="1"/>
  <c r="B27" i="1" s="1"/>
  <c r="C23" i="15"/>
  <c r="C22" i="15"/>
  <c r="C21" i="15"/>
  <c r="C18" i="15"/>
  <c r="A1" i="1"/>
  <c r="C26" i="1" l="1"/>
  <c r="D26" i="1" s="1"/>
  <c r="E26" i="1" s="1"/>
  <c r="F26" i="1" s="1"/>
  <c r="G26" i="1" s="1"/>
  <c r="H26" i="1" s="1"/>
  <c r="C27" i="1"/>
  <c r="D27" i="1" s="1"/>
  <c r="E27" i="1" s="1"/>
  <c r="F27" i="1" s="1"/>
  <c r="G27" i="1" s="1"/>
  <c r="H27" i="1" s="1"/>
  <c r="B28" i="1"/>
  <c r="B29" i="1" s="1"/>
  <c r="B30" i="1" s="1"/>
  <c r="C30" i="1" s="1"/>
  <c r="D30" i="1" s="1"/>
  <c r="C28" i="1" l="1"/>
  <c r="D28" i="1" s="1"/>
  <c r="E28" i="1" s="1"/>
  <c r="F28" i="1" s="1"/>
  <c r="G28" i="1" s="1"/>
  <c r="H28" i="1" s="1"/>
  <c r="C29" i="1" l="1"/>
  <c r="D29" i="1" s="1"/>
  <c r="E29" i="1" s="1"/>
  <c r="F29" i="1" s="1"/>
  <c r="G29" i="1" s="1"/>
  <c r="H29" i="1" s="1"/>
</calcChain>
</file>

<file path=xl/sharedStrings.xml><?xml version="1.0" encoding="utf-8"?>
<sst xmlns="http://schemas.openxmlformats.org/spreadsheetml/2006/main" count="15" uniqueCount="14">
  <si>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</si>
  <si>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</si>
  <si>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</si>
  <si>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</si>
  <si>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</si>
  <si>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</si>
  <si>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</si>
  <si>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</si>
  <si>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</si>
  <si>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</si>
  <si>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</si>
  <si>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</si>
  <si>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https://forum.excel-pratique.com/viewtopic.php?f=2&amp;t=111173&amp;p=662018#p662018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</si>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</sst>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name val="Arial"/>
      <family val="2"/>
    </font>
    <font>
      <b/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6C86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F5597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3">
    <xf numFmtId="0" fontId="0" fillId="0" borderId="0"/>
    <xf numFmtId="0" fontId="7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Alignment="1"/>
    <xf numFmtId="0" fontId="2" fillId="0" borderId="0" xfId="0" applyFont="1" applyFill="1"/>
    <xf numFmtId="0" fontId="3" fillId="0" borderId="0" xfId="0" applyFont="1" applyFill="1"/>
    <xf numFmtId="0" fontId="5" fillId="0" borderId="0" xfId="0" applyFont="1" applyFill="1" applyBorder="1" applyAlignment="1">
      <alignment vertical="center" wrapText="1"/>
    </xf>
    <xf numFmtId="0" fontId="4" fillId="0" borderId="0" xfId="0" applyFont="1" applyBorder="1" applyAlignment="1"/>
    <xf numFmtId="0" fontId="0" fillId="0" borderId="0" xfId="0" applyNumberFormat="1"/>
    <xf numFmtId="0" fontId="0" fillId="0" borderId="0" xfId="0" applyAlignment="1">
      <alignment horizontal="left"/>
    </xf>
    <xf numFmtId="0" fontId="6" fillId="0" borderId="0" xfId="0" applyFont="1" applyFill="1"/>
    <xf numFmtId="14" fontId="0" fillId="0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6" fillId="0" borderId="0" xfId="0" applyNumberFormat="1" applyFont="1" applyFill="1"/>
    <xf numFmtId="0" fontId="0" fillId="2" borderId="0" xfId="0" applyFont="1" applyFill="1"/>
    <xf numFmtId="0" fontId="8" fillId="0" borderId="0" xfId="2" applyFill="1"/>
    <xf numFmtId="14" fontId="0" fillId="0" borderId="0" xfId="0" applyNumberFormat="1"/>
    <xf numFmtId="0" fontId="9" fillId="0" borderId="0" xfId="0" applyFont="1"/>
    <xf numFmtId="0" fontId="10" fillId="3" borderId="0" xfId="0" applyFont="1" applyFill="1"/>
    <xf numFmtId="0" fontId="10" fillId="4" borderId="0" xfId="0" applyFont="1" applyFill="1"/>
    <xf numFmtId="166" fontId="10" fillId="3" borderId="0" xfId="0" applyNumberFormat="1" applyFont="1" applyFill="1"/>
    <xf numFmtId="166" fontId="10" fillId="5" borderId="0" xfId="0" applyNumberFormat="1" applyFont="1" applyFill="1"/>
    <xf numFmtId="166" fontId="10" fillId="4" borderId="0" xfId="0" applyNumberFormat="1" applyFont="1" applyFill="1"/>
    <xf numFmtId="0" fontId="0" fillId="6" borderId="0" xfId="0" applyFill="1"/>
  </cellXfs>
  <cellStyles count="3">
    <cellStyle name="Lien hypertexte" xfId="2" builtinId="8"/>
    <cellStyle name="Normal" xfId="0" builtinId="0"/>
    <cellStyle name="Normal 2" xfId="1"/>
  </cellStyles>
  <dxfs count="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8"/>
      <tableStyleElement type="firstRowStripe" dxfId="7"/>
      <tableStyleElement type="secondRowStripe" dxfId="6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505733</xdr:colOff>
      <xdr:row>4</xdr:row>
      <xdr:rowOff>127803</xdr:rowOff>
    </xdr:from>
    <xdr:ext cx="3277052" cy="3258110"/>
    <xdr:sp macro="" textlink="">
      <xdr:nvSpPr>
        <xdr:cNvPr id="9" name="SLetter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59519" y="1066696"/>
          <a:ext cx="3277052" cy="3258110"/>
        </a:xfrm>
        <a:prstGeom prst="rect">
          <a:avLst/>
        </a:prstGeom>
        <a:noFill/>
        <a:ln>
          <a:noFill/>
        </a:ln>
      </xdr:spPr>
      <xdr:txBody>
        <a:bodyPr vertOverflow="overflow" horzOverflow="overflow" wrap="none" lIns="91440" tIns="45720" rIns="91440" bIns="45720" anchor="ctr" anchorCtr="1">
          <a:noAutofit/>
        </a:bodyPr>
        <a:lstStyle/>
        <a:p>
          <a:pPr algn="ctr"/>
          <a:r>
            <a:rPr lang="en-US" sz="41300" b="1" cap="none" spc="0">
              <a:ln w="9525">
                <a:solidFill>
                  <a:schemeClr val="accent1">
                    <a:lumMod val="75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  <xdr:twoCellAnchor>
    <xdr:from>
      <xdr:col>1</xdr:col>
      <xdr:colOff>47171</xdr:colOff>
      <xdr:row>30</xdr:row>
      <xdr:rowOff>147410</xdr:rowOff>
    </xdr:from>
    <xdr:to>
      <xdr:col>2</xdr:col>
      <xdr:colOff>402028</xdr:colOff>
      <xdr:row>34</xdr:row>
      <xdr:rowOff>105410</xdr:rowOff>
    </xdr:to>
    <xdr:sp macro="[0]!BoutonsClic" textlink="">
      <xdr:nvSpPr>
        <xdr:cNvPr id="4" name="Bt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00957" y="6638017"/>
          <a:ext cx="1008000" cy="72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/>
        </a:p>
      </xdr:txBody>
    </xdr:sp>
    <xdr:clientData/>
  </xdr:twoCellAnchor>
  <xdr:twoCellAnchor>
    <xdr:from>
      <xdr:col>2</xdr:col>
      <xdr:colOff>553355</xdr:colOff>
      <xdr:row>30</xdr:row>
      <xdr:rowOff>161017</xdr:rowOff>
    </xdr:from>
    <xdr:to>
      <xdr:col>4</xdr:col>
      <xdr:colOff>262355</xdr:colOff>
      <xdr:row>34</xdr:row>
      <xdr:rowOff>119017</xdr:rowOff>
    </xdr:to>
    <xdr:sp macro="[0]!BoutonsClic" textlink="">
      <xdr:nvSpPr>
        <xdr:cNvPr id="19" name="Bt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1563005" y="7590517"/>
          <a:ext cx="1004400" cy="9486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GB" sz="1400"/>
        </a:p>
      </xdr:txBody>
    </xdr:sp>
    <xdr:clientData/>
  </xdr:twoCellAnchor>
  <xdr:twoCellAnchor>
    <xdr:from>
      <xdr:col>4</xdr:col>
      <xdr:colOff>439966</xdr:colOff>
      <xdr:row>30</xdr:row>
      <xdr:rowOff>165554</xdr:rowOff>
    </xdr:from>
    <xdr:to>
      <xdr:col>6</xdr:col>
      <xdr:colOff>148966</xdr:colOff>
      <xdr:row>34</xdr:row>
      <xdr:rowOff>123554</xdr:rowOff>
    </xdr:to>
    <xdr:sp macro="[0]!BoutonsClic" textlink="">
      <xdr:nvSpPr>
        <xdr:cNvPr id="10" name="Bt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2745016" y="7595054"/>
          <a:ext cx="1004400" cy="9486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tx1"/>
              </a:solidFill>
            </a:rPr>
            <a:t>efface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3</xdr:col>
          <xdr:colOff>600075</xdr:colOff>
          <xdr:row>23</xdr:row>
          <xdr:rowOff>228600</xdr:rowOff>
        </xdr:to>
        <xdr:sp macro="" textlink="">
          <xdr:nvSpPr>
            <xdr:cNvPr id="1057" name="ComboBox1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383720</xdr:colOff>
      <xdr:row>30</xdr:row>
      <xdr:rowOff>152400</xdr:rowOff>
    </xdr:from>
    <xdr:to>
      <xdr:col>8</xdr:col>
      <xdr:colOff>92720</xdr:colOff>
      <xdr:row>34</xdr:row>
      <xdr:rowOff>112200</xdr:rowOff>
    </xdr:to>
    <xdr:sp macro="[0]!BoutonsClic" textlink="">
      <xdr:nvSpPr>
        <xdr:cNvPr id="15" name="Bt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3984170" y="7581900"/>
          <a:ext cx="1004400" cy="9504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</a:rPr>
            <a:t>non</a:t>
          </a:r>
          <a:r>
            <a:rPr lang="en-GB" sz="1400" baseline="0">
              <a:solidFill>
                <a:schemeClr val="bg1"/>
              </a:solidFill>
            </a:rPr>
            <a:t> ouvrés</a:t>
          </a:r>
          <a:endParaRPr lang="en-GB" sz="14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22</xdr:row>
          <xdr:rowOff>0</xdr:rowOff>
        </xdr:from>
        <xdr:to>
          <xdr:col>6</xdr:col>
          <xdr:colOff>600075</xdr:colOff>
          <xdr:row>23</xdr:row>
          <xdr:rowOff>180975</xdr:rowOff>
        </xdr:to>
        <xdr:sp macro="" textlink="">
          <xdr:nvSpPr>
            <xdr:cNvPr id="1059" name="TextBox1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22</xdr:row>
          <xdr:rowOff>0</xdr:rowOff>
        </xdr:from>
        <xdr:to>
          <xdr:col>7</xdr:col>
          <xdr:colOff>85725</xdr:colOff>
          <xdr:row>23</xdr:row>
          <xdr:rowOff>180975</xdr:rowOff>
        </xdr:to>
        <xdr:sp macro="" textlink="">
          <xdr:nvSpPr>
            <xdr:cNvPr id="1060" name="SpinButton1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24644" cy="209549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1224644" cy="2095499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en-US" sz="16600" b="1" cap="none" spc="0">
              <a:ln w="9525">
                <a:solidFill>
                  <a:schemeClr val="accent1">
                    <a:lumMod val="60000"/>
                    <a:lumOff val="40000"/>
                  </a:schemeClr>
                </a:solidFill>
                <a:prstDash val="solid"/>
              </a:ln>
              <a:solidFill>
                <a:srgbClr val="2F5597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1173&amp;p=662018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-0.249977111117893"/>
  </sheetPr>
  <dimension ref="A1:BC47"/>
  <sheetViews>
    <sheetView showGridLines="0" tabSelected="1" topLeftCell="A16" zoomScale="70" zoomScaleNormal="70" workbookViewId="0">
      <selection activeCell="K19" sqref="K19"/>
    </sheetView>
  </sheetViews>
  <sheetFormatPr baseColWidth="10" defaultColWidth="9.140625" defaultRowHeight="15" x14ac:dyDescent="0.25"/>
  <cols>
    <col min="1" max="1" width="5.28515625" style="2" customWidth="1"/>
    <col min="2" max="8" width="10.140625" style="2" customWidth="1"/>
    <col min="9" max="11" width="9.140625" style="2"/>
    <col min="12" max="12" width="21.42578125" style="2" bestFit="1" customWidth="1"/>
    <col min="13" max="53" width="5.7109375" style="2" customWidth="1"/>
    <col min="54" max="54" width="14.28515625" style="2" customWidth="1"/>
    <col min="55" max="55" width="19.28515625" style="2" bestFit="1" customWidth="1"/>
    <col min="56" max="57" width="9.140625" style="2"/>
    <col min="58" max="58" width="20.7109375" style="2" customWidth="1"/>
    <col min="59" max="59" width="7.42578125" style="2" bestFit="1" customWidth="1"/>
    <col min="60" max="16384" width="9.140625" style="2"/>
  </cols>
  <sheetData>
    <row r="1" spans="1:49" x14ac:dyDescent="0.25">
      <c r="A1" s="23">
        <f ca="1">TODAY()-1</f>
        <v>43272</v>
      </c>
      <c r="B1" s="24"/>
    </row>
    <row r="2" spans="1:49" ht="21.75" customHeight="1" x14ac:dyDescent="0.25">
      <c r="L2" s="25" t="s">
        <v>12</v>
      </c>
      <c r="W2" s="3"/>
      <c r="X2" s="3"/>
      <c r="Y2" s="3"/>
      <c r="Z2" s="3"/>
      <c r="AA2" s="3"/>
      <c r="AB2" s="3"/>
      <c r="AC2" s="1"/>
      <c r="AK2" s="4"/>
    </row>
    <row r="3" spans="1:49" ht="15" customHeight="1" x14ac:dyDescent="0.25">
      <c r="W3" s="3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49" ht="21.75" customHeight="1" x14ac:dyDescent="0.25">
      <c r="W4" s="3"/>
      <c r="X4" s="4"/>
      <c r="Y4" s="4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4"/>
    </row>
    <row r="5" spans="1:49" ht="46.5" x14ac:dyDescent="0.25">
      <c r="W5" s="3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4"/>
    </row>
    <row r="6" spans="1:49" ht="18" customHeight="1" x14ac:dyDescent="0.25">
      <c r="U6" s="3"/>
      <c r="V6" s="4"/>
      <c r="W6" s="4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9" ht="19.5" customHeight="1" x14ac:dyDescent="0.25">
      <c r="X7"/>
      <c r="Y7"/>
      <c r="Z7"/>
      <c r="AA7"/>
      <c r="AB7"/>
      <c r="AC7"/>
      <c r="AD7"/>
      <c r="AE7"/>
      <c r="AF7"/>
      <c r="AG7"/>
      <c r="AH7"/>
      <c r="AI7"/>
      <c r="AJ7"/>
      <c r="AK7" s="8"/>
      <c r="AL7" s="8"/>
      <c r="AM7" s="8"/>
      <c r="AN7" s="8"/>
    </row>
    <row r="8" spans="1:49" ht="20.100000000000001" customHeight="1" x14ac:dyDescent="0.25">
      <c r="AK8" s="8"/>
      <c r="AL8" s="8"/>
      <c r="AM8" s="8"/>
      <c r="AN8" s="8"/>
    </row>
    <row r="9" spans="1:49" ht="20.100000000000001" customHeight="1" x14ac:dyDescent="0.3">
      <c r="K9"/>
      <c r="L9" s="9"/>
      <c r="M9" s="9"/>
      <c r="N9" s="9"/>
      <c r="O9" s="9"/>
      <c r="P9" s="9"/>
      <c r="Q9"/>
      <c r="R9"/>
      <c r="S9"/>
      <c r="T9"/>
      <c r="U9"/>
      <c r="V9"/>
      <c r="W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x14ac:dyDescent="0.25">
      <c r="K10"/>
    </row>
    <row r="11" spans="1:49" x14ac:dyDescent="0.25">
      <c r="K11"/>
    </row>
    <row r="12" spans="1:49" x14ac:dyDescent="0.25">
      <c r="K12"/>
    </row>
    <row r="13" spans="1:49" x14ac:dyDescent="0.25">
      <c r="K13"/>
    </row>
    <row r="14" spans="1:49" ht="20.100000000000001" customHeight="1" x14ac:dyDescent="0.25">
      <c r="K14"/>
    </row>
    <row r="15" spans="1:49" ht="20.100000000000001" customHeight="1" x14ac:dyDescent="0.25">
      <c r="K15"/>
    </row>
    <row r="16" spans="1:49" ht="20.100000000000001" customHeight="1" x14ac:dyDescent="0.25">
      <c r="K16"/>
    </row>
    <row r="17" spans="2:55" ht="20.100000000000001" customHeight="1" x14ac:dyDescent="0.25">
      <c r="K17"/>
    </row>
    <row r="18" spans="2:55" ht="20.100000000000001" customHeight="1" x14ac:dyDescent="0.25">
      <c r="K18"/>
    </row>
    <row r="19" spans="2:55" ht="20.100000000000001" customHeight="1" x14ac:dyDescent="0.25">
      <c r="K19"/>
    </row>
    <row r="20" spans="2:55" ht="20.100000000000001" customHeight="1" x14ac:dyDescent="0.25">
      <c r="K20"/>
    </row>
    <row r="21" spans="2:55" ht="20.100000000000001" customHeight="1" x14ac:dyDescent="0.25">
      <c r="K21"/>
    </row>
    <row r="22" spans="2:55" ht="20.100000000000001" customHeight="1" x14ac:dyDescent="0.25">
      <c r="K22"/>
    </row>
    <row r="23" spans="2:55" ht="20.100000000000001" customHeight="1" x14ac:dyDescent="0.25">
      <c r="B23" s="5" t="s">
        <v>5</v>
      </c>
      <c r="C23" s="5">
        <f>MATCH(B23,Mois,0)</f>
        <v>6</v>
      </c>
      <c r="D23" s="5"/>
      <c r="F23" s="5">
        <f>G23+2017</f>
        <v>2018</v>
      </c>
      <c r="G23" s="5">
        <v>1</v>
      </c>
      <c r="K23"/>
    </row>
    <row r="24" spans="2:55" ht="20.100000000000001" customHeight="1" x14ac:dyDescent="0.25">
      <c r="B24" s="5"/>
      <c r="C24" s="5"/>
      <c r="D24" s="5"/>
      <c r="F24" s="5"/>
      <c r="G24" s="5"/>
    </row>
    <row r="25" spans="2:55" ht="20.100000000000001" customHeight="1" x14ac:dyDescent="0.25">
      <c r="BB25"/>
      <c r="BC25" s="11"/>
    </row>
    <row r="26" spans="2:55" ht="20.100000000000001" customHeight="1" x14ac:dyDescent="0.3">
      <c r="B26" s="30">
        <f>DATE($F$23,$C$23,1)</f>
        <v>43252</v>
      </c>
      <c r="C26" s="31">
        <f>IF(B26&lt;&gt;"",B26+1,"")</f>
        <v>43253</v>
      </c>
      <c r="D26" s="31">
        <f t="shared" ref="D26:H26" si="0">IF(C26&lt;&gt;"",C26+1,"")</f>
        <v>43254</v>
      </c>
      <c r="E26" s="31">
        <f t="shared" si="0"/>
        <v>43255</v>
      </c>
      <c r="F26" s="31">
        <f t="shared" si="0"/>
        <v>43256</v>
      </c>
      <c r="G26" s="31">
        <f t="shared" si="0"/>
        <v>43257</v>
      </c>
      <c r="H26" s="31">
        <f t="shared" si="0"/>
        <v>43258</v>
      </c>
      <c r="BB26"/>
      <c r="BC26"/>
    </row>
    <row r="27" spans="2:55" ht="20.100000000000001" customHeight="1" x14ac:dyDescent="0.3">
      <c r="B27" s="31">
        <f>IF(B26&lt;&gt;"",B26+7,"")</f>
        <v>43259</v>
      </c>
      <c r="C27" s="31">
        <f t="shared" ref="C27:H27" si="1">IF(B27&lt;&gt;"",B27+1,"")</f>
        <v>43260</v>
      </c>
      <c r="D27" s="31">
        <f t="shared" si="1"/>
        <v>43261</v>
      </c>
      <c r="E27" s="31">
        <f t="shared" si="1"/>
        <v>43262</v>
      </c>
      <c r="F27" s="30">
        <f t="shared" si="1"/>
        <v>43263</v>
      </c>
      <c r="G27" s="32">
        <f t="shared" si="1"/>
        <v>43264</v>
      </c>
      <c r="H27" s="31">
        <f t="shared" si="1"/>
        <v>43265</v>
      </c>
      <c r="K27" s="7"/>
      <c r="BB27"/>
      <c r="BC27"/>
    </row>
    <row r="28" spans="2:55" ht="20.100000000000001" customHeight="1" x14ac:dyDescent="0.3">
      <c r="B28" s="31">
        <f t="shared" ref="B28:B29" si="2">IF(B27&lt;&gt;"",B27+7,"")</f>
        <v>43266</v>
      </c>
      <c r="C28" s="31">
        <f t="shared" ref="C28:H28" si="3">IF(B28&lt;&gt;"",B28+1,"")</f>
        <v>43267</v>
      </c>
      <c r="D28" s="31">
        <f t="shared" si="3"/>
        <v>43268</v>
      </c>
      <c r="E28" s="32">
        <f t="shared" si="3"/>
        <v>43269</v>
      </c>
      <c r="F28" s="31">
        <f t="shared" si="3"/>
        <v>43270</v>
      </c>
      <c r="G28" s="31">
        <f t="shared" si="3"/>
        <v>43271</v>
      </c>
      <c r="H28" s="31">
        <f t="shared" si="3"/>
        <v>43272</v>
      </c>
      <c r="BB28"/>
      <c r="BC28"/>
    </row>
    <row r="29" spans="2:55" ht="20.100000000000001" customHeight="1" x14ac:dyDescent="0.3">
      <c r="B29" s="31">
        <f t="shared" si="2"/>
        <v>43273</v>
      </c>
      <c r="C29" s="31">
        <f t="shared" ref="C29:H29" si="4">IF(B29&lt;&gt;"",B29+1,"")</f>
        <v>43274</v>
      </c>
      <c r="D29" s="31">
        <f t="shared" si="4"/>
        <v>43275</v>
      </c>
      <c r="E29" s="31">
        <f t="shared" si="4"/>
        <v>43276</v>
      </c>
      <c r="F29" s="31">
        <f t="shared" si="4"/>
        <v>43277</v>
      </c>
      <c r="G29" s="31">
        <f t="shared" si="4"/>
        <v>43278</v>
      </c>
      <c r="H29" s="31">
        <f t="shared" si="4"/>
        <v>43279</v>
      </c>
      <c r="BB29"/>
      <c r="BC29"/>
    </row>
    <row r="30" spans="2:55" ht="20.100000000000001" customHeight="1" x14ac:dyDescent="0.3">
      <c r="B30" s="31">
        <f>IF(B29&lt;&gt;"",IF(MONTH(B29+7)=MONTH(B29),B29+7,""),"")</f>
        <v>43280</v>
      </c>
      <c r="C30" s="31">
        <f>IF(B30&lt;&gt;"",IF(MONTH(B30+1)=MONTH(B30),B30+1,""),"")</f>
        <v>43281</v>
      </c>
      <c r="D30" s="31" t="str">
        <f>IF(C30&lt;&gt;"",IF(MONTH(C30+1)=MONTH(C30),C30+1,""),"")</f>
        <v/>
      </c>
      <c r="E30" s="31"/>
      <c r="F30" s="31"/>
      <c r="G30" s="31"/>
      <c r="H30" s="31"/>
      <c r="BB30" s="11"/>
      <c r="BC30" s="10"/>
    </row>
    <row r="31" spans="2:55" ht="20.100000000000001" customHeight="1" x14ac:dyDescent="0.25">
      <c r="BB31" s="11"/>
      <c r="BC31" s="10"/>
    </row>
    <row r="32" spans="2:55" ht="20.100000000000001" customHeight="1" x14ac:dyDescent="0.25">
      <c r="BB32" s="11"/>
      <c r="BC32" s="10"/>
    </row>
    <row r="33" spans="1:55" ht="20.100000000000001" customHeight="1" x14ac:dyDescent="0.25">
      <c r="BB33" s="11"/>
      <c r="BC33" s="10"/>
    </row>
    <row r="34" spans="1:55" ht="20.100000000000001" customHeight="1" x14ac:dyDescent="0.25">
      <c r="H34" s="7"/>
      <c r="AO34" s="11"/>
      <c r="AP34" s="10"/>
    </row>
    <row r="35" spans="1:55" ht="20.100000000000001" customHeight="1" x14ac:dyDescent="0.25">
      <c r="AO35" s="11"/>
      <c r="AP35" s="10"/>
    </row>
    <row r="36" spans="1:55" x14ac:dyDescent="0.25">
      <c r="C36" s="6"/>
      <c r="V36" s="11"/>
      <c r="W36" s="10"/>
    </row>
    <row r="37" spans="1:55" x14ac:dyDescent="0.25">
      <c r="I37"/>
      <c r="J37"/>
      <c r="V37" s="11"/>
      <c r="W37" s="10"/>
    </row>
    <row r="38" spans="1:55" x14ac:dyDescent="0.25">
      <c r="V38" s="11"/>
      <c r="W38" s="10"/>
    </row>
    <row r="42" spans="1:55" x14ac:dyDescent="0.25">
      <c r="A42" s="12"/>
    </row>
    <row r="47" spans="1:55" x14ac:dyDescent="0.25">
      <c r="H47" s="13"/>
    </row>
  </sheetData>
  <sheetProtection selectLockedCells="1"/>
  <conditionalFormatting sqref="B26:H30">
    <cfRule type="expression" dxfId="1" priority="60">
      <formula>AND(B26&lt;&gt;"",OR(MOD(B26,7)&lt;2,COUNTIF(Fériés,B26)&gt;0))</formula>
    </cfRule>
    <cfRule type="expression" dxfId="0" priority="1">
      <formula>B26=TODAY()</formula>
    </cfRule>
  </conditionalFormatting>
  <hyperlinks>
    <hyperlink ref="L2" r:id="rId1" location="p662018"/>
  </hyperlinks>
  <pageMargins left="0.7" right="0.7" top="0.75" bottom="0.75" header="0.3" footer="0.3"/>
  <pageSetup paperSize="9" orientation="portrait" verticalDpi="90" r:id="rId2"/>
  <drawing r:id="rId3"/>
  <legacyDrawing r:id="rId4"/>
  <controls>
    <mc:AlternateContent xmlns:mc="http://schemas.openxmlformats.org/markup-compatibility/2006">
      <mc:Choice Requires="x14">
        <control shapeId="1057" r:id="rId5" name="ComboBox1">
          <controlPr defaultSize="0" autoLine="0" linkedCell="B23" listFillRange="Mois" r:id="rId6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3</xdr:col>
                <xdr:colOff>600075</xdr:colOff>
                <xdr:row>23</xdr:row>
                <xdr:rowOff>228600</xdr:rowOff>
              </to>
            </anchor>
          </controlPr>
        </control>
      </mc:Choice>
      <mc:Fallback>
        <control shapeId="1057" r:id="rId5" name="ComboBox1"/>
      </mc:Fallback>
    </mc:AlternateContent>
    <mc:AlternateContent xmlns:mc="http://schemas.openxmlformats.org/markup-compatibility/2006">
      <mc:Choice Requires="x14">
        <control shapeId="1059" r:id="rId7" name="TextBox1">
          <controlPr autoLine="0" r:id="rId8">
            <anchor moveWithCells="1">
              <from>
                <xdr:col>4</xdr:col>
                <xdr:colOff>657225</xdr:colOff>
                <xdr:row>22</xdr:row>
                <xdr:rowOff>0</xdr:rowOff>
              </from>
              <to>
                <xdr:col>6</xdr:col>
                <xdr:colOff>600075</xdr:colOff>
                <xdr:row>23</xdr:row>
                <xdr:rowOff>180975</xdr:rowOff>
              </to>
            </anchor>
          </controlPr>
        </control>
      </mc:Choice>
      <mc:Fallback>
        <control shapeId="1059" r:id="rId7" name="TextBox1"/>
      </mc:Fallback>
    </mc:AlternateContent>
    <mc:AlternateContent xmlns:mc="http://schemas.openxmlformats.org/markup-compatibility/2006">
      <mc:Choice Requires="x14">
        <control shapeId="1060" r:id="rId9" name="SpinButton1">
          <controlPr defaultSize="0" autoLine="0" linkedCell="G23" r:id="rId10">
            <anchor moveWithCells="1">
              <from>
                <xdr:col>6</xdr:col>
                <xdr:colOff>581025</xdr:colOff>
                <xdr:row>22</xdr:row>
                <xdr:rowOff>0</xdr:rowOff>
              </from>
              <to>
                <xdr:col>7</xdr:col>
                <xdr:colOff>85725</xdr:colOff>
                <xdr:row>23</xdr:row>
                <xdr:rowOff>180975</xdr:rowOff>
              </to>
            </anchor>
          </controlPr>
        </control>
      </mc:Choice>
      <mc:Fallback>
        <control shapeId="1060" r:id="rId9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1:L38"/>
  <sheetViews>
    <sheetView workbookViewId="0">
      <selection activeCell="D7" sqref="D7"/>
    </sheetView>
  </sheetViews>
  <sheetFormatPr baseColWidth="10" defaultColWidth="9.140625" defaultRowHeight="15" x14ac:dyDescent="0.25"/>
  <cols>
    <col min="1" max="1" width="10.85546875" bestFit="1" customWidth="1"/>
    <col min="3" max="3" width="12.7109375" customWidth="1"/>
  </cols>
  <sheetData>
    <row r="11" spans="1:4" x14ac:dyDescent="0.25">
      <c r="D11" s="33"/>
    </row>
    <row r="15" spans="1:4" x14ac:dyDescent="0.25">
      <c r="A15">
        <f>Calendrier!F23</f>
        <v>2018</v>
      </c>
      <c r="C15" t="s">
        <v>13</v>
      </c>
    </row>
    <row r="16" spans="1:4" x14ac:dyDescent="0.25">
      <c r="A16" t="s">
        <v>0</v>
      </c>
      <c r="C16" s="26">
        <f>DATE($A$15,1,1)</f>
        <v>43101</v>
      </c>
    </row>
    <row r="17" spans="1:12" x14ac:dyDescent="0.25">
      <c r="A17" t="s">
        <v>1</v>
      </c>
      <c r="C17" s="26">
        <f ca="1">JPAQUES(A15)</f>
        <v>43191</v>
      </c>
    </row>
    <row r="18" spans="1:12" x14ac:dyDescent="0.25">
      <c r="A18" t="s">
        <v>2</v>
      </c>
      <c r="C18" s="26">
        <f ca="1">C17+1</f>
        <v>43192</v>
      </c>
    </row>
    <row r="19" spans="1:12" x14ac:dyDescent="0.25">
      <c r="A19" t="s">
        <v>3</v>
      </c>
      <c r="C19" s="26">
        <f>DATE($A$15,5,1)</f>
        <v>43221</v>
      </c>
    </row>
    <row r="20" spans="1:12" x14ac:dyDescent="0.25">
      <c r="A20" t="s">
        <v>4</v>
      </c>
      <c r="C20" s="26">
        <f>DATE($A$15,5,8)</f>
        <v>43228</v>
      </c>
    </row>
    <row r="21" spans="1:12" x14ac:dyDescent="0.25">
      <c r="A21" t="s">
        <v>5</v>
      </c>
      <c r="C21" s="26">
        <f ca="1">C17+39</f>
        <v>43230</v>
      </c>
      <c r="J21" s="14"/>
      <c r="K21" s="15"/>
      <c r="L21" s="16"/>
    </row>
    <row r="22" spans="1:12" x14ac:dyDescent="0.25">
      <c r="A22" t="s">
        <v>6</v>
      </c>
      <c r="C22" s="26">
        <f ca="1">C17+49</f>
        <v>43240</v>
      </c>
      <c r="J22" s="17"/>
      <c r="K22" s="18"/>
      <c r="L22" s="19"/>
    </row>
    <row r="23" spans="1:12" x14ac:dyDescent="0.25">
      <c r="A23" t="s">
        <v>7</v>
      </c>
      <c r="C23" s="26">
        <f ca="1">C17+50</f>
        <v>43241</v>
      </c>
      <c r="J23" s="17"/>
      <c r="K23" s="18"/>
      <c r="L23" s="19"/>
    </row>
    <row r="24" spans="1:12" x14ac:dyDescent="0.25">
      <c r="A24" t="s">
        <v>8</v>
      </c>
      <c r="C24" s="26">
        <f>DATE($A$15,7,14)</f>
        <v>43295</v>
      </c>
      <c r="J24" s="17"/>
      <c r="K24" s="18"/>
      <c r="L24" s="19"/>
    </row>
    <row r="25" spans="1:12" x14ac:dyDescent="0.25">
      <c r="A25" t="s">
        <v>9</v>
      </c>
      <c r="C25" s="26">
        <f>DATE($A$15,8,15)</f>
        <v>43327</v>
      </c>
      <c r="J25" s="17"/>
      <c r="K25" s="18"/>
      <c r="L25" s="19"/>
    </row>
    <row r="26" spans="1:12" x14ac:dyDescent="0.25">
      <c r="A26" t="s">
        <v>10</v>
      </c>
      <c r="C26" s="26">
        <f>DATE($A$15,11,1)</f>
        <v>43405</v>
      </c>
      <c r="J26" s="17"/>
      <c r="K26" s="18"/>
      <c r="L26" s="19"/>
    </row>
    <row r="27" spans="1:12" x14ac:dyDescent="0.25">
      <c r="A27" t="s">
        <v>11</v>
      </c>
      <c r="C27" s="26">
        <f>DATE($A$15,11,11)</f>
        <v>43415</v>
      </c>
      <c r="J27" s="17"/>
      <c r="K27" s="18"/>
      <c r="L27" s="19"/>
    </row>
    <row r="28" spans="1:12" x14ac:dyDescent="0.25">
      <c r="C28" s="26">
        <f>DATE($A$15,12,25)</f>
        <v>43459</v>
      </c>
      <c r="J28" s="17"/>
      <c r="K28" s="18"/>
      <c r="L28" s="19"/>
    </row>
    <row r="29" spans="1:12" x14ac:dyDescent="0.25">
      <c r="J29" s="17"/>
      <c r="K29" s="18"/>
      <c r="L29" s="19"/>
    </row>
    <row r="30" spans="1:12" x14ac:dyDescent="0.25">
      <c r="J30" s="17"/>
      <c r="K30" s="18"/>
      <c r="L30" s="19"/>
    </row>
    <row r="31" spans="1:12" x14ac:dyDescent="0.25">
      <c r="J31" s="17"/>
      <c r="K31" s="18"/>
      <c r="L31" s="19"/>
    </row>
    <row r="32" spans="1:12" x14ac:dyDescent="0.25">
      <c r="J32" s="17"/>
      <c r="K32" s="18"/>
      <c r="L32" s="19"/>
    </row>
    <row r="33" spans="10:12" x14ac:dyDescent="0.25">
      <c r="J33" s="17"/>
      <c r="K33" s="18"/>
      <c r="L33" s="19"/>
    </row>
    <row r="34" spans="10:12" x14ac:dyDescent="0.25">
      <c r="J34" s="17"/>
      <c r="K34" s="18"/>
      <c r="L34" s="19"/>
    </row>
    <row r="35" spans="10:12" x14ac:dyDescent="0.25">
      <c r="J35" s="17"/>
      <c r="K35" s="18"/>
      <c r="L35" s="19"/>
    </row>
    <row r="36" spans="10:12" x14ac:dyDescent="0.25">
      <c r="J36" s="17"/>
      <c r="K36" s="18"/>
      <c r="L36" s="19"/>
    </row>
    <row r="37" spans="10:12" x14ac:dyDescent="0.25">
      <c r="J37" s="17"/>
      <c r="K37" s="18"/>
      <c r="L37" s="19"/>
    </row>
    <row r="38" spans="10:12" x14ac:dyDescent="0.25">
      <c r="J38" s="20"/>
      <c r="K38" s="21"/>
      <c r="L38" s="22"/>
    </row>
  </sheetData>
  <pageMargins left="0.7" right="0.7" top="0.75" bottom="0.75" header="0.3" footer="0.3"/>
  <pageSetup paperSize="9" orientation="portrait" horizontalDpi="90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3"/>
  <sheetViews>
    <sheetView zoomScale="50" zoomScaleNormal="50" workbookViewId="0">
      <selection activeCell="R20" sqref="R20"/>
    </sheetView>
  </sheetViews>
  <sheetFormatPr baseColWidth="10" defaultRowHeight="18.75" x14ac:dyDescent="0.3"/>
  <cols>
    <col min="1" max="16384" width="11.42578125" style="27"/>
  </cols>
  <sheetData>
    <row r="1" spans="5:5" x14ac:dyDescent="0.3">
      <c r="E1" s="29"/>
    </row>
    <row r="26" spans="1:6" x14ac:dyDescent="0.3">
      <c r="A26" s="28"/>
    </row>
    <row r="27" spans="1:6" x14ac:dyDescent="0.3">
      <c r="E27" s="28"/>
      <c r="F27" s="29"/>
    </row>
    <row r="28" spans="1:6" x14ac:dyDescent="0.3">
      <c r="D28" s="29"/>
    </row>
    <row r="33" spans="2:2" x14ac:dyDescent="0.3">
      <c r="B33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Autres</vt:lpstr>
      <vt:lpstr>Feuil1</vt:lpstr>
      <vt:lpstr>Cald</vt:lpstr>
      <vt:lpstr>Fériés</vt:lpstr>
      <vt:lpstr>Memo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 </cp:lastModifiedBy>
  <dcterms:created xsi:type="dcterms:W3CDTF">2018-06-07T14:09:52Z</dcterms:created>
  <dcterms:modified xsi:type="dcterms:W3CDTF">2018-06-22T21:03:02Z</dcterms:modified>
</cp:coreProperties>
</file>