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drawings/drawing2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drawings/drawing3.xml" ContentType="application/vnd.openxmlformats-officedocument.drawing+xml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5985" yWindow="1320" windowWidth="12930" windowHeight="6915" tabRatio="844"/>
  </bookViews>
  <sheets>
    <sheet name="Activité 1" sheetId="40" r:id="rId1"/>
    <sheet name="Activité 2" sheetId="41" r:id="rId2"/>
    <sheet name="Inscr AS" sheetId="32" r:id="rId3"/>
    <sheet name="Cahier AS" sheetId="33" r:id="rId4"/>
    <sheet name="Barèmes" sheetId="31" state="hidden" r:id="rId5"/>
  </sheets>
  <definedNames>
    <definedName name="Base_élèves">#REF!</definedName>
    <definedName name="cahier_AS_acté1">'Cahier AS'!$A$2,'Cahier AS'!$B$2:$B$14,'Cahier AS'!$C$1:$E$14,'Cahier AS'!$F$1:$F$9,'Cahier AS'!$G$1:$H$7,'Cahier AS'!$G$8:$G$9</definedName>
    <definedName name="cahier_AS_acté10">'Cahier AS'!$A$146:$E$157,'Cahier AS'!$C$145:$H$145,'Cahier AS'!$F$146:$G$153,'Cahier AS'!$H$146:$H$151,'Cahier AS'!$B$158:$E$158</definedName>
    <definedName name="cahier_AS_acté11">'Cahier AS'!$K$2:$O$13,'Cahier AS'!$M$1:$R$1,'Cahier AS'!$P$2:$Q$9,'Cahier AS'!$R$2:$R$7,'Cahier AS'!$L$14:$O$14</definedName>
    <definedName name="cahier_AS_acté12">'Cahier AS'!$K$18:$O$29,'Cahier AS'!$M$17:$R$17,'Cahier AS'!$P$18:$Q$25,'Cahier AS'!$R$18:$R$23,'Cahier AS'!$L$29:$O$30</definedName>
    <definedName name="cahier_AS_acté13">'Cahier AS'!$K$34:$O$45,'Cahier AS'!$M$33:$R$33,'Cahier AS'!$P$34:$Q$41,'Cahier AS'!$R$34:$R$39,'Cahier AS'!$L$46:$O$46</definedName>
    <definedName name="cahier_AS_acté14">'Cahier AS'!$K$50:$O$61,'Cahier AS'!$M$49:$R$49,'Cahier AS'!$P$50:$R$55,'Cahier AS'!$P$56:$Q$57,'Cahier AS'!$L$62:$O$62</definedName>
    <definedName name="cahier_AS_acté15">'Cahier AS'!$K$66:$O$77,'Cahier AS'!$M$65:$R$65,'Cahier AS'!$P$66:$R$71,'Cahier AS'!$P$72:$Q$73,'Cahier AS'!$L$78:$O$78</definedName>
    <definedName name="cahier_AS_acté16">'Cahier AS'!$K$82:$O$93,'Cahier AS'!$M$81:$R$83,'Cahier AS'!$P$84:$R$87,'Cahier AS'!$P$88:$Q$89,'Cahier AS'!$L$94:$O$94</definedName>
    <definedName name="cahier_AS_acté17">'Cahier AS'!$K$98:$O$109,'Cahier AS'!$L$109:$O$110,'Cahier AS'!$M$97:$R$97,'Cahier AS'!$P$98:$R$103,'Cahier AS'!$P$104:$Q$105</definedName>
    <definedName name="cahier_AS_acté18">'Cahier AS'!$K$114:$O$125,'Cahier AS'!$M$113:$R$113,'Cahier AS'!$P$114:$R$119,'Cahier AS'!$P$120:$Q$121,'Cahier AS'!$L$126:$O$126</definedName>
    <definedName name="cahier_AS_acté19">'Cahier AS'!$M$129:$R$129,'Cahier AS'!$K$130:$O$141,'Cahier AS'!$P$130:$Q$137,'Cahier AS'!$R$130:$R$135,'Cahier AS'!$L$142:$O$142</definedName>
    <definedName name="cahier_AS_acté2">'Cahier AS'!$B$18:$E$30,'Cahier AS'!$A$18,'Cahier AS'!$C$17:$H$23,'Cahier AS'!$F$24:$G$25</definedName>
    <definedName name="cahier_AS_acté20">'Cahier AS'!$K$146:$O$157,'Cahier AS'!$M$145:$R$145,'Cahier AS'!$P$146:$Q$153,'Cahier AS'!$R$146:$R$151,'Cahier AS'!$L$157:$O$158</definedName>
    <definedName name="cahier_AS_acté3">'Cahier AS'!$A$34:$E$45,'Cahier AS'!$C$33:$H$33,'Cahier AS'!$F$34:$G$41,'Cahier AS'!$H$34:$H$39,'Cahier AS'!$B$46:$E$46</definedName>
    <definedName name="cahier_AS_acté4">'Cahier AS'!$A$50,'Cahier AS'!$A$50:$E$61,'Cahier AS'!$B$62:$E$62,'Cahier AS'!$C$49:$H$49,'Cahier AS'!$F$50:$H$55,'Cahier AS'!$F$56:$G$57</definedName>
    <definedName name="cahier_AS_acté5">'Cahier AS'!$A$66:$E$77,'Cahier AS'!$B$78:$E$78,'Cahier AS'!$C$65:$H$65,'Cahier AS'!$F$66:$H$71,'Cahier AS'!$F$72:$G$73</definedName>
    <definedName name="cahier_AS_acté6">'Cahier AS'!$A$82:$E$93,'Cahier AS'!$B$94:$E$94,'Cahier AS'!$C$81:$H$81,'Cahier AS'!$F$82:$H$87,'Cahier AS'!$F$88:$G$89</definedName>
    <definedName name="cahier_AS_acté7">'Cahier AS'!$A$98:$E$109,'Cahier AS'!$B$110:$E$110,'Cahier AS'!$C$97:$H$97,'Cahier AS'!$F$98:$H$103,'Cahier AS'!$F$104:$G$105</definedName>
    <definedName name="cahier_AS_acté8">'Cahier AS'!$A$114:$E$125,'Cahier AS'!$C$113:$H$113,'Cahier AS'!$F$114:$G$121,'Cahier AS'!$H$114:$H$119,'Cahier AS'!$B$125:$E$126</definedName>
    <definedName name="cahier_AS_acté9">'Cahier AS'!$A$130:$E$141,'Cahier AS'!$C$129:$H$129,'Cahier AS'!$F$130:$G$137,'Cahier AS'!$H$130:$H$135,'Cahier AS'!$B$142:$E$142</definedName>
    <definedName name="cotisation">Barèmes!$E$1:$E$7</definedName>
  </definedNames>
  <calcPr calcId="145621"/>
</workbook>
</file>

<file path=xl/calcChain.xml><?xml version="1.0" encoding="utf-8"?>
<calcChain xmlns="http://schemas.openxmlformats.org/spreadsheetml/2006/main">
  <c r="G153" i="33" l="1"/>
  <c r="H151" i="33"/>
  <c r="G151" i="33"/>
  <c r="H149" i="33"/>
  <c r="G149" i="33"/>
  <c r="H147" i="33"/>
  <c r="G147" i="33"/>
  <c r="Q153" i="33"/>
  <c r="R151" i="33"/>
  <c r="Q151" i="33"/>
  <c r="R149" i="33"/>
  <c r="Q149" i="33"/>
  <c r="R147" i="33"/>
  <c r="Q147" i="33"/>
  <c r="Q137" i="33"/>
  <c r="R135" i="33"/>
  <c r="Q135" i="33"/>
  <c r="R133" i="33"/>
  <c r="Q133" i="33"/>
  <c r="R131" i="33"/>
  <c r="Q131" i="33"/>
  <c r="Q121" i="33"/>
  <c r="R119" i="33"/>
  <c r="Q119" i="33"/>
  <c r="R117" i="33"/>
  <c r="Q117" i="33"/>
  <c r="R115" i="33"/>
  <c r="Q115" i="33"/>
  <c r="Q105" i="33"/>
  <c r="R103" i="33"/>
  <c r="Q103" i="33"/>
  <c r="R101" i="33"/>
  <c r="Q101" i="33"/>
  <c r="R99" i="33"/>
  <c r="Q99" i="33"/>
  <c r="Q89" i="33"/>
  <c r="R87" i="33"/>
  <c r="Q87" i="33"/>
  <c r="R85" i="33"/>
  <c r="Q85" i="33"/>
  <c r="R83" i="33"/>
  <c r="Q83" i="33"/>
  <c r="Q73" i="33"/>
  <c r="R71" i="33"/>
  <c r="Q71" i="33"/>
  <c r="R69" i="33"/>
  <c r="Q69" i="33"/>
  <c r="R67" i="33"/>
  <c r="Q67" i="33"/>
  <c r="Q57" i="33"/>
  <c r="R55" i="33"/>
  <c r="Q55" i="33"/>
  <c r="R53" i="33"/>
  <c r="Q53" i="33"/>
  <c r="R51" i="33"/>
  <c r="Q51" i="33"/>
  <c r="Q41" i="33"/>
  <c r="R39" i="33"/>
  <c r="Q39" i="33"/>
  <c r="R37" i="33"/>
  <c r="Q37" i="33"/>
  <c r="R35" i="33"/>
  <c r="Q35" i="33"/>
  <c r="Q25" i="33"/>
  <c r="R23" i="33"/>
  <c r="Q23" i="33"/>
  <c r="R21" i="33"/>
  <c r="Q21" i="33"/>
  <c r="R19" i="33"/>
  <c r="Q19" i="33"/>
  <c r="Q9" i="33"/>
  <c r="R7" i="33"/>
  <c r="Q7" i="33"/>
  <c r="R5" i="33"/>
  <c r="Q5" i="33"/>
  <c r="R3" i="33"/>
  <c r="Q3" i="33"/>
  <c r="BB152" i="41"/>
  <c r="BB151" i="41"/>
  <c r="BB2" i="41"/>
  <c r="BB152" i="40"/>
  <c r="BB151" i="40"/>
  <c r="BB2" i="40"/>
  <c r="P136" i="33"/>
  <c r="P116" i="33"/>
  <c r="P104" i="33"/>
  <c r="G137" i="33"/>
  <c r="H135" i="33"/>
  <c r="G135" i="33"/>
  <c r="H133" i="33"/>
  <c r="G133" i="33"/>
  <c r="H131" i="33"/>
  <c r="G131" i="33"/>
  <c r="G121" i="33"/>
  <c r="H119" i="33"/>
  <c r="G119" i="33"/>
  <c r="H117" i="33"/>
  <c r="G117" i="33"/>
  <c r="H115" i="33"/>
  <c r="G115" i="33"/>
  <c r="G105" i="33"/>
  <c r="H103" i="33"/>
  <c r="G103" i="33"/>
  <c r="H101" i="33"/>
  <c r="G101" i="33"/>
  <c r="H99" i="33"/>
  <c r="G99" i="33"/>
  <c r="E6" i="31"/>
  <c r="E5" i="31"/>
  <c r="E4" i="31"/>
  <c r="E3" i="31"/>
  <c r="E2" i="31"/>
  <c r="E1" i="31"/>
  <c r="P72" i="33"/>
  <c r="P40" i="33"/>
  <c r="P24" i="33"/>
  <c r="P152" i="33" l="1"/>
  <c r="P88" i="33"/>
  <c r="P52" i="33"/>
  <c r="P56" i="33"/>
  <c r="P68" i="33"/>
  <c r="P120" i="33"/>
  <c r="P132" i="33"/>
  <c r="P20" i="33"/>
  <c r="P84" i="33"/>
  <c r="P148" i="33"/>
  <c r="P36" i="33"/>
  <c r="P100" i="33"/>
  <c r="O91" i="33"/>
  <c r="O125" i="33"/>
  <c r="M157" i="33"/>
  <c r="M29" i="33"/>
  <c r="N27" i="33"/>
  <c r="O58" i="33"/>
  <c r="M20" i="33"/>
  <c r="O38" i="33"/>
  <c r="O55" i="33"/>
  <c r="M72" i="33"/>
  <c r="O93" i="33"/>
  <c r="O108" i="33"/>
  <c r="M125" i="33"/>
  <c r="M140" i="33"/>
  <c r="M148" i="33"/>
  <c r="N60" i="33"/>
  <c r="M28" i="33"/>
  <c r="N43" i="33"/>
  <c r="N55" i="33"/>
  <c r="N77" i="33"/>
  <c r="M88" i="33"/>
  <c r="O121" i="33"/>
  <c r="N155" i="33"/>
  <c r="M35" i="33"/>
  <c r="O42" i="33"/>
  <c r="O53" i="33"/>
  <c r="N68" i="33"/>
  <c r="M74" i="33"/>
  <c r="N83" i="33"/>
  <c r="M91" i="33"/>
  <c r="O105" i="33"/>
  <c r="N118" i="33"/>
  <c r="O131" i="33"/>
  <c r="N135" i="33"/>
  <c r="M146" i="33"/>
  <c r="N156" i="33"/>
  <c r="O25" i="33"/>
  <c r="N38" i="33"/>
  <c r="M45" i="33"/>
  <c r="M57" i="33"/>
  <c r="M68" i="33"/>
  <c r="N76" i="33"/>
  <c r="O90" i="33"/>
  <c r="O107" i="33"/>
  <c r="M118" i="33"/>
  <c r="O124" i="33"/>
  <c r="M135" i="33"/>
  <c r="M156" i="33"/>
  <c r="O23" i="33"/>
  <c r="N34" i="33"/>
  <c r="M40" i="33"/>
  <c r="N51" i="33"/>
  <c r="M59" i="33"/>
  <c r="O84" i="33"/>
  <c r="N90" i="33"/>
  <c r="N103" i="33"/>
  <c r="M114" i="33"/>
  <c r="O136" i="33"/>
  <c r="O155" i="33"/>
  <c r="N23" i="33"/>
  <c r="M36" i="33"/>
  <c r="O54" i="33"/>
  <c r="N73" i="33"/>
  <c r="O130" i="33"/>
  <c r="N138" i="33"/>
  <c r="N149" i="33"/>
  <c r="N18" i="33"/>
  <c r="N20" i="33"/>
  <c r="M22" i="33"/>
  <c r="M24" i="33"/>
  <c r="M26" i="33"/>
  <c r="O28" i="33"/>
  <c r="N35" i="33"/>
  <c r="M37" i="33"/>
  <c r="M39" i="33"/>
  <c r="M43" i="33"/>
  <c r="O45" i="33"/>
  <c r="O57" i="33"/>
  <c r="M60" i="33"/>
  <c r="O66" i="33"/>
  <c r="O68" i="33"/>
  <c r="N70" i="33"/>
  <c r="N72" i="33"/>
  <c r="N74" i="33"/>
  <c r="M77" i="33"/>
  <c r="O83" i="33"/>
  <c r="N85" i="33"/>
  <c r="N87" i="33"/>
  <c r="M89" i="33"/>
  <c r="N91" i="33"/>
  <c r="M98" i="33"/>
  <c r="M100" i="33"/>
  <c r="N108" i="33"/>
  <c r="M115" i="33"/>
  <c r="O118" i="33"/>
  <c r="O120" i="33"/>
  <c r="O122" i="33"/>
  <c r="N125" i="33"/>
  <c r="O133" i="33"/>
  <c r="O135" i="33"/>
  <c r="N137" i="33"/>
  <c r="O139" i="33"/>
  <c r="N146" i="33"/>
  <c r="N148" i="33"/>
  <c r="M150" i="33"/>
  <c r="M152" i="33"/>
  <c r="M154" i="33"/>
  <c r="O156" i="33"/>
  <c r="M18" i="33"/>
  <c r="N28" i="33"/>
  <c r="O40" i="33"/>
  <c r="O59" i="33"/>
  <c r="M70" i="33"/>
  <c r="O76" i="33"/>
  <c r="M87" i="33"/>
  <c r="M108" i="33"/>
  <c r="N122" i="33"/>
  <c r="O36" i="33"/>
  <c r="O51" i="33"/>
  <c r="N93" i="33"/>
  <c r="N105" i="33"/>
  <c r="N116" i="33"/>
  <c r="M122" i="33"/>
  <c r="M133" i="33"/>
  <c r="O141" i="33"/>
  <c r="O153" i="33"/>
  <c r="O21" i="33"/>
  <c r="M76" i="33"/>
  <c r="N88" i="33"/>
  <c r="N101" i="33"/>
  <c r="N107" i="33"/>
  <c r="M131" i="33"/>
  <c r="O138" i="33"/>
  <c r="O151" i="33"/>
  <c r="O19" i="33"/>
  <c r="M25" i="33"/>
  <c r="M34" i="33"/>
  <c r="N44" i="33"/>
  <c r="O56" i="33"/>
  <c r="O75" i="33"/>
  <c r="M86" i="33"/>
  <c r="O92" i="33"/>
  <c r="M103" i="33"/>
  <c r="M124" i="33"/>
  <c r="N136" i="33"/>
  <c r="N151" i="33"/>
  <c r="N19" i="33"/>
  <c r="M21" i="33"/>
  <c r="M23" i="33"/>
  <c r="M27" i="33"/>
  <c r="O29" i="33"/>
  <c r="O41" i="33"/>
  <c r="M44" i="33"/>
  <c r="O50" i="33"/>
  <c r="O52" i="33"/>
  <c r="N54" i="33"/>
  <c r="N56" i="33"/>
  <c r="N58" i="33"/>
  <c r="M61" i="33"/>
  <c r="O67" i="33"/>
  <c r="N69" i="33"/>
  <c r="N71" i="33"/>
  <c r="M73" i="33"/>
  <c r="N75" i="33"/>
  <c r="M82" i="33"/>
  <c r="M84" i="33"/>
  <c r="N92" i="33"/>
  <c r="M99" i="33"/>
  <c r="O102" i="33"/>
  <c r="O104" i="33"/>
  <c r="O106" i="33"/>
  <c r="N109" i="33"/>
  <c r="O117" i="33"/>
  <c r="O119" i="33"/>
  <c r="N121" i="33"/>
  <c r="O123" i="33"/>
  <c r="N130" i="33"/>
  <c r="N132" i="33"/>
  <c r="M134" i="33"/>
  <c r="M136" i="33"/>
  <c r="M138" i="33"/>
  <c r="O140" i="33"/>
  <c r="N147" i="33"/>
  <c r="M149" i="33"/>
  <c r="M151" i="33"/>
  <c r="M155" i="33"/>
  <c r="O157" i="33"/>
  <c r="N45" i="33"/>
  <c r="N57" i="33"/>
  <c r="O114" i="33"/>
  <c r="N120" i="33"/>
  <c r="N133" i="33"/>
  <c r="N139" i="33"/>
  <c r="N40" i="33"/>
  <c r="N53" i="33"/>
  <c r="N59" i="33"/>
  <c r="M83" i="33"/>
  <c r="O88" i="33"/>
  <c r="O103" i="33"/>
  <c r="N114" i="33"/>
  <c r="M120" i="33"/>
  <c r="N131" i="33"/>
  <c r="M139" i="33"/>
  <c r="N25" i="33"/>
  <c r="N36" i="33"/>
  <c r="M42" i="33"/>
  <c r="M53" i="33"/>
  <c r="O61" i="33"/>
  <c r="O73" i="33"/>
  <c r="N86" i="33"/>
  <c r="O99" i="33"/>
  <c r="M105" i="33"/>
  <c r="M116" i="33"/>
  <c r="N124" i="33"/>
  <c r="O134" i="33"/>
  <c r="O149" i="33"/>
  <c r="N61" i="33"/>
  <c r="O71" i="33"/>
  <c r="N84" i="33"/>
  <c r="M90" i="33"/>
  <c r="M101" i="33"/>
  <c r="O109" i="33"/>
  <c r="O132" i="33"/>
  <c r="M141" i="33"/>
  <c r="M153" i="33"/>
  <c r="M19" i="33"/>
  <c r="O22" i="33"/>
  <c r="O24" i="33"/>
  <c r="O26" i="33"/>
  <c r="N29" i="33"/>
  <c r="O37" i="33"/>
  <c r="O39" i="33"/>
  <c r="N41" i="33"/>
  <c r="O43" i="33"/>
  <c r="N50" i="33"/>
  <c r="N52" i="33"/>
  <c r="M54" i="33"/>
  <c r="M56" i="33"/>
  <c r="M58" i="33"/>
  <c r="O60" i="33"/>
  <c r="N67" i="33"/>
  <c r="M69" i="33"/>
  <c r="M71" i="33"/>
  <c r="M75" i="33"/>
  <c r="O77" i="33"/>
  <c r="O89" i="33"/>
  <c r="M92" i="33"/>
  <c r="O98" i="33"/>
  <c r="O100" i="33"/>
  <c r="N102" i="33"/>
  <c r="N104" i="33"/>
  <c r="N106" i="33"/>
  <c r="M109" i="33"/>
  <c r="O115" i="33"/>
  <c r="N117" i="33"/>
  <c r="N119" i="33"/>
  <c r="M121" i="33"/>
  <c r="N123" i="33"/>
  <c r="M130" i="33"/>
  <c r="M132" i="33"/>
  <c r="N140" i="33"/>
  <c r="M147" i="33"/>
  <c r="O150" i="33"/>
  <c r="O152" i="33"/>
  <c r="O154" i="33"/>
  <c r="N157" i="33"/>
  <c r="N66" i="33"/>
  <c r="M85" i="33"/>
  <c r="O116" i="33"/>
  <c r="M137" i="33"/>
  <c r="O34" i="33"/>
  <c r="N42" i="33"/>
  <c r="M66" i="33"/>
  <c r="O86" i="33"/>
  <c r="O101" i="33"/>
  <c r="O27" i="33"/>
  <c r="M38" i="33"/>
  <c r="O44" i="33"/>
  <c r="M55" i="33"/>
  <c r="O82" i="33"/>
  <c r="M93" i="33"/>
  <c r="N141" i="33"/>
  <c r="N153" i="33"/>
  <c r="N21" i="33"/>
  <c r="M51" i="33"/>
  <c r="O69" i="33"/>
  <c r="N82" i="33"/>
  <c r="N99" i="33"/>
  <c r="M107" i="33"/>
  <c r="N134" i="33"/>
  <c r="O147" i="33"/>
  <c r="O18" i="33"/>
  <c r="O20" i="33"/>
  <c r="N22" i="33"/>
  <c r="N24" i="33"/>
  <c r="N26" i="33"/>
  <c r="O35" i="33"/>
  <c r="N37" i="33"/>
  <c r="N39" i="33"/>
  <c r="M41" i="33"/>
  <c r="M50" i="33"/>
  <c r="M52" i="33"/>
  <c r="M67" i="33"/>
  <c r="O70" i="33"/>
  <c r="O72" i="33"/>
  <c r="O74" i="33"/>
  <c r="O85" i="33"/>
  <c r="O87" i="33"/>
  <c r="N89" i="33"/>
  <c r="N98" i="33"/>
  <c r="N100" i="33"/>
  <c r="M102" i="33"/>
  <c r="M104" i="33"/>
  <c r="M106" i="33"/>
  <c r="N115" i="33"/>
  <c r="M117" i="33"/>
  <c r="M119" i="33"/>
  <c r="M123" i="33"/>
  <c r="O137" i="33"/>
  <c r="O146" i="33"/>
  <c r="O148" i="33"/>
  <c r="N150" i="33"/>
  <c r="N152" i="33"/>
  <c r="N154" i="33"/>
  <c r="BM149" i="40"/>
  <c r="BN149" i="40"/>
  <c r="F149" i="40"/>
  <c r="G9" i="33"/>
  <c r="H7" i="33"/>
  <c r="G7" i="33"/>
  <c r="H5" i="33"/>
  <c r="G5" i="33"/>
  <c r="H3" i="33"/>
  <c r="G3" i="33"/>
  <c r="F152" i="33" l="1"/>
  <c r="F148" i="33"/>
  <c r="P8" i="33"/>
  <c r="P4" i="33"/>
  <c r="F120" i="33"/>
  <c r="F116" i="33"/>
  <c r="F132" i="33"/>
  <c r="F136" i="33"/>
  <c r="F104" i="33"/>
  <c r="F100" i="33"/>
  <c r="M94" i="33"/>
  <c r="D155" i="33"/>
  <c r="C153" i="33"/>
  <c r="D151" i="33"/>
  <c r="D149" i="33"/>
  <c r="E147" i="33"/>
  <c r="E156" i="33"/>
  <c r="D150" i="33"/>
  <c r="E152" i="33"/>
  <c r="E155" i="33"/>
  <c r="D153" i="33"/>
  <c r="E151" i="33"/>
  <c r="E149" i="33"/>
  <c r="C148" i="33"/>
  <c r="C152" i="33"/>
  <c r="D146" i="33"/>
  <c r="D154" i="33"/>
  <c r="E146" i="33"/>
  <c r="D157" i="33"/>
  <c r="C147" i="33"/>
  <c r="C156" i="33"/>
  <c r="E153" i="33"/>
  <c r="D156" i="33"/>
  <c r="C150" i="33"/>
  <c r="D148" i="33"/>
  <c r="D152" i="33"/>
  <c r="E148" i="33"/>
  <c r="E150" i="33"/>
  <c r="E157" i="33"/>
  <c r="C155" i="33"/>
  <c r="C151" i="33"/>
  <c r="C149" i="33"/>
  <c r="D147" i="33"/>
  <c r="C146" i="33"/>
  <c r="C154" i="33"/>
  <c r="C157" i="33"/>
  <c r="E154" i="33"/>
  <c r="M12" i="33"/>
  <c r="O9" i="33"/>
  <c r="N8" i="33"/>
  <c r="O2" i="33"/>
  <c r="O8" i="33"/>
  <c r="O13" i="33"/>
  <c r="N3" i="33"/>
  <c r="M9" i="33"/>
  <c r="O3" i="33"/>
  <c r="N12" i="33"/>
  <c r="M4" i="33"/>
  <c r="M2" i="33"/>
  <c r="N10" i="33"/>
  <c r="N13" i="33"/>
  <c r="M7" i="33"/>
  <c r="O12" i="33"/>
  <c r="M10" i="33"/>
  <c r="M8" i="33"/>
  <c r="M6" i="33"/>
  <c r="N4" i="33"/>
  <c r="N2" i="33"/>
  <c r="N6" i="33"/>
  <c r="O6" i="33"/>
  <c r="N7" i="33"/>
  <c r="O11" i="33"/>
  <c r="N9" i="33"/>
  <c r="O7" i="33"/>
  <c r="O5" i="33"/>
  <c r="M13" i="33"/>
  <c r="O4" i="33"/>
  <c r="O10" i="33"/>
  <c r="M3" i="33"/>
  <c r="M11" i="33"/>
  <c r="M5" i="33"/>
  <c r="N11" i="33"/>
  <c r="N5" i="33"/>
  <c r="M158" i="33"/>
  <c r="M142" i="33"/>
  <c r="M126" i="33"/>
  <c r="M110" i="33"/>
  <c r="M78" i="33"/>
  <c r="M62" i="33"/>
  <c r="N142" i="33"/>
  <c r="O46" i="33"/>
  <c r="O78" i="33"/>
  <c r="O126" i="33"/>
  <c r="N94" i="33"/>
  <c r="O62" i="33"/>
  <c r="O94" i="33"/>
  <c r="N158" i="33"/>
  <c r="N30" i="33"/>
  <c r="O30" i="33"/>
  <c r="O110" i="33"/>
  <c r="N46" i="33"/>
  <c r="N126" i="33"/>
  <c r="O142" i="33"/>
  <c r="N110" i="33"/>
  <c r="O158" i="33"/>
  <c r="N78" i="33"/>
  <c r="N62" i="33"/>
  <c r="C130" i="33"/>
  <c r="D140" i="33"/>
  <c r="C132" i="33"/>
  <c r="C138" i="33"/>
  <c r="C134" i="33"/>
  <c r="D130" i="33"/>
  <c r="C141" i="33"/>
  <c r="E132" i="33"/>
  <c r="D141" i="33"/>
  <c r="E138" i="33"/>
  <c r="E136" i="33"/>
  <c r="E134" i="33"/>
  <c r="C131" i="33"/>
  <c r="E141" i="33"/>
  <c r="C139" i="33"/>
  <c r="C135" i="33"/>
  <c r="C133" i="33"/>
  <c r="D131" i="33"/>
  <c r="D134" i="33"/>
  <c r="D139" i="33"/>
  <c r="C137" i="33"/>
  <c r="D135" i="33"/>
  <c r="D133" i="33"/>
  <c r="E131" i="33"/>
  <c r="E139" i="33"/>
  <c r="D137" i="33"/>
  <c r="E135" i="33"/>
  <c r="E133" i="33"/>
  <c r="D136" i="33"/>
  <c r="C140" i="33"/>
  <c r="E137" i="33"/>
  <c r="E140" i="33"/>
  <c r="C136" i="33"/>
  <c r="D132" i="33"/>
  <c r="D138" i="33"/>
  <c r="E130" i="33"/>
  <c r="M30" i="33"/>
  <c r="E125" i="33"/>
  <c r="C123" i="33"/>
  <c r="C119" i="33"/>
  <c r="C117" i="33"/>
  <c r="D115" i="33"/>
  <c r="C121" i="33"/>
  <c r="D117" i="33"/>
  <c r="D121" i="33"/>
  <c r="C124" i="33"/>
  <c r="E121" i="33"/>
  <c r="D124" i="33"/>
  <c r="C116" i="33"/>
  <c r="E119" i="33"/>
  <c r="E124" i="33"/>
  <c r="C122" i="33"/>
  <c r="C120" i="33"/>
  <c r="C118" i="33"/>
  <c r="D116" i="33"/>
  <c r="D114" i="33"/>
  <c r="C125" i="33"/>
  <c r="D122" i="33"/>
  <c r="D120" i="33"/>
  <c r="D118" i="33"/>
  <c r="E116" i="33"/>
  <c r="E114" i="33"/>
  <c r="E123" i="33"/>
  <c r="D125" i="33"/>
  <c r="E122" i="33"/>
  <c r="E120" i="33"/>
  <c r="E118" i="33"/>
  <c r="C115" i="33"/>
  <c r="C114" i="33"/>
  <c r="D123" i="33"/>
  <c r="D119" i="33"/>
  <c r="E115" i="33"/>
  <c r="E117" i="33"/>
  <c r="M46" i="33"/>
  <c r="BL152" i="41"/>
  <c r="BK152" i="41"/>
  <c r="BJ152" i="41"/>
  <c r="BI152" i="41"/>
  <c r="BH152" i="41"/>
  <c r="BG152" i="41"/>
  <c r="BF152" i="41"/>
  <c r="BE152" i="41"/>
  <c r="BD152" i="41"/>
  <c r="BC152" i="41"/>
  <c r="BA152" i="41"/>
  <c r="AZ152" i="41"/>
  <c r="AY152" i="41"/>
  <c r="AX152" i="41"/>
  <c r="AW152" i="41"/>
  <c r="AV152" i="41"/>
  <c r="AU152" i="41"/>
  <c r="AT152" i="41"/>
  <c r="AS152" i="41"/>
  <c r="AR152" i="41"/>
  <c r="AQ152" i="41"/>
  <c r="AP152" i="41"/>
  <c r="AO152" i="41"/>
  <c r="AN152" i="41"/>
  <c r="AM152" i="41"/>
  <c r="AL152" i="41"/>
  <c r="AK152" i="41"/>
  <c r="AJ152" i="41"/>
  <c r="AI152" i="41"/>
  <c r="AH152" i="41"/>
  <c r="AG152" i="41"/>
  <c r="AF152" i="41"/>
  <c r="AE152" i="41"/>
  <c r="AD152" i="41"/>
  <c r="AC152" i="41"/>
  <c r="AB152" i="41"/>
  <c r="AA152" i="41"/>
  <c r="Z152" i="41"/>
  <c r="Y152" i="41"/>
  <c r="X152" i="41"/>
  <c r="W152" i="41"/>
  <c r="V152" i="41"/>
  <c r="U152" i="41"/>
  <c r="T152" i="41"/>
  <c r="S152" i="41"/>
  <c r="R152" i="41"/>
  <c r="Q152" i="41"/>
  <c r="P152" i="41"/>
  <c r="O152" i="41"/>
  <c r="N152" i="41"/>
  <c r="M152" i="41"/>
  <c r="L152" i="41"/>
  <c r="K152" i="41"/>
  <c r="J152" i="41"/>
  <c r="I152" i="41"/>
  <c r="H152" i="41"/>
  <c r="G152" i="41"/>
  <c r="BL151" i="41"/>
  <c r="BK151" i="41"/>
  <c r="BJ151" i="41"/>
  <c r="BI151" i="41"/>
  <c r="BH151" i="41"/>
  <c r="BG151" i="41"/>
  <c r="BF151" i="41"/>
  <c r="BE151" i="41"/>
  <c r="BD151" i="41"/>
  <c r="BC151" i="41"/>
  <c r="BA151" i="41"/>
  <c r="AZ151" i="41"/>
  <c r="AY151" i="41"/>
  <c r="AX151" i="41"/>
  <c r="AW151" i="41"/>
  <c r="AV151" i="41"/>
  <c r="AU151" i="41"/>
  <c r="AT151" i="41"/>
  <c r="AS151" i="41"/>
  <c r="AR151" i="41"/>
  <c r="AQ151" i="41"/>
  <c r="AP151" i="41"/>
  <c r="AO151" i="41"/>
  <c r="AN151" i="41"/>
  <c r="AM151" i="41"/>
  <c r="AL151" i="41"/>
  <c r="AK151" i="41"/>
  <c r="AJ151" i="41"/>
  <c r="AI151" i="41"/>
  <c r="AH151" i="41"/>
  <c r="AG151" i="41"/>
  <c r="AF151" i="41"/>
  <c r="AE151" i="41"/>
  <c r="AD151" i="41"/>
  <c r="AC151" i="41"/>
  <c r="AB151" i="41"/>
  <c r="AA151" i="41"/>
  <c r="Z151" i="41"/>
  <c r="Y151" i="41"/>
  <c r="X151" i="41"/>
  <c r="W151" i="41"/>
  <c r="V151" i="41"/>
  <c r="U151" i="41"/>
  <c r="T151" i="41"/>
  <c r="S151" i="41"/>
  <c r="R151" i="41"/>
  <c r="Q151" i="41"/>
  <c r="P151" i="41"/>
  <c r="O151" i="41"/>
  <c r="N151" i="41"/>
  <c r="M151" i="41"/>
  <c r="L151" i="41"/>
  <c r="K151" i="41"/>
  <c r="J151" i="41"/>
  <c r="I151" i="41"/>
  <c r="H151" i="41"/>
  <c r="G151" i="41"/>
  <c r="BN150" i="41"/>
  <c r="BM150" i="41"/>
  <c r="F150" i="41"/>
  <c r="BN149" i="41"/>
  <c r="BM149" i="41"/>
  <c r="F149" i="41"/>
  <c r="BN148" i="41"/>
  <c r="BM148" i="41"/>
  <c r="F148" i="41"/>
  <c r="BN147" i="41"/>
  <c r="BM147" i="41"/>
  <c r="F147" i="41"/>
  <c r="BN146" i="41"/>
  <c r="BM146" i="41"/>
  <c r="F146" i="41"/>
  <c r="BN145" i="41"/>
  <c r="BM145" i="41"/>
  <c r="F145" i="41"/>
  <c r="BN144" i="41"/>
  <c r="BM144" i="41"/>
  <c r="F144" i="41"/>
  <c r="BN143" i="41"/>
  <c r="BM143" i="41"/>
  <c r="F143" i="41"/>
  <c r="BN142" i="41"/>
  <c r="BM142" i="41"/>
  <c r="F142" i="41"/>
  <c r="BN141" i="41"/>
  <c r="BM141" i="41"/>
  <c r="F141" i="41"/>
  <c r="BN140" i="41"/>
  <c r="BM140" i="41"/>
  <c r="F140" i="41"/>
  <c r="BN139" i="41"/>
  <c r="BM139" i="41"/>
  <c r="F139" i="41"/>
  <c r="BN138" i="41"/>
  <c r="BM138" i="41"/>
  <c r="F138" i="41"/>
  <c r="BN137" i="41"/>
  <c r="BM137" i="41"/>
  <c r="F137" i="41"/>
  <c r="BN136" i="41"/>
  <c r="BM136" i="41"/>
  <c r="F136" i="41"/>
  <c r="BN135" i="41"/>
  <c r="BM135" i="41"/>
  <c r="F135" i="41"/>
  <c r="BN134" i="41"/>
  <c r="BM134" i="41"/>
  <c r="F134" i="41"/>
  <c r="BN133" i="41"/>
  <c r="BM133" i="41"/>
  <c r="F133" i="41"/>
  <c r="BN132" i="41"/>
  <c r="BM132" i="41"/>
  <c r="F132" i="41"/>
  <c r="BN131" i="41"/>
  <c r="BM131" i="41"/>
  <c r="F131" i="41"/>
  <c r="BN130" i="41"/>
  <c r="BM130" i="41"/>
  <c r="F130" i="41"/>
  <c r="BN129" i="41"/>
  <c r="BM129" i="41"/>
  <c r="F129" i="41"/>
  <c r="BN128" i="41"/>
  <c r="BM128" i="41"/>
  <c r="F128" i="41"/>
  <c r="BN127" i="41"/>
  <c r="BM127" i="41"/>
  <c r="F127" i="41"/>
  <c r="BN126" i="41"/>
  <c r="BM126" i="41"/>
  <c r="F126" i="41"/>
  <c r="BN125" i="41"/>
  <c r="BM125" i="41"/>
  <c r="F125" i="41"/>
  <c r="BN124" i="41"/>
  <c r="BM124" i="41"/>
  <c r="F124" i="41"/>
  <c r="BN123" i="41"/>
  <c r="BM123" i="41"/>
  <c r="F123" i="41"/>
  <c r="BN122" i="41"/>
  <c r="BM122" i="41"/>
  <c r="F122" i="41"/>
  <c r="BN121" i="41"/>
  <c r="BM121" i="41"/>
  <c r="F121" i="41"/>
  <c r="BN120" i="41"/>
  <c r="BM120" i="41"/>
  <c r="F120" i="41"/>
  <c r="BN119" i="41"/>
  <c r="BM119" i="41"/>
  <c r="F119" i="41"/>
  <c r="BN118" i="41"/>
  <c r="BM118" i="41"/>
  <c r="F118" i="41"/>
  <c r="BN117" i="41"/>
  <c r="BM117" i="41"/>
  <c r="F117" i="41"/>
  <c r="BN116" i="41"/>
  <c r="BM116" i="41"/>
  <c r="F116" i="41"/>
  <c r="BN115" i="41"/>
  <c r="BM115" i="41"/>
  <c r="F115" i="41"/>
  <c r="BN114" i="41"/>
  <c r="BM114" i="41"/>
  <c r="F114" i="41"/>
  <c r="BN113" i="41"/>
  <c r="BM113" i="41"/>
  <c r="F113" i="41"/>
  <c r="BN112" i="41"/>
  <c r="BM112" i="41"/>
  <c r="F112" i="41"/>
  <c r="BN111" i="41"/>
  <c r="BM111" i="41"/>
  <c r="F111" i="41"/>
  <c r="BN110" i="41"/>
  <c r="BM110" i="41"/>
  <c r="F110" i="41"/>
  <c r="BN109" i="41"/>
  <c r="BM109" i="41"/>
  <c r="F109" i="41"/>
  <c r="BN108" i="41"/>
  <c r="BM108" i="41"/>
  <c r="F108" i="41"/>
  <c r="BN107" i="41"/>
  <c r="BM107" i="41"/>
  <c r="F107" i="41"/>
  <c r="BN106" i="41"/>
  <c r="BM106" i="41"/>
  <c r="F106" i="41"/>
  <c r="BN105" i="41"/>
  <c r="BM105" i="41"/>
  <c r="F105" i="41"/>
  <c r="BN104" i="41"/>
  <c r="BM104" i="41"/>
  <c r="F104" i="41"/>
  <c r="BN103" i="41"/>
  <c r="BM103" i="41"/>
  <c r="F103" i="41"/>
  <c r="BN102" i="41"/>
  <c r="BM102" i="41"/>
  <c r="F102" i="41"/>
  <c r="BN101" i="41"/>
  <c r="BM101" i="41"/>
  <c r="F101" i="41"/>
  <c r="BN100" i="41"/>
  <c r="BM100" i="41"/>
  <c r="F100" i="41"/>
  <c r="BN99" i="41"/>
  <c r="BM99" i="41"/>
  <c r="F99" i="41"/>
  <c r="BN98" i="41"/>
  <c r="BM98" i="41"/>
  <c r="F98" i="41"/>
  <c r="BN97" i="41"/>
  <c r="BM97" i="41"/>
  <c r="F97" i="41"/>
  <c r="BN96" i="41"/>
  <c r="BM96" i="41"/>
  <c r="F96" i="41"/>
  <c r="BN95" i="41"/>
  <c r="BM95" i="41"/>
  <c r="F95" i="41"/>
  <c r="BN94" i="41"/>
  <c r="BM94" i="41"/>
  <c r="F94" i="41"/>
  <c r="BN93" i="41"/>
  <c r="BM93" i="41"/>
  <c r="F93" i="41"/>
  <c r="BN92" i="41"/>
  <c r="BM92" i="41"/>
  <c r="F92" i="41"/>
  <c r="BN91" i="41"/>
  <c r="BM91" i="41"/>
  <c r="F91" i="41"/>
  <c r="BN90" i="41"/>
  <c r="BM90" i="41"/>
  <c r="F90" i="41"/>
  <c r="BN89" i="41"/>
  <c r="BM89" i="41"/>
  <c r="F89" i="41"/>
  <c r="BN88" i="41"/>
  <c r="BM88" i="41"/>
  <c r="F88" i="41"/>
  <c r="BN87" i="41"/>
  <c r="BM87" i="41"/>
  <c r="F87" i="41"/>
  <c r="BN86" i="41"/>
  <c r="BM86" i="41"/>
  <c r="F86" i="41"/>
  <c r="BN85" i="41"/>
  <c r="BM85" i="41"/>
  <c r="F85" i="41"/>
  <c r="BN84" i="41"/>
  <c r="BM84" i="41"/>
  <c r="F84" i="41"/>
  <c r="BN83" i="41"/>
  <c r="BM83" i="41"/>
  <c r="F83" i="41"/>
  <c r="BN82" i="41"/>
  <c r="BM82" i="41"/>
  <c r="F82" i="41"/>
  <c r="BN81" i="41"/>
  <c r="BM81" i="41"/>
  <c r="F81" i="41"/>
  <c r="BN80" i="41"/>
  <c r="BM80" i="41"/>
  <c r="F80" i="41"/>
  <c r="BN79" i="41"/>
  <c r="BM79" i="41"/>
  <c r="F79" i="41"/>
  <c r="BN78" i="41"/>
  <c r="BM78" i="41"/>
  <c r="F78" i="41"/>
  <c r="BN77" i="41"/>
  <c r="BM77" i="41"/>
  <c r="F77" i="41"/>
  <c r="BN76" i="41"/>
  <c r="BM76" i="41"/>
  <c r="F76" i="41"/>
  <c r="BN75" i="41"/>
  <c r="BM75" i="41"/>
  <c r="F75" i="41"/>
  <c r="BN74" i="41"/>
  <c r="BM74" i="41"/>
  <c r="F74" i="41"/>
  <c r="BN73" i="41"/>
  <c r="BM73" i="41"/>
  <c r="F73" i="41"/>
  <c r="BN72" i="41"/>
  <c r="BM72" i="41"/>
  <c r="F72" i="41"/>
  <c r="BN71" i="41"/>
  <c r="BM71" i="41"/>
  <c r="F71" i="41"/>
  <c r="BN70" i="41"/>
  <c r="BM70" i="41"/>
  <c r="F70" i="41"/>
  <c r="BN69" i="41"/>
  <c r="BM69" i="41"/>
  <c r="F69" i="41"/>
  <c r="BN68" i="41"/>
  <c r="BM68" i="41"/>
  <c r="F68" i="41"/>
  <c r="BN67" i="41"/>
  <c r="BM67" i="41"/>
  <c r="F67" i="41"/>
  <c r="BN66" i="41"/>
  <c r="BM66" i="41"/>
  <c r="F66" i="41"/>
  <c r="BN65" i="41"/>
  <c r="BM65" i="41"/>
  <c r="F65" i="41"/>
  <c r="BN64" i="41"/>
  <c r="BM64" i="41"/>
  <c r="F64" i="41"/>
  <c r="BN63" i="41"/>
  <c r="BM63" i="41"/>
  <c r="F63" i="41"/>
  <c r="BN62" i="41"/>
  <c r="BM62" i="41"/>
  <c r="F62" i="41"/>
  <c r="BN61" i="41"/>
  <c r="BM61" i="41"/>
  <c r="F61" i="41"/>
  <c r="BN60" i="41"/>
  <c r="BM60" i="41"/>
  <c r="F60" i="41"/>
  <c r="BN59" i="41"/>
  <c r="BM59" i="41"/>
  <c r="F59" i="41"/>
  <c r="BN58" i="41"/>
  <c r="BM58" i="41"/>
  <c r="F58" i="41"/>
  <c r="BN57" i="41"/>
  <c r="BM57" i="41"/>
  <c r="F57" i="41"/>
  <c r="BN56" i="41"/>
  <c r="BM56" i="41"/>
  <c r="F56" i="41"/>
  <c r="BN55" i="41"/>
  <c r="BM55" i="41"/>
  <c r="F55" i="41"/>
  <c r="BN54" i="41"/>
  <c r="BM54" i="41"/>
  <c r="F54" i="41"/>
  <c r="BN53" i="41"/>
  <c r="BM53" i="41"/>
  <c r="F53" i="41"/>
  <c r="BN52" i="41"/>
  <c r="BM52" i="41"/>
  <c r="F52" i="41"/>
  <c r="BN51" i="41"/>
  <c r="BM51" i="41"/>
  <c r="F51" i="41"/>
  <c r="BN50" i="41"/>
  <c r="BM50" i="41"/>
  <c r="F50" i="41"/>
  <c r="BN49" i="41"/>
  <c r="BM49" i="41"/>
  <c r="F49" i="41"/>
  <c r="BN48" i="41"/>
  <c r="BM48" i="41"/>
  <c r="F48" i="41"/>
  <c r="BN47" i="41"/>
  <c r="BM47" i="41"/>
  <c r="F47" i="41"/>
  <c r="BN46" i="41"/>
  <c r="BM46" i="41"/>
  <c r="F46" i="41"/>
  <c r="BN45" i="41"/>
  <c r="BM45" i="41"/>
  <c r="F45" i="41"/>
  <c r="BN44" i="41"/>
  <c r="BM44" i="41"/>
  <c r="F44" i="41"/>
  <c r="BN43" i="41"/>
  <c r="BM43" i="41"/>
  <c r="F43" i="41"/>
  <c r="BN42" i="41"/>
  <c r="BM42" i="41"/>
  <c r="F42" i="41"/>
  <c r="BN41" i="41"/>
  <c r="BM41" i="41"/>
  <c r="F41" i="41"/>
  <c r="BN40" i="41"/>
  <c r="BM40" i="41"/>
  <c r="F40" i="41"/>
  <c r="BN39" i="41"/>
  <c r="BM39" i="41"/>
  <c r="F39" i="41"/>
  <c r="BN38" i="41"/>
  <c r="BM38" i="41"/>
  <c r="F38" i="41"/>
  <c r="BN37" i="41"/>
  <c r="BM37" i="41"/>
  <c r="F37" i="41"/>
  <c r="BN36" i="41"/>
  <c r="BM36" i="41"/>
  <c r="F36" i="41"/>
  <c r="BN35" i="41"/>
  <c r="BM35" i="41"/>
  <c r="F35" i="41"/>
  <c r="BN34" i="41"/>
  <c r="BM34" i="41"/>
  <c r="F34" i="41"/>
  <c r="BN33" i="41"/>
  <c r="BM33" i="41"/>
  <c r="F33" i="41"/>
  <c r="BN32" i="41"/>
  <c r="BM32" i="41"/>
  <c r="F32" i="41"/>
  <c r="BN31" i="41"/>
  <c r="BM31" i="41"/>
  <c r="F31" i="41"/>
  <c r="BN30" i="41"/>
  <c r="BM30" i="41"/>
  <c r="F30" i="41"/>
  <c r="BN29" i="41"/>
  <c r="BM29" i="41"/>
  <c r="F29" i="41"/>
  <c r="BN28" i="41"/>
  <c r="BM28" i="41"/>
  <c r="F28" i="41"/>
  <c r="BN27" i="41"/>
  <c r="BM27" i="41"/>
  <c r="F27" i="41"/>
  <c r="BN26" i="41"/>
  <c r="BM26" i="41"/>
  <c r="F26" i="41"/>
  <c r="BN25" i="41"/>
  <c r="BM25" i="41"/>
  <c r="F25" i="41"/>
  <c r="BN24" i="41"/>
  <c r="BM24" i="41"/>
  <c r="F24" i="41"/>
  <c r="BN23" i="41"/>
  <c r="BM23" i="41"/>
  <c r="F23" i="41"/>
  <c r="BN22" i="41"/>
  <c r="BM22" i="41"/>
  <c r="F22" i="41"/>
  <c r="BN21" i="41"/>
  <c r="BM21" i="41"/>
  <c r="F21" i="41"/>
  <c r="BN20" i="41"/>
  <c r="BM20" i="41"/>
  <c r="F20" i="41"/>
  <c r="BN19" i="41"/>
  <c r="BM19" i="41"/>
  <c r="F19" i="41"/>
  <c r="BN18" i="41"/>
  <c r="BM18" i="41"/>
  <c r="F18" i="41"/>
  <c r="BN17" i="41"/>
  <c r="BM17" i="41"/>
  <c r="F17" i="41"/>
  <c r="BN16" i="41"/>
  <c r="BM16" i="41"/>
  <c r="F16" i="41"/>
  <c r="BN15" i="41"/>
  <c r="BM15" i="41"/>
  <c r="F15" i="41"/>
  <c r="BN14" i="41"/>
  <c r="BM14" i="41"/>
  <c r="F14" i="41"/>
  <c r="BN13" i="41"/>
  <c r="BM13" i="41"/>
  <c r="F13" i="41"/>
  <c r="BN12" i="41"/>
  <c r="BM12" i="41"/>
  <c r="F12" i="41"/>
  <c r="BN11" i="41"/>
  <c r="BM11" i="41"/>
  <c r="F11" i="41"/>
  <c r="BN10" i="41"/>
  <c r="BM10" i="41"/>
  <c r="F10" i="41"/>
  <c r="BN9" i="41"/>
  <c r="BM9" i="41"/>
  <c r="F9" i="41"/>
  <c r="BN8" i="41"/>
  <c r="BM8" i="41"/>
  <c r="F8" i="41"/>
  <c r="BN7" i="41"/>
  <c r="BM7" i="41"/>
  <c r="BN6" i="41"/>
  <c r="BM6" i="41"/>
  <c r="BN5" i="41"/>
  <c r="BM5" i="41"/>
  <c r="BN4" i="41"/>
  <c r="BM4" i="41"/>
  <c r="BL2" i="41"/>
  <c r="BK2" i="41"/>
  <c r="BJ2" i="41"/>
  <c r="BI2" i="41"/>
  <c r="BH2" i="41"/>
  <c r="BG2" i="41"/>
  <c r="BF2" i="41"/>
  <c r="BE2" i="41"/>
  <c r="BD2" i="41"/>
  <c r="BC2" i="41"/>
  <c r="BA2" i="41"/>
  <c r="AZ2" i="41"/>
  <c r="AY2" i="41"/>
  <c r="AX2" i="41"/>
  <c r="AW2" i="41"/>
  <c r="AV2" i="41"/>
  <c r="AU2" i="41"/>
  <c r="AT2" i="41"/>
  <c r="AS2" i="41"/>
  <c r="AR2" i="41"/>
  <c r="AQ2" i="41"/>
  <c r="AP2" i="41"/>
  <c r="AO2" i="41"/>
  <c r="AN2" i="41"/>
  <c r="AM2" i="41"/>
  <c r="AL2" i="41"/>
  <c r="AK2" i="41"/>
  <c r="AJ2" i="41"/>
  <c r="AI2" i="41"/>
  <c r="AH2" i="41"/>
  <c r="AG2" i="41"/>
  <c r="AF2" i="41"/>
  <c r="AE2" i="41"/>
  <c r="AD2" i="41"/>
  <c r="AC2" i="41"/>
  <c r="AB2" i="41"/>
  <c r="AA2" i="41"/>
  <c r="Z2" i="41"/>
  <c r="Y2" i="41"/>
  <c r="X2" i="41"/>
  <c r="W2" i="41"/>
  <c r="V2" i="41"/>
  <c r="U2" i="41"/>
  <c r="T2" i="41"/>
  <c r="S2" i="41"/>
  <c r="R2" i="41"/>
  <c r="Q2" i="41"/>
  <c r="P2" i="41"/>
  <c r="O2" i="41"/>
  <c r="N2" i="41"/>
  <c r="M2" i="41"/>
  <c r="L2" i="41"/>
  <c r="K2" i="41"/>
  <c r="J2" i="41"/>
  <c r="I2" i="41"/>
  <c r="H2" i="41"/>
  <c r="G2" i="41"/>
  <c r="BM4" i="40"/>
  <c r="F699" i="32"/>
  <c r="K699" i="32" s="1"/>
  <c r="F700" i="32"/>
  <c r="K700" i="32" s="1"/>
  <c r="F698" i="32"/>
  <c r="K698" i="32" s="1"/>
  <c r="F345" i="32"/>
  <c r="K345" i="32" s="1"/>
  <c r="F346" i="32"/>
  <c r="K346" i="32" s="1"/>
  <c r="F347" i="32"/>
  <c r="K347" i="32" s="1"/>
  <c r="F348" i="32"/>
  <c r="K348" i="32" s="1"/>
  <c r="F349" i="32"/>
  <c r="K349" i="32" s="1"/>
  <c r="F350" i="32"/>
  <c r="K350" i="32" s="1"/>
  <c r="F351" i="32"/>
  <c r="K351" i="32" s="1"/>
  <c r="F352" i="32"/>
  <c r="K352" i="32" s="1"/>
  <c r="F353" i="32"/>
  <c r="K353" i="32" s="1"/>
  <c r="F354" i="32"/>
  <c r="K354" i="32" s="1"/>
  <c r="F355" i="32"/>
  <c r="K355" i="32" s="1"/>
  <c r="F356" i="32"/>
  <c r="K356" i="32" s="1"/>
  <c r="F357" i="32"/>
  <c r="K357" i="32" s="1"/>
  <c r="F358" i="32"/>
  <c r="K358" i="32" s="1"/>
  <c r="F359" i="32"/>
  <c r="K359" i="32" s="1"/>
  <c r="F360" i="32"/>
  <c r="K360" i="32" s="1"/>
  <c r="F361" i="32"/>
  <c r="K361" i="32" s="1"/>
  <c r="F362" i="32"/>
  <c r="K362" i="32" s="1"/>
  <c r="F363" i="32"/>
  <c r="K363" i="32" s="1"/>
  <c r="F364" i="32"/>
  <c r="K364" i="32" s="1"/>
  <c r="F365" i="32"/>
  <c r="K365" i="32" s="1"/>
  <c r="F366" i="32"/>
  <c r="K366" i="32" s="1"/>
  <c r="F367" i="32"/>
  <c r="K367" i="32" s="1"/>
  <c r="F368" i="32"/>
  <c r="K368" i="32" s="1"/>
  <c r="F369" i="32"/>
  <c r="K369" i="32" s="1"/>
  <c r="F370" i="32"/>
  <c r="K370" i="32" s="1"/>
  <c r="F371" i="32"/>
  <c r="K371" i="32" s="1"/>
  <c r="F372" i="32"/>
  <c r="K372" i="32" s="1"/>
  <c r="F373" i="32"/>
  <c r="K373" i="32" s="1"/>
  <c r="F374" i="32"/>
  <c r="K374" i="32" s="1"/>
  <c r="F375" i="32"/>
  <c r="K375" i="32" s="1"/>
  <c r="F376" i="32"/>
  <c r="K376" i="32" s="1"/>
  <c r="F377" i="32"/>
  <c r="K377" i="32" s="1"/>
  <c r="F378" i="32"/>
  <c r="K378" i="32" s="1"/>
  <c r="F379" i="32"/>
  <c r="K379" i="32" s="1"/>
  <c r="F380" i="32"/>
  <c r="K380" i="32" s="1"/>
  <c r="F381" i="32"/>
  <c r="K381" i="32" s="1"/>
  <c r="F382" i="32"/>
  <c r="K382" i="32" s="1"/>
  <c r="F383" i="32"/>
  <c r="K383" i="32" s="1"/>
  <c r="F384" i="32"/>
  <c r="K384" i="32" s="1"/>
  <c r="F385" i="32"/>
  <c r="K385" i="32" s="1"/>
  <c r="F386" i="32"/>
  <c r="K386" i="32" s="1"/>
  <c r="F387" i="32"/>
  <c r="K387" i="32" s="1"/>
  <c r="F388" i="32"/>
  <c r="K388" i="32" s="1"/>
  <c r="F389" i="32"/>
  <c r="K389" i="32" s="1"/>
  <c r="F390" i="32"/>
  <c r="K390" i="32" s="1"/>
  <c r="F391" i="32"/>
  <c r="K391" i="32" s="1"/>
  <c r="F392" i="32"/>
  <c r="K392" i="32" s="1"/>
  <c r="F393" i="32"/>
  <c r="K393" i="32" s="1"/>
  <c r="F394" i="32"/>
  <c r="K394" i="32" s="1"/>
  <c r="F395" i="32"/>
  <c r="K395" i="32" s="1"/>
  <c r="F396" i="32"/>
  <c r="K396" i="32" s="1"/>
  <c r="F397" i="32"/>
  <c r="K397" i="32" s="1"/>
  <c r="F398" i="32"/>
  <c r="K398" i="32" s="1"/>
  <c r="F399" i="32"/>
  <c r="K399" i="32" s="1"/>
  <c r="F400" i="32"/>
  <c r="K400" i="32" s="1"/>
  <c r="F401" i="32"/>
  <c r="K401" i="32" s="1"/>
  <c r="F402" i="32"/>
  <c r="K402" i="32" s="1"/>
  <c r="F403" i="32"/>
  <c r="K403" i="32" s="1"/>
  <c r="F404" i="32"/>
  <c r="K404" i="32" s="1"/>
  <c r="F405" i="32"/>
  <c r="K405" i="32" s="1"/>
  <c r="F406" i="32"/>
  <c r="K406" i="32" s="1"/>
  <c r="F407" i="32"/>
  <c r="K407" i="32" s="1"/>
  <c r="F408" i="32"/>
  <c r="K408" i="32" s="1"/>
  <c r="F409" i="32"/>
  <c r="K409" i="32" s="1"/>
  <c r="F410" i="32"/>
  <c r="K410" i="32" s="1"/>
  <c r="F411" i="32"/>
  <c r="K411" i="32" s="1"/>
  <c r="F412" i="32"/>
  <c r="K412" i="32" s="1"/>
  <c r="F413" i="32"/>
  <c r="K413" i="32" s="1"/>
  <c r="F414" i="32"/>
  <c r="K414" i="32" s="1"/>
  <c r="F415" i="32"/>
  <c r="K415" i="32" s="1"/>
  <c r="F416" i="32"/>
  <c r="K416" i="32" s="1"/>
  <c r="F417" i="32"/>
  <c r="K417" i="32" s="1"/>
  <c r="F418" i="32"/>
  <c r="K418" i="32" s="1"/>
  <c r="F419" i="32"/>
  <c r="K419" i="32" s="1"/>
  <c r="F420" i="32"/>
  <c r="K420" i="32" s="1"/>
  <c r="F421" i="32"/>
  <c r="K421" i="32" s="1"/>
  <c r="F422" i="32"/>
  <c r="K422" i="32" s="1"/>
  <c r="F423" i="32"/>
  <c r="K423" i="32" s="1"/>
  <c r="F424" i="32"/>
  <c r="K424" i="32" s="1"/>
  <c r="F425" i="32"/>
  <c r="K425" i="32" s="1"/>
  <c r="F426" i="32"/>
  <c r="K426" i="32" s="1"/>
  <c r="F427" i="32"/>
  <c r="K427" i="32" s="1"/>
  <c r="F428" i="32"/>
  <c r="K428" i="32" s="1"/>
  <c r="F429" i="32"/>
  <c r="K429" i="32" s="1"/>
  <c r="F430" i="32"/>
  <c r="K430" i="32" s="1"/>
  <c r="F431" i="32"/>
  <c r="K431" i="32" s="1"/>
  <c r="F432" i="32"/>
  <c r="K432" i="32" s="1"/>
  <c r="F433" i="32"/>
  <c r="K433" i="32" s="1"/>
  <c r="F434" i="32"/>
  <c r="K434" i="32" s="1"/>
  <c r="F435" i="32"/>
  <c r="K435" i="32" s="1"/>
  <c r="F436" i="32"/>
  <c r="K436" i="32" s="1"/>
  <c r="F437" i="32"/>
  <c r="K437" i="32" s="1"/>
  <c r="F438" i="32"/>
  <c r="K438" i="32" s="1"/>
  <c r="F439" i="32"/>
  <c r="K439" i="32" s="1"/>
  <c r="F440" i="32"/>
  <c r="K440" i="32" s="1"/>
  <c r="F441" i="32"/>
  <c r="K441" i="32" s="1"/>
  <c r="F442" i="32"/>
  <c r="K442" i="32" s="1"/>
  <c r="F443" i="32"/>
  <c r="K443" i="32" s="1"/>
  <c r="F444" i="32"/>
  <c r="K444" i="32" s="1"/>
  <c r="F445" i="32"/>
  <c r="K445" i="32" s="1"/>
  <c r="F446" i="32"/>
  <c r="K446" i="32" s="1"/>
  <c r="F447" i="32"/>
  <c r="K447" i="32" s="1"/>
  <c r="F448" i="32"/>
  <c r="K448" i="32" s="1"/>
  <c r="F449" i="32"/>
  <c r="K449" i="32" s="1"/>
  <c r="F450" i="32"/>
  <c r="K450" i="32" s="1"/>
  <c r="F451" i="32"/>
  <c r="K451" i="32" s="1"/>
  <c r="F452" i="32"/>
  <c r="K452" i="32" s="1"/>
  <c r="F453" i="32"/>
  <c r="K453" i="32" s="1"/>
  <c r="F454" i="32"/>
  <c r="K454" i="32" s="1"/>
  <c r="F455" i="32"/>
  <c r="K455" i="32" s="1"/>
  <c r="F456" i="32"/>
  <c r="K456" i="32" s="1"/>
  <c r="F457" i="32"/>
  <c r="K457" i="32" s="1"/>
  <c r="F458" i="32"/>
  <c r="K458" i="32" s="1"/>
  <c r="F459" i="32"/>
  <c r="K459" i="32" s="1"/>
  <c r="F460" i="32"/>
  <c r="K460" i="32" s="1"/>
  <c r="F461" i="32"/>
  <c r="K461" i="32" s="1"/>
  <c r="F462" i="32"/>
  <c r="K462" i="32" s="1"/>
  <c r="F463" i="32"/>
  <c r="K463" i="32" s="1"/>
  <c r="F464" i="32"/>
  <c r="K464" i="32" s="1"/>
  <c r="F465" i="32"/>
  <c r="K465" i="32" s="1"/>
  <c r="F466" i="32"/>
  <c r="K466" i="32" s="1"/>
  <c r="F467" i="32"/>
  <c r="K467" i="32" s="1"/>
  <c r="F468" i="32"/>
  <c r="K468" i="32" s="1"/>
  <c r="F469" i="32"/>
  <c r="K469" i="32" s="1"/>
  <c r="F470" i="32"/>
  <c r="K470" i="32" s="1"/>
  <c r="F471" i="32"/>
  <c r="K471" i="32" s="1"/>
  <c r="F472" i="32"/>
  <c r="K472" i="32" s="1"/>
  <c r="F473" i="32"/>
  <c r="K473" i="32" s="1"/>
  <c r="F474" i="32"/>
  <c r="K474" i="32" s="1"/>
  <c r="F475" i="32"/>
  <c r="K475" i="32" s="1"/>
  <c r="F476" i="32"/>
  <c r="K476" i="32" s="1"/>
  <c r="F477" i="32"/>
  <c r="K477" i="32" s="1"/>
  <c r="F478" i="32"/>
  <c r="K478" i="32" s="1"/>
  <c r="F479" i="32"/>
  <c r="K479" i="32" s="1"/>
  <c r="F480" i="32"/>
  <c r="K480" i="32" s="1"/>
  <c r="F481" i="32"/>
  <c r="K481" i="32" s="1"/>
  <c r="F482" i="32"/>
  <c r="K482" i="32" s="1"/>
  <c r="F483" i="32"/>
  <c r="K483" i="32" s="1"/>
  <c r="F484" i="32"/>
  <c r="K484" i="32" s="1"/>
  <c r="F485" i="32"/>
  <c r="K485" i="32" s="1"/>
  <c r="F486" i="32"/>
  <c r="K486" i="32" s="1"/>
  <c r="F487" i="32"/>
  <c r="K487" i="32" s="1"/>
  <c r="F488" i="32"/>
  <c r="K488" i="32" s="1"/>
  <c r="F489" i="32"/>
  <c r="K489" i="32" s="1"/>
  <c r="F490" i="32"/>
  <c r="K490" i="32" s="1"/>
  <c r="F491" i="32"/>
  <c r="K491" i="32" s="1"/>
  <c r="F492" i="32"/>
  <c r="K492" i="32" s="1"/>
  <c r="F493" i="32"/>
  <c r="K493" i="32" s="1"/>
  <c r="F494" i="32"/>
  <c r="K494" i="32" s="1"/>
  <c r="F495" i="32"/>
  <c r="K495" i="32" s="1"/>
  <c r="F496" i="32"/>
  <c r="K496" i="32" s="1"/>
  <c r="F497" i="32"/>
  <c r="K497" i="32" s="1"/>
  <c r="F498" i="32"/>
  <c r="K498" i="32" s="1"/>
  <c r="F499" i="32"/>
  <c r="K499" i="32" s="1"/>
  <c r="F500" i="32"/>
  <c r="K500" i="32" s="1"/>
  <c r="F501" i="32"/>
  <c r="K501" i="32" s="1"/>
  <c r="F502" i="32"/>
  <c r="K502" i="32" s="1"/>
  <c r="F503" i="32"/>
  <c r="K503" i="32" s="1"/>
  <c r="F504" i="32"/>
  <c r="K504" i="32" s="1"/>
  <c r="F505" i="32"/>
  <c r="K505" i="32" s="1"/>
  <c r="F506" i="32"/>
  <c r="K506" i="32" s="1"/>
  <c r="F507" i="32"/>
  <c r="K507" i="32" s="1"/>
  <c r="F508" i="32"/>
  <c r="K508" i="32" s="1"/>
  <c r="F509" i="32"/>
  <c r="K509" i="32" s="1"/>
  <c r="F510" i="32"/>
  <c r="K510" i="32" s="1"/>
  <c r="F511" i="32"/>
  <c r="K511" i="32" s="1"/>
  <c r="F512" i="32"/>
  <c r="K512" i="32" s="1"/>
  <c r="F513" i="32"/>
  <c r="K513" i="32" s="1"/>
  <c r="F514" i="32"/>
  <c r="K514" i="32" s="1"/>
  <c r="F515" i="32"/>
  <c r="K515" i="32" s="1"/>
  <c r="F516" i="32"/>
  <c r="K516" i="32" s="1"/>
  <c r="F517" i="32"/>
  <c r="K517" i="32" s="1"/>
  <c r="F518" i="32"/>
  <c r="K518" i="32" s="1"/>
  <c r="F519" i="32"/>
  <c r="K519" i="32" s="1"/>
  <c r="F520" i="32"/>
  <c r="K520" i="32" s="1"/>
  <c r="F521" i="32"/>
  <c r="K521" i="32" s="1"/>
  <c r="F522" i="32"/>
  <c r="K522" i="32" s="1"/>
  <c r="F523" i="32"/>
  <c r="K523" i="32" s="1"/>
  <c r="F524" i="32"/>
  <c r="K524" i="32" s="1"/>
  <c r="F525" i="32"/>
  <c r="K525" i="32" s="1"/>
  <c r="F526" i="32"/>
  <c r="K526" i="32" s="1"/>
  <c r="F527" i="32"/>
  <c r="K527" i="32" s="1"/>
  <c r="F528" i="32"/>
  <c r="K528" i="32" s="1"/>
  <c r="F529" i="32"/>
  <c r="K529" i="32" s="1"/>
  <c r="F530" i="32"/>
  <c r="K530" i="32" s="1"/>
  <c r="F531" i="32"/>
  <c r="K531" i="32" s="1"/>
  <c r="F532" i="32"/>
  <c r="K532" i="32" s="1"/>
  <c r="F533" i="32"/>
  <c r="K533" i="32" s="1"/>
  <c r="F534" i="32"/>
  <c r="K534" i="32" s="1"/>
  <c r="F535" i="32"/>
  <c r="K535" i="32" s="1"/>
  <c r="F536" i="32"/>
  <c r="K536" i="32" s="1"/>
  <c r="F537" i="32"/>
  <c r="K537" i="32" s="1"/>
  <c r="F538" i="32"/>
  <c r="K538" i="32" s="1"/>
  <c r="F539" i="32"/>
  <c r="K539" i="32" s="1"/>
  <c r="F540" i="32"/>
  <c r="K540" i="32" s="1"/>
  <c r="F541" i="32"/>
  <c r="K541" i="32" s="1"/>
  <c r="F542" i="32"/>
  <c r="K542" i="32" s="1"/>
  <c r="F543" i="32"/>
  <c r="K543" i="32" s="1"/>
  <c r="F544" i="32"/>
  <c r="K544" i="32" s="1"/>
  <c r="F545" i="32"/>
  <c r="K545" i="32" s="1"/>
  <c r="F546" i="32"/>
  <c r="K546" i="32" s="1"/>
  <c r="F547" i="32"/>
  <c r="K547" i="32" s="1"/>
  <c r="F548" i="32"/>
  <c r="K548" i="32" s="1"/>
  <c r="F549" i="32"/>
  <c r="K549" i="32" s="1"/>
  <c r="F550" i="32"/>
  <c r="K550" i="32" s="1"/>
  <c r="F551" i="32"/>
  <c r="K551" i="32" s="1"/>
  <c r="F552" i="32"/>
  <c r="K552" i="32" s="1"/>
  <c r="F553" i="32"/>
  <c r="K553" i="32" s="1"/>
  <c r="F554" i="32"/>
  <c r="K554" i="32" s="1"/>
  <c r="F555" i="32"/>
  <c r="K555" i="32" s="1"/>
  <c r="F556" i="32"/>
  <c r="K556" i="32" s="1"/>
  <c r="F557" i="32"/>
  <c r="K557" i="32" s="1"/>
  <c r="F558" i="32"/>
  <c r="K558" i="32" s="1"/>
  <c r="F559" i="32"/>
  <c r="K559" i="32" s="1"/>
  <c r="F560" i="32"/>
  <c r="K560" i="32" s="1"/>
  <c r="F561" i="32"/>
  <c r="K561" i="32" s="1"/>
  <c r="F562" i="32"/>
  <c r="K562" i="32" s="1"/>
  <c r="F563" i="32"/>
  <c r="K563" i="32" s="1"/>
  <c r="F564" i="32"/>
  <c r="K564" i="32" s="1"/>
  <c r="F565" i="32"/>
  <c r="K565" i="32" s="1"/>
  <c r="F566" i="32"/>
  <c r="K566" i="32" s="1"/>
  <c r="F567" i="32"/>
  <c r="K567" i="32" s="1"/>
  <c r="F568" i="32"/>
  <c r="K568" i="32" s="1"/>
  <c r="F569" i="32"/>
  <c r="K569" i="32" s="1"/>
  <c r="F570" i="32"/>
  <c r="K570" i="32" s="1"/>
  <c r="F571" i="32"/>
  <c r="K571" i="32" s="1"/>
  <c r="F572" i="32"/>
  <c r="K572" i="32" s="1"/>
  <c r="F573" i="32"/>
  <c r="K573" i="32" s="1"/>
  <c r="F574" i="32"/>
  <c r="K574" i="32" s="1"/>
  <c r="F575" i="32"/>
  <c r="K575" i="32" s="1"/>
  <c r="F576" i="32"/>
  <c r="K576" i="32" s="1"/>
  <c r="F577" i="32"/>
  <c r="K577" i="32" s="1"/>
  <c r="F578" i="32"/>
  <c r="K578" i="32" s="1"/>
  <c r="F579" i="32"/>
  <c r="K579" i="32" s="1"/>
  <c r="F580" i="32"/>
  <c r="K580" i="32" s="1"/>
  <c r="F581" i="32"/>
  <c r="K581" i="32" s="1"/>
  <c r="F582" i="32"/>
  <c r="K582" i="32" s="1"/>
  <c r="F583" i="32"/>
  <c r="K583" i="32" s="1"/>
  <c r="F584" i="32"/>
  <c r="K584" i="32" s="1"/>
  <c r="F585" i="32"/>
  <c r="K585" i="32" s="1"/>
  <c r="F586" i="32"/>
  <c r="K586" i="32" s="1"/>
  <c r="F587" i="32"/>
  <c r="K587" i="32" s="1"/>
  <c r="F588" i="32"/>
  <c r="K588" i="32" s="1"/>
  <c r="F589" i="32"/>
  <c r="K589" i="32" s="1"/>
  <c r="F590" i="32"/>
  <c r="K590" i="32" s="1"/>
  <c r="F591" i="32"/>
  <c r="K591" i="32" s="1"/>
  <c r="F592" i="32"/>
  <c r="K592" i="32" s="1"/>
  <c r="F593" i="32"/>
  <c r="K593" i="32" s="1"/>
  <c r="F594" i="32"/>
  <c r="K594" i="32" s="1"/>
  <c r="F595" i="32"/>
  <c r="K595" i="32" s="1"/>
  <c r="F596" i="32"/>
  <c r="K596" i="32" s="1"/>
  <c r="F597" i="32"/>
  <c r="K597" i="32" s="1"/>
  <c r="F598" i="32"/>
  <c r="K598" i="32" s="1"/>
  <c r="F599" i="32"/>
  <c r="K599" i="32" s="1"/>
  <c r="F600" i="32"/>
  <c r="K600" i="32" s="1"/>
  <c r="F601" i="32"/>
  <c r="K601" i="32" s="1"/>
  <c r="F602" i="32"/>
  <c r="K602" i="32" s="1"/>
  <c r="F603" i="32"/>
  <c r="K603" i="32" s="1"/>
  <c r="F604" i="32"/>
  <c r="K604" i="32" s="1"/>
  <c r="F605" i="32"/>
  <c r="K605" i="32" s="1"/>
  <c r="F606" i="32"/>
  <c r="K606" i="32" s="1"/>
  <c r="F607" i="32"/>
  <c r="K607" i="32" s="1"/>
  <c r="F608" i="32"/>
  <c r="K608" i="32" s="1"/>
  <c r="F609" i="32"/>
  <c r="K609" i="32" s="1"/>
  <c r="F610" i="32"/>
  <c r="K610" i="32" s="1"/>
  <c r="F611" i="32"/>
  <c r="K611" i="32" s="1"/>
  <c r="F612" i="32"/>
  <c r="K612" i="32" s="1"/>
  <c r="F613" i="32"/>
  <c r="K613" i="32" s="1"/>
  <c r="F614" i="32"/>
  <c r="K614" i="32" s="1"/>
  <c r="F615" i="32"/>
  <c r="K615" i="32" s="1"/>
  <c r="F616" i="32"/>
  <c r="K616" i="32" s="1"/>
  <c r="F617" i="32"/>
  <c r="K617" i="32" s="1"/>
  <c r="F618" i="32"/>
  <c r="K618" i="32" s="1"/>
  <c r="F619" i="32"/>
  <c r="K619" i="32" s="1"/>
  <c r="F620" i="32"/>
  <c r="K620" i="32" s="1"/>
  <c r="F621" i="32"/>
  <c r="K621" i="32" s="1"/>
  <c r="F622" i="32"/>
  <c r="K622" i="32" s="1"/>
  <c r="F623" i="32"/>
  <c r="K623" i="32" s="1"/>
  <c r="F624" i="32"/>
  <c r="K624" i="32" s="1"/>
  <c r="F625" i="32"/>
  <c r="K625" i="32" s="1"/>
  <c r="F626" i="32"/>
  <c r="K626" i="32" s="1"/>
  <c r="F627" i="32"/>
  <c r="K627" i="32" s="1"/>
  <c r="F628" i="32"/>
  <c r="K628" i="32" s="1"/>
  <c r="F629" i="32"/>
  <c r="K629" i="32" s="1"/>
  <c r="F630" i="32"/>
  <c r="K630" i="32" s="1"/>
  <c r="F631" i="32"/>
  <c r="K631" i="32" s="1"/>
  <c r="F632" i="32"/>
  <c r="K632" i="32" s="1"/>
  <c r="F633" i="32"/>
  <c r="K633" i="32" s="1"/>
  <c r="F634" i="32"/>
  <c r="K634" i="32" s="1"/>
  <c r="F635" i="32"/>
  <c r="K635" i="32" s="1"/>
  <c r="F636" i="32"/>
  <c r="K636" i="32" s="1"/>
  <c r="F637" i="32"/>
  <c r="K637" i="32" s="1"/>
  <c r="F638" i="32"/>
  <c r="K638" i="32" s="1"/>
  <c r="F639" i="32"/>
  <c r="K639" i="32" s="1"/>
  <c r="F640" i="32"/>
  <c r="K640" i="32" s="1"/>
  <c r="F641" i="32"/>
  <c r="K641" i="32" s="1"/>
  <c r="F642" i="32"/>
  <c r="K642" i="32" s="1"/>
  <c r="F643" i="32"/>
  <c r="K643" i="32" s="1"/>
  <c r="F644" i="32"/>
  <c r="K644" i="32" s="1"/>
  <c r="F645" i="32"/>
  <c r="K645" i="32" s="1"/>
  <c r="F646" i="32"/>
  <c r="K646" i="32" s="1"/>
  <c r="F647" i="32"/>
  <c r="K647" i="32" s="1"/>
  <c r="F648" i="32"/>
  <c r="K648" i="32" s="1"/>
  <c r="F649" i="32"/>
  <c r="K649" i="32" s="1"/>
  <c r="F650" i="32"/>
  <c r="K650" i="32" s="1"/>
  <c r="F651" i="32"/>
  <c r="K651" i="32" s="1"/>
  <c r="F652" i="32"/>
  <c r="K652" i="32" s="1"/>
  <c r="F653" i="32"/>
  <c r="K653" i="32" s="1"/>
  <c r="F654" i="32"/>
  <c r="K654" i="32" s="1"/>
  <c r="F655" i="32"/>
  <c r="K655" i="32" s="1"/>
  <c r="F656" i="32"/>
  <c r="K656" i="32" s="1"/>
  <c r="F657" i="32"/>
  <c r="K657" i="32" s="1"/>
  <c r="F658" i="32"/>
  <c r="K658" i="32" s="1"/>
  <c r="F659" i="32"/>
  <c r="K659" i="32" s="1"/>
  <c r="F660" i="32"/>
  <c r="K660" i="32" s="1"/>
  <c r="F661" i="32"/>
  <c r="K661" i="32" s="1"/>
  <c r="F662" i="32"/>
  <c r="K662" i="32" s="1"/>
  <c r="F663" i="32"/>
  <c r="K663" i="32" s="1"/>
  <c r="F664" i="32"/>
  <c r="K664" i="32" s="1"/>
  <c r="F665" i="32"/>
  <c r="K665" i="32" s="1"/>
  <c r="F666" i="32"/>
  <c r="K666" i="32" s="1"/>
  <c r="F667" i="32"/>
  <c r="K667" i="32" s="1"/>
  <c r="F668" i="32"/>
  <c r="K668" i="32" s="1"/>
  <c r="F669" i="32"/>
  <c r="K669" i="32" s="1"/>
  <c r="F670" i="32"/>
  <c r="K670" i="32" s="1"/>
  <c r="F671" i="32"/>
  <c r="K671" i="32" s="1"/>
  <c r="F672" i="32"/>
  <c r="K672" i="32" s="1"/>
  <c r="F673" i="32"/>
  <c r="K673" i="32" s="1"/>
  <c r="F674" i="32"/>
  <c r="K674" i="32" s="1"/>
  <c r="F675" i="32"/>
  <c r="K675" i="32" s="1"/>
  <c r="F676" i="32"/>
  <c r="K676" i="32" s="1"/>
  <c r="F677" i="32"/>
  <c r="K677" i="32" s="1"/>
  <c r="F678" i="32"/>
  <c r="K678" i="32" s="1"/>
  <c r="F679" i="32"/>
  <c r="K679" i="32" s="1"/>
  <c r="F680" i="32"/>
  <c r="K680" i="32" s="1"/>
  <c r="F681" i="32"/>
  <c r="K681" i="32" s="1"/>
  <c r="F682" i="32"/>
  <c r="K682" i="32" s="1"/>
  <c r="F683" i="32"/>
  <c r="K683" i="32" s="1"/>
  <c r="F684" i="32"/>
  <c r="K684" i="32" s="1"/>
  <c r="F685" i="32"/>
  <c r="K685" i="32" s="1"/>
  <c r="F686" i="32"/>
  <c r="K686" i="32" s="1"/>
  <c r="F687" i="32"/>
  <c r="K687" i="32" s="1"/>
  <c r="F688" i="32"/>
  <c r="K688" i="32" s="1"/>
  <c r="F689" i="32"/>
  <c r="K689" i="32" s="1"/>
  <c r="F690" i="32"/>
  <c r="K690" i="32" s="1"/>
  <c r="F691" i="32"/>
  <c r="K691" i="32" s="1"/>
  <c r="F692" i="32"/>
  <c r="K692" i="32" s="1"/>
  <c r="F693" i="32"/>
  <c r="K693" i="32" s="1"/>
  <c r="F694" i="32"/>
  <c r="K694" i="32" s="1"/>
  <c r="F695" i="32"/>
  <c r="K695" i="32" s="1"/>
  <c r="F696" i="32"/>
  <c r="K696" i="32" s="1"/>
  <c r="F697" i="32"/>
  <c r="K697" i="32" s="1"/>
  <c r="BK151" i="40"/>
  <c r="BK152" i="40"/>
  <c r="BK2" i="40"/>
  <c r="BJ151" i="40"/>
  <c r="BJ152" i="40"/>
  <c r="BJ2" i="40"/>
  <c r="BM148" i="40"/>
  <c r="BN148" i="40"/>
  <c r="F148" i="40"/>
  <c r="BM147" i="40"/>
  <c r="BN147" i="40"/>
  <c r="F147" i="40"/>
  <c r="BM146" i="40"/>
  <c r="BN146" i="40"/>
  <c r="F146" i="40"/>
  <c r="A1" i="32"/>
  <c r="BN151" i="41" l="1"/>
  <c r="BM151" i="41"/>
  <c r="C126" i="33"/>
  <c r="E158" i="33"/>
  <c r="C142" i="33"/>
  <c r="C158" i="33"/>
  <c r="E126" i="33"/>
  <c r="N14" i="33"/>
  <c r="C66" i="33"/>
  <c r="D158" i="33"/>
  <c r="D126" i="33"/>
  <c r="M14" i="33"/>
  <c r="E142" i="33"/>
  <c r="C82" i="33"/>
  <c r="O14" i="33"/>
  <c r="D142" i="33"/>
  <c r="B3" i="31"/>
  <c r="B4" i="31"/>
  <c r="B5" i="31"/>
  <c r="B6" i="31"/>
  <c r="B7" i="31"/>
  <c r="B2" i="31"/>
  <c r="B1" i="31" s="1"/>
  <c r="F7" i="41" l="1"/>
  <c r="F6" i="41"/>
  <c r="F5" i="41"/>
  <c r="F4" i="41"/>
  <c r="F4" i="40"/>
  <c r="F5" i="40"/>
  <c r="F6" i="40"/>
  <c r="F8" i="40"/>
  <c r="F7" i="40"/>
  <c r="F9" i="40"/>
  <c r="F10" i="40"/>
  <c r="F12" i="40"/>
  <c r="F11" i="40"/>
  <c r="F13" i="40"/>
  <c r="F14" i="40"/>
  <c r="F15" i="40"/>
  <c r="F17" i="40"/>
  <c r="F16" i="40"/>
  <c r="F18" i="40"/>
  <c r="F19" i="40"/>
  <c r="F20" i="40"/>
  <c r="F22" i="40"/>
  <c r="F21" i="40"/>
  <c r="F23" i="40"/>
  <c r="F24" i="40"/>
  <c r="F25" i="40"/>
  <c r="F26" i="40"/>
  <c r="F27" i="40"/>
  <c r="F28" i="40"/>
  <c r="F29" i="40"/>
  <c r="F30" i="40"/>
  <c r="F31" i="40"/>
  <c r="F32" i="40"/>
  <c r="F33" i="40"/>
  <c r="F34" i="40"/>
  <c r="G89" i="33"/>
  <c r="H87" i="33"/>
  <c r="G87" i="33"/>
  <c r="H85" i="33"/>
  <c r="G85" i="33"/>
  <c r="H83" i="33"/>
  <c r="G83" i="33"/>
  <c r="G57" i="33"/>
  <c r="H55" i="33"/>
  <c r="G55" i="33"/>
  <c r="H53" i="33"/>
  <c r="G53" i="33"/>
  <c r="H51" i="33"/>
  <c r="G51" i="33"/>
  <c r="G73" i="33"/>
  <c r="H71" i="33"/>
  <c r="G71" i="33"/>
  <c r="H69" i="33"/>
  <c r="G69" i="33"/>
  <c r="H67" i="33"/>
  <c r="G67" i="33"/>
  <c r="G41" i="33"/>
  <c r="H39" i="33"/>
  <c r="G39" i="33"/>
  <c r="H37" i="33"/>
  <c r="G37" i="33"/>
  <c r="H35" i="33"/>
  <c r="G35" i="33"/>
  <c r="G25" i="33"/>
  <c r="H23" i="33"/>
  <c r="G23" i="33"/>
  <c r="H21" i="33"/>
  <c r="G21" i="33"/>
  <c r="H19" i="33"/>
  <c r="G19" i="33"/>
  <c r="BA152" i="40"/>
  <c r="BC152" i="40"/>
  <c r="BD152" i="40"/>
  <c r="BE152" i="40"/>
  <c r="BF152" i="40"/>
  <c r="BA151" i="40"/>
  <c r="BC151" i="40"/>
  <c r="BD151" i="40"/>
  <c r="BE151" i="40"/>
  <c r="H2" i="40"/>
  <c r="I2" i="40"/>
  <c r="J2" i="40"/>
  <c r="K2" i="40"/>
  <c r="L2" i="40"/>
  <c r="M2" i="40"/>
  <c r="N2" i="40"/>
  <c r="O2" i="40"/>
  <c r="P2" i="40"/>
  <c r="Q2" i="40"/>
  <c r="R2" i="40"/>
  <c r="S2" i="40"/>
  <c r="T2" i="40"/>
  <c r="U2" i="40"/>
  <c r="V2" i="40"/>
  <c r="W2" i="40"/>
  <c r="X2" i="40"/>
  <c r="Y2" i="40"/>
  <c r="Z2" i="40"/>
  <c r="AA2" i="40"/>
  <c r="AB2" i="40"/>
  <c r="AC2" i="40"/>
  <c r="AD2" i="40"/>
  <c r="AE2" i="40"/>
  <c r="AF2" i="40"/>
  <c r="AG2" i="40"/>
  <c r="AH2" i="40"/>
  <c r="AI2" i="40"/>
  <c r="AJ2" i="40"/>
  <c r="AK2" i="40"/>
  <c r="AL2" i="40"/>
  <c r="AM2" i="40"/>
  <c r="AN2" i="40"/>
  <c r="AO2" i="40"/>
  <c r="AP2" i="40"/>
  <c r="AQ2" i="40"/>
  <c r="AR2" i="40"/>
  <c r="AS2" i="40"/>
  <c r="AT2" i="40"/>
  <c r="AU2" i="40"/>
  <c r="AV2" i="40"/>
  <c r="AW2" i="40"/>
  <c r="AX2" i="40"/>
  <c r="AY2" i="40"/>
  <c r="AZ2" i="40"/>
  <c r="BA2" i="40"/>
  <c r="BC2" i="40"/>
  <c r="BD2" i="40"/>
  <c r="BE2" i="40"/>
  <c r="BF2" i="40"/>
  <c r="BG2" i="40"/>
  <c r="BH2" i="40"/>
  <c r="BI2" i="40"/>
  <c r="BL2" i="40"/>
  <c r="BM150" i="40"/>
  <c r="BN150" i="40"/>
  <c r="F35" i="40"/>
  <c r="F36" i="40"/>
  <c r="F37" i="40"/>
  <c r="F38" i="40"/>
  <c r="F39" i="40"/>
  <c r="F40" i="40"/>
  <c r="F41" i="40"/>
  <c r="F42" i="40"/>
  <c r="F43" i="40"/>
  <c r="F44" i="40"/>
  <c r="F45" i="40"/>
  <c r="F46" i="40"/>
  <c r="F47" i="40"/>
  <c r="F48" i="40"/>
  <c r="F49" i="40"/>
  <c r="F50" i="40"/>
  <c r="F51" i="40"/>
  <c r="F52" i="40"/>
  <c r="F53" i="40"/>
  <c r="F54" i="40"/>
  <c r="F55" i="40"/>
  <c r="F56" i="40"/>
  <c r="F57" i="40"/>
  <c r="F58" i="40"/>
  <c r="F59" i="40"/>
  <c r="F60" i="40"/>
  <c r="F61" i="40"/>
  <c r="F62" i="40"/>
  <c r="F63" i="40"/>
  <c r="F64" i="40"/>
  <c r="F65" i="40"/>
  <c r="F66" i="40"/>
  <c r="F67" i="40"/>
  <c r="F68" i="40"/>
  <c r="F69" i="40"/>
  <c r="F70" i="40"/>
  <c r="F71" i="40"/>
  <c r="F72" i="40"/>
  <c r="F73" i="40"/>
  <c r="F74" i="40"/>
  <c r="F75" i="40"/>
  <c r="F76" i="40"/>
  <c r="F77" i="40"/>
  <c r="F78" i="40"/>
  <c r="F79" i="40"/>
  <c r="F80" i="40"/>
  <c r="F81" i="40"/>
  <c r="F82" i="40"/>
  <c r="F83" i="40"/>
  <c r="F84" i="40"/>
  <c r="F85" i="40"/>
  <c r="F86" i="40"/>
  <c r="F87" i="40"/>
  <c r="F88" i="40"/>
  <c r="F89" i="40"/>
  <c r="F90" i="40"/>
  <c r="F91" i="40"/>
  <c r="F92" i="40"/>
  <c r="F93" i="40"/>
  <c r="F94" i="40"/>
  <c r="F95" i="40"/>
  <c r="F96" i="40"/>
  <c r="F97" i="40"/>
  <c r="F98" i="40"/>
  <c r="F99" i="40"/>
  <c r="F100" i="40"/>
  <c r="F101" i="40"/>
  <c r="F102" i="40"/>
  <c r="F103" i="40"/>
  <c r="F104" i="40"/>
  <c r="F105" i="40"/>
  <c r="F106" i="40"/>
  <c r="F107" i="40"/>
  <c r="F108" i="40"/>
  <c r="F109" i="40"/>
  <c r="F110" i="40"/>
  <c r="F111" i="40"/>
  <c r="F112" i="40"/>
  <c r="F113" i="40"/>
  <c r="F114" i="40"/>
  <c r="F115" i="40"/>
  <c r="F116" i="40"/>
  <c r="F117" i="40"/>
  <c r="F118" i="40"/>
  <c r="F119" i="40"/>
  <c r="F120" i="40"/>
  <c r="F121" i="40"/>
  <c r="F122" i="40"/>
  <c r="F123" i="40"/>
  <c r="F124" i="40"/>
  <c r="F125" i="40"/>
  <c r="F126" i="40"/>
  <c r="F127" i="40"/>
  <c r="F128" i="40"/>
  <c r="F129" i="40"/>
  <c r="F130" i="40"/>
  <c r="F131" i="40"/>
  <c r="F132" i="40"/>
  <c r="F133" i="40"/>
  <c r="F134" i="40"/>
  <c r="F135" i="40"/>
  <c r="F136" i="40"/>
  <c r="F137" i="40"/>
  <c r="F138" i="40"/>
  <c r="F139" i="40"/>
  <c r="F140" i="40"/>
  <c r="F141" i="40"/>
  <c r="F142" i="40"/>
  <c r="F143" i="40"/>
  <c r="F144" i="40"/>
  <c r="F145" i="40"/>
  <c r="F150" i="40"/>
  <c r="V17" i="33"/>
  <c r="BM5" i="40"/>
  <c r="BM6" i="40"/>
  <c r="BM7" i="40"/>
  <c r="BM8" i="40"/>
  <c r="BM9" i="40"/>
  <c r="BM10" i="40"/>
  <c r="BM11" i="40"/>
  <c r="BM12" i="40"/>
  <c r="BM13" i="40"/>
  <c r="BM14" i="40"/>
  <c r="BM15" i="40"/>
  <c r="BM16" i="40"/>
  <c r="BM17" i="40"/>
  <c r="BM18" i="40"/>
  <c r="BM19" i="40"/>
  <c r="BM20" i="40"/>
  <c r="BM21" i="40"/>
  <c r="BM22" i="40"/>
  <c r="BM23" i="40"/>
  <c r="BM24" i="40"/>
  <c r="BM25" i="40"/>
  <c r="BM26" i="40"/>
  <c r="BM27" i="40"/>
  <c r="BM28" i="40"/>
  <c r="BM29" i="40"/>
  <c r="BM30" i="40"/>
  <c r="BM31" i="40"/>
  <c r="BM32" i="40"/>
  <c r="BM33" i="40"/>
  <c r="BM34" i="40"/>
  <c r="BM35" i="40"/>
  <c r="BM36" i="40"/>
  <c r="BM37" i="40"/>
  <c r="BM38" i="40"/>
  <c r="BM39" i="40"/>
  <c r="BM40" i="40"/>
  <c r="BM41" i="40"/>
  <c r="BM42" i="40"/>
  <c r="BM43" i="40"/>
  <c r="BM44" i="40"/>
  <c r="BM45" i="40"/>
  <c r="BM46" i="40"/>
  <c r="BM47" i="40"/>
  <c r="BM48" i="40"/>
  <c r="BM49" i="40"/>
  <c r="BM50" i="40"/>
  <c r="BM51" i="40"/>
  <c r="BM52" i="40"/>
  <c r="BM53" i="40"/>
  <c r="BM54" i="40"/>
  <c r="BM55" i="40"/>
  <c r="BM56" i="40"/>
  <c r="BM57" i="40"/>
  <c r="BM58" i="40"/>
  <c r="BM59" i="40"/>
  <c r="BM60" i="40"/>
  <c r="BM61" i="40"/>
  <c r="BM62" i="40"/>
  <c r="BM63" i="40"/>
  <c r="BM64" i="40"/>
  <c r="BM65" i="40"/>
  <c r="BM66" i="40"/>
  <c r="BM67" i="40"/>
  <c r="BM68" i="40"/>
  <c r="BM69" i="40"/>
  <c r="BM70" i="40"/>
  <c r="BM71" i="40"/>
  <c r="BM72" i="40"/>
  <c r="BM73" i="40"/>
  <c r="BM74" i="40"/>
  <c r="BM75" i="40"/>
  <c r="BM76" i="40"/>
  <c r="BM77" i="40"/>
  <c r="BM78" i="40"/>
  <c r="BM79" i="40"/>
  <c r="BM80" i="40"/>
  <c r="BM81" i="40"/>
  <c r="BM82" i="40"/>
  <c r="BM83" i="40"/>
  <c r="BM84" i="40"/>
  <c r="BM85" i="40"/>
  <c r="BM86" i="40"/>
  <c r="BM87" i="40"/>
  <c r="BM88" i="40"/>
  <c r="BM89" i="40"/>
  <c r="BM90" i="40"/>
  <c r="BM91" i="40"/>
  <c r="BM92" i="40"/>
  <c r="BM93" i="40"/>
  <c r="BM94" i="40"/>
  <c r="BM95" i="40"/>
  <c r="BM96" i="40"/>
  <c r="BM97" i="40"/>
  <c r="BM98" i="40"/>
  <c r="BM99" i="40"/>
  <c r="BM100" i="40"/>
  <c r="BM101" i="40"/>
  <c r="BM102" i="40"/>
  <c r="BM103" i="40"/>
  <c r="BM104" i="40"/>
  <c r="BM105" i="40"/>
  <c r="BM106" i="40"/>
  <c r="BM107" i="40"/>
  <c r="BM108" i="40"/>
  <c r="BM109" i="40"/>
  <c r="BM110" i="40"/>
  <c r="BM111" i="40"/>
  <c r="BM112" i="40"/>
  <c r="BM113" i="40"/>
  <c r="BM114" i="40"/>
  <c r="BM115" i="40"/>
  <c r="BM116" i="40"/>
  <c r="BM117" i="40"/>
  <c r="BM118" i="40"/>
  <c r="BM119" i="40"/>
  <c r="BM120" i="40"/>
  <c r="BM121" i="40"/>
  <c r="BM122" i="40"/>
  <c r="BM123" i="40"/>
  <c r="BM124" i="40"/>
  <c r="BM125" i="40"/>
  <c r="BM126" i="40"/>
  <c r="BM127" i="40"/>
  <c r="BM128" i="40"/>
  <c r="BM129" i="40"/>
  <c r="BM130" i="40"/>
  <c r="BM131" i="40"/>
  <c r="BM132" i="40"/>
  <c r="BM133" i="40"/>
  <c r="BM134" i="40"/>
  <c r="BM135" i="40"/>
  <c r="BM136" i="40"/>
  <c r="BM137" i="40"/>
  <c r="BM138" i="40"/>
  <c r="BM139" i="40"/>
  <c r="BM140" i="40"/>
  <c r="BM141" i="40"/>
  <c r="BM142" i="40"/>
  <c r="BM143" i="40"/>
  <c r="BM144" i="40"/>
  <c r="BM145" i="40"/>
  <c r="BN4" i="40"/>
  <c r="BN5" i="40"/>
  <c r="BN6" i="40"/>
  <c r="BN7" i="40"/>
  <c r="BN8" i="40"/>
  <c r="BN9" i="40"/>
  <c r="BN10" i="40"/>
  <c r="BN11" i="40"/>
  <c r="BN12" i="40"/>
  <c r="BN13" i="40"/>
  <c r="BN14" i="40"/>
  <c r="BN15" i="40"/>
  <c r="BN16" i="40"/>
  <c r="BN17" i="40"/>
  <c r="BN18" i="40"/>
  <c r="BN19" i="40"/>
  <c r="BN20" i="40"/>
  <c r="BN21" i="40"/>
  <c r="BN22" i="40"/>
  <c r="BN23" i="40"/>
  <c r="BN24" i="40"/>
  <c r="BN25" i="40"/>
  <c r="BN26" i="40"/>
  <c r="BN27" i="40"/>
  <c r="BN28" i="40"/>
  <c r="BN29" i="40"/>
  <c r="BN30" i="40"/>
  <c r="BN31" i="40"/>
  <c r="BN32" i="40"/>
  <c r="BN33" i="40"/>
  <c r="BN34" i="40"/>
  <c r="BN35" i="40"/>
  <c r="BN36" i="40"/>
  <c r="BN37" i="40"/>
  <c r="BN38" i="40"/>
  <c r="BN39" i="40"/>
  <c r="BN40" i="40"/>
  <c r="BN41" i="40"/>
  <c r="BN42" i="40"/>
  <c r="BN43" i="40"/>
  <c r="BN44" i="40"/>
  <c r="BN45" i="40"/>
  <c r="BN46" i="40"/>
  <c r="BN47" i="40"/>
  <c r="BN48" i="40"/>
  <c r="BN49" i="40"/>
  <c r="BN50" i="40"/>
  <c r="BN51" i="40"/>
  <c r="BN52" i="40"/>
  <c r="BN53" i="40"/>
  <c r="BN54" i="40"/>
  <c r="BN55" i="40"/>
  <c r="BN56" i="40"/>
  <c r="BN57" i="40"/>
  <c r="BN58" i="40"/>
  <c r="BN59" i="40"/>
  <c r="BN60" i="40"/>
  <c r="BN61" i="40"/>
  <c r="BN62" i="40"/>
  <c r="BN63" i="40"/>
  <c r="BN64" i="40"/>
  <c r="BN65" i="40"/>
  <c r="BN66" i="40"/>
  <c r="BN67" i="40"/>
  <c r="BN68" i="40"/>
  <c r="BN69" i="40"/>
  <c r="BN70" i="40"/>
  <c r="BN71" i="40"/>
  <c r="BN72" i="40"/>
  <c r="BN73" i="40"/>
  <c r="BN74" i="40"/>
  <c r="BN75" i="40"/>
  <c r="BN76" i="40"/>
  <c r="BN77" i="40"/>
  <c r="BN78" i="40"/>
  <c r="BN79" i="40"/>
  <c r="BN80" i="40"/>
  <c r="BN81" i="40"/>
  <c r="BN82" i="40"/>
  <c r="BN83" i="40"/>
  <c r="BN84" i="40"/>
  <c r="BN85" i="40"/>
  <c r="BN86" i="40"/>
  <c r="BN87" i="40"/>
  <c r="BN88" i="40"/>
  <c r="BN89" i="40"/>
  <c r="BN90" i="40"/>
  <c r="BN91" i="40"/>
  <c r="BN92" i="40"/>
  <c r="BN93" i="40"/>
  <c r="BN94" i="40"/>
  <c r="BN95" i="40"/>
  <c r="BN96" i="40"/>
  <c r="BN97" i="40"/>
  <c r="BN98" i="40"/>
  <c r="BN99" i="40"/>
  <c r="BN100" i="40"/>
  <c r="BN101" i="40"/>
  <c r="BN102" i="40"/>
  <c r="BN103" i="40"/>
  <c r="BN104" i="40"/>
  <c r="BN105" i="40"/>
  <c r="BN106" i="40"/>
  <c r="BN107" i="40"/>
  <c r="BN108" i="40"/>
  <c r="BN109" i="40"/>
  <c r="BN110" i="40"/>
  <c r="BN111" i="40"/>
  <c r="BN112" i="40"/>
  <c r="BN113" i="40"/>
  <c r="BN114" i="40"/>
  <c r="BN115" i="40"/>
  <c r="BN116" i="40"/>
  <c r="BN117" i="40"/>
  <c r="BN118" i="40"/>
  <c r="BN119" i="40"/>
  <c r="BN120" i="40"/>
  <c r="BN121" i="40"/>
  <c r="BN122" i="40"/>
  <c r="BN123" i="40"/>
  <c r="BN124" i="40"/>
  <c r="BN125" i="40"/>
  <c r="BN126" i="40"/>
  <c r="BN127" i="40"/>
  <c r="BN128" i="40"/>
  <c r="BN129" i="40"/>
  <c r="BN130" i="40"/>
  <c r="BN131" i="40"/>
  <c r="BN132" i="40"/>
  <c r="BN133" i="40"/>
  <c r="BN134" i="40"/>
  <c r="BN135" i="40"/>
  <c r="BN136" i="40"/>
  <c r="BN137" i="40"/>
  <c r="BN138" i="40"/>
  <c r="BN139" i="40"/>
  <c r="BN140" i="40"/>
  <c r="BN141" i="40"/>
  <c r="BN142" i="40"/>
  <c r="BN143" i="40"/>
  <c r="BN144" i="40"/>
  <c r="BN145" i="40"/>
  <c r="BL151" i="40"/>
  <c r="BI151" i="40"/>
  <c r="BH151" i="40"/>
  <c r="BG151" i="40"/>
  <c r="BF151" i="40"/>
  <c r="AZ151" i="40"/>
  <c r="AY151" i="40"/>
  <c r="AX151" i="40"/>
  <c r="AW151" i="40"/>
  <c r="AV151" i="40"/>
  <c r="AU151" i="40"/>
  <c r="AT151" i="40"/>
  <c r="AS151" i="40"/>
  <c r="AR151" i="40"/>
  <c r="AQ151" i="40"/>
  <c r="AP151" i="40"/>
  <c r="AO151" i="40"/>
  <c r="AN151" i="40"/>
  <c r="AM151" i="40"/>
  <c r="AL151" i="40"/>
  <c r="AK151" i="40"/>
  <c r="AJ151" i="40"/>
  <c r="AI151" i="40"/>
  <c r="AH151" i="40"/>
  <c r="AG151" i="40"/>
  <c r="AF151" i="40"/>
  <c r="AE151" i="40"/>
  <c r="AD151" i="40"/>
  <c r="AC151" i="40"/>
  <c r="AB151" i="40"/>
  <c r="AA151" i="40"/>
  <c r="Z151" i="40"/>
  <c r="Y151" i="40"/>
  <c r="X151" i="40"/>
  <c r="W151" i="40"/>
  <c r="V151" i="40"/>
  <c r="U151" i="40"/>
  <c r="T151" i="40"/>
  <c r="S151" i="40"/>
  <c r="R151" i="40"/>
  <c r="Q151" i="40"/>
  <c r="P151" i="40"/>
  <c r="O151" i="40"/>
  <c r="N151" i="40"/>
  <c r="M151" i="40"/>
  <c r="L151" i="40"/>
  <c r="K151" i="40"/>
  <c r="J151" i="40"/>
  <c r="I151" i="40"/>
  <c r="H151" i="40"/>
  <c r="G151" i="40"/>
  <c r="G2" i="40"/>
  <c r="AF152" i="40"/>
  <c r="AG152" i="40"/>
  <c r="AH152" i="40"/>
  <c r="AI152" i="40"/>
  <c r="AJ152" i="40"/>
  <c r="AK152" i="40"/>
  <c r="AL152" i="40"/>
  <c r="AM152" i="40"/>
  <c r="AN152" i="40"/>
  <c r="AO152" i="40"/>
  <c r="AP152" i="40"/>
  <c r="AQ152" i="40"/>
  <c r="AR152" i="40"/>
  <c r="AS152" i="40"/>
  <c r="AT152" i="40"/>
  <c r="AU152" i="40"/>
  <c r="AV152" i="40"/>
  <c r="AW152" i="40"/>
  <c r="AX152" i="40"/>
  <c r="AY152" i="40"/>
  <c r="AZ152" i="40"/>
  <c r="BG152" i="40"/>
  <c r="BH152" i="40"/>
  <c r="BI152" i="40"/>
  <c r="BL152" i="40"/>
  <c r="C18" i="33" l="1"/>
  <c r="C34" i="33"/>
  <c r="C50" i="33"/>
  <c r="C8" i="33"/>
  <c r="C2" i="33"/>
  <c r="C98" i="33"/>
  <c r="E105" i="33"/>
  <c r="E104" i="33"/>
  <c r="C103" i="33"/>
  <c r="C105" i="33"/>
  <c r="D101" i="33"/>
  <c r="D105" i="33"/>
  <c r="C108" i="33"/>
  <c r="C100" i="33"/>
  <c r="E102" i="33"/>
  <c r="D109" i="33"/>
  <c r="E109" i="33"/>
  <c r="E103" i="33"/>
  <c r="D108" i="33"/>
  <c r="C106" i="33"/>
  <c r="C104" i="33"/>
  <c r="C102" i="33"/>
  <c r="D100" i="33"/>
  <c r="D98" i="33"/>
  <c r="E106" i="33"/>
  <c r="C99" i="33"/>
  <c r="C101" i="33"/>
  <c r="D107" i="33"/>
  <c r="E99" i="33"/>
  <c r="E107" i="33"/>
  <c r="E108" i="33"/>
  <c r="D106" i="33"/>
  <c r="D104" i="33"/>
  <c r="D102" i="33"/>
  <c r="E100" i="33"/>
  <c r="E98" i="33"/>
  <c r="C109" i="33"/>
  <c r="C107" i="33"/>
  <c r="D99" i="33"/>
  <c r="D103" i="33"/>
  <c r="E101" i="33"/>
  <c r="F8" i="33"/>
  <c r="F4" i="33"/>
  <c r="D13" i="33"/>
  <c r="C12" i="33"/>
  <c r="C11" i="33"/>
  <c r="C7" i="33"/>
  <c r="C5" i="33"/>
  <c r="C4" i="33"/>
  <c r="D3" i="33"/>
  <c r="C13" i="33"/>
  <c r="E6" i="33"/>
  <c r="E12" i="33"/>
  <c r="E11" i="33"/>
  <c r="D10" i="33"/>
  <c r="D9" i="33"/>
  <c r="D8" i="33"/>
  <c r="E7" i="33"/>
  <c r="D6" i="33"/>
  <c r="E5" i="33"/>
  <c r="E4" i="33"/>
  <c r="E2" i="33"/>
  <c r="E10" i="33"/>
  <c r="E9" i="33"/>
  <c r="C3" i="33"/>
  <c r="E13" i="33"/>
  <c r="D12" i="33"/>
  <c r="D11" i="33"/>
  <c r="C10" i="33"/>
  <c r="C9" i="33"/>
  <c r="D7" i="33"/>
  <c r="C6" i="33"/>
  <c r="D5" i="33"/>
  <c r="D4" i="33"/>
  <c r="E3" i="33"/>
  <c r="D2" i="33"/>
  <c r="E8" i="33"/>
  <c r="E61" i="33"/>
  <c r="F72" i="33"/>
  <c r="F20" i="33"/>
  <c r="F40" i="33"/>
  <c r="F56" i="33"/>
  <c r="F84" i="33"/>
  <c r="E89" i="33"/>
  <c r="D24" i="33"/>
  <c r="F24" i="33"/>
  <c r="F88" i="33"/>
  <c r="E43" i="33"/>
  <c r="F36" i="33"/>
  <c r="D76" i="33"/>
  <c r="F52" i="33"/>
  <c r="E25" i="33"/>
  <c r="D29" i="33"/>
  <c r="D44" i="33"/>
  <c r="E41" i="33"/>
  <c r="E56" i="33"/>
  <c r="E71" i="33"/>
  <c r="D74" i="33"/>
  <c r="F68" i="33"/>
  <c r="C90" i="33"/>
  <c r="C89" i="33"/>
  <c r="C26" i="33"/>
  <c r="E29" i="33"/>
  <c r="D45" i="33"/>
  <c r="C52" i="33"/>
  <c r="D77" i="33"/>
  <c r="E73" i="33"/>
  <c r="D88" i="33"/>
  <c r="D21" i="33"/>
  <c r="D23" i="33"/>
  <c r="D87" i="33"/>
  <c r="E20" i="33"/>
  <c r="D26" i="33"/>
  <c r="C37" i="33"/>
  <c r="C43" i="33"/>
  <c r="C60" i="33"/>
  <c r="E82" i="33"/>
  <c r="D90" i="33"/>
  <c r="C22" i="33"/>
  <c r="D28" i="33"/>
  <c r="E40" i="33"/>
  <c r="E69" i="33"/>
  <c r="D73" i="33"/>
  <c r="E57" i="33"/>
  <c r="D84" i="33"/>
  <c r="D92" i="33"/>
  <c r="E21" i="33"/>
  <c r="E23" i="33"/>
  <c r="D25" i="33"/>
  <c r="E27" i="33"/>
  <c r="C36" i="33"/>
  <c r="C44" i="33"/>
  <c r="C67" i="33"/>
  <c r="E70" i="33"/>
  <c r="E72" i="33"/>
  <c r="E74" i="33"/>
  <c r="C77" i="33"/>
  <c r="D51" i="33"/>
  <c r="C53" i="33"/>
  <c r="C55" i="33"/>
  <c r="C59" i="33"/>
  <c r="D61" i="33"/>
  <c r="E85" i="33"/>
  <c r="E87" i="33"/>
  <c r="D89" i="33"/>
  <c r="E91" i="33"/>
  <c r="D27" i="33"/>
  <c r="E66" i="33"/>
  <c r="D72" i="33"/>
  <c r="C51" i="33"/>
  <c r="E58" i="33"/>
  <c r="C61" i="33"/>
  <c r="E83" i="33"/>
  <c r="D85" i="33"/>
  <c r="E93" i="33"/>
  <c r="D19" i="33"/>
  <c r="C21" i="33"/>
  <c r="C23" i="33"/>
  <c r="C27" i="33"/>
  <c r="E37" i="33"/>
  <c r="E39" i="33"/>
  <c r="D41" i="33"/>
  <c r="D66" i="33"/>
  <c r="D68" i="33"/>
  <c r="C70" i="33"/>
  <c r="C72" i="33"/>
  <c r="C74" i="33"/>
  <c r="E50" i="33"/>
  <c r="E52" i="33"/>
  <c r="D54" i="33"/>
  <c r="D56" i="33"/>
  <c r="D58" i="33"/>
  <c r="E60" i="33"/>
  <c r="D83" i="33"/>
  <c r="C85" i="33"/>
  <c r="C87" i="33"/>
  <c r="C91" i="33"/>
  <c r="D93" i="33"/>
  <c r="C19" i="33"/>
  <c r="E22" i="33"/>
  <c r="E24" i="33"/>
  <c r="E26" i="33"/>
  <c r="C29" i="33"/>
  <c r="E35" i="33"/>
  <c r="D37" i="33"/>
  <c r="D39" i="33"/>
  <c r="C41" i="33"/>
  <c r="D43" i="33"/>
  <c r="E45" i="33"/>
  <c r="C68" i="33"/>
  <c r="C76" i="33"/>
  <c r="D50" i="33"/>
  <c r="D52" i="33"/>
  <c r="C54" i="33"/>
  <c r="C56" i="33"/>
  <c r="C58" i="33"/>
  <c r="D60" i="33"/>
  <c r="C83" i="33"/>
  <c r="E86" i="33"/>
  <c r="E88" i="33"/>
  <c r="E90" i="33"/>
  <c r="C93" i="33"/>
  <c r="C25" i="33"/>
  <c r="D70" i="33"/>
  <c r="E76" i="33"/>
  <c r="E54" i="33"/>
  <c r="D91" i="33"/>
  <c r="D22" i="33"/>
  <c r="E28" i="33"/>
  <c r="D86" i="33"/>
  <c r="E92" i="33"/>
  <c r="D18" i="33"/>
  <c r="C24" i="33"/>
  <c r="E38" i="33"/>
  <c r="C45" i="33"/>
  <c r="E75" i="33"/>
  <c r="C88" i="33"/>
  <c r="C20" i="33"/>
  <c r="C28" i="33"/>
  <c r="E34" i="33"/>
  <c r="E36" i="33"/>
  <c r="D38" i="33"/>
  <c r="D40" i="33"/>
  <c r="D42" i="33"/>
  <c r="E44" i="33"/>
  <c r="E67" i="33"/>
  <c r="D69" i="33"/>
  <c r="D71" i="33"/>
  <c r="C73" i="33"/>
  <c r="D75" i="33"/>
  <c r="E77" i="33"/>
  <c r="E53" i="33"/>
  <c r="E55" i="33"/>
  <c r="D57" i="33"/>
  <c r="E59" i="33"/>
  <c r="C84" i="33"/>
  <c r="C92" i="33"/>
  <c r="E19" i="33"/>
  <c r="E68" i="33"/>
  <c r="E18" i="33"/>
  <c r="D35" i="33"/>
  <c r="C39" i="33"/>
  <c r="E84" i="33"/>
  <c r="D20" i="33"/>
  <c r="C35" i="33"/>
  <c r="E42" i="33"/>
  <c r="D82" i="33"/>
  <c r="C86" i="33"/>
  <c r="D34" i="33"/>
  <c r="D36" i="33"/>
  <c r="C38" i="33"/>
  <c r="C40" i="33"/>
  <c r="C42" i="33"/>
  <c r="D67" i="33"/>
  <c r="C69" i="33"/>
  <c r="C71" i="33"/>
  <c r="C75" i="33"/>
  <c r="E51" i="33"/>
  <c r="D53" i="33"/>
  <c r="D55" i="33"/>
  <c r="C57" i="33"/>
  <c r="D59" i="33"/>
  <c r="BM151" i="40"/>
  <c r="BN151" i="40"/>
  <c r="Y19" i="33" l="1"/>
  <c r="Y20" i="33"/>
  <c r="X24" i="33"/>
  <c r="Y28" i="33"/>
  <c r="Y27" i="33"/>
  <c r="Y22" i="33"/>
  <c r="Y30" i="33"/>
  <c r="Y24" i="33"/>
  <c r="Y21" i="33"/>
  <c r="Y23" i="33"/>
  <c r="Y26" i="33"/>
  <c r="Y29" i="33"/>
  <c r="Y25" i="33"/>
  <c r="X23" i="33"/>
  <c r="X26" i="33"/>
  <c r="X28" i="33"/>
  <c r="X27" i="33"/>
  <c r="X20" i="33"/>
  <c r="X29" i="33"/>
  <c r="X21" i="33"/>
  <c r="X22" i="33"/>
  <c r="X30" i="33"/>
  <c r="X25" i="33"/>
  <c r="X19" i="33"/>
  <c r="C110" i="33"/>
  <c r="E110" i="33"/>
  <c r="D110" i="33"/>
  <c r="D94" i="33"/>
  <c r="E94" i="33"/>
  <c r="E46" i="33"/>
  <c r="C62" i="33"/>
  <c r="C30" i="33"/>
  <c r="C78" i="33"/>
  <c r="D46" i="33"/>
  <c r="E30" i="33"/>
  <c r="D62" i="33"/>
  <c r="E78" i="33"/>
  <c r="D78" i="33"/>
  <c r="E62" i="33"/>
  <c r="D30" i="33"/>
  <c r="C46" i="33"/>
  <c r="C94" i="33"/>
  <c r="C14" i="33"/>
  <c r="E14" i="33"/>
  <c r="D14" i="33"/>
  <c r="AE152" i="40"/>
  <c r="AD152" i="40"/>
  <c r="AC152" i="40"/>
  <c r="AB152" i="40"/>
  <c r="AA152" i="40"/>
  <c r="Z152" i="40"/>
  <c r="Y152" i="40"/>
  <c r="X152" i="40"/>
  <c r="W152" i="40"/>
  <c r="V152" i="40"/>
  <c r="U152" i="40"/>
  <c r="T152" i="40"/>
  <c r="S152" i="40"/>
  <c r="R152" i="40"/>
  <c r="Q152" i="40"/>
  <c r="P152" i="40"/>
  <c r="O152" i="40"/>
  <c r="N152" i="40"/>
  <c r="M152" i="40"/>
  <c r="L152" i="40"/>
  <c r="K152" i="40"/>
  <c r="J152" i="40"/>
  <c r="I152" i="40"/>
  <c r="H152" i="40"/>
  <c r="G152" i="40"/>
  <c r="F5" i="32"/>
  <c r="K5" i="32" s="1"/>
  <c r="F6" i="32"/>
  <c r="K6" i="32" s="1"/>
  <c r="F8" i="32"/>
  <c r="K8" i="32" s="1"/>
  <c r="F7" i="32"/>
  <c r="K7" i="32" s="1"/>
  <c r="F9" i="32"/>
  <c r="K9" i="32" s="1"/>
  <c r="F10" i="32"/>
  <c r="K10" i="32" s="1"/>
  <c r="F11" i="32"/>
  <c r="K11" i="32" s="1"/>
  <c r="F12" i="32"/>
  <c r="K12" i="32" s="1"/>
  <c r="F13" i="32"/>
  <c r="K13" i="32" s="1"/>
  <c r="F14" i="32"/>
  <c r="K14" i="32" s="1"/>
  <c r="F15" i="32"/>
  <c r="K15" i="32" s="1"/>
  <c r="F16" i="32"/>
  <c r="K16" i="32" s="1"/>
  <c r="F17" i="32"/>
  <c r="K17" i="32" s="1"/>
  <c r="F18" i="32"/>
  <c r="K18" i="32" s="1"/>
  <c r="F19" i="32"/>
  <c r="K19" i="32" s="1"/>
  <c r="F20" i="32"/>
  <c r="K20" i="32" s="1"/>
  <c r="F21" i="32"/>
  <c r="K21" i="32" s="1"/>
  <c r="F22" i="32"/>
  <c r="K22" i="32" s="1"/>
  <c r="F23" i="32"/>
  <c r="K23" i="32" s="1"/>
  <c r="F24" i="32"/>
  <c r="K24" i="32" s="1"/>
  <c r="F25" i="32"/>
  <c r="K25" i="32" s="1"/>
  <c r="F26" i="32"/>
  <c r="K26" i="32" s="1"/>
  <c r="F27" i="32"/>
  <c r="K27" i="32" s="1"/>
  <c r="F28" i="32"/>
  <c r="K28" i="32" s="1"/>
  <c r="F29" i="32"/>
  <c r="K29" i="32" s="1"/>
  <c r="F30" i="32"/>
  <c r="K30" i="32" s="1"/>
  <c r="F31" i="32"/>
  <c r="K31" i="32" s="1"/>
  <c r="F32" i="32"/>
  <c r="K32" i="32" s="1"/>
  <c r="F33" i="32"/>
  <c r="K33" i="32" s="1"/>
  <c r="F34" i="32"/>
  <c r="K34" i="32" s="1"/>
  <c r="F35" i="32"/>
  <c r="K35" i="32" s="1"/>
  <c r="F36" i="32"/>
  <c r="K36" i="32" s="1"/>
  <c r="F37" i="32"/>
  <c r="K37" i="32" s="1"/>
  <c r="F38" i="32"/>
  <c r="K38" i="32" s="1"/>
  <c r="F39" i="32"/>
  <c r="K39" i="32" s="1"/>
  <c r="F40" i="32"/>
  <c r="K40" i="32" s="1"/>
  <c r="F41" i="32"/>
  <c r="K41" i="32" s="1"/>
  <c r="F42" i="32"/>
  <c r="K42" i="32" s="1"/>
  <c r="F43" i="32"/>
  <c r="K43" i="32" s="1"/>
  <c r="F44" i="32"/>
  <c r="K44" i="32" s="1"/>
  <c r="F45" i="32"/>
  <c r="K45" i="32" s="1"/>
  <c r="F46" i="32"/>
  <c r="K46" i="32" s="1"/>
  <c r="F47" i="32"/>
  <c r="K47" i="32" s="1"/>
  <c r="F48" i="32"/>
  <c r="K48" i="32" s="1"/>
  <c r="F49" i="32"/>
  <c r="K49" i="32" s="1"/>
  <c r="F50" i="32"/>
  <c r="K50" i="32" s="1"/>
  <c r="F51" i="32"/>
  <c r="K51" i="32" s="1"/>
  <c r="F52" i="32"/>
  <c r="K52" i="32" s="1"/>
  <c r="F53" i="32"/>
  <c r="K53" i="32" s="1"/>
  <c r="F54" i="32"/>
  <c r="K54" i="32" s="1"/>
  <c r="F55" i="32"/>
  <c r="K55" i="32" s="1"/>
  <c r="F56" i="32"/>
  <c r="K56" i="32" s="1"/>
  <c r="F57" i="32"/>
  <c r="K57" i="32" s="1"/>
  <c r="F58" i="32"/>
  <c r="K58" i="32" s="1"/>
  <c r="F59" i="32"/>
  <c r="K59" i="32" s="1"/>
  <c r="F60" i="32"/>
  <c r="K60" i="32" s="1"/>
  <c r="F61" i="32"/>
  <c r="K61" i="32" s="1"/>
  <c r="F62" i="32"/>
  <c r="K62" i="32" s="1"/>
  <c r="F63" i="32"/>
  <c r="K63" i="32" s="1"/>
  <c r="F64" i="32"/>
  <c r="K64" i="32" s="1"/>
  <c r="F65" i="32"/>
  <c r="K65" i="32" s="1"/>
  <c r="F66" i="32"/>
  <c r="K66" i="32" s="1"/>
  <c r="F67" i="32"/>
  <c r="K67" i="32" s="1"/>
  <c r="F68" i="32"/>
  <c r="K68" i="32" s="1"/>
  <c r="F69" i="32"/>
  <c r="K69" i="32" s="1"/>
  <c r="F70" i="32"/>
  <c r="K70" i="32" s="1"/>
  <c r="F71" i="32"/>
  <c r="K71" i="32" s="1"/>
  <c r="F72" i="32"/>
  <c r="K72" i="32" s="1"/>
  <c r="F73" i="32"/>
  <c r="K73" i="32" s="1"/>
  <c r="F74" i="32"/>
  <c r="K74" i="32" s="1"/>
  <c r="F75" i="32"/>
  <c r="K75" i="32" s="1"/>
  <c r="F76" i="32"/>
  <c r="K76" i="32" s="1"/>
  <c r="F77" i="32"/>
  <c r="K77" i="32" s="1"/>
  <c r="F78" i="32"/>
  <c r="K78" i="32" s="1"/>
  <c r="F79" i="32"/>
  <c r="K79" i="32" s="1"/>
  <c r="F80" i="32"/>
  <c r="K80" i="32" s="1"/>
  <c r="F81" i="32"/>
  <c r="K81" i="32" s="1"/>
  <c r="F82" i="32"/>
  <c r="K82" i="32" s="1"/>
  <c r="F83" i="32"/>
  <c r="K83" i="32" s="1"/>
  <c r="F84" i="32"/>
  <c r="K84" i="32" s="1"/>
  <c r="F85" i="32"/>
  <c r="K85" i="32" s="1"/>
  <c r="F86" i="32"/>
  <c r="K86" i="32" s="1"/>
  <c r="F87" i="32"/>
  <c r="K87" i="32" s="1"/>
  <c r="F88" i="32"/>
  <c r="K88" i="32" s="1"/>
  <c r="F89" i="32"/>
  <c r="K89" i="32" s="1"/>
  <c r="F90" i="32"/>
  <c r="K90" i="32" s="1"/>
  <c r="F91" i="32"/>
  <c r="K91" i="32" s="1"/>
  <c r="F92" i="32"/>
  <c r="K92" i="32" s="1"/>
  <c r="F93" i="32"/>
  <c r="K93" i="32" s="1"/>
  <c r="F94" i="32"/>
  <c r="K94" i="32" s="1"/>
  <c r="F95" i="32"/>
  <c r="K95" i="32" s="1"/>
  <c r="F96" i="32"/>
  <c r="K96" i="32" s="1"/>
  <c r="F97" i="32"/>
  <c r="K97" i="32" s="1"/>
  <c r="F98" i="32"/>
  <c r="K98" i="32" s="1"/>
  <c r="F99" i="32"/>
  <c r="K99" i="32" s="1"/>
  <c r="F100" i="32"/>
  <c r="K100" i="32" s="1"/>
  <c r="F101" i="32"/>
  <c r="K101" i="32" s="1"/>
  <c r="F102" i="32"/>
  <c r="K102" i="32" s="1"/>
  <c r="F103" i="32"/>
  <c r="K103" i="32" s="1"/>
  <c r="F104" i="32"/>
  <c r="K104" i="32" s="1"/>
  <c r="F105" i="32"/>
  <c r="K105" i="32" s="1"/>
  <c r="F106" i="32"/>
  <c r="K106" i="32" s="1"/>
  <c r="F107" i="32"/>
  <c r="K107" i="32" s="1"/>
  <c r="F108" i="32"/>
  <c r="K108" i="32" s="1"/>
  <c r="F109" i="32"/>
  <c r="K109" i="32" s="1"/>
  <c r="F110" i="32"/>
  <c r="K110" i="32" s="1"/>
  <c r="F111" i="32"/>
  <c r="K111" i="32" s="1"/>
  <c r="F112" i="32"/>
  <c r="K112" i="32" s="1"/>
  <c r="F113" i="32"/>
  <c r="K113" i="32" s="1"/>
  <c r="F114" i="32"/>
  <c r="K114" i="32" s="1"/>
  <c r="F115" i="32"/>
  <c r="K115" i="32" s="1"/>
  <c r="F116" i="32"/>
  <c r="K116" i="32" s="1"/>
  <c r="F117" i="32"/>
  <c r="K117" i="32" s="1"/>
  <c r="F118" i="32"/>
  <c r="K118" i="32" s="1"/>
  <c r="F119" i="32"/>
  <c r="K119" i="32" s="1"/>
  <c r="F120" i="32"/>
  <c r="K120" i="32" s="1"/>
  <c r="F121" i="32"/>
  <c r="K121" i="32" s="1"/>
  <c r="F122" i="32"/>
  <c r="K122" i="32" s="1"/>
  <c r="F123" i="32"/>
  <c r="K123" i="32" s="1"/>
  <c r="F124" i="32"/>
  <c r="K124" i="32" s="1"/>
  <c r="F125" i="32"/>
  <c r="K125" i="32" s="1"/>
  <c r="F126" i="32"/>
  <c r="K126" i="32" s="1"/>
  <c r="F127" i="32"/>
  <c r="K127" i="32" s="1"/>
  <c r="F128" i="32"/>
  <c r="K128" i="32" s="1"/>
  <c r="F129" i="32"/>
  <c r="K129" i="32" s="1"/>
  <c r="F130" i="32"/>
  <c r="K130" i="32" s="1"/>
  <c r="F131" i="32"/>
  <c r="K131" i="32" s="1"/>
  <c r="F132" i="32"/>
  <c r="K132" i="32" s="1"/>
  <c r="F133" i="32"/>
  <c r="K133" i="32" s="1"/>
  <c r="F134" i="32"/>
  <c r="K134" i="32" s="1"/>
  <c r="F135" i="32"/>
  <c r="K135" i="32" s="1"/>
  <c r="F136" i="32"/>
  <c r="K136" i="32" s="1"/>
  <c r="F137" i="32"/>
  <c r="K137" i="32" s="1"/>
  <c r="F138" i="32"/>
  <c r="K138" i="32" s="1"/>
  <c r="F139" i="32"/>
  <c r="K139" i="32" s="1"/>
  <c r="F140" i="32"/>
  <c r="K140" i="32" s="1"/>
  <c r="F141" i="32"/>
  <c r="K141" i="32" s="1"/>
  <c r="F142" i="32"/>
  <c r="K142" i="32" s="1"/>
  <c r="F143" i="32"/>
  <c r="K143" i="32" s="1"/>
  <c r="F144" i="32"/>
  <c r="K144" i="32" s="1"/>
  <c r="F145" i="32"/>
  <c r="K145" i="32" s="1"/>
  <c r="F146" i="32"/>
  <c r="K146" i="32" s="1"/>
  <c r="F147" i="32"/>
  <c r="K147" i="32" s="1"/>
  <c r="F148" i="32"/>
  <c r="K148" i="32" s="1"/>
  <c r="F149" i="32"/>
  <c r="K149" i="32" s="1"/>
  <c r="F150" i="32"/>
  <c r="K150" i="32" s="1"/>
  <c r="F151" i="32"/>
  <c r="K151" i="32" s="1"/>
  <c r="F152" i="32"/>
  <c r="K152" i="32" s="1"/>
  <c r="F153" i="32"/>
  <c r="K153" i="32" s="1"/>
  <c r="F154" i="32"/>
  <c r="K154" i="32" s="1"/>
  <c r="F155" i="32"/>
  <c r="K155" i="32" s="1"/>
  <c r="F156" i="32"/>
  <c r="K156" i="32" s="1"/>
  <c r="F157" i="32"/>
  <c r="K157" i="32" s="1"/>
  <c r="F158" i="32"/>
  <c r="K158" i="32" s="1"/>
  <c r="F159" i="32"/>
  <c r="K159" i="32" s="1"/>
  <c r="F160" i="32"/>
  <c r="K160" i="32" s="1"/>
  <c r="F161" i="32"/>
  <c r="K161" i="32" s="1"/>
  <c r="F162" i="32"/>
  <c r="K162" i="32" s="1"/>
  <c r="F163" i="32"/>
  <c r="K163" i="32" s="1"/>
  <c r="F164" i="32"/>
  <c r="K164" i="32" s="1"/>
  <c r="F165" i="32"/>
  <c r="K165" i="32" s="1"/>
  <c r="F166" i="32"/>
  <c r="K166" i="32" s="1"/>
  <c r="F167" i="32"/>
  <c r="K167" i="32" s="1"/>
  <c r="F168" i="32"/>
  <c r="K168" i="32" s="1"/>
  <c r="F169" i="32"/>
  <c r="K169" i="32" s="1"/>
  <c r="F170" i="32"/>
  <c r="K170" i="32" s="1"/>
  <c r="F171" i="32"/>
  <c r="K171" i="32" s="1"/>
  <c r="F172" i="32"/>
  <c r="K172" i="32" s="1"/>
  <c r="F173" i="32"/>
  <c r="K173" i="32" s="1"/>
  <c r="F174" i="32"/>
  <c r="K174" i="32" s="1"/>
  <c r="F175" i="32"/>
  <c r="K175" i="32" s="1"/>
  <c r="F176" i="32"/>
  <c r="K176" i="32" s="1"/>
  <c r="F177" i="32"/>
  <c r="K177" i="32" s="1"/>
  <c r="F178" i="32"/>
  <c r="K178" i="32" s="1"/>
  <c r="F179" i="32"/>
  <c r="K179" i="32" s="1"/>
  <c r="F180" i="32"/>
  <c r="K180" i="32" s="1"/>
  <c r="F181" i="32"/>
  <c r="K181" i="32" s="1"/>
  <c r="F182" i="32"/>
  <c r="K182" i="32" s="1"/>
  <c r="F183" i="32"/>
  <c r="K183" i="32" s="1"/>
  <c r="F184" i="32"/>
  <c r="K184" i="32" s="1"/>
  <c r="F185" i="32"/>
  <c r="K185" i="32" s="1"/>
  <c r="F186" i="32"/>
  <c r="K186" i="32" s="1"/>
  <c r="F187" i="32"/>
  <c r="K187" i="32" s="1"/>
  <c r="F188" i="32"/>
  <c r="K188" i="32" s="1"/>
  <c r="F189" i="32"/>
  <c r="K189" i="32" s="1"/>
  <c r="F190" i="32"/>
  <c r="K190" i="32" s="1"/>
  <c r="F191" i="32"/>
  <c r="K191" i="32" s="1"/>
  <c r="F192" i="32"/>
  <c r="K192" i="32" s="1"/>
  <c r="F193" i="32"/>
  <c r="K193" i="32" s="1"/>
  <c r="F194" i="32"/>
  <c r="K194" i="32" s="1"/>
  <c r="F195" i="32"/>
  <c r="K195" i="32" s="1"/>
  <c r="F196" i="32"/>
  <c r="K196" i="32" s="1"/>
  <c r="F197" i="32"/>
  <c r="K197" i="32" s="1"/>
  <c r="F198" i="32"/>
  <c r="K198" i="32" s="1"/>
  <c r="F199" i="32"/>
  <c r="K199" i="32" s="1"/>
  <c r="F200" i="32"/>
  <c r="K200" i="32" s="1"/>
  <c r="F201" i="32"/>
  <c r="K201" i="32" s="1"/>
  <c r="F202" i="32"/>
  <c r="K202" i="32" s="1"/>
  <c r="F203" i="32"/>
  <c r="K203" i="32" s="1"/>
  <c r="F204" i="32"/>
  <c r="K204" i="32" s="1"/>
  <c r="F205" i="32"/>
  <c r="K205" i="32" s="1"/>
  <c r="F206" i="32"/>
  <c r="K206" i="32" s="1"/>
  <c r="F207" i="32"/>
  <c r="K207" i="32" s="1"/>
  <c r="F208" i="32"/>
  <c r="K208" i="32" s="1"/>
  <c r="F209" i="32"/>
  <c r="K209" i="32" s="1"/>
  <c r="F210" i="32"/>
  <c r="K210" i="32" s="1"/>
  <c r="F211" i="32"/>
  <c r="K211" i="32" s="1"/>
  <c r="F212" i="32"/>
  <c r="K212" i="32" s="1"/>
  <c r="F213" i="32"/>
  <c r="K213" i="32" s="1"/>
  <c r="F214" i="32"/>
  <c r="K214" i="32" s="1"/>
  <c r="F215" i="32"/>
  <c r="K215" i="32" s="1"/>
  <c r="F216" i="32"/>
  <c r="K216" i="32" s="1"/>
  <c r="F217" i="32"/>
  <c r="K217" i="32" s="1"/>
  <c r="F218" i="32"/>
  <c r="K218" i="32" s="1"/>
  <c r="F219" i="32"/>
  <c r="K219" i="32" s="1"/>
  <c r="F220" i="32"/>
  <c r="K220" i="32" s="1"/>
  <c r="F221" i="32"/>
  <c r="K221" i="32" s="1"/>
  <c r="F222" i="32"/>
  <c r="K222" i="32" s="1"/>
  <c r="F223" i="32"/>
  <c r="K223" i="32" s="1"/>
  <c r="F224" i="32"/>
  <c r="K224" i="32" s="1"/>
  <c r="F225" i="32"/>
  <c r="K225" i="32" s="1"/>
  <c r="F226" i="32"/>
  <c r="K226" i="32" s="1"/>
  <c r="F227" i="32"/>
  <c r="K227" i="32" s="1"/>
  <c r="F228" i="32"/>
  <c r="K228" i="32" s="1"/>
  <c r="F229" i="32"/>
  <c r="K229" i="32" s="1"/>
  <c r="F230" i="32"/>
  <c r="K230" i="32" s="1"/>
  <c r="F231" i="32"/>
  <c r="K231" i="32" s="1"/>
  <c r="F232" i="32"/>
  <c r="K232" i="32" s="1"/>
  <c r="F233" i="32"/>
  <c r="K233" i="32" s="1"/>
  <c r="F234" i="32"/>
  <c r="K234" i="32" s="1"/>
  <c r="F235" i="32"/>
  <c r="K235" i="32" s="1"/>
  <c r="F236" i="32"/>
  <c r="K236" i="32" s="1"/>
  <c r="F237" i="32"/>
  <c r="K237" i="32" s="1"/>
  <c r="F238" i="32"/>
  <c r="K238" i="32" s="1"/>
  <c r="F239" i="32"/>
  <c r="K239" i="32" s="1"/>
  <c r="F240" i="32"/>
  <c r="K240" i="32" s="1"/>
  <c r="F241" i="32"/>
  <c r="K241" i="32" s="1"/>
  <c r="F242" i="32"/>
  <c r="K242" i="32" s="1"/>
  <c r="F243" i="32"/>
  <c r="K243" i="32" s="1"/>
  <c r="F244" i="32"/>
  <c r="K244" i="32" s="1"/>
  <c r="F245" i="32"/>
  <c r="K245" i="32" s="1"/>
  <c r="F246" i="32"/>
  <c r="K246" i="32" s="1"/>
  <c r="F247" i="32"/>
  <c r="K247" i="32" s="1"/>
  <c r="F248" i="32"/>
  <c r="K248" i="32" s="1"/>
  <c r="F249" i="32"/>
  <c r="K249" i="32" s="1"/>
  <c r="F250" i="32"/>
  <c r="K250" i="32" s="1"/>
  <c r="F251" i="32"/>
  <c r="K251" i="32" s="1"/>
  <c r="F252" i="32"/>
  <c r="K252" i="32" s="1"/>
  <c r="F253" i="32"/>
  <c r="K253" i="32" s="1"/>
  <c r="F254" i="32"/>
  <c r="K254" i="32" s="1"/>
  <c r="F255" i="32"/>
  <c r="K255" i="32" s="1"/>
  <c r="F256" i="32"/>
  <c r="K256" i="32" s="1"/>
  <c r="F257" i="32"/>
  <c r="K257" i="32" s="1"/>
  <c r="F258" i="32"/>
  <c r="K258" i="32" s="1"/>
  <c r="F259" i="32"/>
  <c r="K259" i="32" s="1"/>
  <c r="F260" i="32"/>
  <c r="K260" i="32" s="1"/>
  <c r="F261" i="32"/>
  <c r="K261" i="32" s="1"/>
  <c r="F262" i="32"/>
  <c r="K262" i="32" s="1"/>
  <c r="F263" i="32"/>
  <c r="K263" i="32" s="1"/>
  <c r="F264" i="32"/>
  <c r="K264" i="32" s="1"/>
  <c r="F265" i="32"/>
  <c r="K265" i="32" s="1"/>
  <c r="F266" i="32"/>
  <c r="K266" i="32" s="1"/>
  <c r="F267" i="32"/>
  <c r="K267" i="32" s="1"/>
  <c r="F268" i="32"/>
  <c r="K268" i="32" s="1"/>
  <c r="F269" i="32"/>
  <c r="K269" i="32" s="1"/>
  <c r="F270" i="32"/>
  <c r="K270" i="32" s="1"/>
  <c r="F271" i="32"/>
  <c r="K271" i="32" s="1"/>
  <c r="F272" i="32"/>
  <c r="K272" i="32" s="1"/>
  <c r="F273" i="32"/>
  <c r="K273" i="32" s="1"/>
  <c r="F274" i="32"/>
  <c r="K274" i="32" s="1"/>
  <c r="F275" i="32"/>
  <c r="K275" i="32" s="1"/>
  <c r="F276" i="32"/>
  <c r="K276" i="32" s="1"/>
  <c r="F277" i="32"/>
  <c r="K277" i="32" s="1"/>
  <c r="F278" i="32"/>
  <c r="K278" i="32" s="1"/>
  <c r="F279" i="32"/>
  <c r="K279" i="32" s="1"/>
  <c r="F280" i="32"/>
  <c r="K280" i="32" s="1"/>
  <c r="F281" i="32"/>
  <c r="K281" i="32" s="1"/>
  <c r="F282" i="32"/>
  <c r="K282" i="32" s="1"/>
  <c r="F283" i="32"/>
  <c r="K283" i="32" s="1"/>
  <c r="F284" i="32"/>
  <c r="K284" i="32" s="1"/>
  <c r="F285" i="32"/>
  <c r="K285" i="32" s="1"/>
  <c r="F286" i="32"/>
  <c r="K286" i="32" s="1"/>
  <c r="F287" i="32"/>
  <c r="K287" i="32" s="1"/>
  <c r="F288" i="32"/>
  <c r="K288" i="32" s="1"/>
  <c r="F289" i="32"/>
  <c r="K289" i="32" s="1"/>
  <c r="F290" i="32"/>
  <c r="K290" i="32" s="1"/>
  <c r="F291" i="32"/>
  <c r="K291" i="32" s="1"/>
  <c r="F292" i="32"/>
  <c r="K292" i="32" s="1"/>
  <c r="F293" i="32"/>
  <c r="K293" i="32" s="1"/>
  <c r="F294" i="32"/>
  <c r="K294" i="32" s="1"/>
  <c r="F295" i="32"/>
  <c r="K295" i="32" s="1"/>
  <c r="F296" i="32"/>
  <c r="K296" i="32" s="1"/>
  <c r="F297" i="32"/>
  <c r="K297" i="32" s="1"/>
  <c r="F298" i="32"/>
  <c r="K298" i="32" s="1"/>
  <c r="F299" i="32"/>
  <c r="K299" i="32" s="1"/>
  <c r="F300" i="32"/>
  <c r="K300" i="32" s="1"/>
  <c r="F301" i="32"/>
  <c r="K301" i="32" s="1"/>
  <c r="F302" i="32"/>
  <c r="K302" i="32" s="1"/>
  <c r="F303" i="32"/>
  <c r="K303" i="32" s="1"/>
  <c r="F304" i="32"/>
  <c r="K304" i="32" s="1"/>
  <c r="F305" i="32"/>
  <c r="K305" i="32" s="1"/>
  <c r="F306" i="32"/>
  <c r="K306" i="32" s="1"/>
  <c r="F307" i="32"/>
  <c r="K307" i="32" s="1"/>
  <c r="F308" i="32"/>
  <c r="K308" i="32" s="1"/>
  <c r="F309" i="32"/>
  <c r="K309" i="32" s="1"/>
  <c r="F310" i="32"/>
  <c r="K310" i="32" s="1"/>
  <c r="F311" i="32"/>
  <c r="K311" i="32" s="1"/>
  <c r="F312" i="32"/>
  <c r="K312" i="32" s="1"/>
  <c r="F313" i="32"/>
  <c r="K313" i="32" s="1"/>
  <c r="F314" i="32"/>
  <c r="K314" i="32" s="1"/>
  <c r="F315" i="32"/>
  <c r="K315" i="32" s="1"/>
  <c r="F316" i="32"/>
  <c r="K316" i="32" s="1"/>
  <c r="F317" i="32"/>
  <c r="K317" i="32" s="1"/>
  <c r="F318" i="32"/>
  <c r="K318" i="32" s="1"/>
  <c r="F319" i="32"/>
  <c r="K319" i="32" s="1"/>
  <c r="F320" i="32"/>
  <c r="K320" i="32" s="1"/>
  <c r="F321" i="32"/>
  <c r="K321" i="32" s="1"/>
  <c r="F322" i="32"/>
  <c r="K322" i="32" s="1"/>
  <c r="F323" i="32"/>
  <c r="K323" i="32" s="1"/>
  <c r="F324" i="32"/>
  <c r="K324" i="32" s="1"/>
  <c r="F325" i="32"/>
  <c r="K325" i="32" s="1"/>
  <c r="F326" i="32"/>
  <c r="K326" i="32" s="1"/>
  <c r="F327" i="32"/>
  <c r="K327" i="32" s="1"/>
  <c r="F328" i="32"/>
  <c r="K328" i="32" s="1"/>
  <c r="F329" i="32"/>
  <c r="K329" i="32" s="1"/>
  <c r="F330" i="32"/>
  <c r="K330" i="32" s="1"/>
  <c r="F331" i="32"/>
  <c r="K331" i="32" s="1"/>
  <c r="F332" i="32"/>
  <c r="K332" i="32" s="1"/>
  <c r="F333" i="32"/>
  <c r="K333" i="32" s="1"/>
  <c r="F334" i="32"/>
  <c r="K334" i="32" s="1"/>
  <c r="F335" i="32"/>
  <c r="K335" i="32" s="1"/>
  <c r="F336" i="32"/>
  <c r="K336" i="32" s="1"/>
  <c r="F337" i="32"/>
  <c r="K337" i="32" s="1"/>
  <c r="F338" i="32"/>
  <c r="K338" i="32" s="1"/>
  <c r="F339" i="32"/>
  <c r="K339" i="32" s="1"/>
  <c r="F340" i="32"/>
  <c r="K340" i="32" s="1"/>
  <c r="F341" i="32"/>
  <c r="K341" i="32" s="1"/>
  <c r="F342" i="32"/>
  <c r="K342" i="32" s="1"/>
  <c r="F343" i="32"/>
  <c r="K343" i="32" s="1"/>
  <c r="F344" i="32"/>
  <c r="K344" i="32" s="1"/>
  <c r="F4" i="32"/>
  <c r="W30" i="33" l="1"/>
  <c r="W26" i="33"/>
  <c r="W22" i="33"/>
  <c r="W23" i="33"/>
  <c r="W29" i="33"/>
  <c r="W25" i="33"/>
  <c r="W21" i="33"/>
  <c r="W19" i="33"/>
  <c r="W28" i="33"/>
  <c r="W24" i="33"/>
  <c r="W20" i="33"/>
  <c r="W27" i="33"/>
  <c r="Y31" i="33"/>
  <c r="X31" i="33"/>
  <c r="BO151" i="41"/>
  <c r="K4" i="32"/>
  <c r="W31" i="33" l="1"/>
  <c r="BO151" i="40"/>
</calcChain>
</file>

<file path=xl/sharedStrings.xml><?xml version="1.0" encoding="utf-8"?>
<sst xmlns="http://schemas.openxmlformats.org/spreadsheetml/2006/main" count="646" uniqueCount="82">
  <si>
    <t>NOM</t>
  </si>
  <si>
    <t>Classe</t>
  </si>
  <si>
    <t>Date naissance</t>
  </si>
  <si>
    <t>CF</t>
  </si>
  <si>
    <t>JG</t>
  </si>
  <si>
    <t>CG</t>
  </si>
  <si>
    <t>JF</t>
  </si>
  <si>
    <t>Catégorie</t>
  </si>
  <si>
    <t>Séniors Garçons</t>
  </si>
  <si>
    <t>Séniors Filles</t>
  </si>
  <si>
    <t>sexe</t>
  </si>
  <si>
    <t>SG</t>
  </si>
  <si>
    <t>SF</t>
  </si>
  <si>
    <t>MF</t>
  </si>
  <si>
    <t>MG</t>
  </si>
  <si>
    <t>Cotisation</t>
  </si>
  <si>
    <t>A jour</t>
  </si>
  <si>
    <t>Toutes présences</t>
  </si>
  <si>
    <t>Compétitions</t>
  </si>
  <si>
    <t>Inscrits</t>
  </si>
  <si>
    <t>TOTAL</t>
  </si>
  <si>
    <t>juniors Filles</t>
  </si>
  <si>
    <t>Juniors Garçons</t>
  </si>
  <si>
    <t>Compets</t>
  </si>
  <si>
    <t>Présences</t>
  </si>
  <si>
    <t>Présences E+C</t>
  </si>
  <si>
    <t>Minimes Garçons</t>
  </si>
  <si>
    <t>Minimes filles</t>
  </si>
  <si>
    <t>Minimes Filles</t>
  </si>
  <si>
    <t>Nb d'entraînements</t>
  </si>
  <si>
    <t>Nb de compétitions</t>
  </si>
  <si>
    <t>Régime</t>
  </si>
  <si>
    <t>Résultats</t>
  </si>
  <si>
    <t>Cadets</t>
  </si>
  <si>
    <t>Juniors</t>
  </si>
  <si>
    <t>Filles</t>
  </si>
  <si>
    <t>Niveau atteint</t>
  </si>
  <si>
    <t>Poussins</t>
  </si>
  <si>
    <t>Benjamins</t>
  </si>
  <si>
    <t>BF</t>
  </si>
  <si>
    <t>BG</t>
  </si>
  <si>
    <t>PF</t>
  </si>
  <si>
    <t>PG</t>
  </si>
  <si>
    <t>Poussines</t>
  </si>
  <si>
    <t>Benjamines</t>
  </si>
  <si>
    <t>cadets</t>
  </si>
  <si>
    <t>Minimes G</t>
  </si>
  <si>
    <t>Minimes F</t>
  </si>
  <si>
    <t>Lycée Filles</t>
  </si>
  <si>
    <t>Présences
E + C</t>
  </si>
  <si>
    <t>Présences
Compétition</t>
  </si>
  <si>
    <t>Classement
(texte libre)</t>
  </si>
  <si>
    <t>Nombre de journées</t>
  </si>
  <si>
    <t>Résultats en Activité 1 2018/2019</t>
  </si>
  <si>
    <t>Suivi de présence en Activité 2</t>
  </si>
  <si>
    <t>Activité 2</t>
  </si>
  <si>
    <t>Suivi de présence en Activité 1</t>
  </si>
  <si>
    <t>Activité 3</t>
  </si>
  <si>
    <t>Activité 4</t>
  </si>
  <si>
    <t>Activité 5</t>
  </si>
  <si>
    <t>Activité 6</t>
  </si>
  <si>
    <t>Gratuité</t>
  </si>
  <si>
    <t>T-Shirt / sweet</t>
  </si>
  <si>
    <t>Autorisation Parentale</t>
  </si>
  <si>
    <t>Droit d'Image</t>
  </si>
  <si>
    <t>Activité 1</t>
  </si>
  <si>
    <t>Activité 7</t>
  </si>
  <si>
    <t>Activité 8</t>
  </si>
  <si>
    <t>Activité 9</t>
  </si>
  <si>
    <t>Résultats en Activité 2 2018/2019</t>
  </si>
  <si>
    <t>Cadettes</t>
  </si>
  <si>
    <t>Activité_11</t>
  </si>
  <si>
    <t>Activité_12</t>
  </si>
  <si>
    <t>Activité_13</t>
  </si>
  <si>
    <t>Activité_14</t>
  </si>
  <si>
    <t>Activité_15</t>
  </si>
  <si>
    <t>Activité_16</t>
  </si>
  <si>
    <t>Activité_17</t>
  </si>
  <si>
    <t>Activité_18</t>
  </si>
  <si>
    <t>Activité_19</t>
  </si>
  <si>
    <t>Activité_20</t>
  </si>
  <si>
    <t>Activité_10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</si>
</sst>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rgb="FF000000"/>
      <name val="Calibri"/>
      <family val="2"/>
      <charset val="1"/>
    </font>
    <font>
      <sz val="12"/>
      <name val="Calibri"/>
      <family val="2"/>
    </font>
    <font>
      <b/>
      <sz val="14"/>
      <color rgb="FFFF0000"/>
      <name val="Calibri"/>
      <family val="2"/>
    </font>
    <font>
      <sz val="11"/>
      <color rgb="FFFF0000"/>
      <name val="Calibri"/>
      <family val="2"/>
      <charset val="1"/>
    </font>
    <font>
      <b/>
      <sz val="12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color rgb="FF000000"/>
      <name val="Calibri"/>
      <family val="2"/>
    </font>
    <font>
      <sz val="12"/>
      <color rgb="FF000000"/>
      <name val="Calibri"/>
      <family val="2"/>
      <charset val="1"/>
    </font>
    <font>
      <sz val="11"/>
      <color rgb="FF000000"/>
      <name val="Calibri"/>
      <family val="2"/>
    </font>
    <font>
      <b/>
      <sz val="11"/>
      <color rgb="FFFF0000"/>
      <name val="Calibri"/>
      <family val="2"/>
    </font>
    <font>
      <sz val="11"/>
      <color theme="1"/>
      <name val="Calibri"/>
      <family val="2"/>
      <charset val="1"/>
    </font>
    <font>
      <b/>
      <sz val="13"/>
      <color rgb="FF000000"/>
      <name val="Calibri"/>
      <family val="2"/>
      <charset val="1"/>
    </font>
    <font>
      <b/>
      <sz val="14"/>
      <color rgb="FFFFFFFF"/>
      <name val="Calibri"/>
      <family val="2"/>
    </font>
    <font>
      <b/>
      <sz val="13"/>
      <color rgb="FFFFFFFF"/>
      <name val="Calibri"/>
      <family val="2"/>
      <charset val="1"/>
    </font>
    <font>
      <sz val="11"/>
      <color rgb="FFFFFFFF"/>
      <name val="Calibri"/>
      <family val="2"/>
      <charset val="1"/>
    </font>
    <font>
      <b/>
      <sz val="11"/>
      <color rgb="FFFFFFFF"/>
      <name val="Calibri"/>
      <family val="2"/>
      <charset val="1"/>
    </font>
    <font>
      <b/>
      <sz val="12"/>
      <color rgb="FFFFFFFF"/>
      <name val="Calibri"/>
      <family val="2"/>
      <charset val="1"/>
    </font>
  </fonts>
  <fills count="11">
    <fill>
      <patternFill patternType="none"/>
    </fill>
    <fill>
      <patternFill patternType="gray125"/>
    </fill>
    <fill>
      <patternFill patternType="solid">
        <fgColor rgb="FFFF0000"/>
        <bgColor rgb="FF993300"/>
      </patternFill>
    </fill>
    <fill>
      <patternFill patternType="solid">
        <fgColor rgb="FFC0C0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80FF"/>
        <bgColor indexed="64"/>
      </patternFill>
    </fill>
    <fill>
      <patternFill patternType="solid">
        <fgColor rgb="FFFF80FF"/>
        <bgColor rgb="FFAC0D00"/>
      </patternFill>
    </fill>
    <fill>
      <patternFill patternType="solid">
        <fgColor rgb="FF800000"/>
        <bgColor indexed="64"/>
      </patternFill>
    </fill>
    <fill>
      <patternFill patternType="solid">
        <fgColor rgb="FF800000"/>
        <bgColor rgb="FFAC0D00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7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Protection="1">
      <protection locked="0"/>
    </xf>
    <xf numFmtId="0" fontId="3" fillId="0" borderId="0" xfId="0" applyFont="1" applyFill="1" applyProtection="1">
      <protection locked="0"/>
    </xf>
    <xf numFmtId="0" fontId="0" fillId="0" borderId="1" xfId="0" applyFill="1" applyBorder="1" applyProtection="1">
      <protection locked="0"/>
    </xf>
    <xf numFmtId="0" fontId="0" fillId="0" borderId="1" xfId="0" applyFill="1" applyBorder="1" applyAlignment="1" applyProtection="1">
      <alignment horizontal="center"/>
      <protection locked="0"/>
    </xf>
    <xf numFmtId="0" fontId="0" fillId="0" borderId="0" xfId="0" applyFill="1" applyProtection="1">
      <protection locked="0"/>
    </xf>
    <xf numFmtId="14" fontId="0" fillId="0" borderId="0" xfId="0" applyNumberFormat="1" applyFill="1" applyProtection="1">
      <protection locked="0"/>
    </xf>
    <xf numFmtId="0" fontId="0" fillId="0" borderId="0" xfId="0" applyProtection="1"/>
    <xf numFmtId="0" fontId="0" fillId="0" borderId="0" xfId="0" applyAlignment="1" applyProtection="1">
      <alignment horizontal="center"/>
      <protection locked="0"/>
    </xf>
    <xf numFmtId="0" fontId="5" fillId="0" borderId="0" xfId="0" applyFont="1" applyFill="1" applyBorder="1" applyAlignment="1" applyProtection="1">
      <alignment horizontal="center" vertical="center"/>
    </xf>
    <xf numFmtId="0" fontId="5" fillId="0" borderId="0" xfId="0" applyFont="1" applyBorder="1" applyProtection="1"/>
    <xf numFmtId="0" fontId="0" fillId="0" borderId="0" xfId="0" applyBorder="1" applyProtection="1"/>
    <xf numFmtId="0" fontId="5" fillId="0" borderId="0" xfId="0" applyFont="1" applyBorder="1" applyAlignment="1" applyProtection="1">
      <alignment horizontal="center"/>
    </xf>
    <xf numFmtId="0" fontId="0" fillId="0" borderId="6" xfId="0" applyFont="1" applyBorder="1" applyProtection="1"/>
    <xf numFmtId="0" fontId="0" fillId="0" borderId="7" xfId="0" applyFont="1" applyBorder="1" applyAlignment="1" applyProtection="1">
      <alignment horizontal="center"/>
    </xf>
    <xf numFmtId="0" fontId="0" fillId="0" borderId="8" xfId="0" applyFont="1" applyBorder="1" applyAlignment="1" applyProtection="1">
      <alignment horizontal="center"/>
    </xf>
    <xf numFmtId="0" fontId="0" fillId="0" borderId="9" xfId="0" applyBorder="1" applyAlignment="1" applyProtection="1">
      <alignment horizontal="center"/>
    </xf>
    <xf numFmtId="0" fontId="6" fillId="0" borderId="11" xfId="0" applyFont="1" applyBorder="1" applyAlignment="1" applyProtection="1">
      <alignment horizontal="center"/>
    </xf>
    <xf numFmtId="0" fontId="7" fillId="0" borderId="12" xfId="0" applyFont="1" applyBorder="1" applyProtection="1"/>
    <xf numFmtId="0" fontId="7" fillId="0" borderId="14" xfId="0" applyFont="1" applyBorder="1" applyProtection="1"/>
    <xf numFmtId="0" fontId="6" fillId="0" borderId="15" xfId="0" applyFont="1" applyBorder="1" applyAlignment="1" applyProtection="1">
      <alignment horizontal="center" vertical="center"/>
    </xf>
    <xf numFmtId="0" fontId="6" fillId="0" borderId="16" xfId="0" applyFon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14" fontId="0" fillId="0" borderId="1" xfId="0" applyNumberFormat="1" applyBorder="1" applyAlignment="1" applyProtection="1">
      <alignment horizontal="center" vertical="center"/>
      <protection locked="0"/>
    </xf>
    <xf numFmtId="14" fontId="0" fillId="0" borderId="1" xfId="0" applyNumberFormat="1" applyBorder="1" applyAlignment="1" applyProtection="1">
      <alignment horizontal="center"/>
      <protection locked="0"/>
    </xf>
    <xf numFmtId="0" fontId="0" fillId="0" borderId="1" xfId="0" applyFill="1" applyBorder="1" applyAlignment="1" applyProtection="1">
      <protection locked="0"/>
    </xf>
    <xf numFmtId="0" fontId="0" fillId="0" borderId="1" xfId="0" applyFont="1" applyFill="1" applyBorder="1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3" xfId="0" applyFill="1" applyBorder="1" applyProtection="1"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0" xfId="0" applyFill="1" applyAlignment="1" applyProtection="1">
      <protection locked="0"/>
    </xf>
    <xf numFmtId="0" fontId="6" fillId="0" borderId="0" xfId="0" applyFont="1" applyBorder="1" applyProtection="1"/>
    <xf numFmtId="0" fontId="6" fillId="0" borderId="0" xfId="0" applyFont="1" applyBorder="1" applyAlignment="1" applyProtection="1">
      <alignment horizontal="center" vertical="center"/>
    </xf>
    <xf numFmtId="0" fontId="0" fillId="0" borderId="0" xfId="0" applyFill="1"/>
    <xf numFmtId="0" fontId="5" fillId="0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5" fillId="0" borderId="22" xfId="0" applyFont="1" applyFill="1" applyBorder="1" applyAlignment="1" applyProtection="1">
      <alignment vertical="center" wrapText="1"/>
      <protection locked="0"/>
    </xf>
    <xf numFmtId="0" fontId="0" fillId="0" borderId="0" xfId="0" applyFill="1" applyAlignment="1" applyProtection="1">
      <alignment horizontal="center"/>
      <protection locked="0"/>
    </xf>
    <xf numFmtId="0" fontId="9" fillId="0" borderId="0" xfId="0" applyFont="1" applyFill="1" applyProtection="1">
      <protection locked="0"/>
    </xf>
    <xf numFmtId="0" fontId="5" fillId="0" borderId="22" xfId="0" applyFont="1" applyFill="1" applyBorder="1" applyAlignment="1" applyProtection="1">
      <alignment horizontal="right" vertical="center" wrapText="1"/>
      <protection locked="0"/>
    </xf>
    <xf numFmtId="14" fontId="10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8" fillId="0" borderId="0" xfId="0" applyFont="1" applyBorder="1" applyAlignment="1" applyProtection="1">
      <alignment horizontal="center" vertical="center" wrapText="1"/>
    </xf>
    <xf numFmtId="0" fontId="0" fillId="0" borderId="23" xfId="0" applyBorder="1" applyProtection="1"/>
    <xf numFmtId="0" fontId="0" fillId="0" borderId="20" xfId="0" applyBorder="1" applyProtection="1"/>
    <xf numFmtId="0" fontId="6" fillId="0" borderId="0" xfId="0" applyFont="1" applyBorder="1" applyAlignment="1" applyProtection="1">
      <alignment horizontal="center" vertical="center" wrapText="1"/>
    </xf>
    <xf numFmtId="0" fontId="0" fillId="0" borderId="2" xfId="0" applyBorder="1" applyProtection="1"/>
    <xf numFmtId="0" fontId="5" fillId="0" borderId="20" xfId="0" applyFont="1" applyBorder="1" applyAlignment="1" applyProtection="1">
      <alignment horizontal="center" vertical="center"/>
    </xf>
    <xf numFmtId="0" fontId="6" fillId="0" borderId="26" xfId="0" applyFont="1" applyBorder="1" applyAlignment="1" applyProtection="1">
      <alignment horizontal="center"/>
    </xf>
    <xf numFmtId="0" fontId="6" fillId="0" borderId="27" xfId="0" applyFont="1" applyBorder="1" applyAlignment="1" applyProtection="1">
      <alignment horizontal="center" vertical="center"/>
    </xf>
    <xf numFmtId="0" fontId="0" fillId="0" borderId="10" xfId="0" applyBorder="1" applyProtection="1"/>
    <xf numFmtId="0" fontId="0" fillId="0" borderId="12" xfId="0" applyBorder="1" applyProtection="1"/>
    <xf numFmtId="0" fontId="6" fillId="0" borderId="25" xfId="0" applyFont="1" applyBorder="1" applyProtection="1"/>
    <xf numFmtId="14" fontId="0" fillId="0" borderId="0" xfId="0" applyNumberFormat="1" applyAlignment="1" applyProtection="1">
      <alignment vertical="center" textRotation="45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Fill="1" applyAlignment="1" applyProtection="1">
      <alignment vertical="center"/>
      <protection locked="0"/>
    </xf>
    <xf numFmtId="16" fontId="0" fillId="0" borderId="0" xfId="0" applyNumberFormat="1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4" fontId="0" fillId="0" borderId="1" xfId="0" applyNumberFormat="1" applyFill="1" applyBorder="1" applyAlignment="1" applyProtection="1">
      <alignment vertical="center"/>
    </xf>
    <xf numFmtId="0" fontId="10" fillId="0" borderId="1" xfId="0" applyFont="1" applyFill="1" applyBorder="1" applyAlignment="1">
      <alignment vertical="center"/>
    </xf>
    <xf numFmtId="14" fontId="0" fillId="0" borderId="0" xfId="0" applyNumberFormat="1" applyAlignment="1" applyProtection="1">
      <alignment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0" fillId="0" borderId="1" xfId="0" applyFont="1" applyFill="1" applyBorder="1" applyAlignment="1" applyProtection="1">
      <alignment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20" fontId="0" fillId="0" borderId="0" xfId="0" applyNumberFormat="1" applyAlignment="1" applyProtection="1">
      <alignment vertical="center"/>
      <protection locked="0"/>
    </xf>
    <xf numFmtId="0" fontId="10" fillId="0" borderId="1" xfId="0" applyFont="1" applyFill="1" applyBorder="1" applyAlignment="1" applyProtection="1">
      <alignment horizontal="center" vertical="center"/>
    </xf>
    <xf numFmtId="0" fontId="6" fillId="4" borderId="17" xfId="0" applyFont="1" applyFill="1" applyBorder="1" applyAlignment="1" applyProtection="1">
      <alignment horizontal="center" vertical="center" wrapText="1"/>
      <protection locked="0"/>
    </xf>
    <xf numFmtId="0" fontId="0" fillId="4" borderId="1" xfId="0" applyNumberFormat="1" applyFont="1" applyFill="1" applyBorder="1" applyProtection="1"/>
    <xf numFmtId="0" fontId="1" fillId="4" borderId="1" xfId="0" applyFont="1" applyFill="1" applyBorder="1" applyAlignment="1" applyProtection="1">
      <alignment horizontal="center"/>
    </xf>
    <xf numFmtId="16" fontId="6" fillId="4" borderId="1" xfId="0" applyNumberFormat="1" applyFont="1" applyFill="1" applyBorder="1" applyAlignment="1" applyProtection="1">
      <alignment horizontal="center" vertical="center" wrapText="1"/>
      <protection locked="0"/>
    </xf>
    <xf numFmtId="16" fontId="6" fillId="4" borderId="17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Fill="1" applyAlignment="1" applyProtection="1">
      <alignment vertical="center"/>
      <protection locked="0"/>
    </xf>
    <xf numFmtId="0" fontId="0" fillId="0" borderId="0" xfId="0" applyFill="1" applyProtection="1"/>
    <xf numFmtId="0" fontId="0" fillId="0" borderId="23" xfId="0" applyFill="1" applyBorder="1" applyProtection="1"/>
    <xf numFmtId="0" fontId="5" fillId="0" borderId="20" xfId="0" applyFont="1" applyFill="1" applyBorder="1" applyAlignment="1" applyProtection="1">
      <alignment horizontal="center" vertical="center"/>
    </xf>
    <xf numFmtId="0" fontId="0" fillId="0" borderId="2" xfId="0" applyFill="1" applyBorder="1" applyProtection="1"/>
    <xf numFmtId="0" fontId="0" fillId="0" borderId="20" xfId="0" applyFill="1" applyBorder="1" applyProtection="1"/>
    <xf numFmtId="0" fontId="0" fillId="0" borderId="0" xfId="0" applyFill="1" applyBorder="1" applyProtection="1"/>
    <xf numFmtId="0" fontId="8" fillId="0" borderId="0" xfId="0" applyFont="1" applyFill="1" applyBorder="1" applyAlignment="1" applyProtection="1">
      <alignment horizontal="center" vertical="center" wrapText="1"/>
    </xf>
    <xf numFmtId="0" fontId="6" fillId="0" borderId="0" xfId="0" applyFont="1" applyFill="1" applyBorder="1" applyAlignment="1" applyProtection="1">
      <alignment horizontal="center" vertical="center" wrapText="1"/>
    </xf>
    <xf numFmtId="0" fontId="6" fillId="0" borderId="0" xfId="0" applyFont="1" applyFill="1" applyBorder="1" applyProtection="1"/>
    <xf numFmtId="0" fontId="6" fillId="0" borderId="0" xfId="0" applyFont="1" applyFill="1" applyBorder="1" applyAlignment="1" applyProtection="1">
      <alignment horizontal="center" vertical="center"/>
    </xf>
    <xf numFmtId="0" fontId="5" fillId="0" borderId="0" xfId="0" applyFont="1" applyFill="1" applyBorder="1" applyProtection="1"/>
    <xf numFmtId="0" fontId="5" fillId="0" borderId="0" xfId="0" applyFont="1" applyFill="1" applyBorder="1" applyAlignment="1" applyProtection="1">
      <alignment horizontal="center"/>
    </xf>
    <xf numFmtId="0" fontId="0" fillId="0" borderId="23" xfId="0" applyFont="1" applyFill="1" applyBorder="1" applyProtection="1"/>
    <xf numFmtId="0" fontId="0" fillId="0" borderId="0" xfId="0" applyFont="1" applyFill="1" applyProtection="1"/>
    <xf numFmtId="0" fontId="0" fillId="0" borderId="2" xfId="0" applyFont="1" applyFill="1" applyBorder="1" applyProtection="1"/>
    <xf numFmtId="0" fontId="0" fillId="0" borderId="20" xfId="0" applyFont="1" applyFill="1" applyBorder="1" applyProtection="1"/>
    <xf numFmtId="0" fontId="0" fillId="0" borderId="0" xfId="0" applyFont="1" applyFill="1" applyBorder="1" applyProtection="1"/>
    <xf numFmtId="0" fontId="0" fillId="0" borderId="0" xfId="0" applyFont="1" applyFill="1" applyBorder="1" applyAlignment="1" applyProtection="1">
      <alignment horizontal="center" vertical="center" wrapText="1"/>
    </xf>
    <xf numFmtId="0" fontId="5" fillId="0" borderId="0" xfId="0" applyFont="1" applyFill="1" applyBorder="1" applyAlignment="1" applyProtection="1">
      <alignment horizontal="center" vertical="center" wrapText="1"/>
    </xf>
    <xf numFmtId="0" fontId="0" fillId="3" borderId="1" xfId="0" applyFont="1" applyFill="1" applyBorder="1" applyProtection="1"/>
    <xf numFmtId="0" fontId="0" fillId="3" borderId="3" xfId="0" applyFont="1" applyFill="1" applyBorder="1" applyProtection="1"/>
    <xf numFmtId="0" fontId="5" fillId="3" borderId="1" xfId="0" applyFont="1" applyFill="1" applyBorder="1" applyProtection="1"/>
    <xf numFmtId="11" fontId="5" fillId="3" borderId="1" xfId="0" applyNumberFormat="1" applyFont="1" applyFill="1" applyBorder="1" applyAlignment="1" applyProtection="1">
      <alignment horizontal="center" vertical="center"/>
    </xf>
    <xf numFmtId="11" fontId="5" fillId="3" borderId="1" xfId="0" applyNumberFormat="1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</xf>
    <xf numFmtId="0" fontId="0" fillId="3" borderId="1" xfId="0" applyFont="1" applyFill="1" applyBorder="1" applyAlignment="1" applyProtection="1">
      <alignment horizontal="center" vertical="center"/>
    </xf>
    <xf numFmtId="0" fontId="5" fillId="3" borderId="1" xfId="0" applyFont="1" applyFill="1" applyBorder="1" applyAlignment="1" applyProtection="1">
      <alignment horizontal="center" vertical="center"/>
    </xf>
    <xf numFmtId="0" fontId="6" fillId="0" borderId="28" xfId="0" applyFont="1" applyBorder="1" applyAlignment="1" applyProtection="1">
      <alignment horizontal="center"/>
    </xf>
    <xf numFmtId="0" fontId="6" fillId="0" borderId="29" xfId="0" applyFont="1" applyBorder="1" applyAlignment="1" applyProtection="1">
      <alignment horizontal="center"/>
    </xf>
    <xf numFmtId="0" fontId="6" fillId="0" borderId="1" xfId="0" applyFont="1" applyBorder="1" applyAlignment="1" applyProtection="1">
      <alignment horizontal="center"/>
    </xf>
    <xf numFmtId="0" fontId="6" fillId="0" borderId="30" xfId="0" applyFont="1" applyBorder="1" applyAlignment="1" applyProtection="1">
      <alignment horizontal="center"/>
    </xf>
    <xf numFmtId="0" fontId="6" fillId="0" borderId="31" xfId="0" applyFont="1" applyBorder="1" applyAlignment="1" applyProtection="1">
      <alignment horizontal="center"/>
    </xf>
    <xf numFmtId="0" fontId="6" fillId="0" borderId="32" xfId="0" applyFont="1" applyBorder="1" applyAlignment="1" applyProtection="1">
      <alignment horizontal="center"/>
    </xf>
    <xf numFmtId="0" fontId="6" fillId="0" borderId="33" xfId="0" applyFont="1" applyBorder="1" applyAlignment="1" applyProtection="1">
      <alignment horizontal="center"/>
    </xf>
    <xf numFmtId="0" fontId="0" fillId="5" borderId="1" xfId="0" applyFont="1" applyFill="1" applyBorder="1" applyProtection="1"/>
    <xf numFmtId="0" fontId="0" fillId="5" borderId="1" xfId="0" applyFont="1" applyFill="1" applyBorder="1" applyAlignment="1" applyProtection="1">
      <alignment horizontal="center" vertical="center"/>
    </xf>
    <xf numFmtId="0" fontId="0" fillId="5" borderId="3" xfId="0" applyFont="1" applyFill="1" applyBorder="1" applyProtection="1"/>
    <xf numFmtId="0" fontId="5" fillId="5" borderId="1" xfId="0" applyFont="1" applyFill="1" applyBorder="1" applyProtection="1"/>
    <xf numFmtId="0" fontId="5" fillId="5" borderId="1" xfId="0" applyFont="1" applyFill="1" applyBorder="1" applyAlignment="1" applyProtection="1">
      <alignment horizontal="center" vertical="center"/>
    </xf>
    <xf numFmtId="11" fontId="5" fillId="5" borderId="1" xfId="0" applyNumberFormat="1" applyFont="1" applyFill="1" applyBorder="1" applyAlignment="1" applyProtection="1">
      <alignment horizontal="center" vertical="center"/>
    </xf>
    <xf numFmtId="11" fontId="5" fillId="5" borderId="1" xfId="0" applyNumberFormat="1" applyFont="1" applyFill="1" applyBorder="1" applyAlignment="1" applyProtection="1">
      <alignment horizontal="center" vertical="center" wrapText="1"/>
    </xf>
    <xf numFmtId="0" fontId="5" fillId="5" borderId="1" xfId="0" applyFont="1" applyFill="1" applyBorder="1" applyAlignment="1" applyProtection="1">
      <alignment horizontal="center" vertical="center" wrapText="1"/>
    </xf>
    <xf numFmtId="0" fontId="11" fillId="6" borderId="0" xfId="0" applyFont="1" applyFill="1" applyBorder="1" applyAlignment="1" applyProtection="1">
      <alignment horizontal="center" vertical="center" wrapText="1"/>
      <protection locked="0"/>
    </xf>
    <xf numFmtId="0" fontId="11" fillId="6" borderId="22" xfId="0" applyFont="1" applyFill="1" applyBorder="1" applyAlignment="1" applyProtection="1">
      <alignment horizontal="center" vertical="center" wrapText="1"/>
      <protection locked="0"/>
    </xf>
    <xf numFmtId="0" fontId="11" fillId="3" borderId="0" xfId="0" applyFont="1" applyFill="1" applyBorder="1" applyAlignment="1" applyProtection="1">
      <alignment horizontal="center" vertical="center" wrapText="1"/>
      <protection locked="0"/>
    </xf>
    <xf numFmtId="0" fontId="11" fillId="3" borderId="22" xfId="0" applyFont="1" applyFill="1" applyBorder="1" applyAlignment="1" applyProtection="1">
      <alignment horizontal="center" vertical="center" wrapText="1"/>
      <protection locked="0"/>
    </xf>
    <xf numFmtId="0" fontId="11" fillId="4" borderId="0" xfId="0" applyFont="1" applyFill="1" applyBorder="1" applyAlignment="1" applyProtection="1">
      <alignment horizontal="center" vertical="center" wrapText="1"/>
      <protection locked="0"/>
    </xf>
    <xf numFmtId="0" fontId="11" fillId="4" borderId="22" xfId="0" applyFont="1" applyFill="1" applyBorder="1" applyAlignment="1" applyProtection="1">
      <alignment horizontal="center" vertical="center" wrapText="1"/>
      <protection locked="0"/>
    </xf>
    <xf numFmtId="0" fontId="5" fillId="3" borderId="3" xfId="0" applyFont="1" applyFill="1" applyBorder="1" applyAlignment="1" applyProtection="1">
      <alignment horizontal="center" vertical="center"/>
    </xf>
    <xf numFmtId="0" fontId="5" fillId="3" borderId="13" xfId="0" applyFont="1" applyFill="1" applyBorder="1" applyAlignment="1" applyProtection="1">
      <alignment horizontal="center" vertical="center"/>
    </xf>
    <xf numFmtId="0" fontId="5" fillId="3" borderId="17" xfId="0" applyFont="1" applyFill="1" applyBorder="1" applyAlignment="1" applyProtection="1">
      <alignment horizontal="center" vertical="center"/>
    </xf>
    <xf numFmtId="0" fontId="5" fillId="3" borderId="19" xfId="0" applyFont="1" applyFill="1" applyBorder="1" applyAlignment="1" applyProtection="1">
      <alignment horizontal="center" vertical="center"/>
    </xf>
    <xf numFmtId="0" fontId="5" fillId="3" borderId="4" xfId="0" applyFont="1" applyFill="1" applyBorder="1" applyAlignment="1" applyProtection="1">
      <alignment horizontal="center" vertical="center"/>
    </xf>
    <xf numFmtId="0" fontId="0" fillId="3" borderId="1" xfId="0" applyFont="1" applyFill="1" applyBorder="1" applyAlignment="1" applyProtection="1">
      <alignment horizontal="center" vertical="center" wrapText="1"/>
    </xf>
    <xf numFmtId="0" fontId="0" fillId="3" borderId="1" xfId="0" applyNumberFormat="1" applyFont="1" applyFill="1" applyBorder="1" applyAlignment="1" applyProtection="1">
      <alignment horizontal="center" vertical="center"/>
    </xf>
    <xf numFmtId="0" fontId="0" fillId="3" borderId="3" xfId="0" applyFont="1" applyFill="1" applyBorder="1" applyAlignment="1" applyProtection="1">
      <alignment horizontal="center" vertical="center" wrapText="1"/>
    </xf>
    <xf numFmtId="0" fontId="0" fillId="3" borderId="3" xfId="0" applyNumberFormat="1" applyFont="1" applyFill="1" applyBorder="1" applyAlignment="1" applyProtection="1">
      <alignment horizontal="center" vertical="center"/>
    </xf>
    <xf numFmtId="0" fontId="5" fillId="5" borderId="3" xfId="0" applyFont="1" applyFill="1" applyBorder="1" applyAlignment="1" applyProtection="1">
      <alignment horizontal="center" vertical="center"/>
    </xf>
    <xf numFmtId="0" fontId="5" fillId="5" borderId="13" xfId="0" applyFont="1" applyFill="1" applyBorder="1" applyAlignment="1" applyProtection="1">
      <alignment horizontal="center" vertical="center"/>
    </xf>
    <xf numFmtId="0" fontId="5" fillId="5" borderId="17" xfId="0" applyFont="1" applyFill="1" applyBorder="1" applyAlignment="1" applyProtection="1">
      <alignment horizontal="center" vertical="center"/>
    </xf>
    <xf numFmtId="0" fontId="5" fillId="5" borderId="19" xfId="0" applyFont="1" applyFill="1" applyBorder="1" applyAlignment="1" applyProtection="1">
      <alignment horizontal="center" vertical="center"/>
    </xf>
    <xf numFmtId="0" fontId="5" fillId="5" borderId="4" xfId="0" applyFont="1" applyFill="1" applyBorder="1" applyAlignment="1" applyProtection="1">
      <alignment horizontal="center" vertical="center"/>
    </xf>
    <xf numFmtId="0" fontId="0" fillId="5" borderId="1" xfId="0" applyFont="1" applyFill="1" applyBorder="1" applyAlignment="1" applyProtection="1">
      <alignment horizontal="center" vertical="center" wrapText="1"/>
    </xf>
    <xf numFmtId="0" fontId="0" fillId="5" borderId="1" xfId="0" applyNumberFormat="1" applyFont="1" applyFill="1" applyBorder="1" applyAlignment="1" applyProtection="1">
      <alignment horizontal="center" vertical="center"/>
    </xf>
    <xf numFmtId="0" fontId="0" fillId="5" borderId="3" xfId="0" applyFont="1" applyFill="1" applyBorder="1" applyAlignment="1" applyProtection="1">
      <alignment horizontal="center" vertical="center" wrapText="1"/>
    </xf>
    <xf numFmtId="0" fontId="0" fillId="5" borderId="3" xfId="0" applyNumberFormat="1" applyFont="1" applyFill="1" applyBorder="1" applyAlignment="1" applyProtection="1">
      <alignment horizontal="center" vertical="center"/>
    </xf>
    <xf numFmtId="0" fontId="12" fillId="2" borderId="21" xfId="0" applyFont="1" applyFill="1" applyBorder="1" applyAlignment="1" applyProtection="1">
      <alignment horizontal="center" vertical="center"/>
    </xf>
    <xf numFmtId="0" fontId="12" fillId="2" borderId="0" xfId="0" applyFont="1" applyFill="1" applyBorder="1" applyAlignment="1" applyProtection="1">
      <alignment horizontal="center" vertical="center"/>
    </xf>
    <xf numFmtId="0" fontId="0" fillId="0" borderId="0" xfId="0" applyFill="1" applyAlignment="1" applyProtection="1">
      <alignment horizontal="center" vertical="center"/>
      <protection locked="0"/>
    </xf>
    <xf numFmtId="0" fontId="14" fillId="0" borderId="0" xfId="0" applyFont="1" applyFill="1" applyProtection="1"/>
    <xf numFmtId="0" fontId="15" fillId="0" borderId="0" xfId="0" applyFont="1" applyFill="1" applyBorder="1" applyAlignment="1" applyProtection="1">
      <alignment horizontal="center" vertical="center"/>
    </xf>
    <xf numFmtId="0" fontId="14" fillId="0" borderId="23" xfId="0" applyFont="1" applyFill="1" applyBorder="1" applyProtection="1"/>
    <xf numFmtId="0" fontId="15" fillId="0" borderId="20" xfId="0" applyFont="1" applyFill="1" applyBorder="1" applyAlignment="1" applyProtection="1">
      <alignment horizontal="center" vertical="center"/>
    </xf>
    <xf numFmtId="0" fontId="11" fillId="7" borderId="0" xfId="0" applyFont="1" applyFill="1" applyBorder="1" applyAlignment="1" applyProtection="1">
      <alignment horizontal="center" vertical="center" wrapText="1"/>
      <protection locked="0"/>
    </xf>
    <xf numFmtId="0" fontId="0" fillId="7" borderId="17" xfId="0" applyFont="1" applyFill="1" applyBorder="1" applyAlignment="1" applyProtection="1">
      <alignment horizontal="center" vertical="center"/>
      <protection locked="0"/>
    </xf>
    <xf numFmtId="0" fontId="0" fillId="7" borderId="17" xfId="0" applyFont="1" applyFill="1" applyBorder="1" applyAlignment="1" applyProtection="1">
      <alignment horizontal="center" vertical="center" wrapText="1"/>
      <protection locked="0"/>
    </xf>
    <xf numFmtId="16" fontId="0" fillId="8" borderId="17" xfId="0" applyNumberFormat="1" applyFont="1" applyFill="1" applyBorder="1" applyAlignment="1" applyProtection="1">
      <alignment horizontal="center" vertical="center"/>
    </xf>
    <xf numFmtId="16" fontId="0" fillId="8" borderId="4" xfId="0" applyNumberFormat="1" applyFont="1" applyFill="1" applyBorder="1" applyAlignment="1" applyProtection="1">
      <alignment vertical="center" textRotation="90"/>
      <protection locked="0"/>
    </xf>
    <xf numFmtId="0" fontId="5" fillId="8" borderId="1" xfId="0" applyFont="1" applyFill="1" applyBorder="1" applyAlignment="1" applyProtection="1">
      <alignment horizontal="center" vertical="center" textRotation="90" wrapText="1"/>
      <protection locked="0"/>
    </xf>
    <xf numFmtId="0" fontId="0" fillId="8" borderId="1" xfId="0" applyNumberFormat="1" applyFont="1" applyFill="1" applyBorder="1" applyAlignment="1">
      <alignment horizontal="center" vertical="center"/>
    </xf>
    <xf numFmtId="0" fontId="0" fillId="8" borderId="1" xfId="0" applyNumberFormat="1" applyFont="1" applyFill="1" applyBorder="1" applyAlignment="1" applyProtection="1">
      <alignment horizontal="center" vertical="center"/>
    </xf>
    <xf numFmtId="0" fontId="4" fillId="8" borderId="1" xfId="0" applyFont="1" applyFill="1" applyBorder="1" applyAlignment="1" applyProtection="1">
      <alignment horizontal="center" vertical="center"/>
    </xf>
    <xf numFmtId="0" fontId="0" fillId="8" borderId="1" xfId="0" applyFont="1" applyFill="1" applyBorder="1" applyAlignment="1" applyProtection="1">
      <alignment horizontal="center" vertical="center"/>
    </xf>
    <xf numFmtId="0" fontId="5" fillId="8" borderId="4" xfId="0" applyFont="1" applyFill="1" applyBorder="1" applyAlignment="1" applyProtection="1">
      <alignment horizontal="center" vertical="center"/>
    </xf>
    <xf numFmtId="0" fontId="5" fillId="8" borderId="23" xfId="0" applyFont="1" applyFill="1" applyBorder="1" applyAlignment="1" applyProtection="1">
      <alignment horizontal="center" vertical="center" wrapText="1"/>
      <protection locked="0"/>
    </xf>
    <xf numFmtId="0" fontId="5" fillId="8" borderId="2" xfId="0" applyFont="1" applyFill="1" applyBorder="1" applyAlignment="1" applyProtection="1">
      <alignment horizontal="center" vertical="center" wrapText="1"/>
      <protection locked="0"/>
    </xf>
    <xf numFmtId="0" fontId="5" fillId="8" borderId="18" xfId="0" applyFont="1" applyFill="1" applyBorder="1" applyAlignment="1" applyProtection="1">
      <alignment horizontal="center" vertical="center" wrapText="1"/>
      <protection locked="0"/>
    </xf>
    <xf numFmtId="0" fontId="5" fillId="8" borderId="24" xfId="0" applyFont="1" applyFill="1" applyBorder="1" applyAlignment="1" applyProtection="1">
      <alignment horizontal="center" vertical="center" wrapText="1"/>
      <protection locked="0"/>
    </xf>
    <xf numFmtId="0" fontId="5" fillId="8" borderId="22" xfId="0" applyFont="1" applyFill="1" applyBorder="1" applyAlignment="1" applyProtection="1">
      <alignment horizontal="center" vertical="center" wrapText="1"/>
      <protection locked="0"/>
    </xf>
    <xf numFmtId="0" fontId="5" fillId="8" borderId="5" xfId="0" applyFont="1" applyFill="1" applyBorder="1" applyAlignment="1" applyProtection="1">
      <alignment horizontal="center" vertical="center" wrapText="1"/>
      <protection locked="0"/>
    </xf>
    <xf numFmtId="0" fontId="5" fillId="8" borderId="1" xfId="0" applyFont="1" applyFill="1" applyBorder="1" applyAlignment="1" applyProtection="1">
      <alignment horizontal="center" vertical="center" wrapText="1"/>
      <protection locked="0"/>
    </xf>
    <xf numFmtId="11" fontId="5" fillId="7" borderId="1" xfId="0" applyNumberFormat="1" applyFont="1" applyFill="1" applyBorder="1" applyAlignment="1" applyProtection="1">
      <alignment horizontal="center" vertical="center"/>
    </xf>
    <xf numFmtId="11" fontId="5" fillId="7" borderId="1" xfId="0" applyNumberFormat="1" applyFont="1" applyFill="1" applyBorder="1" applyAlignment="1" applyProtection="1">
      <alignment horizontal="center" vertical="center" wrapText="1"/>
    </xf>
    <xf numFmtId="0" fontId="5" fillId="7" borderId="1" xfId="0" applyFont="1" applyFill="1" applyBorder="1" applyAlignment="1" applyProtection="1">
      <alignment horizontal="center" vertical="center" wrapText="1"/>
    </xf>
    <xf numFmtId="0" fontId="5" fillId="7" borderId="17" xfId="0" applyFont="1" applyFill="1" applyBorder="1" applyAlignment="1" applyProtection="1">
      <alignment horizontal="center" vertical="center"/>
    </xf>
    <xf numFmtId="0" fontId="0" fillId="7" borderId="1" xfId="0" applyFont="1" applyFill="1" applyBorder="1" applyProtection="1"/>
    <xf numFmtId="0" fontId="0" fillId="7" borderId="1" xfId="0" applyFont="1" applyFill="1" applyBorder="1" applyAlignment="1" applyProtection="1">
      <alignment horizontal="center" vertical="center"/>
    </xf>
    <xf numFmtId="0" fontId="5" fillId="7" borderId="19" xfId="0" applyFont="1" applyFill="1" applyBorder="1" applyAlignment="1" applyProtection="1">
      <alignment horizontal="center" vertical="center"/>
    </xf>
    <xf numFmtId="0" fontId="0" fillId="7" borderId="3" xfId="0" applyFont="1" applyFill="1" applyBorder="1" applyProtection="1"/>
    <xf numFmtId="0" fontId="5" fillId="7" borderId="4" xfId="0" applyFont="1" applyFill="1" applyBorder="1" applyAlignment="1" applyProtection="1">
      <alignment horizontal="center" vertical="center"/>
    </xf>
    <xf numFmtId="0" fontId="5" fillId="7" borderId="1" xfId="0" applyFont="1" applyFill="1" applyBorder="1" applyProtection="1"/>
    <xf numFmtId="0" fontId="5" fillId="7" borderId="1" xfId="0" applyFont="1" applyFill="1" applyBorder="1" applyAlignment="1" applyProtection="1">
      <alignment horizontal="center" vertical="center"/>
    </xf>
    <xf numFmtId="0" fontId="5" fillId="7" borderId="3" xfId="0" applyFont="1" applyFill="1" applyBorder="1" applyAlignment="1" applyProtection="1">
      <alignment horizontal="center" vertical="center"/>
    </xf>
    <xf numFmtId="0" fontId="5" fillId="7" borderId="13" xfId="0" applyFont="1" applyFill="1" applyBorder="1" applyAlignment="1" applyProtection="1">
      <alignment horizontal="center" vertical="center"/>
    </xf>
    <xf numFmtId="0" fontId="0" fillId="7" borderId="1" xfId="0" applyFont="1" applyFill="1" applyBorder="1" applyAlignment="1" applyProtection="1">
      <alignment horizontal="center" vertical="center" wrapText="1"/>
    </xf>
    <xf numFmtId="0" fontId="0" fillId="7" borderId="1" xfId="0" applyNumberFormat="1" applyFont="1" applyFill="1" applyBorder="1" applyAlignment="1" applyProtection="1">
      <alignment horizontal="center" vertical="center"/>
    </xf>
    <xf numFmtId="0" fontId="0" fillId="7" borderId="3" xfId="0" applyFont="1" applyFill="1" applyBorder="1" applyAlignment="1" applyProtection="1">
      <alignment horizontal="center" vertical="center" wrapText="1"/>
    </xf>
    <xf numFmtId="0" fontId="0" fillId="7" borderId="3" xfId="0" applyNumberFormat="1" applyFont="1" applyFill="1" applyBorder="1" applyAlignment="1" applyProtection="1">
      <alignment horizontal="center" vertical="center"/>
    </xf>
    <xf numFmtId="0" fontId="13" fillId="9" borderId="0" xfId="0" applyFont="1" applyFill="1" applyBorder="1" applyAlignment="1" applyProtection="1">
      <alignment horizontal="center" vertical="center" wrapText="1"/>
      <protection locked="0"/>
    </xf>
    <xf numFmtId="0" fontId="14" fillId="9" borderId="17" xfId="0" applyFont="1" applyFill="1" applyBorder="1" applyAlignment="1" applyProtection="1">
      <alignment horizontal="center" vertical="center"/>
      <protection locked="0"/>
    </xf>
    <xf numFmtId="0" fontId="14" fillId="9" borderId="17" xfId="0" applyFont="1" applyFill="1" applyBorder="1" applyAlignment="1" applyProtection="1">
      <alignment horizontal="center" vertical="center" wrapText="1"/>
      <protection locked="0"/>
    </xf>
    <xf numFmtId="16" fontId="14" fillId="10" borderId="17" xfId="0" applyNumberFormat="1" applyFont="1" applyFill="1" applyBorder="1" applyAlignment="1" applyProtection="1">
      <alignment horizontal="center" vertical="center"/>
    </xf>
    <xf numFmtId="16" fontId="14" fillId="10" borderId="4" xfId="0" applyNumberFormat="1" applyFont="1" applyFill="1" applyBorder="1" applyAlignment="1" applyProtection="1">
      <alignment vertical="center" textRotation="90"/>
      <protection locked="0"/>
    </xf>
    <xf numFmtId="0" fontId="15" fillId="10" borderId="1" xfId="0" applyFont="1" applyFill="1" applyBorder="1" applyAlignment="1" applyProtection="1">
      <alignment horizontal="center" vertical="center" textRotation="90" wrapText="1"/>
      <protection locked="0"/>
    </xf>
    <xf numFmtId="0" fontId="14" fillId="10" borderId="1" xfId="0" applyNumberFormat="1" applyFont="1" applyFill="1" applyBorder="1" applyAlignment="1">
      <alignment horizontal="center" vertical="center"/>
    </xf>
    <xf numFmtId="0" fontId="14" fillId="10" borderId="1" xfId="0" applyNumberFormat="1" applyFont="1" applyFill="1" applyBorder="1" applyAlignment="1" applyProtection="1">
      <alignment horizontal="center" vertical="center"/>
    </xf>
    <xf numFmtId="0" fontId="16" fillId="10" borderId="1" xfId="0" applyFont="1" applyFill="1" applyBorder="1" applyAlignment="1" applyProtection="1">
      <alignment horizontal="center" vertical="center"/>
    </xf>
    <xf numFmtId="0" fontId="14" fillId="10" borderId="1" xfId="0" applyFont="1" applyFill="1" applyBorder="1" applyAlignment="1" applyProtection="1">
      <alignment horizontal="center" vertical="center"/>
    </xf>
    <xf numFmtId="0" fontId="15" fillId="10" borderId="4" xfId="0" applyFont="1" applyFill="1" applyBorder="1" applyAlignment="1" applyProtection="1">
      <alignment horizontal="center" vertical="center"/>
    </xf>
    <xf numFmtId="0" fontId="15" fillId="10" borderId="23" xfId="0" applyFont="1" applyFill="1" applyBorder="1" applyAlignment="1" applyProtection="1">
      <alignment horizontal="center" vertical="center" wrapText="1"/>
      <protection locked="0"/>
    </xf>
    <xf numFmtId="0" fontId="15" fillId="10" borderId="2" xfId="0" applyFont="1" applyFill="1" applyBorder="1" applyAlignment="1" applyProtection="1">
      <alignment horizontal="center" vertical="center" wrapText="1"/>
      <protection locked="0"/>
    </xf>
    <xf numFmtId="0" fontId="15" fillId="10" borderId="18" xfId="0" applyFont="1" applyFill="1" applyBorder="1" applyAlignment="1" applyProtection="1">
      <alignment horizontal="center" vertical="center" wrapText="1"/>
      <protection locked="0"/>
    </xf>
    <xf numFmtId="0" fontId="15" fillId="10" borderId="24" xfId="0" applyFont="1" applyFill="1" applyBorder="1" applyAlignment="1" applyProtection="1">
      <alignment horizontal="center" vertical="center" wrapText="1"/>
      <protection locked="0"/>
    </xf>
    <xf numFmtId="0" fontId="15" fillId="10" borderId="22" xfId="0" applyFont="1" applyFill="1" applyBorder="1" applyAlignment="1" applyProtection="1">
      <alignment horizontal="center" vertical="center" wrapText="1"/>
      <protection locked="0"/>
    </xf>
    <xf numFmtId="0" fontId="15" fillId="10" borderId="5" xfId="0" applyFont="1" applyFill="1" applyBorder="1" applyAlignment="1" applyProtection="1">
      <alignment horizontal="center" vertical="center" wrapText="1"/>
      <protection locked="0"/>
    </xf>
    <xf numFmtId="0" fontId="15" fillId="10" borderId="1" xfId="0" applyFont="1" applyFill="1" applyBorder="1" applyAlignment="1" applyProtection="1">
      <alignment horizontal="center" vertical="center" wrapText="1"/>
      <protection locked="0"/>
    </xf>
    <xf numFmtId="11" fontId="15" fillId="9" borderId="1" xfId="0" applyNumberFormat="1" applyFont="1" applyFill="1" applyBorder="1" applyAlignment="1" applyProtection="1">
      <alignment horizontal="center" vertical="center"/>
    </xf>
    <xf numFmtId="11" fontId="15" fillId="9" borderId="1" xfId="0" applyNumberFormat="1" applyFont="1" applyFill="1" applyBorder="1" applyAlignment="1" applyProtection="1">
      <alignment horizontal="center" vertical="center" wrapText="1"/>
    </xf>
    <xf numFmtId="0" fontId="15" fillId="9" borderId="1" xfId="0" applyFont="1" applyFill="1" applyBorder="1" applyAlignment="1" applyProtection="1">
      <alignment horizontal="center" vertical="center" wrapText="1"/>
    </xf>
    <xf numFmtId="0" fontId="15" fillId="9" borderId="17" xfId="0" applyFont="1" applyFill="1" applyBorder="1" applyAlignment="1" applyProtection="1">
      <alignment horizontal="center" vertical="center"/>
    </xf>
    <xf numFmtId="0" fontId="14" fillId="9" borderId="1" xfId="0" applyFont="1" applyFill="1" applyBorder="1" applyProtection="1"/>
    <xf numFmtId="0" fontId="14" fillId="9" borderId="1" xfId="0" applyFont="1" applyFill="1" applyBorder="1" applyAlignment="1" applyProtection="1">
      <alignment horizontal="center" vertical="center"/>
    </xf>
    <xf numFmtId="0" fontId="15" fillId="9" borderId="19" xfId="0" applyFont="1" applyFill="1" applyBorder="1" applyAlignment="1" applyProtection="1">
      <alignment horizontal="center" vertical="center"/>
    </xf>
    <xf numFmtId="0" fontId="14" fillId="9" borderId="3" xfId="0" applyFont="1" applyFill="1" applyBorder="1" applyProtection="1"/>
    <xf numFmtId="0" fontId="15" fillId="9" borderId="4" xfId="0" applyFont="1" applyFill="1" applyBorder="1" applyAlignment="1" applyProtection="1">
      <alignment horizontal="center" vertical="center"/>
    </xf>
    <xf numFmtId="0" fontId="15" fillId="9" borderId="1" xfId="0" applyFont="1" applyFill="1" applyBorder="1" applyProtection="1"/>
    <xf numFmtId="0" fontId="15" fillId="9" borderId="1" xfId="0" applyFont="1" applyFill="1" applyBorder="1" applyAlignment="1" applyProtection="1">
      <alignment horizontal="center" vertical="center"/>
    </xf>
    <xf numFmtId="0" fontId="15" fillId="9" borderId="3" xfId="0" applyFont="1" applyFill="1" applyBorder="1" applyAlignment="1" applyProtection="1">
      <alignment horizontal="center" vertical="center"/>
    </xf>
    <xf numFmtId="0" fontId="15" fillId="9" borderId="13" xfId="0" applyFont="1" applyFill="1" applyBorder="1" applyAlignment="1" applyProtection="1">
      <alignment horizontal="center" vertical="center"/>
    </xf>
    <xf numFmtId="0" fontId="14" fillId="9" borderId="1" xfId="0" applyFont="1" applyFill="1" applyBorder="1" applyAlignment="1" applyProtection="1">
      <alignment horizontal="center" vertical="center" wrapText="1"/>
    </xf>
    <xf numFmtId="0" fontId="14" fillId="9" borderId="1" xfId="0" applyNumberFormat="1" applyFont="1" applyFill="1" applyBorder="1" applyAlignment="1" applyProtection="1">
      <alignment horizontal="center" vertical="center"/>
    </xf>
    <xf numFmtId="0" fontId="14" fillId="9" borderId="3" xfId="0" applyFont="1" applyFill="1" applyBorder="1" applyAlignment="1" applyProtection="1">
      <alignment horizontal="center" vertical="center" wrapText="1"/>
    </xf>
    <xf numFmtId="0" fontId="14" fillId="9" borderId="3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43">
    <dxf>
      <font>
        <color theme="9" tint="-0.24994659260841701"/>
      </font>
      <fill>
        <patternFill>
          <bgColor theme="9" tint="0.59996337778862885"/>
        </patternFill>
      </fill>
    </dxf>
    <dxf>
      <font>
        <color rgb="FF0070C0"/>
      </font>
      <fill>
        <patternFill>
          <bgColor theme="3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3" tint="0.39994506668294322"/>
      </font>
      <fill>
        <patternFill>
          <bgColor theme="3" tint="0.79998168889431442"/>
        </patternFill>
      </fill>
    </dxf>
    <dxf>
      <font>
        <b/>
        <i val="0"/>
        <color theme="0" tint="-0.34998626667073579"/>
      </font>
      <fill>
        <patternFill>
          <bgColor theme="0" tint="-4.9989318521683403E-2"/>
        </patternFill>
      </fill>
    </dxf>
    <dxf>
      <fill>
        <patternFill>
          <bgColor rgb="FFFF0000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rgb="FF0070C0"/>
      </font>
      <fill>
        <patternFill>
          <bgColor theme="3" tint="0.79998168889431442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rgb="FF0070C0"/>
      </font>
      <fill>
        <patternFill>
          <bgColor theme="3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7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rgb="FF0070C0"/>
      </font>
      <fill>
        <patternFill>
          <bgColor theme="3" tint="0.79998168889431442"/>
        </patternFill>
      </fill>
    </dxf>
    <dxf>
      <font>
        <color rgb="FF0070C0"/>
      </font>
      <fill>
        <patternFill>
          <bgColor theme="3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7" tint="0.59996337778862885"/>
        </patternFill>
      </fill>
    </dxf>
    <dxf>
      <font>
        <b/>
        <i val="0"/>
        <color rgb="FF006600"/>
      </font>
      <fill>
        <patternFill>
          <bgColor theme="6" tint="0.59996337778862885"/>
        </patternFill>
      </fill>
      <border>
        <left style="thin">
          <color rgb="FF006600"/>
        </left>
        <right style="thin">
          <color rgb="FF006600"/>
        </right>
        <top style="thin">
          <color rgb="FF006600"/>
        </top>
        <bottom style="thin">
          <color rgb="FF006600"/>
        </bottom>
      </border>
    </dxf>
    <dxf>
      <font>
        <b/>
        <i val="0"/>
        <color rgb="FFC00000"/>
      </font>
      <fill>
        <patternFill>
          <bgColor theme="5" tint="0.59996337778862885"/>
        </patternFill>
      </fill>
    </dxf>
    <dxf>
      <fill>
        <patternFill>
          <bgColor rgb="FFFF0000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rgb="FF0070C0"/>
      </font>
      <fill>
        <patternFill>
          <bgColor theme="3" tint="0.79998168889431442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rgb="FF0070C0"/>
      </font>
      <fill>
        <patternFill>
          <bgColor theme="3" tint="0.79998168889431442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rgb="FF0070C0"/>
      </font>
      <fill>
        <patternFill>
          <bgColor theme="3" tint="0.79998168889431442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rgb="FF0070C0"/>
      </font>
      <fill>
        <patternFill>
          <bgColor theme="3" tint="0.79998168889431442"/>
        </patternFill>
      </fill>
    </dxf>
    <dxf>
      <font>
        <color rgb="FF0070C0"/>
      </font>
      <fill>
        <patternFill>
          <bgColor theme="3" tint="0.79998168889431442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rgb="FF0070C0"/>
      </font>
      <fill>
        <patternFill>
          <bgColor theme="3" tint="0.79998168889431442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rgb="FF0070C0"/>
      </font>
      <fill>
        <patternFill>
          <bgColor theme="3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7" tint="0.59996337778862885"/>
        </patternFill>
      </fill>
    </dxf>
    <dxf>
      <font>
        <b/>
        <i val="0"/>
        <color rgb="FF006600"/>
      </font>
      <fill>
        <patternFill>
          <bgColor theme="6" tint="0.59996337778862885"/>
        </patternFill>
      </fill>
      <border>
        <left style="thin">
          <color rgb="FF006600"/>
        </left>
        <right style="thin">
          <color rgb="FF006600"/>
        </right>
        <top style="thin">
          <color rgb="FF006600"/>
        </top>
        <bottom style="thin">
          <color rgb="FF006600"/>
        </bottom>
      </border>
    </dxf>
    <dxf>
      <font>
        <b/>
        <i val="0"/>
        <color rgb="FFC00000"/>
      </font>
      <fill>
        <patternFill>
          <bgColor theme="5" tint="0.5999633777886288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BFBFBF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D9D9D9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3CDDD"/>
      <rgbColor rgb="00FF99CC"/>
      <rgbColor rgb="00CC99FF"/>
      <rgbColor rgb="00FFCC99"/>
      <rgbColor rgb="003366FF"/>
      <rgbColor rgb="0033CCCC"/>
      <rgbColor rgb="0092D050"/>
      <rgbColor rgb="00FFC0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CC99"/>
      <color rgb="FF00B058"/>
      <color rgb="FFFF66FF"/>
      <color rgb="FFDFDA00"/>
      <color rgb="FFFF43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5.emf"/><Relationship Id="rId1" Type="http://schemas.openxmlformats.org/officeDocument/2006/relationships/image" Target="../media/image4.emf"/><Relationship Id="rId5" Type="http://schemas.openxmlformats.org/officeDocument/2006/relationships/image" Target="../media/image1.emf"/><Relationship Id="rId4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8.emf"/><Relationship Id="rId2" Type="http://schemas.openxmlformats.org/officeDocument/2006/relationships/image" Target="../media/image9.emf"/><Relationship Id="rId1" Type="http://schemas.openxmlformats.org/officeDocument/2006/relationships/image" Target="../media/image10.emf"/><Relationship Id="rId5" Type="http://schemas.openxmlformats.org/officeDocument/2006/relationships/image" Target="../media/image6.emf"/><Relationship Id="rId4" Type="http://schemas.openxmlformats.org/officeDocument/2006/relationships/image" Target="../media/image7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13.emf"/><Relationship Id="rId2" Type="http://schemas.openxmlformats.org/officeDocument/2006/relationships/image" Target="../media/image11.emf"/><Relationship Id="rId1" Type="http://schemas.openxmlformats.org/officeDocument/2006/relationships/image" Target="../media/image12.emf"/><Relationship Id="rId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67</xdr:col>
          <xdr:colOff>419100</xdr:colOff>
          <xdr:row>0</xdr:row>
          <xdr:rowOff>19050</xdr:rowOff>
        </xdr:from>
        <xdr:to>
          <xdr:col>68</xdr:col>
          <xdr:colOff>1200150</xdr:colOff>
          <xdr:row>2</xdr:row>
          <xdr:rowOff>0</xdr:rowOff>
        </xdr:to>
        <xdr:sp macro="" textlink="">
          <xdr:nvSpPr>
            <xdr:cNvPr id="55302" name="CommandButton_feuil28" hidden="1">
              <a:extLst>
                <a:ext uri="{63B3BB69-23CF-44E3-9099-C40C66FF867C}">
                  <a14:compatExt spid="_x0000_s55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66</xdr:col>
          <xdr:colOff>228600</xdr:colOff>
          <xdr:row>2</xdr:row>
          <xdr:rowOff>19050</xdr:rowOff>
        </xdr:from>
        <xdr:to>
          <xdr:col>68</xdr:col>
          <xdr:colOff>66675</xdr:colOff>
          <xdr:row>2</xdr:row>
          <xdr:rowOff>504825</xdr:rowOff>
        </xdr:to>
        <xdr:sp macro="" textlink="">
          <xdr:nvSpPr>
            <xdr:cNvPr id="55305" name="CommandButton1" hidden="1">
              <a:extLst>
                <a:ext uri="{63B3BB69-23CF-44E3-9099-C40C66FF867C}">
                  <a14:compatExt spid="_x0000_s55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68</xdr:col>
          <xdr:colOff>152400</xdr:colOff>
          <xdr:row>2</xdr:row>
          <xdr:rowOff>19050</xdr:rowOff>
        </xdr:from>
        <xdr:to>
          <xdr:col>69</xdr:col>
          <xdr:colOff>733425</xdr:colOff>
          <xdr:row>2</xdr:row>
          <xdr:rowOff>504825</xdr:rowOff>
        </xdr:to>
        <xdr:sp macro="" textlink="">
          <xdr:nvSpPr>
            <xdr:cNvPr id="55306" name="CommandButton_tri" hidden="1">
              <a:extLst>
                <a:ext uri="{63B3BB69-23CF-44E3-9099-C40C66FF867C}">
                  <a14:compatExt spid="_x0000_s55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66</xdr:col>
          <xdr:colOff>238125</xdr:colOff>
          <xdr:row>2</xdr:row>
          <xdr:rowOff>514350</xdr:rowOff>
        </xdr:from>
        <xdr:to>
          <xdr:col>68</xdr:col>
          <xdr:colOff>66675</xdr:colOff>
          <xdr:row>2</xdr:row>
          <xdr:rowOff>1009650</xdr:rowOff>
        </xdr:to>
        <xdr:sp macro="" textlink="">
          <xdr:nvSpPr>
            <xdr:cNvPr id="55307" name="CommandButton2" hidden="1">
              <a:extLst>
                <a:ext uri="{63B3BB69-23CF-44E3-9099-C40C66FF867C}">
                  <a14:compatExt spid="_x0000_s55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68</xdr:col>
          <xdr:colOff>152400</xdr:colOff>
          <xdr:row>2</xdr:row>
          <xdr:rowOff>523875</xdr:rowOff>
        </xdr:from>
        <xdr:to>
          <xdr:col>69</xdr:col>
          <xdr:colOff>742950</xdr:colOff>
          <xdr:row>2</xdr:row>
          <xdr:rowOff>1019175</xdr:rowOff>
        </xdr:to>
        <xdr:sp macro="" textlink="">
          <xdr:nvSpPr>
            <xdr:cNvPr id="55308" name="CommandButton3" hidden="1">
              <a:extLst>
                <a:ext uri="{63B3BB69-23CF-44E3-9099-C40C66FF867C}">
                  <a14:compatExt spid="_x0000_s55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67</xdr:col>
          <xdr:colOff>352425</xdr:colOff>
          <xdr:row>0</xdr:row>
          <xdr:rowOff>28575</xdr:rowOff>
        </xdr:from>
        <xdr:to>
          <xdr:col>68</xdr:col>
          <xdr:colOff>1123950</xdr:colOff>
          <xdr:row>2</xdr:row>
          <xdr:rowOff>0</xdr:rowOff>
        </xdr:to>
        <xdr:sp macro="" textlink="">
          <xdr:nvSpPr>
            <xdr:cNvPr id="57352" name="CommandButton4" hidden="1">
              <a:extLst>
                <a:ext uri="{63B3BB69-23CF-44E3-9099-C40C66FF867C}">
                  <a14:compatExt spid="_x0000_s57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66</xdr:col>
          <xdr:colOff>171450</xdr:colOff>
          <xdr:row>2</xdr:row>
          <xdr:rowOff>19050</xdr:rowOff>
        </xdr:from>
        <xdr:to>
          <xdr:col>68</xdr:col>
          <xdr:colOff>0</xdr:colOff>
          <xdr:row>2</xdr:row>
          <xdr:rowOff>504825</xdr:rowOff>
        </xdr:to>
        <xdr:sp macro="" textlink="">
          <xdr:nvSpPr>
            <xdr:cNvPr id="57353" name="CommandButton1" hidden="1">
              <a:extLst>
                <a:ext uri="{63B3BB69-23CF-44E3-9099-C40C66FF867C}">
                  <a14:compatExt spid="_x0000_s57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68</xdr:col>
          <xdr:colOff>85725</xdr:colOff>
          <xdr:row>2</xdr:row>
          <xdr:rowOff>19050</xdr:rowOff>
        </xdr:from>
        <xdr:to>
          <xdr:col>69</xdr:col>
          <xdr:colOff>657225</xdr:colOff>
          <xdr:row>2</xdr:row>
          <xdr:rowOff>504825</xdr:rowOff>
        </xdr:to>
        <xdr:sp macro="" textlink="">
          <xdr:nvSpPr>
            <xdr:cNvPr id="57354" name="CommandButton5" hidden="1">
              <a:extLst>
                <a:ext uri="{63B3BB69-23CF-44E3-9099-C40C66FF867C}">
                  <a14:compatExt spid="_x0000_s57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66</xdr:col>
          <xdr:colOff>180975</xdr:colOff>
          <xdr:row>2</xdr:row>
          <xdr:rowOff>514350</xdr:rowOff>
        </xdr:from>
        <xdr:to>
          <xdr:col>68</xdr:col>
          <xdr:colOff>0</xdr:colOff>
          <xdr:row>2</xdr:row>
          <xdr:rowOff>1000125</xdr:rowOff>
        </xdr:to>
        <xdr:sp macro="" textlink="">
          <xdr:nvSpPr>
            <xdr:cNvPr id="57355" name="CommandButton2" hidden="1">
              <a:extLst>
                <a:ext uri="{63B3BB69-23CF-44E3-9099-C40C66FF867C}">
                  <a14:compatExt spid="_x0000_s57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68</xdr:col>
          <xdr:colOff>85725</xdr:colOff>
          <xdr:row>2</xdr:row>
          <xdr:rowOff>523875</xdr:rowOff>
        </xdr:from>
        <xdr:to>
          <xdr:col>69</xdr:col>
          <xdr:colOff>666750</xdr:colOff>
          <xdr:row>2</xdr:row>
          <xdr:rowOff>1009650</xdr:rowOff>
        </xdr:to>
        <xdr:sp macro="" textlink="">
          <xdr:nvSpPr>
            <xdr:cNvPr id="57356" name="CommandButton3" hidden="1">
              <a:extLst>
                <a:ext uri="{63B3BB69-23CF-44E3-9099-C40C66FF867C}">
                  <a14:compatExt spid="_x0000_s57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409575</xdr:colOff>
          <xdr:row>0</xdr:row>
          <xdr:rowOff>0</xdr:rowOff>
        </xdr:from>
        <xdr:to>
          <xdr:col>11</xdr:col>
          <xdr:colOff>2495550</xdr:colOff>
          <xdr:row>1</xdr:row>
          <xdr:rowOff>295275</xdr:rowOff>
        </xdr:to>
        <xdr:sp macro="" textlink="">
          <xdr:nvSpPr>
            <xdr:cNvPr id="29675" name="CommandButton5" hidden="1">
              <a:extLst>
                <a:ext uri="{63B3BB69-23CF-44E3-9099-C40C66FF867C}">
                  <a14:compatExt spid="_x0000_s29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409575</xdr:colOff>
          <xdr:row>1</xdr:row>
          <xdr:rowOff>333375</xdr:rowOff>
        </xdr:from>
        <xdr:to>
          <xdr:col>11</xdr:col>
          <xdr:colOff>2505075</xdr:colOff>
          <xdr:row>2</xdr:row>
          <xdr:rowOff>466725</xdr:rowOff>
        </xdr:to>
        <xdr:sp macro="" textlink="">
          <xdr:nvSpPr>
            <xdr:cNvPr id="29676" name="CommandButton2" hidden="1">
              <a:extLst>
                <a:ext uri="{63B3BB69-23CF-44E3-9099-C40C66FF867C}">
                  <a14:compatExt spid="_x0000_s29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381000</xdr:colOff>
          <xdr:row>0</xdr:row>
          <xdr:rowOff>47625</xdr:rowOff>
        </xdr:from>
        <xdr:to>
          <xdr:col>6</xdr:col>
          <xdr:colOff>285750</xdr:colOff>
          <xdr:row>1</xdr:row>
          <xdr:rowOff>219075</xdr:rowOff>
        </xdr:to>
        <xdr:sp macro="" textlink="">
          <xdr:nvSpPr>
            <xdr:cNvPr id="29677" name="CommandButton1" hidden="1">
              <a:extLst>
                <a:ext uri="{63B3BB69-23CF-44E3-9099-C40C66FF867C}">
                  <a14:compatExt spid="_x0000_s29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333375</xdr:colOff>
          <xdr:row>0</xdr:row>
          <xdr:rowOff>57150</xdr:rowOff>
        </xdr:from>
        <xdr:to>
          <xdr:col>8</xdr:col>
          <xdr:colOff>123825</xdr:colOff>
          <xdr:row>1</xdr:row>
          <xdr:rowOff>219075</xdr:rowOff>
        </xdr:to>
        <xdr:sp macro="" textlink="">
          <xdr:nvSpPr>
            <xdr:cNvPr id="29678" name="CommandButton3" hidden="1">
              <a:extLst>
                <a:ext uri="{63B3BB69-23CF-44E3-9099-C40C66FF867C}">
                  <a14:compatExt spid="_x0000_s29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8.xml"/><Relationship Id="rId13" Type="http://schemas.openxmlformats.org/officeDocument/2006/relationships/image" Target="../media/image10.emf"/><Relationship Id="rId3" Type="http://schemas.openxmlformats.org/officeDocument/2006/relationships/vmlDrawing" Target="../drawings/vmlDrawing2.vml"/><Relationship Id="rId7" Type="http://schemas.openxmlformats.org/officeDocument/2006/relationships/image" Target="../media/image7.emf"/><Relationship Id="rId12" Type="http://schemas.openxmlformats.org/officeDocument/2006/relationships/control" Target="../activeX/activeX10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7.xml"/><Relationship Id="rId11" Type="http://schemas.openxmlformats.org/officeDocument/2006/relationships/image" Target="../media/image9.emf"/><Relationship Id="rId5" Type="http://schemas.openxmlformats.org/officeDocument/2006/relationships/image" Target="../media/image6.emf"/><Relationship Id="rId10" Type="http://schemas.openxmlformats.org/officeDocument/2006/relationships/control" Target="../activeX/activeX9.xml"/><Relationship Id="rId4" Type="http://schemas.openxmlformats.org/officeDocument/2006/relationships/control" Target="../activeX/activeX6.xml"/><Relationship Id="rId9" Type="http://schemas.openxmlformats.org/officeDocument/2006/relationships/image" Target="../media/image8.emf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3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12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12.xml"/><Relationship Id="rId11" Type="http://schemas.openxmlformats.org/officeDocument/2006/relationships/image" Target="../media/image14.emf"/><Relationship Id="rId5" Type="http://schemas.openxmlformats.org/officeDocument/2006/relationships/image" Target="../media/image11.emf"/><Relationship Id="rId10" Type="http://schemas.openxmlformats.org/officeDocument/2006/relationships/control" Target="../activeX/activeX14.xml"/><Relationship Id="rId4" Type="http://schemas.openxmlformats.org/officeDocument/2006/relationships/control" Target="../activeX/activeX11.xml"/><Relationship Id="rId9" Type="http://schemas.openxmlformats.org/officeDocument/2006/relationships/image" Target="../media/image13.emf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8">
    <tabColor rgb="FFFF80FF"/>
  </sheetPr>
  <dimension ref="A1:BS162"/>
  <sheetViews>
    <sheetView tabSelected="1" zoomScaleNormal="100" workbookViewId="0">
      <pane xSplit="6" ySplit="3" topLeftCell="AI112" activePane="bottomRight" state="frozen"/>
      <selection activeCell="AL162" sqref="AL162"/>
      <selection pane="topRight" activeCell="AL162" sqref="AL162"/>
      <selection pane="bottomLeft" activeCell="AL162" sqref="AL162"/>
      <selection pane="bottomRight" activeCell="AJ114" sqref="AJ114"/>
    </sheetView>
  </sheetViews>
  <sheetFormatPr baseColWidth="10" defaultColWidth="9.140625" defaultRowHeight="15" x14ac:dyDescent="0.25"/>
  <cols>
    <col min="1" max="1" width="26.7109375" style="59" customWidth="1"/>
    <col min="2" max="2" width="12.42578125" style="59" customWidth="1"/>
    <col min="3" max="5" width="11.140625" style="59" customWidth="1"/>
    <col min="6" max="6" width="12" style="59" customWidth="1"/>
    <col min="7" max="31" width="3.7109375" style="56" customWidth="1"/>
    <col min="32" max="32" width="3.7109375" style="57" customWidth="1"/>
    <col min="33" max="64" width="3.7109375" style="56" customWidth="1"/>
    <col min="65" max="65" width="8.140625" style="59" customWidth="1"/>
    <col min="66" max="66" width="6.7109375" style="59" customWidth="1"/>
    <col min="67" max="67" width="13.7109375" style="56" customWidth="1"/>
    <col min="68" max="68" width="20.28515625" style="56" customWidth="1"/>
    <col min="69" max="69" width="19.7109375" style="56" customWidth="1"/>
    <col min="70" max="70" width="16.85546875" style="56" customWidth="1"/>
    <col min="71" max="16384" width="9.140625" style="56"/>
  </cols>
  <sheetData>
    <row r="1" spans="1:69" ht="11.25" customHeight="1" x14ac:dyDescent="0.25">
      <c r="A1" s="147" t="s">
        <v>56</v>
      </c>
      <c r="B1" s="116"/>
      <c r="C1" s="37"/>
      <c r="D1" s="37"/>
      <c r="E1" s="37"/>
      <c r="F1" s="37"/>
      <c r="G1" s="55"/>
      <c r="AX1" s="58"/>
      <c r="AY1" s="58"/>
    </row>
    <row r="2" spans="1:69" ht="27.75" customHeight="1" x14ac:dyDescent="0.25">
      <c r="A2" s="117"/>
      <c r="B2" s="117"/>
      <c r="C2" s="38"/>
      <c r="D2" s="38"/>
      <c r="E2" s="38"/>
      <c r="F2" s="41"/>
      <c r="G2" s="60" t="str">
        <f t="shared" ref="G2:AL2" si="0">IF(AND(COUNTIF(G4:G150,"E")=0,COUNTIF(G4:G150,"C")=0),"",IF(AND(COUNTIF(G4:G150,"E")&gt;0,COUNTIF(G4:G150,"C")=0),"E",IF(AND(COUNTIF(G4:G150,"E")=0,COUNTIF(G4:G150,"C")&gt;0),"C",IF(AND(COUNTIF(G4:G150,"E")&gt;0,COUNTIF(G4:G150,"C")&gt;0),"M"))))</f>
        <v/>
      </c>
      <c r="H2" s="60" t="str">
        <f t="shared" si="0"/>
        <v/>
      </c>
      <c r="I2" s="60" t="str">
        <f t="shared" si="0"/>
        <v/>
      </c>
      <c r="J2" s="60" t="str">
        <f t="shared" si="0"/>
        <v/>
      </c>
      <c r="K2" s="60" t="str">
        <f t="shared" si="0"/>
        <v/>
      </c>
      <c r="L2" s="60" t="str">
        <f t="shared" si="0"/>
        <v/>
      </c>
      <c r="M2" s="60" t="str">
        <f t="shared" si="0"/>
        <v/>
      </c>
      <c r="N2" s="60" t="str">
        <f t="shared" si="0"/>
        <v/>
      </c>
      <c r="O2" s="60" t="str">
        <f t="shared" si="0"/>
        <v/>
      </c>
      <c r="P2" s="60" t="str">
        <f t="shared" si="0"/>
        <v/>
      </c>
      <c r="Q2" s="60" t="str">
        <f t="shared" si="0"/>
        <v/>
      </c>
      <c r="R2" s="60" t="str">
        <f t="shared" si="0"/>
        <v/>
      </c>
      <c r="S2" s="60" t="str">
        <f t="shared" si="0"/>
        <v/>
      </c>
      <c r="T2" s="60" t="str">
        <f t="shared" si="0"/>
        <v/>
      </c>
      <c r="U2" s="60" t="str">
        <f t="shared" si="0"/>
        <v/>
      </c>
      <c r="V2" s="60" t="str">
        <f t="shared" si="0"/>
        <v/>
      </c>
      <c r="W2" s="60" t="str">
        <f t="shared" si="0"/>
        <v/>
      </c>
      <c r="X2" s="60" t="str">
        <f t="shared" si="0"/>
        <v/>
      </c>
      <c r="Y2" s="60" t="str">
        <f t="shared" si="0"/>
        <v/>
      </c>
      <c r="Z2" s="60" t="str">
        <f t="shared" si="0"/>
        <v/>
      </c>
      <c r="AA2" s="60" t="str">
        <f t="shared" si="0"/>
        <v/>
      </c>
      <c r="AB2" s="60" t="str">
        <f t="shared" si="0"/>
        <v/>
      </c>
      <c r="AC2" s="60" t="str">
        <f t="shared" si="0"/>
        <v/>
      </c>
      <c r="AD2" s="60" t="str">
        <f t="shared" si="0"/>
        <v/>
      </c>
      <c r="AE2" s="60" t="str">
        <f t="shared" si="0"/>
        <v/>
      </c>
      <c r="AF2" s="60" t="str">
        <f t="shared" si="0"/>
        <v/>
      </c>
      <c r="AG2" s="60" t="str">
        <f t="shared" si="0"/>
        <v/>
      </c>
      <c r="AH2" s="60" t="str">
        <f t="shared" si="0"/>
        <v/>
      </c>
      <c r="AI2" s="60" t="str">
        <f t="shared" si="0"/>
        <v/>
      </c>
      <c r="AJ2" s="60" t="str">
        <f t="shared" si="0"/>
        <v/>
      </c>
      <c r="AK2" s="60" t="str">
        <f t="shared" si="0"/>
        <v/>
      </c>
      <c r="AL2" s="60" t="str">
        <f t="shared" si="0"/>
        <v/>
      </c>
      <c r="AM2" s="60" t="str">
        <f t="shared" ref="AM2:BL2" si="1">IF(AND(COUNTIF(AM4:AM150,"E")=0,COUNTIF(AM4:AM150,"C")=0),"",IF(AND(COUNTIF(AM4:AM150,"E")&gt;0,COUNTIF(AM4:AM150,"C")=0),"E",IF(AND(COUNTIF(AM4:AM150,"E")=0,COUNTIF(AM4:AM150,"C")&gt;0),"C",IF(AND(COUNTIF(AM4:AM150,"E")&gt;0,COUNTIF(AM4:AM150,"C")&gt;0),"M"))))</f>
        <v/>
      </c>
      <c r="AN2" s="60" t="str">
        <f t="shared" si="1"/>
        <v/>
      </c>
      <c r="AO2" s="60" t="str">
        <f t="shared" si="1"/>
        <v/>
      </c>
      <c r="AP2" s="60" t="str">
        <f t="shared" si="1"/>
        <v/>
      </c>
      <c r="AQ2" s="60" t="str">
        <f t="shared" si="1"/>
        <v/>
      </c>
      <c r="AR2" s="60" t="str">
        <f t="shared" si="1"/>
        <v/>
      </c>
      <c r="AS2" s="60" t="str">
        <f t="shared" si="1"/>
        <v/>
      </c>
      <c r="AT2" s="60" t="str">
        <f t="shared" si="1"/>
        <v/>
      </c>
      <c r="AU2" s="60" t="str">
        <f t="shared" si="1"/>
        <v/>
      </c>
      <c r="AV2" s="60" t="str">
        <f t="shared" si="1"/>
        <v/>
      </c>
      <c r="AW2" s="60" t="str">
        <f t="shared" si="1"/>
        <v/>
      </c>
      <c r="AX2" s="60" t="str">
        <f t="shared" si="1"/>
        <v/>
      </c>
      <c r="AY2" s="60" t="str">
        <f t="shared" si="1"/>
        <v/>
      </c>
      <c r="AZ2" s="60" t="str">
        <f t="shared" si="1"/>
        <v/>
      </c>
      <c r="BA2" s="60" t="str">
        <f t="shared" si="1"/>
        <v/>
      </c>
      <c r="BB2" s="60" t="str">
        <f>IF(AND(COUNTIF(BB4:BB150,"E")=0,COUNTIF(BB4:BB150,"C")=0),"",IF(AND(COUNTIF(BB4:BB150,"E")&gt;0,COUNTIF(BB4:BB150,"C")=0),"E",IF(AND(COUNTIF(BB4:BB150,"E")=0,COUNTIF(BB4:BB150,"C")&gt;0),"C",IF(AND(COUNTIF(BB4:BB150,"E")&gt;0,COUNTIF(BB4:BB150,"C")&gt;0),"M"))))</f>
        <v/>
      </c>
      <c r="BC2" s="60" t="str">
        <f t="shared" si="1"/>
        <v/>
      </c>
      <c r="BD2" s="60" t="str">
        <f t="shared" si="1"/>
        <v/>
      </c>
      <c r="BE2" s="60" t="str">
        <f t="shared" si="1"/>
        <v/>
      </c>
      <c r="BF2" s="60" t="str">
        <f t="shared" si="1"/>
        <v/>
      </c>
      <c r="BG2" s="60" t="str">
        <f t="shared" si="1"/>
        <v/>
      </c>
      <c r="BH2" s="60" t="str">
        <f t="shared" si="1"/>
        <v/>
      </c>
      <c r="BI2" s="60" t="str">
        <f t="shared" si="1"/>
        <v/>
      </c>
      <c r="BJ2" s="60" t="str">
        <f t="shared" si="1"/>
        <v/>
      </c>
      <c r="BK2" s="60" t="str">
        <f t="shared" si="1"/>
        <v/>
      </c>
      <c r="BL2" s="60" t="str">
        <f t="shared" si="1"/>
        <v/>
      </c>
    </row>
    <row r="3" spans="1:69" ht="81.75" customHeight="1" x14ac:dyDescent="0.25">
      <c r="A3" s="148" t="s">
        <v>0</v>
      </c>
      <c r="B3" s="149" t="s">
        <v>2</v>
      </c>
      <c r="C3" s="149" t="s">
        <v>10</v>
      </c>
      <c r="D3" s="148" t="s">
        <v>1</v>
      </c>
      <c r="E3" s="148" t="s">
        <v>31</v>
      </c>
      <c r="F3" s="150" t="s">
        <v>7</v>
      </c>
      <c r="G3" s="151"/>
      <c r="H3" s="151"/>
      <c r="I3" s="151"/>
      <c r="J3" s="151"/>
      <c r="K3" s="151"/>
      <c r="L3" s="151"/>
      <c r="M3" s="151"/>
      <c r="N3" s="151"/>
      <c r="O3" s="151"/>
      <c r="P3" s="151"/>
      <c r="Q3" s="151"/>
      <c r="R3" s="151"/>
      <c r="S3" s="151"/>
      <c r="T3" s="151"/>
      <c r="U3" s="151"/>
      <c r="V3" s="151"/>
      <c r="W3" s="151"/>
      <c r="X3" s="151"/>
      <c r="Y3" s="151"/>
      <c r="Z3" s="151"/>
      <c r="AA3" s="151"/>
      <c r="AB3" s="151"/>
      <c r="AC3" s="151"/>
      <c r="AD3" s="151"/>
      <c r="AE3" s="151"/>
      <c r="AF3" s="151"/>
      <c r="AG3" s="151"/>
      <c r="AH3" s="151"/>
      <c r="AI3" s="151"/>
      <c r="AJ3" s="151"/>
      <c r="AK3" s="151"/>
      <c r="AL3" s="151"/>
      <c r="AM3" s="151"/>
      <c r="AN3" s="151"/>
      <c r="AO3" s="151"/>
      <c r="AP3" s="151"/>
      <c r="AQ3" s="151"/>
      <c r="AR3" s="151"/>
      <c r="AS3" s="151"/>
      <c r="AT3" s="151"/>
      <c r="AU3" s="151"/>
      <c r="AV3" s="151"/>
      <c r="AW3" s="151"/>
      <c r="AX3" s="151"/>
      <c r="AY3" s="151"/>
      <c r="AZ3" s="151"/>
      <c r="BA3" s="151"/>
      <c r="BB3" s="151"/>
      <c r="BC3" s="151"/>
      <c r="BD3" s="151"/>
      <c r="BE3" s="151"/>
      <c r="BF3" s="151"/>
      <c r="BG3" s="151"/>
      <c r="BH3" s="151"/>
      <c r="BI3" s="151"/>
      <c r="BJ3" s="151"/>
      <c r="BK3" s="151"/>
      <c r="BL3" s="151"/>
      <c r="BM3" s="152" t="s">
        <v>17</v>
      </c>
      <c r="BN3" s="152" t="s">
        <v>18</v>
      </c>
    </row>
    <row r="4" spans="1:69" ht="18" customHeight="1" x14ac:dyDescent="0.25">
      <c r="A4" s="31"/>
      <c r="B4" s="26"/>
      <c r="C4" s="29"/>
      <c r="D4" s="2"/>
      <c r="E4" s="4"/>
      <c r="F4" s="153" t="str">
        <f>IF(B4="","",IF(C4="F",INDEX(Barèmes!$A$1:$A$7,MATCH((YEAR($B4)),Barèmes!$B$1:$B$7,-1)),INDEX(Barèmes!$C$1:$C$7,MATCH((YEAR($B4)),Barèmes!$B$1:$B$7,-1))))</f>
        <v/>
      </c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  <c r="AP4" s="61"/>
      <c r="AQ4" s="61"/>
      <c r="AR4" s="61"/>
      <c r="AS4" s="61"/>
      <c r="AT4" s="61"/>
      <c r="AU4" s="61"/>
      <c r="AV4" s="61"/>
      <c r="AW4" s="61"/>
      <c r="AX4" s="61"/>
      <c r="AY4" s="61"/>
      <c r="AZ4" s="61"/>
      <c r="BA4" s="61"/>
      <c r="BB4" s="61"/>
      <c r="BC4" s="61"/>
      <c r="BD4" s="61"/>
      <c r="BE4" s="61"/>
      <c r="BF4" s="61"/>
      <c r="BG4" s="61"/>
      <c r="BH4" s="61"/>
      <c r="BI4" s="61"/>
      <c r="BJ4" s="61"/>
      <c r="BK4" s="61"/>
      <c r="BL4" s="61"/>
      <c r="BM4" s="155">
        <f t="shared" ref="BM4:BM34" si="2">SUM((SUM(COUNTIF(G4:BL4,"E"))),SUM(COUNTIF(G4:BL4,"c")))</f>
        <v>0</v>
      </c>
      <c r="BN4" s="155">
        <f t="shared" ref="BN4:BN34" si="3">SUM(COUNTIF(G4:BL4,"c"))</f>
        <v>0</v>
      </c>
    </row>
    <row r="5" spans="1:69" ht="18" customHeight="1" x14ac:dyDescent="0.25">
      <c r="A5" s="31"/>
      <c r="B5" s="26"/>
      <c r="C5" s="29"/>
      <c r="D5" s="2"/>
      <c r="E5" s="4"/>
      <c r="F5" s="153" t="str">
        <f>IF(B5="","",IF(C5="F",INDEX(Barèmes!$A$1:$A$7,MATCH((YEAR($B5)),Barèmes!$B$1:$B$7,-1)),INDEX(Barèmes!$C$1:$C$7,MATCH((YEAR($B5)),Barèmes!$B$1:$B$7,-1))))</f>
        <v/>
      </c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  <c r="BM5" s="155">
        <f t="shared" si="2"/>
        <v>0</v>
      </c>
      <c r="BN5" s="155">
        <f t="shared" si="3"/>
        <v>0</v>
      </c>
    </row>
    <row r="6" spans="1:69" ht="18" customHeight="1" x14ac:dyDescent="0.25">
      <c r="A6" s="31"/>
      <c r="B6" s="26"/>
      <c r="C6" s="29"/>
      <c r="D6" s="2"/>
      <c r="E6" s="4"/>
      <c r="F6" s="153" t="str">
        <f>IF(B6="","",IF(C6="F",INDEX(Barèmes!$A$1:$A$7,MATCH((YEAR($B6)),Barèmes!$B$1:$B$7,-1)),INDEX(Barèmes!$C$1:$C$7,MATCH((YEAR($B6)),Barèmes!$B$1:$B$7,-1))))</f>
        <v/>
      </c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AV6" s="61"/>
      <c r="AW6" s="61"/>
      <c r="AX6" s="61"/>
      <c r="AY6" s="61"/>
      <c r="AZ6" s="61"/>
      <c r="BA6" s="61"/>
      <c r="BB6" s="61"/>
      <c r="BC6" s="61"/>
      <c r="BD6" s="61"/>
      <c r="BE6" s="61"/>
      <c r="BF6" s="61"/>
      <c r="BG6" s="61"/>
      <c r="BH6" s="61"/>
      <c r="BI6" s="61"/>
      <c r="BJ6" s="61"/>
      <c r="BK6" s="61"/>
      <c r="BL6" s="61"/>
      <c r="BM6" s="155">
        <f t="shared" si="2"/>
        <v>0</v>
      </c>
      <c r="BN6" s="155">
        <f t="shared" si="3"/>
        <v>0</v>
      </c>
    </row>
    <row r="7" spans="1:69" ht="18" customHeight="1" x14ac:dyDescent="0.25">
      <c r="A7" s="31"/>
      <c r="B7" s="26"/>
      <c r="C7" s="29"/>
      <c r="D7" s="2"/>
      <c r="E7" s="4"/>
      <c r="F7" s="153" t="str">
        <f>IF(B7="","",IF(C7="F",INDEX(Barèmes!$A$1:$A$7,MATCH((YEAR($B7)),Barèmes!$B$1:$B$7,-1)),INDEX(Barèmes!$C$1:$C$7,MATCH((YEAR($B7)),Barèmes!$B$1:$B$7,-1))))</f>
        <v/>
      </c>
      <c r="G7" s="61"/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1"/>
      <c r="AI7" s="61"/>
      <c r="AJ7" s="61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61"/>
      <c r="AW7" s="61"/>
      <c r="AX7" s="61"/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  <c r="BL7" s="61"/>
      <c r="BM7" s="155">
        <f t="shared" si="2"/>
        <v>0</v>
      </c>
      <c r="BN7" s="155">
        <f t="shared" si="3"/>
        <v>0</v>
      </c>
    </row>
    <row r="8" spans="1:69" ht="18" customHeight="1" x14ac:dyDescent="0.25">
      <c r="A8" s="31"/>
      <c r="B8" s="26"/>
      <c r="C8" s="29"/>
      <c r="D8" s="2"/>
      <c r="E8" s="4"/>
      <c r="F8" s="153" t="str">
        <f>IF(B8="","",IF(C8="F",INDEX(Barèmes!$A$1:$A$7,MATCH((YEAR($B8)),Barèmes!$B$1:$B$7,-1)),INDEX(Barèmes!$C$1:$C$7,MATCH((YEAR($B8)),Barèmes!$B$1:$B$7,-1))))</f>
        <v/>
      </c>
      <c r="G8" s="61"/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61"/>
      <c r="AV8" s="61"/>
      <c r="AW8" s="61"/>
      <c r="AX8" s="61"/>
      <c r="AY8" s="61"/>
      <c r="AZ8" s="61"/>
      <c r="BA8" s="61"/>
      <c r="BB8" s="61"/>
      <c r="BC8" s="61"/>
      <c r="BD8" s="61"/>
      <c r="BE8" s="61"/>
      <c r="BF8" s="61"/>
      <c r="BG8" s="61"/>
      <c r="BH8" s="61"/>
      <c r="BI8" s="61"/>
      <c r="BJ8" s="61"/>
      <c r="BK8" s="61"/>
      <c r="BL8" s="61"/>
      <c r="BM8" s="155">
        <f t="shared" si="2"/>
        <v>0</v>
      </c>
      <c r="BN8" s="155">
        <f t="shared" si="3"/>
        <v>0</v>
      </c>
    </row>
    <row r="9" spans="1:69" ht="18" customHeight="1" x14ac:dyDescent="0.25">
      <c r="A9" s="31"/>
      <c r="B9" s="26"/>
      <c r="C9" s="29"/>
      <c r="D9" s="2"/>
      <c r="E9" s="4"/>
      <c r="F9" s="153" t="str">
        <f>IF(B9="","",IF(C9="F",INDEX(Barèmes!$A$1:$A$7,MATCH((YEAR($B9)),Barèmes!$B$1:$B$7,-1)),INDEX(Barèmes!$C$1:$C$7,MATCH((YEAR($B9)),Barèmes!$B$1:$B$7,-1))))</f>
        <v/>
      </c>
      <c r="G9" s="61"/>
      <c r="H9" s="61"/>
      <c r="I9" s="61"/>
      <c r="J9" s="61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  <c r="AA9" s="61"/>
      <c r="AB9" s="61"/>
      <c r="AC9" s="61"/>
      <c r="AD9" s="61"/>
      <c r="AE9" s="61"/>
      <c r="AF9" s="61"/>
      <c r="AG9" s="61"/>
      <c r="AH9" s="61"/>
      <c r="AI9" s="61"/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61"/>
      <c r="AX9" s="61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1"/>
      <c r="BJ9" s="61"/>
      <c r="BK9" s="61"/>
      <c r="BL9" s="61"/>
      <c r="BM9" s="155">
        <f t="shared" si="2"/>
        <v>0</v>
      </c>
      <c r="BN9" s="155">
        <f t="shared" si="3"/>
        <v>0</v>
      </c>
      <c r="BQ9" s="62"/>
    </row>
    <row r="10" spans="1:69" ht="18" customHeight="1" x14ac:dyDescent="0.25">
      <c r="A10" s="31"/>
      <c r="B10" s="26"/>
      <c r="C10" s="29"/>
      <c r="D10" s="2"/>
      <c r="E10" s="4"/>
      <c r="F10" s="153" t="str">
        <f>IF(B10="","",IF(C10="F",INDEX(Barèmes!$A$1:$A$7,MATCH((YEAR($B10)),Barèmes!$B$1:$B$7,-1)),INDEX(Barèmes!$C$1:$C$7,MATCH((YEAR($B10)),Barèmes!$B$1:$B$7,-1))))</f>
        <v/>
      </c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1"/>
      <c r="V10" s="61"/>
      <c r="W10" s="61"/>
      <c r="X10" s="61"/>
      <c r="Y10" s="61"/>
      <c r="Z10" s="61"/>
      <c r="AA10" s="61"/>
      <c r="AB10" s="61"/>
      <c r="AC10" s="61"/>
      <c r="AD10" s="61"/>
      <c r="AE10" s="61"/>
      <c r="AF10" s="61"/>
      <c r="AG10" s="61"/>
      <c r="AH10" s="61"/>
      <c r="AI10" s="61"/>
      <c r="AJ10" s="61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61"/>
      <c r="AX10" s="61"/>
      <c r="AY10" s="61"/>
      <c r="AZ10" s="61"/>
      <c r="BA10" s="61"/>
      <c r="BB10" s="61"/>
      <c r="BC10" s="61"/>
      <c r="BD10" s="61"/>
      <c r="BE10" s="61"/>
      <c r="BF10" s="61"/>
      <c r="BG10" s="61"/>
      <c r="BH10" s="61"/>
      <c r="BI10" s="61"/>
      <c r="BJ10" s="61"/>
      <c r="BK10" s="61"/>
      <c r="BL10" s="61"/>
      <c r="BM10" s="155">
        <f t="shared" si="2"/>
        <v>0</v>
      </c>
      <c r="BN10" s="155">
        <f t="shared" si="3"/>
        <v>0</v>
      </c>
      <c r="BQ10" s="62"/>
    </row>
    <row r="11" spans="1:69" ht="18" customHeight="1" x14ac:dyDescent="0.25">
      <c r="A11" s="31"/>
      <c r="B11" s="26"/>
      <c r="C11" s="29"/>
      <c r="D11" s="2"/>
      <c r="E11" s="4"/>
      <c r="F11" s="153" t="str">
        <f>IF(B11="","",IF(C11="F",INDEX(Barèmes!$A$1:$A$7,MATCH((YEAR($B11)),Barèmes!$B$1:$B$7,-1)),INDEX(Barèmes!$C$1:$C$7,MATCH((YEAR($B11)),Barèmes!$B$1:$B$7,-1))))</f>
        <v/>
      </c>
      <c r="G11" s="61"/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/>
      <c r="AJ11" s="61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61"/>
      <c r="AX11" s="61"/>
      <c r="AY11" s="61"/>
      <c r="AZ11" s="61"/>
      <c r="BA11" s="61"/>
      <c r="BB11" s="61"/>
      <c r="BC11" s="61"/>
      <c r="BD11" s="61"/>
      <c r="BE11" s="61"/>
      <c r="BF11" s="61"/>
      <c r="BG11" s="61"/>
      <c r="BH11" s="61"/>
      <c r="BI11" s="61"/>
      <c r="BJ11" s="61"/>
      <c r="BK11" s="61"/>
      <c r="BL11" s="61"/>
      <c r="BM11" s="155">
        <f t="shared" si="2"/>
        <v>0</v>
      </c>
      <c r="BN11" s="155">
        <f t="shared" si="3"/>
        <v>0</v>
      </c>
      <c r="BQ11" s="62"/>
    </row>
    <row r="12" spans="1:69" ht="18" customHeight="1" x14ac:dyDescent="0.25">
      <c r="A12" s="31"/>
      <c r="B12" s="26"/>
      <c r="C12" s="29"/>
      <c r="D12" s="2"/>
      <c r="E12" s="4"/>
      <c r="F12" s="153" t="str">
        <f>IF(B12="","",IF(C12="F",INDEX(Barèmes!$A$1:$A$7,MATCH((YEAR($B12)),Barèmes!$B$1:$B$7,-1)),INDEX(Barèmes!$C$1:$C$7,MATCH((YEAR($B12)),Barèmes!$B$1:$B$7,-1))))</f>
        <v/>
      </c>
      <c r="G12" s="61"/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I12" s="61"/>
      <c r="AJ12" s="61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61"/>
      <c r="AX12" s="61"/>
      <c r="AY12" s="61"/>
      <c r="AZ12" s="61"/>
      <c r="BA12" s="61"/>
      <c r="BB12" s="61"/>
      <c r="BC12" s="61"/>
      <c r="BD12" s="61"/>
      <c r="BE12" s="61"/>
      <c r="BF12" s="61"/>
      <c r="BG12" s="61"/>
      <c r="BH12" s="61"/>
      <c r="BI12" s="61"/>
      <c r="BJ12" s="61"/>
      <c r="BK12" s="61"/>
      <c r="BL12" s="61"/>
      <c r="BM12" s="155">
        <f t="shared" si="2"/>
        <v>0</v>
      </c>
      <c r="BN12" s="155">
        <f t="shared" si="3"/>
        <v>0</v>
      </c>
      <c r="BQ12" s="62"/>
    </row>
    <row r="13" spans="1:69" ht="18" customHeight="1" x14ac:dyDescent="0.25">
      <c r="A13" s="31"/>
      <c r="B13" s="26"/>
      <c r="C13" s="29"/>
      <c r="D13" s="2"/>
      <c r="E13" s="4"/>
      <c r="F13" s="153" t="str">
        <f>IF(B13="","",IF(C13="F",INDEX(Barèmes!$A$1:$A$7,MATCH((YEAR($B13)),Barèmes!$B$1:$B$7,-1)),INDEX(Barèmes!$C$1:$C$7,MATCH((YEAR($B13)),Barèmes!$B$1:$B$7,-1))))</f>
        <v/>
      </c>
      <c r="G13" s="61"/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61"/>
      <c r="AI13" s="61"/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61"/>
      <c r="AX13" s="61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  <c r="BJ13" s="61"/>
      <c r="BK13" s="61"/>
      <c r="BL13" s="61"/>
      <c r="BM13" s="155">
        <f t="shared" si="2"/>
        <v>0</v>
      </c>
      <c r="BN13" s="155">
        <f t="shared" si="3"/>
        <v>0</v>
      </c>
    </row>
    <row r="14" spans="1:69" ht="18" customHeight="1" x14ac:dyDescent="0.25">
      <c r="A14" s="31"/>
      <c r="B14" s="26"/>
      <c r="C14" s="29"/>
      <c r="D14" s="2"/>
      <c r="E14" s="4"/>
      <c r="F14" s="153" t="str">
        <f>IF(B14="","",IF(C14="F",INDEX(Barèmes!$A$1:$A$7,MATCH((YEAR($B14)),Barèmes!$B$1:$B$7,-1)),INDEX(Barèmes!$C$1:$C$7,MATCH((YEAR($B14)),Barèmes!$B$1:$B$7,-1))))</f>
        <v/>
      </c>
      <c r="G14" s="61"/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1"/>
      <c r="AB14" s="61"/>
      <c r="AC14" s="61"/>
      <c r="AD14" s="61"/>
      <c r="AE14" s="61"/>
      <c r="AF14" s="61"/>
      <c r="AG14" s="61"/>
      <c r="AH14" s="61"/>
      <c r="AI14" s="61"/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61"/>
      <c r="AX14" s="61"/>
      <c r="AY14" s="61"/>
      <c r="AZ14" s="61"/>
      <c r="BA14" s="61"/>
      <c r="BB14" s="61"/>
      <c r="BC14" s="61"/>
      <c r="BD14" s="61"/>
      <c r="BE14" s="61"/>
      <c r="BF14" s="61"/>
      <c r="BG14" s="61"/>
      <c r="BH14" s="61"/>
      <c r="BI14" s="61"/>
      <c r="BJ14" s="61"/>
      <c r="BK14" s="61"/>
      <c r="BL14" s="61"/>
      <c r="BM14" s="155">
        <f t="shared" si="2"/>
        <v>0</v>
      </c>
      <c r="BN14" s="155">
        <f t="shared" si="3"/>
        <v>0</v>
      </c>
    </row>
    <row r="15" spans="1:69" ht="18" customHeight="1" x14ac:dyDescent="0.25">
      <c r="A15" s="31"/>
      <c r="B15" s="26"/>
      <c r="C15" s="29"/>
      <c r="D15" s="2"/>
      <c r="E15" s="4"/>
      <c r="F15" s="153" t="str">
        <f>IF(B15="","",IF(C15="F",INDEX(Barèmes!$A$1:$A$7,MATCH((YEAR($B15)),Barèmes!$B$1:$B$7,-1)),INDEX(Barèmes!$C$1:$C$7,MATCH((YEAR($B15)),Barèmes!$B$1:$B$7,-1))))</f>
        <v/>
      </c>
      <c r="G15" s="61"/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61"/>
      <c r="AU15" s="61"/>
      <c r="AV15" s="61"/>
      <c r="AW15" s="61"/>
      <c r="AX15" s="61"/>
      <c r="AY15" s="61"/>
      <c r="AZ15" s="61"/>
      <c r="BA15" s="61"/>
      <c r="BB15" s="61"/>
      <c r="BC15" s="61"/>
      <c r="BD15" s="61"/>
      <c r="BE15" s="61"/>
      <c r="BF15" s="61"/>
      <c r="BG15" s="61"/>
      <c r="BH15" s="61"/>
      <c r="BI15" s="61"/>
      <c r="BJ15" s="61"/>
      <c r="BK15" s="61"/>
      <c r="BL15" s="61"/>
      <c r="BM15" s="155">
        <f t="shared" si="2"/>
        <v>0</v>
      </c>
      <c r="BN15" s="155">
        <f t="shared" si="3"/>
        <v>0</v>
      </c>
    </row>
    <row r="16" spans="1:69" ht="18" customHeight="1" x14ac:dyDescent="0.25">
      <c r="A16" s="31"/>
      <c r="B16" s="26"/>
      <c r="C16" s="29"/>
      <c r="D16" s="2"/>
      <c r="E16" s="4"/>
      <c r="F16" s="153" t="str">
        <f>IF(B16="","",IF(C16="F",INDEX(Barèmes!$A$1:$A$7,MATCH((YEAR($B16)),Barèmes!$B$1:$B$7,-1)),INDEX(Barèmes!$C$1:$C$7,MATCH((YEAR($B16)),Barèmes!$B$1:$B$7,-1))))</f>
        <v/>
      </c>
      <c r="G16" s="61"/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G16" s="61"/>
      <c r="AH16" s="61"/>
      <c r="AI16" s="61"/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61"/>
      <c r="AX16" s="61"/>
      <c r="AY16" s="61"/>
      <c r="AZ16" s="61"/>
      <c r="BA16" s="61"/>
      <c r="BB16" s="61"/>
      <c r="BC16" s="61"/>
      <c r="BD16" s="61"/>
      <c r="BE16" s="61"/>
      <c r="BF16" s="61"/>
      <c r="BG16" s="61"/>
      <c r="BH16" s="61"/>
      <c r="BI16" s="61"/>
      <c r="BJ16" s="61"/>
      <c r="BK16" s="61"/>
      <c r="BL16" s="61"/>
      <c r="BM16" s="155">
        <f t="shared" si="2"/>
        <v>0</v>
      </c>
      <c r="BN16" s="155">
        <f t="shared" si="3"/>
        <v>0</v>
      </c>
    </row>
    <row r="17" spans="1:70" ht="18" customHeight="1" x14ac:dyDescent="0.25">
      <c r="A17" s="31"/>
      <c r="B17" s="26"/>
      <c r="C17" s="29"/>
      <c r="D17" s="2"/>
      <c r="E17" s="4"/>
      <c r="F17" s="153" t="str">
        <f>IF(B17="","",IF(C17="F",INDEX(Barèmes!$A$1:$A$7,MATCH((YEAR($B17)),Barèmes!$B$1:$B$7,-1)),INDEX(Barèmes!$C$1:$C$7,MATCH((YEAR($B17)),Barèmes!$B$1:$B$7,-1))))</f>
        <v/>
      </c>
      <c r="G17" s="61"/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61"/>
      <c r="AE17" s="61"/>
      <c r="AF17" s="61"/>
      <c r="AG17" s="61"/>
      <c r="AH17" s="61"/>
      <c r="AI17" s="61"/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61"/>
      <c r="AU17" s="61"/>
      <c r="AV17" s="61"/>
      <c r="AW17" s="61"/>
      <c r="AX17" s="61"/>
      <c r="AY17" s="61"/>
      <c r="AZ17" s="61"/>
      <c r="BA17" s="61"/>
      <c r="BB17" s="61"/>
      <c r="BC17" s="61"/>
      <c r="BD17" s="61"/>
      <c r="BE17" s="61"/>
      <c r="BF17" s="61"/>
      <c r="BG17" s="61"/>
      <c r="BH17" s="61"/>
      <c r="BI17" s="61"/>
      <c r="BJ17" s="61"/>
      <c r="BK17" s="61"/>
      <c r="BL17" s="61"/>
      <c r="BM17" s="155">
        <f t="shared" si="2"/>
        <v>0</v>
      </c>
      <c r="BN17" s="155">
        <f t="shared" si="3"/>
        <v>0</v>
      </c>
    </row>
    <row r="18" spans="1:70" ht="18" customHeight="1" x14ac:dyDescent="0.25">
      <c r="A18" s="31"/>
      <c r="B18" s="26"/>
      <c r="C18" s="29"/>
      <c r="D18" s="2"/>
      <c r="E18" s="4"/>
      <c r="F18" s="153" t="str">
        <f>IF(B18="","",IF(C18="F",INDEX(Barèmes!$A$1:$A$7,MATCH((YEAR($B18)),Barèmes!$B$1:$B$7,-1)),INDEX(Barèmes!$C$1:$C$7,MATCH((YEAR($B18)),Barèmes!$B$1:$B$7,-1))))</f>
        <v/>
      </c>
      <c r="G18" s="61"/>
      <c r="H18" s="61"/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61"/>
      <c r="AX18" s="61"/>
      <c r="AY18" s="61"/>
      <c r="AZ18" s="61"/>
      <c r="BA18" s="61"/>
      <c r="BB18" s="61"/>
      <c r="BC18" s="61"/>
      <c r="BD18" s="61"/>
      <c r="BE18" s="61"/>
      <c r="BF18" s="61"/>
      <c r="BG18" s="61"/>
      <c r="BH18" s="61"/>
      <c r="BI18" s="61"/>
      <c r="BJ18" s="61"/>
      <c r="BK18" s="61"/>
      <c r="BL18" s="61"/>
      <c r="BM18" s="155">
        <f t="shared" si="2"/>
        <v>0</v>
      </c>
      <c r="BN18" s="155">
        <f t="shared" si="3"/>
        <v>0</v>
      </c>
    </row>
    <row r="19" spans="1:70" ht="18" customHeight="1" x14ac:dyDescent="0.25">
      <c r="A19" s="31"/>
      <c r="B19" s="26"/>
      <c r="C19" s="29"/>
      <c r="D19" s="2"/>
      <c r="E19" s="4"/>
      <c r="F19" s="153" t="str">
        <f>IF(B19="","",IF(C19="F",INDEX(Barèmes!$A$1:$A$7,MATCH((YEAR($B19)),Barèmes!$B$1:$B$7,-1)),INDEX(Barèmes!$C$1:$C$7,MATCH((YEAR($B19)),Barèmes!$B$1:$B$7,-1))))</f>
        <v/>
      </c>
      <c r="G19" s="61"/>
      <c r="H19" s="61"/>
      <c r="I19" s="61"/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G19" s="61"/>
      <c r="AH19" s="61"/>
      <c r="AI19" s="61"/>
      <c r="AJ19" s="61"/>
      <c r="AK19" s="61"/>
      <c r="AL19" s="61"/>
      <c r="AM19" s="61"/>
      <c r="AN19" s="61"/>
      <c r="AO19" s="61"/>
      <c r="AP19" s="61"/>
      <c r="AQ19" s="61"/>
      <c r="AR19" s="61"/>
      <c r="AS19" s="61"/>
      <c r="AT19" s="61"/>
      <c r="AU19" s="61"/>
      <c r="AV19" s="61"/>
      <c r="AW19" s="61"/>
      <c r="AX19" s="61"/>
      <c r="AY19" s="61"/>
      <c r="AZ19" s="61"/>
      <c r="BA19" s="61"/>
      <c r="BB19" s="61"/>
      <c r="BC19" s="61"/>
      <c r="BD19" s="61"/>
      <c r="BE19" s="61"/>
      <c r="BF19" s="61"/>
      <c r="BG19" s="61"/>
      <c r="BH19" s="61"/>
      <c r="BI19" s="61"/>
      <c r="BJ19" s="61"/>
      <c r="BK19" s="61"/>
      <c r="BL19" s="61"/>
      <c r="BM19" s="155">
        <f t="shared" si="2"/>
        <v>0</v>
      </c>
      <c r="BN19" s="155">
        <f t="shared" si="3"/>
        <v>0</v>
      </c>
    </row>
    <row r="20" spans="1:70" ht="18" customHeight="1" x14ac:dyDescent="0.25">
      <c r="A20" s="31"/>
      <c r="B20" s="26"/>
      <c r="C20" s="29"/>
      <c r="D20" s="2"/>
      <c r="E20" s="4"/>
      <c r="F20" s="153" t="str">
        <f>IF(B20="","",IF(C20="F",INDEX(Barèmes!$A$1:$A$7,MATCH((YEAR($B20)),Barèmes!$B$1:$B$7,-1)),INDEX(Barèmes!$C$1:$C$7,MATCH((YEAR($B20)),Barèmes!$B$1:$B$7,-1))))</f>
        <v/>
      </c>
      <c r="G20" s="61"/>
      <c r="H20" s="61"/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  <c r="AE20" s="61"/>
      <c r="AF20" s="61"/>
      <c r="AG20" s="61"/>
      <c r="AH20" s="61"/>
      <c r="AI20" s="61"/>
      <c r="AJ20" s="61"/>
      <c r="AK20" s="61"/>
      <c r="AL20" s="61"/>
      <c r="AM20" s="61"/>
      <c r="AN20" s="61"/>
      <c r="AO20" s="61"/>
      <c r="AP20" s="61"/>
      <c r="AQ20" s="61"/>
      <c r="AR20" s="61"/>
      <c r="AS20" s="61"/>
      <c r="AT20" s="61"/>
      <c r="AU20" s="61"/>
      <c r="AV20" s="61"/>
      <c r="AW20" s="61"/>
      <c r="AX20" s="61"/>
      <c r="AY20" s="61"/>
      <c r="AZ20" s="61"/>
      <c r="BA20" s="61"/>
      <c r="BB20" s="61"/>
      <c r="BC20" s="61"/>
      <c r="BD20" s="61"/>
      <c r="BE20" s="61"/>
      <c r="BF20" s="61"/>
      <c r="BG20" s="61"/>
      <c r="BH20" s="61"/>
      <c r="BI20" s="61"/>
      <c r="BJ20" s="61"/>
      <c r="BK20" s="61"/>
      <c r="BL20" s="61"/>
      <c r="BM20" s="155">
        <f t="shared" si="2"/>
        <v>0</v>
      </c>
      <c r="BN20" s="155">
        <f t="shared" si="3"/>
        <v>0</v>
      </c>
      <c r="BR20" s="63"/>
    </row>
    <row r="21" spans="1:70" ht="18" customHeight="1" x14ac:dyDescent="0.25">
      <c r="A21" s="31"/>
      <c r="B21" s="26"/>
      <c r="C21" s="29"/>
      <c r="D21" s="2"/>
      <c r="E21" s="4"/>
      <c r="F21" s="153" t="str">
        <f>IF(B21="","",IF(C21="F",INDEX(Barèmes!$A$1:$A$7,MATCH((YEAR($B21)),Barèmes!$B$1:$B$7,-1)),INDEX(Barèmes!$C$1:$C$7,MATCH((YEAR($B21)),Barèmes!$B$1:$B$7,-1))))</f>
        <v/>
      </c>
      <c r="G21" s="61"/>
      <c r="H21" s="61"/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  <c r="AA21" s="61"/>
      <c r="AB21" s="61"/>
      <c r="AC21" s="61"/>
      <c r="AD21" s="61"/>
      <c r="AE21" s="61"/>
      <c r="AF21" s="61"/>
      <c r="AG21" s="61"/>
      <c r="AH21" s="61"/>
      <c r="AI21" s="61"/>
      <c r="AJ21" s="61"/>
      <c r="AK21" s="61"/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61"/>
      <c r="AX21" s="61"/>
      <c r="AY21" s="61"/>
      <c r="AZ21" s="61"/>
      <c r="BA21" s="61"/>
      <c r="BB21" s="61"/>
      <c r="BC21" s="61"/>
      <c r="BD21" s="61"/>
      <c r="BE21" s="61"/>
      <c r="BF21" s="61"/>
      <c r="BG21" s="61"/>
      <c r="BH21" s="61"/>
      <c r="BI21" s="61"/>
      <c r="BJ21" s="61"/>
      <c r="BK21" s="61"/>
      <c r="BL21" s="61"/>
      <c r="BM21" s="155">
        <f t="shared" si="2"/>
        <v>0</v>
      </c>
      <c r="BN21" s="155">
        <f t="shared" si="3"/>
        <v>0</v>
      </c>
    </row>
    <row r="22" spans="1:70" ht="18" customHeight="1" x14ac:dyDescent="0.25">
      <c r="A22" s="31"/>
      <c r="B22" s="26"/>
      <c r="C22" s="29"/>
      <c r="D22" s="2"/>
      <c r="E22" s="4"/>
      <c r="F22" s="153" t="str">
        <f>IF(B22="","",IF(C22="F",INDEX(Barèmes!$A$1:$A$7,MATCH((YEAR($B22)),Barèmes!$B$1:$B$7,-1)),INDEX(Barèmes!$C$1:$C$7,MATCH((YEAR($B22)),Barèmes!$B$1:$B$7,-1))))</f>
        <v/>
      </c>
      <c r="G22" s="61"/>
      <c r="H22" s="61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61"/>
      <c r="AC22" s="61"/>
      <c r="AD22" s="61"/>
      <c r="AE22" s="61"/>
      <c r="AF22" s="61"/>
      <c r="AG22" s="61"/>
      <c r="AH22" s="61"/>
      <c r="AI22" s="61"/>
      <c r="AJ22" s="61"/>
      <c r="AK22" s="61"/>
      <c r="AL22" s="61"/>
      <c r="AM22" s="61"/>
      <c r="AN22" s="61"/>
      <c r="AO22" s="61"/>
      <c r="AP22" s="61"/>
      <c r="AQ22" s="61"/>
      <c r="AR22" s="61"/>
      <c r="AS22" s="61"/>
      <c r="AT22" s="61"/>
      <c r="AU22" s="61"/>
      <c r="AV22" s="61"/>
      <c r="AW22" s="61"/>
      <c r="AX22" s="61"/>
      <c r="AY22" s="61"/>
      <c r="AZ22" s="61"/>
      <c r="BA22" s="61"/>
      <c r="BB22" s="61"/>
      <c r="BC22" s="61"/>
      <c r="BD22" s="61"/>
      <c r="BE22" s="61"/>
      <c r="BF22" s="61"/>
      <c r="BG22" s="61"/>
      <c r="BH22" s="61"/>
      <c r="BI22" s="61"/>
      <c r="BJ22" s="61"/>
      <c r="BK22" s="61"/>
      <c r="BL22" s="61"/>
      <c r="BM22" s="155">
        <f t="shared" si="2"/>
        <v>0</v>
      </c>
      <c r="BN22" s="155">
        <f t="shared" si="3"/>
        <v>0</v>
      </c>
    </row>
    <row r="23" spans="1:70" ht="18" customHeight="1" x14ac:dyDescent="0.25">
      <c r="A23" s="67"/>
      <c r="B23" s="42"/>
      <c r="C23" s="43"/>
      <c r="D23" s="43"/>
      <c r="E23" s="43"/>
      <c r="F23" s="153" t="str">
        <f>IF(B23="","",IF(C23="F",INDEX(Barèmes!$A$1:$A$7,MATCH((YEAR($B23)),Barèmes!$B$1:$B$7,-1)),INDEX(Barèmes!$C$1:$C$7,MATCH((YEAR($B23)),Barèmes!$B$1:$B$7,-1))))</f>
        <v/>
      </c>
      <c r="G23" s="61"/>
      <c r="H23" s="61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61"/>
      <c r="AD23" s="61"/>
      <c r="AE23" s="61"/>
      <c r="AF23" s="61"/>
      <c r="AG23" s="61"/>
      <c r="AH23" s="61"/>
      <c r="AI23" s="61"/>
      <c r="AJ23" s="61"/>
      <c r="AK23" s="61"/>
      <c r="AL23" s="61"/>
      <c r="AM23" s="61"/>
      <c r="AN23" s="61"/>
      <c r="AO23" s="61"/>
      <c r="AP23" s="61"/>
      <c r="AQ23" s="61"/>
      <c r="AR23" s="61"/>
      <c r="AS23" s="61"/>
      <c r="AT23" s="61"/>
      <c r="AU23" s="61"/>
      <c r="AV23" s="61"/>
      <c r="AW23" s="61"/>
      <c r="AX23" s="61"/>
      <c r="AY23" s="61"/>
      <c r="AZ23" s="61"/>
      <c r="BA23" s="61"/>
      <c r="BB23" s="61"/>
      <c r="BC23" s="61"/>
      <c r="BD23" s="61"/>
      <c r="BE23" s="61"/>
      <c r="BF23" s="61"/>
      <c r="BG23" s="61"/>
      <c r="BH23" s="61"/>
      <c r="BI23" s="61"/>
      <c r="BJ23" s="61"/>
      <c r="BK23" s="61"/>
      <c r="BL23" s="61"/>
      <c r="BM23" s="155">
        <f t="shared" si="2"/>
        <v>0</v>
      </c>
      <c r="BN23" s="155">
        <f t="shared" si="3"/>
        <v>0</v>
      </c>
    </row>
    <row r="24" spans="1:70" ht="18" customHeight="1" x14ac:dyDescent="0.25">
      <c r="A24" s="67"/>
      <c r="B24" s="42"/>
      <c r="C24" s="43"/>
      <c r="D24" s="43"/>
      <c r="E24" s="43"/>
      <c r="F24" s="153" t="str">
        <f>IF(B24="","",IF(C24="F",INDEX(Barèmes!$A$1:$A$7,MATCH((YEAR($B24)),Barèmes!$B$1:$B$7,-1)),INDEX(Barèmes!$C$1:$C$7,MATCH((YEAR($B24)),Barèmes!$B$1:$B$7,-1))))</f>
        <v/>
      </c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61"/>
      <c r="AC24" s="61"/>
      <c r="AD24" s="61"/>
      <c r="AE24" s="61"/>
      <c r="AF24" s="61"/>
      <c r="AG24" s="61"/>
      <c r="AH24" s="61"/>
      <c r="AI24" s="61"/>
      <c r="AJ24" s="61"/>
      <c r="AK24" s="61"/>
      <c r="AL24" s="61"/>
      <c r="AM24" s="61"/>
      <c r="AN24" s="61"/>
      <c r="AO24" s="61"/>
      <c r="AP24" s="61"/>
      <c r="AQ24" s="61"/>
      <c r="AR24" s="61"/>
      <c r="AS24" s="61"/>
      <c r="AT24" s="61"/>
      <c r="AU24" s="61"/>
      <c r="AV24" s="61"/>
      <c r="AW24" s="61"/>
      <c r="AX24" s="61"/>
      <c r="AY24" s="61"/>
      <c r="AZ24" s="61"/>
      <c r="BA24" s="61"/>
      <c r="BB24" s="61"/>
      <c r="BC24" s="61"/>
      <c r="BD24" s="61"/>
      <c r="BE24" s="61"/>
      <c r="BF24" s="61"/>
      <c r="BG24" s="61"/>
      <c r="BH24" s="61"/>
      <c r="BI24" s="61"/>
      <c r="BJ24" s="61"/>
      <c r="BK24" s="61"/>
      <c r="BL24" s="61"/>
      <c r="BM24" s="155">
        <f t="shared" si="2"/>
        <v>0</v>
      </c>
      <c r="BN24" s="155">
        <f t="shared" si="3"/>
        <v>0</v>
      </c>
    </row>
    <row r="25" spans="1:70" ht="18" customHeight="1" x14ac:dyDescent="0.25">
      <c r="A25" s="67"/>
      <c r="B25" s="42"/>
      <c r="C25" s="43"/>
      <c r="D25" s="43"/>
      <c r="E25" s="43"/>
      <c r="F25" s="153" t="str">
        <f>IF(B25="","",IF(C25="F",INDEX(Barèmes!$A$1:$A$7,MATCH((YEAR($B25)),Barèmes!$B$1:$B$7,-1)),INDEX(Barèmes!$C$1:$C$7,MATCH((YEAR($B25)),Barèmes!$B$1:$B$7,-1))))</f>
        <v/>
      </c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  <c r="BM25" s="155">
        <f t="shared" si="2"/>
        <v>0</v>
      </c>
      <c r="BN25" s="155">
        <f t="shared" si="3"/>
        <v>0</v>
      </c>
    </row>
    <row r="26" spans="1:70" ht="18" customHeight="1" x14ac:dyDescent="0.25">
      <c r="A26" s="67"/>
      <c r="B26" s="42"/>
      <c r="C26" s="43"/>
      <c r="D26" s="43"/>
      <c r="E26" s="43"/>
      <c r="F26" s="153" t="str">
        <f>IF(B26="","",IF(C26="F",INDEX(Barèmes!$A$1:$A$7,MATCH((YEAR($B26)),Barèmes!$B$1:$B$7,-1)),INDEX(Barèmes!$C$1:$C$7,MATCH((YEAR($B26)),Barèmes!$B$1:$B$7,-1))))</f>
        <v/>
      </c>
      <c r="G26" s="61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61"/>
      <c r="AI26" s="61"/>
      <c r="AJ26" s="61"/>
      <c r="AK26" s="61"/>
      <c r="AL26" s="61"/>
      <c r="AM26" s="61"/>
      <c r="AN26" s="61"/>
      <c r="AO26" s="61"/>
      <c r="AP26" s="61"/>
      <c r="AQ26" s="61"/>
      <c r="AR26" s="61"/>
      <c r="AS26" s="61"/>
      <c r="AT26" s="61"/>
      <c r="AU26" s="61"/>
      <c r="AV26" s="61"/>
      <c r="AW26" s="61"/>
      <c r="AX26" s="61"/>
      <c r="AY26" s="61"/>
      <c r="AZ26" s="61"/>
      <c r="BA26" s="61"/>
      <c r="BB26" s="61"/>
      <c r="BC26" s="61"/>
      <c r="BD26" s="61"/>
      <c r="BE26" s="61"/>
      <c r="BF26" s="61"/>
      <c r="BG26" s="61"/>
      <c r="BH26" s="61"/>
      <c r="BI26" s="61"/>
      <c r="BJ26" s="61"/>
      <c r="BK26" s="61"/>
      <c r="BL26" s="61"/>
      <c r="BM26" s="155">
        <f t="shared" si="2"/>
        <v>0</v>
      </c>
      <c r="BN26" s="155">
        <f t="shared" si="3"/>
        <v>0</v>
      </c>
    </row>
    <row r="27" spans="1:70" ht="18" customHeight="1" x14ac:dyDescent="0.25">
      <c r="A27" s="67"/>
      <c r="B27" s="42"/>
      <c r="C27" s="43"/>
      <c r="D27" s="43"/>
      <c r="E27" s="43"/>
      <c r="F27" s="153" t="str">
        <f>IF(B27="","",IF(C27="F",INDEX(Barèmes!$A$1:$A$7,MATCH((YEAR($B27)),Barèmes!$B$1:$B$7,-1)),INDEX(Barèmes!$C$1:$C$7,MATCH((YEAR($B27)),Barèmes!$B$1:$B$7,-1))))</f>
        <v/>
      </c>
      <c r="G27" s="61"/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1"/>
      <c r="AG27" s="61"/>
      <c r="AH27" s="61"/>
      <c r="AI27" s="61"/>
      <c r="AJ27" s="61"/>
      <c r="AK27" s="61"/>
      <c r="AL27" s="61"/>
      <c r="AM27" s="61"/>
      <c r="AN27" s="61"/>
      <c r="AO27" s="61"/>
      <c r="AP27" s="61"/>
      <c r="AQ27" s="61"/>
      <c r="AR27" s="61"/>
      <c r="AS27" s="61"/>
      <c r="AT27" s="61"/>
      <c r="AU27" s="61"/>
      <c r="AV27" s="61"/>
      <c r="AW27" s="61"/>
      <c r="AX27" s="61"/>
      <c r="AY27" s="61"/>
      <c r="AZ27" s="61"/>
      <c r="BA27" s="61"/>
      <c r="BB27" s="61"/>
      <c r="BC27" s="61"/>
      <c r="BD27" s="61"/>
      <c r="BE27" s="61"/>
      <c r="BF27" s="61"/>
      <c r="BG27" s="61"/>
      <c r="BH27" s="61"/>
      <c r="BI27" s="61"/>
      <c r="BJ27" s="61"/>
      <c r="BK27" s="61"/>
      <c r="BL27" s="61"/>
      <c r="BM27" s="155">
        <f t="shared" si="2"/>
        <v>0</v>
      </c>
      <c r="BN27" s="155">
        <f t="shared" si="3"/>
        <v>0</v>
      </c>
    </row>
    <row r="28" spans="1:70" ht="18" customHeight="1" x14ac:dyDescent="0.25">
      <c r="A28" s="67"/>
      <c r="B28" s="42"/>
      <c r="C28" s="43"/>
      <c r="D28" s="43"/>
      <c r="E28" s="43"/>
      <c r="F28" s="153" t="str">
        <f>IF(B28="","",IF(C28="F",INDEX(Barèmes!$A$1:$A$7,MATCH((YEAR($B28)),Barèmes!$B$1:$B$7,-1)),INDEX(Barèmes!$C$1:$C$7,MATCH((YEAR($B28)),Barèmes!$B$1:$B$7,-1))))</f>
        <v/>
      </c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61"/>
      <c r="AC28" s="61"/>
      <c r="AD28" s="61"/>
      <c r="AE28" s="61"/>
      <c r="AF28" s="61"/>
      <c r="AG28" s="61"/>
      <c r="AH28" s="61"/>
      <c r="AI28" s="61"/>
      <c r="AJ28" s="61"/>
      <c r="AK28" s="61"/>
      <c r="AL28" s="61"/>
      <c r="AM28" s="61"/>
      <c r="AN28" s="61"/>
      <c r="AO28" s="61"/>
      <c r="AP28" s="61"/>
      <c r="AQ28" s="61"/>
      <c r="AR28" s="61"/>
      <c r="AS28" s="61"/>
      <c r="AT28" s="61"/>
      <c r="AU28" s="61"/>
      <c r="AV28" s="61"/>
      <c r="AW28" s="61"/>
      <c r="AX28" s="61"/>
      <c r="AY28" s="61"/>
      <c r="AZ28" s="61"/>
      <c r="BA28" s="61"/>
      <c r="BB28" s="61"/>
      <c r="BC28" s="61"/>
      <c r="BD28" s="61"/>
      <c r="BE28" s="61"/>
      <c r="BF28" s="61"/>
      <c r="BG28" s="61"/>
      <c r="BH28" s="61"/>
      <c r="BI28" s="61"/>
      <c r="BJ28" s="61"/>
      <c r="BK28" s="61"/>
      <c r="BL28" s="61"/>
      <c r="BM28" s="155">
        <f t="shared" si="2"/>
        <v>0</v>
      </c>
      <c r="BN28" s="155">
        <f t="shared" si="3"/>
        <v>0</v>
      </c>
    </row>
    <row r="29" spans="1:70" ht="18" customHeight="1" x14ac:dyDescent="0.25">
      <c r="A29" s="67"/>
      <c r="B29" s="42"/>
      <c r="C29" s="43"/>
      <c r="D29" s="43"/>
      <c r="E29" s="43"/>
      <c r="F29" s="153" t="str">
        <f>IF(B29="","",IF(C29="F",INDEX(Barèmes!$A$1:$A$7,MATCH((YEAR($B29)),Barèmes!$B$1:$B$7,-1)),INDEX(Barèmes!$C$1:$C$7,MATCH((YEAR($B29)),Barèmes!$B$1:$B$7,-1))))</f>
        <v/>
      </c>
      <c r="G29" s="61"/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1"/>
      <c r="BM29" s="155">
        <f t="shared" si="2"/>
        <v>0</v>
      </c>
      <c r="BN29" s="155">
        <f t="shared" si="3"/>
        <v>0</v>
      </c>
    </row>
    <row r="30" spans="1:70" ht="18" customHeight="1" x14ac:dyDescent="0.25">
      <c r="A30" s="67"/>
      <c r="B30" s="42"/>
      <c r="C30" s="43"/>
      <c r="D30" s="43"/>
      <c r="E30" s="43"/>
      <c r="F30" s="153" t="str">
        <f>IF(B30="","",IF(C30="F",INDEX(Barèmes!$A$1:$A$7,MATCH((YEAR($B30)),Barèmes!$B$1:$B$7,-1)),INDEX(Barèmes!$C$1:$C$7,MATCH((YEAR($B30)),Barèmes!$B$1:$B$7,-1))))</f>
        <v/>
      </c>
      <c r="G30" s="61"/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61"/>
      <c r="AX30" s="61"/>
      <c r="AY30" s="61"/>
      <c r="AZ30" s="61"/>
      <c r="BA30" s="61"/>
      <c r="BB30" s="61"/>
      <c r="BC30" s="61"/>
      <c r="BD30" s="61"/>
      <c r="BE30" s="61"/>
      <c r="BF30" s="61"/>
      <c r="BG30" s="61"/>
      <c r="BH30" s="61"/>
      <c r="BI30" s="61"/>
      <c r="BJ30" s="61"/>
      <c r="BK30" s="61"/>
      <c r="BL30" s="61"/>
      <c r="BM30" s="155">
        <f t="shared" si="2"/>
        <v>0</v>
      </c>
      <c r="BN30" s="155">
        <f t="shared" si="3"/>
        <v>0</v>
      </c>
    </row>
    <row r="31" spans="1:70" ht="18" customHeight="1" x14ac:dyDescent="0.25">
      <c r="A31" s="67"/>
      <c r="B31" s="42"/>
      <c r="C31" s="43"/>
      <c r="D31" s="43"/>
      <c r="E31" s="43"/>
      <c r="F31" s="153" t="str">
        <f>IF(B31="","",IF(C31="F",INDEX(Barèmes!$A$1:$A$7,MATCH((YEAR($B31)),Barèmes!$B$1:$B$7,-1)),INDEX(Barèmes!$C$1:$C$7,MATCH((YEAR($B31)),Barèmes!$B$1:$B$7,-1))))</f>
        <v/>
      </c>
      <c r="G31" s="61"/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  <c r="BL31" s="61"/>
      <c r="BM31" s="155">
        <f t="shared" si="2"/>
        <v>0</v>
      </c>
      <c r="BN31" s="155">
        <f t="shared" si="3"/>
        <v>0</v>
      </c>
    </row>
    <row r="32" spans="1:70" ht="18" customHeight="1" x14ac:dyDescent="0.25">
      <c r="A32" s="67"/>
      <c r="B32" s="42"/>
      <c r="C32" s="43"/>
      <c r="D32" s="43"/>
      <c r="E32" s="43"/>
      <c r="F32" s="153" t="str">
        <f>IF(B32="","",IF(C32="F",INDEX(Barèmes!$A$1:$A$7,MATCH((YEAR($B32)),Barèmes!$B$1:$B$7,-1)),INDEX(Barèmes!$C$1:$C$7,MATCH((YEAR($B32)),Barèmes!$B$1:$B$7,-1))))</f>
        <v/>
      </c>
      <c r="G32" s="61"/>
      <c r="H32" s="61"/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  <c r="AC32" s="61"/>
      <c r="AD32" s="61"/>
      <c r="AE32" s="61"/>
      <c r="AF32" s="61"/>
      <c r="AG32" s="61"/>
      <c r="AH32" s="61"/>
      <c r="AI32" s="61"/>
      <c r="AJ32" s="61"/>
      <c r="AK32" s="61"/>
      <c r="AL32" s="61"/>
      <c r="AM32" s="61"/>
      <c r="AN32" s="61"/>
      <c r="AO32" s="61"/>
      <c r="AP32" s="61"/>
      <c r="AQ32" s="61"/>
      <c r="AR32" s="61"/>
      <c r="AS32" s="61"/>
      <c r="AT32" s="61"/>
      <c r="AU32" s="61"/>
      <c r="AV32" s="61"/>
      <c r="AW32" s="61"/>
      <c r="AX32" s="61"/>
      <c r="AY32" s="61"/>
      <c r="AZ32" s="61"/>
      <c r="BA32" s="61"/>
      <c r="BB32" s="61"/>
      <c r="BC32" s="61"/>
      <c r="BD32" s="61"/>
      <c r="BE32" s="61"/>
      <c r="BF32" s="61"/>
      <c r="BG32" s="61"/>
      <c r="BH32" s="61"/>
      <c r="BI32" s="61"/>
      <c r="BJ32" s="61"/>
      <c r="BK32" s="61"/>
      <c r="BL32" s="61"/>
      <c r="BM32" s="155">
        <f t="shared" si="2"/>
        <v>0</v>
      </c>
      <c r="BN32" s="155">
        <f t="shared" si="3"/>
        <v>0</v>
      </c>
    </row>
    <row r="33" spans="1:66" ht="18" customHeight="1" x14ac:dyDescent="0.25">
      <c r="A33" s="67"/>
      <c r="B33" s="42"/>
      <c r="C33" s="43"/>
      <c r="D33" s="43"/>
      <c r="E33" s="43"/>
      <c r="F33" s="153" t="str">
        <f>IF(B33="","",IF(C33="F",INDEX(Barèmes!$A$1:$A$7,MATCH((YEAR($B33)),Barèmes!$B$1:$B$7,-1)),INDEX(Barèmes!$C$1:$C$7,MATCH((YEAR($B33)),Barèmes!$B$1:$B$7,-1))))</f>
        <v/>
      </c>
      <c r="G33" s="61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61"/>
      <c r="AI33" s="61"/>
      <c r="AJ33" s="61"/>
      <c r="AK33" s="61"/>
      <c r="AL33" s="61"/>
      <c r="AM33" s="61"/>
      <c r="AN33" s="61"/>
      <c r="AO33" s="61"/>
      <c r="AP33" s="61"/>
      <c r="AQ33" s="61"/>
      <c r="AR33" s="61"/>
      <c r="AS33" s="61"/>
      <c r="AT33" s="61"/>
      <c r="AU33" s="61"/>
      <c r="AV33" s="61"/>
      <c r="AW33" s="61"/>
      <c r="AX33" s="61"/>
      <c r="AY33" s="61"/>
      <c r="AZ33" s="61"/>
      <c r="BA33" s="61"/>
      <c r="BB33" s="61"/>
      <c r="BC33" s="61"/>
      <c r="BD33" s="61"/>
      <c r="BE33" s="61"/>
      <c r="BF33" s="61"/>
      <c r="BG33" s="61"/>
      <c r="BH33" s="61"/>
      <c r="BI33" s="61"/>
      <c r="BJ33" s="61"/>
      <c r="BK33" s="61"/>
      <c r="BL33" s="61"/>
      <c r="BM33" s="155">
        <f t="shared" si="2"/>
        <v>0</v>
      </c>
      <c r="BN33" s="155">
        <f t="shared" si="3"/>
        <v>0</v>
      </c>
    </row>
    <row r="34" spans="1:66" ht="18" customHeight="1" x14ac:dyDescent="0.25">
      <c r="A34" s="67"/>
      <c r="B34" s="42"/>
      <c r="C34" s="43"/>
      <c r="D34" s="43"/>
      <c r="E34" s="43"/>
      <c r="F34" s="153" t="str">
        <f>IF(B34="","",IF(C34="F",INDEX(Barèmes!$A$1:$A$7,MATCH((YEAR($B34)),Barèmes!$B$1:$B$7,-1)),INDEX(Barèmes!$C$1:$C$7,MATCH((YEAR($B34)),Barèmes!$B$1:$B$7,-1))))</f>
        <v/>
      </c>
      <c r="G34" s="61"/>
      <c r="H34" s="61"/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1"/>
      <c r="AD34" s="61"/>
      <c r="AE34" s="61"/>
      <c r="AF34" s="61"/>
      <c r="AG34" s="61"/>
      <c r="AH34" s="61"/>
      <c r="AI34" s="61"/>
      <c r="AJ34" s="61"/>
      <c r="AK34" s="61"/>
      <c r="AL34" s="61"/>
      <c r="AM34" s="61"/>
      <c r="AN34" s="61"/>
      <c r="AO34" s="61"/>
      <c r="AP34" s="61"/>
      <c r="AQ34" s="61"/>
      <c r="AR34" s="61"/>
      <c r="AS34" s="61"/>
      <c r="AT34" s="61"/>
      <c r="AU34" s="61"/>
      <c r="AV34" s="61"/>
      <c r="AW34" s="61"/>
      <c r="AX34" s="61"/>
      <c r="AY34" s="61"/>
      <c r="AZ34" s="61"/>
      <c r="BA34" s="61"/>
      <c r="BB34" s="61"/>
      <c r="BC34" s="61"/>
      <c r="BD34" s="61"/>
      <c r="BE34" s="61"/>
      <c r="BF34" s="61"/>
      <c r="BG34" s="61"/>
      <c r="BH34" s="61"/>
      <c r="BI34" s="61"/>
      <c r="BJ34" s="61"/>
      <c r="BK34" s="61"/>
      <c r="BL34" s="61"/>
      <c r="BM34" s="155">
        <f t="shared" si="2"/>
        <v>0</v>
      </c>
      <c r="BN34" s="155">
        <f t="shared" si="3"/>
        <v>0</v>
      </c>
    </row>
    <row r="35" spans="1:66" ht="18" customHeight="1" x14ac:dyDescent="0.25">
      <c r="A35" s="67"/>
      <c r="B35" s="42"/>
      <c r="C35" s="43"/>
      <c r="D35" s="43"/>
      <c r="E35" s="43"/>
      <c r="F35" s="153" t="str">
        <f>IF(B35="","",IF(C35="F",INDEX(Barèmes!$A$1:$A$7,MATCH((YEAR($B35)),Barèmes!$B$1:$B$7,-1)),INDEX(Barèmes!$C$1:$C$7,MATCH((YEAR($B35)),Barèmes!$B$1:$B$7,-1))))</f>
        <v/>
      </c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  <c r="AA35" s="61"/>
      <c r="AB35" s="61"/>
      <c r="AC35" s="61"/>
      <c r="AD35" s="61"/>
      <c r="AE35" s="61"/>
      <c r="AF35" s="61"/>
      <c r="AG35" s="61"/>
      <c r="AH35" s="61"/>
      <c r="AI35" s="61"/>
      <c r="AJ35" s="61"/>
      <c r="AK35" s="61"/>
      <c r="AL35" s="61"/>
      <c r="AM35" s="61"/>
      <c r="AN35" s="61"/>
      <c r="AO35" s="61"/>
      <c r="AP35" s="61"/>
      <c r="AQ35" s="61"/>
      <c r="AR35" s="61"/>
      <c r="AS35" s="61"/>
      <c r="AT35" s="61"/>
      <c r="AU35" s="61"/>
      <c r="AV35" s="61"/>
      <c r="AW35" s="61"/>
      <c r="AX35" s="61"/>
      <c r="AY35" s="61"/>
      <c r="AZ35" s="61"/>
      <c r="BA35" s="61"/>
      <c r="BB35" s="61"/>
      <c r="BC35" s="61"/>
      <c r="BD35" s="61"/>
      <c r="BE35" s="61"/>
      <c r="BF35" s="61"/>
      <c r="BG35" s="61"/>
      <c r="BH35" s="61"/>
      <c r="BI35" s="61"/>
      <c r="BJ35" s="61"/>
      <c r="BK35" s="61"/>
      <c r="BL35" s="61"/>
      <c r="BM35" s="155">
        <f t="shared" ref="BM35:BM66" si="4">SUM((SUM(COUNTIF(G35:BL35,"E"))),SUM(COUNTIF(G35:BL35,"c")))</f>
        <v>0</v>
      </c>
      <c r="BN35" s="155">
        <f t="shared" ref="BN35:BN66" si="5">SUM(COUNTIF(G35:BL35,"c"))</f>
        <v>0</v>
      </c>
    </row>
    <row r="36" spans="1:66" ht="18" customHeight="1" x14ac:dyDescent="0.25">
      <c r="A36" s="67"/>
      <c r="B36" s="42"/>
      <c r="C36" s="43"/>
      <c r="D36" s="43"/>
      <c r="E36" s="43"/>
      <c r="F36" s="153" t="str">
        <f>IF(B36="","",IF(C36="F",INDEX(Barèmes!$A$1:$A$7,MATCH((YEAR($B36)),Barèmes!$B$1:$B$7,-1)),INDEX(Barèmes!$C$1:$C$7,MATCH((YEAR($B36)),Barèmes!$B$1:$B$7,-1))))</f>
        <v/>
      </c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61"/>
      <c r="AE36" s="61"/>
      <c r="AF36" s="61"/>
      <c r="AG36" s="61"/>
      <c r="AH36" s="61"/>
      <c r="AI36" s="61"/>
      <c r="AJ36" s="61"/>
      <c r="AK36" s="61"/>
      <c r="AL36" s="61"/>
      <c r="AM36" s="61"/>
      <c r="AN36" s="61"/>
      <c r="AO36" s="61"/>
      <c r="AP36" s="61"/>
      <c r="AQ36" s="61"/>
      <c r="AR36" s="61"/>
      <c r="AS36" s="61"/>
      <c r="AT36" s="61"/>
      <c r="AU36" s="61"/>
      <c r="AV36" s="61"/>
      <c r="AW36" s="61"/>
      <c r="AX36" s="61"/>
      <c r="AY36" s="61"/>
      <c r="AZ36" s="61"/>
      <c r="BA36" s="61"/>
      <c r="BB36" s="61"/>
      <c r="BC36" s="61"/>
      <c r="BD36" s="61"/>
      <c r="BE36" s="61"/>
      <c r="BF36" s="61"/>
      <c r="BG36" s="61"/>
      <c r="BH36" s="61"/>
      <c r="BI36" s="61"/>
      <c r="BJ36" s="61"/>
      <c r="BK36" s="61"/>
      <c r="BL36" s="61"/>
      <c r="BM36" s="155">
        <f t="shared" si="4"/>
        <v>0</v>
      </c>
      <c r="BN36" s="155">
        <f t="shared" si="5"/>
        <v>0</v>
      </c>
    </row>
    <row r="37" spans="1:66" ht="18" customHeight="1" x14ac:dyDescent="0.25">
      <c r="A37" s="67"/>
      <c r="B37" s="42"/>
      <c r="C37" s="43"/>
      <c r="D37" s="43"/>
      <c r="E37" s="43"/>
      <c r="F37" s="153" t="str">
        <f>IF(B37="","",IF(C37="F",INDEX(Barèmes!$A$1:$A$7,MATCH((YEAR($B37)),Barèmes!$B$1:$B$7,-1)),INDEX(Barèmes!$C$1:$C$7,MATCH((YEAR($B37)),Barèmes!$B$1:$B$7,-1))))</f>
        <v/>
      </c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1"/>
      <c r="AV37" s="61"/>
      <c r="AW37" s="61"/>
      <c r="AX37" s="61"/>
      <c r="AY37" s="61"/>
      <c r="AZ37" s="61"/>
      <c r="BA37" s="61"/>
      <c r="BB37" s="61"/>
      <c r="BC37" s="61"/>
      <c r="BD37" s="61"/>
      <c r="BE37" s="61"/>
      <c r="BF37" s="61"/>
      <c r="BG37" s="61"/>
      <c r="BH37" s="61"/>
      <c r="BI37" s="61"/>
      <c r="BJ37" s="61"/>
      <c r="BK37" s="61"/>
      <c r="BL37" s="61"/>
      <c r="BM37" s="155">
        <f t="shared" si="4"/>
        <v>0</v>
      </c>
      <c r="BN37" s="155">
        <f t="shared" si="5"/>
        <v>0</v>
      </c>
    </row>
    <row r="38" spans="1:66" ht="18" customHeight="1" x14ac:dyDescent="0.25">
      <c r="A38" s="67"/>
      <c r="B38" s="42"/>
      <c r="C38" s="43"/>
      <c r="D38" s="43"/>
      <c r="E38" s="43"/>
      <c r="F38" s="153" t="str">
        <f>IF(B38="","",IF(C38="F",INDEX(Barèmes!$A$1:$A$7,MATCH((YEAR($B38)),Barèmes!$B$1:$B$7,-1)),INDEX(Barèmes!$C$1:$C$7,MATCH((YEAR($B38)),Barèmes!$B$1:$B$7,-1))))</f>
        <v/>
      </c>
      <c r="G38" s="61"/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  <c r="AE38" s="61"/>
      <c r="AF38" s="61"/>
      <c r="AG38" s="61"/>
      <c r="AH38" s="61"/>
      <c r="AI38" s="61"/>
      <c r="AJ38" s="61"/>
      <c r="AK38" s="61"/>
      <c r="AL38" s="61"/>
      <c r="AM38" s="61"/>
      <c r="AN38" s="61"/>
      <c r="AO38" s="61"/>
      <c r="AP38" s="61"/>
      <c r="AQ38" s="61"/>
      <c r="AR38" s="61"/>
      <c r="AS38" s="61"/>
      <c r="AT38" s="61"/>
      <c r="AU38" s="61"/>
      <c r="AV38" s="61"/>
      <c r="AW38" s="61"/>
      <c r="AX38" s="61"/>
      <c r="AY38" s="61"/>
      <c r="AZ38" s="61"/>
      <c r="BA38" s="61"/>
      <c r="BB38" s="61"/>
      <c r="BC38" s="61"/>
      <c r="BD38" s="61"/>
      <c r="BE38" s="61"/>
      <c r="BF38" s="61"/>
      <c r="BG38" s="61"/>
      <c r="BH38" s="61"/>
      <c r="BI38" s="61"/>
      <c r="BJ38" s="61"/>
      <c r="BK38" s="61"/>
      <c r="BL38" s="61"/>
      <c r="BM38" s="155">
        <f t="shared" si="4"/>
        <v>0</v>
      </c>
      <c r="BN38" s="155">
        <f t="shared" si="5"/>
        <v>0</v>
      </c>
    </row>
    <row r="39" spans="1:66" ht="18" customHeight="1" x14ac:dyDescent="0.25">
      <c r="A39" s="67"/>
      <c r="B39" s="42"/>
      <c r="C39" s="43"/>
      <c r="D39" s="43"/>
      <c r="E39" s="43"/>
      <c r="F39" s="153" t="str">
        <f>IF(B39="","",IF(C39="F",INDEX(Barèmes!$A$1:$A$7,MATCH((YEAR($B39)),Barèmes!$B$1:$B$7,-1)),INDEX(Barèmes!$C$1:$C$7,MATCH((YEAR($B39)),Barèmes!$B$1:$B$7,-1))))</f>
        <v/>
      </c>
      <c r="G39" s="61"/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61"/>
      <c r="AU39" s="61"/>
      <c r="AV39" s="61"/>
      <c r="AW39" s="61"/>
      <c r="AX39" s="61"/>
      <c r="AY39" s="61"/>
      <c r="AZ39" s="61"/>
      <c r="BA39" s="61"/>
      <c r="BB39" s="61"/>
      <c r="BC39" s="61"/>
      <c r="BD39" s="61"/>
      <c r="BE39" s="61"/>
      <c r="BF39" s="61"/>
      <c r="BG39" s="61"/>
      <c r="BH39" s="61"/>
      <c r="BI39" s="61"/>
      <c r="BJ39" s="61"/>
      <c r="BK39" s="61"/>
      <c r="BL39" s="61"/>
      <c r="BM39" s="155">
        <f t="shared" si="4"/>
        <v>0</v>
      </c>
      <c r="BN39" s="155">
        <f t="shared" si="5"/>
        <v>0</v>
      </c>
    </row>
    <row r="40" spans="1:66" ht="18" customHeight="1" x14ac:dyDescent="0.25">
      <c r="A40" s="67"/>
      <c r="B40" s="42"/>
      <c r="C40" s="43"/>
      <c r="D40" s="43"/>
      <c r="E40" s="43"/>
      <c r="F40" s="153" t="str">
        <f>IF(B40="","",IF(C40="F",INDEX(Barèmes!$A$1:$A$7,MATCH((YEAR($B40)),Barèmes!$B$1:$B$7,-1)),INDEX(Barèmes!$C$1:$C$7,MATCH((YEAR($B40)),Barèmes!$B$1:$B$7,-1))))</f>
        <v/>
      </c>
      <c r="G40" s="61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1"/>
      <c r="BM40" s="155">
        <f t="shared" si="4"/>
        <v>0</v>
      </c>
      <c r="BN40" s="155">
        <f t="shared" si="5"/>
        <v>0</v>
      </c>
    </row>
    <row r="41" spans="1:66" ht="18" customHeight="1" x14ac:dyDescent="0.25">
      <c r="A41" s="67"/>
      <c r="B41" s="42"/>
      <c r="C41" s="43"/>
      <c r="D41" s="43"/>
      <c r="E41" s="43"/>
      <c r="F41" s="153" t="str">
        <f>IF(B41="","",IF(C41="F",INDEX(Barèmes!$A$1:$A$7,MATCH((YEAR($B41)),Barèmes!$B$1:$B$7,-1)),INDEX(Barèmes!$C$1:$C$7,MATCH((YEAR($B41)),Barèmes!$B$1:$B$7,-1))))</f>
        <v/>
      </c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1"/>
      <c r="AF41" s="61"/>
      <c r="AG41" s="61"/>
      <c r="AH41" s="61"/>
      <c r="AI41" s="61"/>
      <c r="AJ41" s="61"/>
      <c r="AK41" s="61"/>
      <c r="AL41" s="61"/>
      <c r="AM41" s="61"/>
      <c r="AN41" s="61"/>
      <c r="AO41" s="61"/>
      <c r="AP41" s="61"/>
      <c r="AQ41" s="61"/>
      <c r="AR41" s="61"/>
      <c r="AS41" s="61"/>
      <c r="AT41" s="61"/>
      <c r="AU41" s="61"/>
      <c r="AV41" s="61"/>
      <c r="AW41" s="61"/>
      <c r="AX41" s="61"/>
      <c r="AY41" s="61"/>
      <c r="AZ41" s="61"/>
      <c r="BA41" s="61"/>
      <c r="BB41" s="61"/>
      <c r="BC41" s="61"/>
      <c r="BD41" s="61"/>
      <c r="BE41" s="61"/>
      <c r="BF41" s="61"/>
      <c r="BG41" s="61"/>
      <c r="BH41" s="61"/>
      <c r="BI41" s="61"/>
      <c r="BJ41" s="61"/>
      <c r="BK41" s="61"/>
      <c r="BL41" s="61"/>
      <c r="BM41" s="155">
        <f t="shared" si="4"/>
        <v>0</v>
      </c>
      <c r="BN41" s="155">
        <f t="shared" si="5"/>
        <v>0</v>
      </c>
    </row>
    <row r="42" spans="1:66" ht="18" customHeight="1" x14ac:dyDescent="0.25">
      <c r="A42" s="67"/>
      <c r="B42" s="42"/>
      <c r="C42" s="43"/>
      <c r="D42" s="43"/>
      <c r="E42" s="43"/>
      <c r="F42" s="153" t="str">
        <f>IF(B42="","",IF(C42="F",INDEX(Barèmes!$A$1:$A$7,MATCH((YEAR($B42)),Barèmes!$B$1:$B$7,-1)),INDEX(Barèmes!$C$1:$C$7,MATCH((YEAR($B42)),Barèmes!$B$1:$B$7,-1))))</f>
        <v/>
      </c>
      <c r="G42" s="61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61"/>
      <c r="AI42" s="61"/>
      <c r="AJ42" s="61"/>
      <c r="AK42" s="61"/>
      <c r="AL42" s="61"/>
      <c r="AM42" s="61"/>
      <c r="AN42" s="61"/>
      <c r="AO42" s="61"/>
      <c r="AP42" s="61"/>
      <c r="AQ42" s="61"/>
      <c r="AR42" s="61"/>
      <c r="AS42" s="61"/>
      <c r="AT42" s="61"/>
      <c r="AU42" s="61"/>
      <c r="AV42" s="61"/>
      <c r="AW42" s="61"/>
      <c r="AX42" s="61"/>
      <c r="AY42" s="61"/>
      <c r="AZ42" s="61"/>
      <c r="BA42" s="61"/>
      <c r="BB42" s="61"/>
      <c r="BC42" s="61"/>
      <c r="BD42" s="61"/>
      <c r="BE42" s="61"/>
      <c r="BF42" s="61"/>
      <c r="BG42" s="61"/>
      <c r="BH42" s="61"/>
      <c r="BI42" s="61"/>
      <c r="BJ42" s="61"/>
      <c r="BK42" s="61"/>
      <c r="BL42" s="61"/>
      <c r="BM42" s="155">
        <f t="shared" si="4"/>
        <v>0</v>
      </c>
      <c r="BN42" s="155">
        <f t="shared" si="5"/>
        <v>0</v>
      </c>
    </row>
    <row r="43" spans="1:66" ht="18" customHeight="1" x14ac:dyDescent="0.25">
      <c r="A43" s="67"/>
      <c r="B43" s="42"/>
      <c r="C43" s="43"/>
      <c r="D43" s="43"/>
      <c r="E43" s="43"/>
      <c r="F43" s="153" t="str">
        <f>IF(B43="","",IF(C43="F",INDEX(Barèmes!$A$1:$A$7,MATCH((YEAR($B43)),Barèmes!$B$1:$B$7,-1)),INDEX(Barèmes!$C$1:$C$7,MATCH((YEAR($B43)),Barèmes!$B$1:$B$7,-1))))</f>
        <v/>
      </c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/>
      <c r="AL43" s="61"/>
      <c r="AM43" s="61"/>
      <c r="AN43" s="61"/>
      <c r="AO43" s="61"/>
      <c r="AP43" s="61"/>
      <c r="AQ43" s="61"/>
      <c r="AR43" s="61"/>
      <c r="AS43" s="61"/>
      <c r="AT43" s="61"/>
      <c r="AU43" s="61"/>
      <c r="AV43" s="61"/>
      <c r="AW43" s="61"/>
      <c r="AX43" s="61"/>
      <c r="AY43" s="61"/>
      <c r="AZ43" s="61"/>
      <c r="BA43" s="61"/>
      <c r="BB43" s="61"/>
      <c r="BC43" s="61"/>
      <c r="BD43" s="61"/>
      <c r="BE43" s="61"/>
      <c r="BF43" s="61"/>
      <c r="BG43" s="61"/>
      <c r="BH43" s="61"/>
      <c r="BI43" s="61"/>
      <c r="BJ43" s="61"/>
      <c r="BK43" s="61"/>
      <c r="BL43" s="61"/>
      <c r="BM43" s="155">
        <f t="shared" si="4"/>
        <v>0</v>
      </c>
      <c r="BN43" s="155">
        <f t="shared" si="5"/>
        <v>0</v>
      </c>
    </row>
    <row r="44" spans="1:66" ht="18" customHeight="1" x14ac:dyDescent="0.25">
      <c r="A44" s="67"/>
      <c r="B44" s="42"/>
      <c r="C44" s="43"/>
      <c r="D44" s="43"/>
      <c r="E44" s="43"/>
      <c r="F44" s="153" t="str">
        <f>IF(B44="","",IF(C44="F",INDEX(Barèmes!$A$1:$A$7,MATCH((YEAR($B44)),Barèmes!$B$1:$B$7,-1)),INDEX(Barèmes!$C$1:$C$7,MATCH((YEAR($B44)),Barèmes!$B$1:$B$7,-1))))</f>
        <v/>
      </c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  <c r="AR44" s="61"/>
      <c r="AS44" s="61"/>
      <c r="AT44" s="61"/>
      <c r="AU44" s="61"/>
      <c r="AV44" s="61"/>
      <c r="AW44" s="61"/>
      <c r="AX44" s="61"/>
      <c r="AY44" s="61"/>
      <c r="AZ44" s="61"/>
      <c r="BA44" s="61"/>
      <c r="BB44" s="61"/>
      <c r="BC44" s="61"/>
      <c r="BD44" s="61"/>
      <c r="BE44" s="61"/>
      <c r="BF44" s="61"/>
      <c r="BG44" s="61"/>
      <c r="BH44" s="61"/>
      <c r="BI44" s="61"/>
      <c r="BJ44" s="61"/>
      <c r="BK44" s="61"/>
      <c r="BL44" s="61"/>
      <c r="BM44" s="155">
        <f t="shared" si="4"/>
        <v>0</v>
      </c>
      <c r="BN44" s="155">
        <f t="shared" si="5"/>
        <v>0</v>
      </c>
    </row>
    <row r="45" spans="1:66" ht="18" customHeight="1" x14ac:dyDescent="0.25">
      <c r="A45" s="67"/>
      <c r="B45" s="42"/>
      <c r="C45" s="43"/>
      <c r="D45" s="43"/>
      <c r="E45" s="43"/>
      <c r="F45" s="153" t="str">
        <f>IF(B45="","",IF(C45="F",INDEX(Barèmes!$A$1:$A$7,MATCH((YEAR($B45)),Barèmes!$B$1:$B$7,-1)),INDEX(Barèmes!$C$1:$C$7,MATCH((YEAR($B45)),Barèmes!$B$1:$B$7,-1))))</f>
        <v/>
      </c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  <c r="AR45" s="61"/>
      <c r="AS45" s="61"/>
      <c r="AT45" s="61"/>
      <c r="AU45" s="61"/>
      <c r="AV45" s="61"/>
      <c r="AW45" s="61"/>
      <c r="AX45" s="61"/>
      <c r="AY45" s="61"/>
      <c r="AZ45" s="61"/>
      <c r="BA45" s="61"/>
      <c r="BB45" s="61"/>
      <c r="BC45" s="61"/>
      <c r="BD45" s="61"/>
      <c r="BE45" s="61"/>
      <c r="BF45" s="61"/>
      <c r="BG45" s="61"/>
      <c r="BH45" s="61"/>
      <c r="BI45" s="61"/>
      <c r="BJ45" s="61"/>
      <c r="BK45" s="61"/>
      <c r="BL45" s="61"/>
      <c r="BM45" s="155">
        <f t="shared" si="4"/>
        <v>0</v>
      </c>
      <c r="BN45" s="155">
        <f t="shared" si="5"/>
        <v>0</v>
      </c>
    </row>
    <row r="46" spans="1:66" ht="18" customHeight="1" x14ac:dyDescent="0.25">
      <c r="A46" s="67"/>
      <c r="B46" s="42"/>
      <c r="C46" s="43"/>
      <c r="D46" s="43"/>
      <c r="E46" s="43"/>
      <c r="F46" s="153" t="str">
        <f>IF(B46="","",IF(C46="F",INDEX(Barèmes!$A$1:$A$7,MATCH((YEAR($B46)),Barèmes!$B$1:$B$7,-1)),INDEX(Barèmes!$C$1:$C$7,MATCH((YEAR($B46)),Barèmes!$B$1:$B$7,-1))))</f>
        <v/>
      </c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  <c r="AR46" s="61"/>
      <c r="AS46" s="61"/>
      <c r="AT46" s="61"/>
      <c r="AU46" s="61"/>
      <c r="AV46" s="61"/>
      <c r="AW46" s="61"/>
      <c r="AX46" s="61"/>
      <c r="AY46" s="61"/>
      <c r="AZ46" s="61"/>
      <c r="BA46" s="61"/>
      <c r="BB46" s="61"/>
      <c r="BC46" s="61"/>
      <c r="BD46" s="61"/>
      <c r="BE46" s="61"/>
      <c r="BF46" s="61"/>
      <c r="BG46" s="61"/>
      <c r="BH46" s="61"/>
      <c r="BI46" s="61"/>
      <c r="BJ46" s="61"/>
      <c r="BK46" s="61"/>
      <c r="BL46" s="61"/>
      <c r="BM46" s="155">
        <f t="shared" si="4"/>
        <v>0</v>
      </c>
      <c r="BN46" s="155">
        <f t="shared" si="5"/>
        <v>0</v>
      </c>
    </row>
    <row r="47" spans="1:66" ht="18" customHeight="1" x14ac:dyDescent="0.25">
      <c r="A47" s="67"/>
      <c r="B47" s="42"/>
      <c r="C47" s="43"/>
      <c r="D47" s="43"/>
      <c r="E47" s="43"/>
      <c r="F47" s="153" t="str">
        <f>IF(B47="","",IF(C47="F",INDEX(Barèmes!$A$1:$A$7,MATCH((YEAR($B47)),Barèmes!$B$1:$B$7,-1)),INDEX(Barèmes!$C$1:$C$7,MATCH((YEAR($B47)),Barèmes!$B$1:$B$7,-1))))</f>
        <v/>
      </c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  <c r="AR47" s="61"/>
      <c r="AS47" s="61"/>
      <c r="AT47" s="61"/>
      <c r="AU47" s="61"/>
      <c r="AV47" s="61"/>
      <c r="AW47" s="61"/>
      <c r="AX47" s="61"/>
      <c r="AY47" s="61"/>
      <c r="AZ47" s="61"/>
      <c r="BA47" s="61"/>
      <c r="BB47" s="61"/>
      <c r="BC47" s="61"/>
      <c r="BD47" s="61"/>
      <c r="BE47" s="61"/>
      <c r="BF47" s="61"/>
      <c r="BG47" s="61"/>
      <c r="BH47" s="61"/>
      <c r="BI47" s="61"/>
      <c r="BJ47" s="61"/>
      <c r="BK47" s="61"/>
      <c r="BL47" s="61"/>
      <c r="BM47" s="155">
        <f t="shared" si="4"/>
        <v>0</v>
      </c>
      <c r="BN47" s="155">
        <f t="shared" si="5"/>
        <v>0</v>
      </c>
    </row>
    <row r="48" spans="1:66" ht="18" customHeight="1" x14ac:dyDescent="0.25">
      <c r="A48" s="67"/>
      <c r="B48" s="42"/>
      <c r="C48" s="43"/>
      <c r="D48" s="43"/>
      <c r="E48" s="43"/>
      <c r="F48" s="153" t="str">
        <f>IF(B48="","",IF(C48="F",INDEX(Barèmes!$A$1:$A$7,MATCH((YEAR($B48)),Barèmes!$B$1:$B$7,-1)),INDEX(Barèmes!$C$1:$C$7,MATCH((YEAR($B48)),Barèmes!$B$1:$B$7,-1))))</f>
        <v/>
      </c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  <c r="AR48" s="61"/>
      <c r="AS48" s="61"/>
      <c r="AT48" s="61"/>
      <c r="AU48" s="61"/>
      <c r="AV48" s="61"/>
      <c r="AW48" s="61"/>
      <c r="AX48" s="61"/>
      <c r="AY48" s="61"/>
      <c r="AZ48" s="61"/>
      <c r="BA48" s="61"/>
      <c r="BB48" s="61"/>
      <c r="BC48" s="61"/>
      <c r="BD48" s="61"/>
      <c r="BE48" s="61"/>
      <c r="BF48" s="61"/>
      <c r="BG48" s="61"/>
      <c r="BH48" s="61"/>
      <c r="BI48" s="61"/>
      <c r="BJ48" s="61"/>
      <c r="BK48" s="61"/>
      <c r="BL48" s="61"/>
      <c r="BM48" s="155">
        <f t="shared" si="4"/>
        <v>0</v>
      </c>
      <c r="BN48" s="155">
        <f t="shared" si="5"/>
        <v>0</v>
      </c>
    </row>
    <row r="49" spans="1:66" ht="18" customHeight="1" x14ac:dyDescent="0.25">
      <c r="A49" s="67"/>
      <c r="B49" s="42"/>
      <c r="C49" s="43"/>
      <c r="D49" s="43"/>
      <c r="E49" s="43"/>
      <c r="F49" s="153" t="str">
        <f>IF(B49="","",IF(C49="F",INDEX(Barèmes!$A$1:$A$7,MATCH((YEAR($B49)),Barèmes!$B$1:$B$7,-1)),INDEX(Barèmes!$C$1:$C$7,MATCH((YEAR($B49)),Barèmes!$B$1:$B$7,-1))))</f>
        <v/>
      </c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  <c r="AR49" s="61"/>
      <c r="AS49" s="61"/>
      <c r="AT49" s="61"/>
      <c r="AU49" s="61"/>
      <c r="AV49" s="61"/>
      <c r="AW49" s="61"/>
      <c r="AX49" s="61"/>
      <c r="AY49" s="61"/>
      <c r="AZ49" s="61"/>
      <c r="BA49" s="61"/>
      <c r="BB49" s="61"/>
      <c r="BC49" s="61"/>
      <c r="BD49" s="61"/>
      <c r="BE49" s="61"/>
      <c r="BF49" s="61"/>
      <c r="BG49" s="61"/>
      <c r="BH49" s="61"/>
      <c r="BI49" s="61"/>
      <c r="BJ49" s="61"/>
      <c r="BK49" s="61"/>
      <c r="BL49" s="61"/>
      <c r="BM49" s="155">
        <f t="shared" si="4"/>
        <v>0</v>
      </c>
      <c r="BN49" s="155">
        <f t="shared" si="5"/>
        <v>0</v>
      </c>
    </row>
    <row r="50" spans="1:66" ht="18" customHeight="1" x14ac:dyDescent="0.25">
      <c r="A50" s="67"/>
      <c r="B50" s="42"/>
      <c r="C50" s="43"/>
      <c r="D50" s="43"/>
      <c r="E50" s="43"/>
      <c r="F50" s="153" t="str">
        <f>IF(B50="","",IF(C50="F",INDEX(Barèmes!$A$1:$A$7,MATCH((YEAR($B50)),Barèmes!$B$1:$B$7,-1)),INDEX(Barèmes!$C$1:$C$7,MATCH((YEAR($B50)),Barèmes!$B$1:$B$7,-1))))</f>
        <v/>
      </c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  <c r="AR50" s="61"/>
      <c r="AS50" s="61"/>
      <c r="AT50" s="61"/>
      <c r="AU50" s="61"/>
      <c r="AV50" s="61"/>
      <c r="AW50" s="61"/>
      <c r="AX50" s="61"/>
      <c r="AY50" s="61"/>
      <c r="AZ50" s="61"/>
      <c r="BA50" s="61"/>
      <c r="BB50" s="61"/>
      <c r="BC50" s="61"/>
      <c r="BD50" s="61"/>
      <c r="BE50" s="61"/>
      <c r="BF50" s="61"/>
      <c r="BG50" s="61"/>
      <c r="BH50" s="61"/>
      <c r="BI50" s="61"/>
      <c r="BJ50" s="61"/>
      <c r="BK50" s="61"/>
      <c r="BL50" s="61"/>
      <c r="BM50" s="155">
        <f t="shared" si="4"/>
        <v>0</v>
      </c>
      <c r="BN50" s="155">
        <f t="shared" si="5"/>
        <v>0</v>
      </c>
    </row>
    <row r="51" spans="1:66" ht="18" customHeight="1" x14ac:dyDescent="0.25">
      <c r="A51" s="67"/>
      <c r="B51" s="42"/>
      <c r="C51" s="43"/>
      <c r="D51" s="43"/>
      <c r="E51" s="43"/>
      <c r="F51" s="153" t="str">
        <f>IF(B51="","",IF(C51="F",INDEX(Barèmes!$A$1:$A$7,MATCH((YEAR($B51)),Barèmes!$B$1:$B$7,-1)),INDEX(Barèmes!$C$1:$C$7,MATCH((YEAR($B51)),Barèmes!$B$1:$B$7,-1))))</f>
        <v/>
      </c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  <c r="AR51" s="61"/>
      <c r="AS51" s="61"/>
      <c r="AT51" s="61"/>
      <c r="AU51" s="61"/>
      <c r="AV51" s="61"/>
      <c r="AW51" s="61"/>
      <c r="AX51" s="61"/>
      <c r="AY51" s="61"/>
      <c r="AZ51" s="61"/>
      <c r="BA51" s="61"/>
      <c r="BB51" s="61"/>
      <c r="BC51" s="61"/>
      <c r="BD51" s="61"/>
      <c r="BE51" s="61"/>
      <c r="BF51" s="61"/>
      <c r="BG51" s="61"/>
      <c r="BH51" s="61"/>
      <c r="BI51" s="61"/>
      <c r="BJ51" s="61"/>
      <c r="BK51" s="61"/>
      <c r="BL51" s="61"/>
      <c r="BM51" s="155">
        <f t="shared" si="4"/>
        <v>0</v>
      </c>
      <c r="BN51" s="155">
        <f t="shared" si="5"/>
        <v>0</v>
      </c>
    </row>
    <row r="52" spans="1:66" ht="18" customHeight="1" x14ac:dyDescent="0.25">
      <c r="A52" s="67"/>
      <c r="B52" s="42"/>
      <c r="C52" s="43"/>
      <c r="D52" s="43"/>
      <c r="E52" s="43"/>
      <c r="F52" s="153" t="str">
        <f>IF(B52="","",IF(C52="F",INDEX(Barèmes!$A$1:$A$7,MATCH((YEAR($B52)),Barèmes!$B$1:$B$7,-1)),INDEX(Barèmes!$C$1:$C$7,MATCH((YEAR($B52)),Barèmes!$B$1:$B$7,-1))))</f>
        <v/>
      </c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  <c r="BM52" s="155">
        <f t="shared" si="4"/>
        <v>0</v>
      </c>
      <c r="BN52" s="155">
        <f t="shared" si="5"/>
        <v>0</v>
      </c>
    </row>
    <row r="53" spans="1:66" ht="18" customHeight="1" x14ac:dyDescent="0.25">
      <c r="A53" s="67"/>
      <c r="B53" s="42"/>
      <c r="C53" s="43"/>
      <c r="D53" s="43"/>
      <c r="E53" s="43"/>
      <c r="F53" s="153" t="str">
        <f>IF(B53="","",IF(C53="F",INDEX(Barèmes!$A$1:$A$7,MATCH((YEAR($B53)),Barèmes!$B$1:$B$7,-1)),INDEX(Barèmes!$C$1:$C$7,MATCH((YEAR($B53)),Barèmes!$B$1:$B$7,-1))))</f>
        <v/>
      </c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  <c r="AR53" s="61"/>
      <c r="AS53" s="61"/>
      <c r="AT53" s="61"/>
      <c r="AU53" s="61"/>
      <c r="AV53" s="61"/>
      <c r="AW53" s="61"/>
      <c r="AX53" s="61"/>
      <c r="AY53" s="61"/>
      <c r="AZ53" s="61"/>
      <c r="BA53" s="61"/>
      <c r="BB53" s="61"/>
      <c r="BC53" s="61"/>
      <c r="BD53" s="61"/>
      <c r="BE53" s="61"/>
      <c r="BF53" s="61"/>
      <c r="BG53" s="61"/>
      <c r="BH53" s="61"/>
      <c r="BI53" s="61"/>
      <c r="BJ53" s="61"/>
      <c r="BK53" s="61"/>
      <c r="BL53" s="61"/>
      <c r="BM53" s="155">
        <f t="shared" si="4"/>
        <v>0</v>
      </c>
      <c r="BN53" s="155">
        <f t="shared" si="5"/>
        <v>0</v>
      </c>
    </row>
    <row r="54" spans="1:66" ht="18" customHeight="1" x14ac:dyDescent="0.25">
      <c r="A54" s="67"/>
      <c r="B54" s="42"/>
      <c r="C54" s="43"/>
      <c r="D54" s="43"/>
      <c r="E54" s="43"/>
      <c r="F54" s="153" t="str">
        <f>IF(B54="","",IF(C54="F",INDEX(Barèmes!$A$1:$A$7,MATCH((YEAR($B54)),Barèmes!$B$1:$B$7,-1)),INDEX(Barèmes!$C$1:$C$7,MATCH((YEAR($B54)),Barèmes!$B$1:$B$7,-1))))</f>
        <v/>
      </c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  <c r="AR54" s="61"/>
      <c r="AS54" s="61"/>
      <c r="AT54" s="61"/>
      <c r="AU54" s="61"/>
      <c r="AV54" s="61"/>
      <c r="AW54" s="61"/>
      <c r="AX54" s="61"/>
      <c r="AY54" s="61"/>
      <c r="AZ54" s="61"/>
      <c r="BA54" s="61"/>
      <c r="BB54" s="61"/>
      <c r="BC54" s="61"/>
      <c r="BD54" s="61"/>
      <c r="BE54" s="61"/>
      <c r="BF54" s="61"/>
      <c r="BG54" s="61"/>
      <c r="BH54" s="61"/>
      <c r="BI54" s="61"/>
      <c r="BJ54" s="61"/>
      <c r="BK54" s="61"/>
      <c r="BL54" s="61"/>
      <c r="BM54" s="155">
        <f t="shared" si="4"/>
        <v>0</v>
      </c>
      <c r="BN54" s="155">
        <f t="shared" si="5"/>
        <v>0</v>
      </c>
    </row>
    <row r="55" spans="1:66" ht="18" customHeight="1" x14ac:dyDescent="0.25">
      <c r="A55" s="67"/>
      <c r="B55" s="42"/>
      <c r="C55" s="43"/>
      <c r="D55" s="43"/>
      <c r="E55" s="43"/>
      <c r="F55" s="153" t="str">
        <f>IF(B55="","",IF(C55="F",INDEX(Barèmes!$A$1:$A$7,MATCH((YEAR($B55)),Barèmes!$B$1:$B$7,-1)),INDEX(Barèmes!$C$1:$C$7,MATCH((YEAR($B55)),Barèmes!$B$1:$B$7,-1))))</f>
        <v/>
      </c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  <c r="AR55" s="61"/>
      <c r="AS55" s="61"/>
      <c r="AT55" s="61"/>
      <c r="AU55" s="61"/>
      <c r="AV55" s="61"/>
      <c r="AW55" s="61"/>
      <c r="AX55" s="61"/>
      <c r="AY55" s="61"/>
      <c r="AZ55" s="61"/>
      <c r="BA55" s="61"/>
      <c r="BB55" s="61"/>
      <c r="BC55" s="61"/>
      <c r="BD55" s="61"/>
      <c r="BE55" s="61"/>
      <c r="BF55" s="61"/>
      <c r="BG55" s="61"/>
      <c r="BH55" s="61"/>
      <c r="BI55" s="61"/>
      <c r="BJ55" s="61"/>
      <c r="BK55" s="61"/>
      <c r="BL55" s="61"/>
      <c r="BM55" s="155">
        <f t="shared" si="4"/>
        <v>0</v>
      </c>
      <c r="BN55" s="155">
        <f t="shared" si="5"/>
        <v>0</v>
      </c>
    </row>
    <row r="56" spans="1:66" ht="18" customHeight="1" x14ac:dyDescent="0.25">
      <c r="A56" s="67"/>
      <c r="B56" s="42"/>
      <c r="C56" s="43"/>
      <c r="D56" s="43"/>
      <c r="E56" s="43"/>
      <c r="F56" s="153" t="str">
        <f>IF(B56="","",IF(C56="F",INDEX(Barèmes!$A$1:$A$7,MATCH((YEAR($B56)),Barèmes!$B$1:$B$7,-1)),INDEX(Barèmes!$C$1:$C$7,MATCH((YEAR($B56)),Barèmes!$B$1:$B$7,-1))))</f>
        <v/>
      </c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  <c r="AR56" s="61"/>
      <c r="AS56" s="61"/>
      <c r="AT56" s="61"/>
      <c r="AU56" s="61"/>
      <c r="AV56" s="61"/>
      <c r="AW56" s="61"/>
      <c r="AX56" s="61"/>
      <c r="AY56" s="61"/>
      <c r="AZ56" s="61"/>
      <c r="BA56" s="61"/>
      <c r="BB56" s="61"/>
      <c r="BC56" s="61"/>
      <c r="BD56" s="61"/>
      <c r="BE56" s="61"/>
      <c r="BF56" s="61"/>
      <c r="BG56" s="61"/>
      <c r="BH56" s="61"/>
      <c r="BI56" s="61"/>
      <c r="BJ56" s="61"/>
      <c r="BK56" s="61"/>
      <c r="BL56" s="61"/>
      <c r="BM56" s="155">
        <f t="shared" si="4"/>
        <v>0</v>
      </c>
      <c r="BN56" s="155">
        <f t="shared" si="5"/>
        <v>0</v>
      </c>
    </row>
    <row r="57" spans="1:66" ht="18" customHeight="1" x14ac:dyDescent="0.25">
      <c r="A57" s="67"/>
      <c r="B57" s="42"/>
      <c r="C57" s="43"/>
      <c r="D57" s="43"/>
      <c r="E57" s="43"/>
      <c r="F57" s="153" t="str">
        <f>IF(B57="","",IF(C57="F",INDEX(Barèmes!$A$1:$A$7,MATCH((YEAR($B57)),Barèmes!$B$1:$B$7,-1)),INDEX(Barèmes!$C$1:$C$7,MATCH((YEAR($B57)),Barèmes!$B$1:$B$7,-1))))</f>
        <v/>
      </c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61"/>
      <c r="AI57" s="61"/>
      <c r="AJ57" s="61"/>
      <c r="AK57" s="61"/>
      <c r="AL57" s="61"/>
      <c r="AM57" s="61"/>
      <c r="AN57" s="61"/>
      <c r="AO57" s="61"/>
      <c r="AP57" s="61"/>
      <c r="AQ57" s="61"/>
      <c r="AR57" s="61"/>
      <c r="AS57" s="61"/>
      <c r="AT57" s="61"/>
      <c r="AU57" s="61"/>
      <c r="AV57" s="61"/>
      <c r="AW57" s="61"/>
      <c r="AX57" s="61"/>
      <c r="AY57" s="61"/>
      <c r="AZ57" s="61"/>
      <c r="BA57" s="61"/>
      <c r="BB57" s="61"/>
      <c r="BC57" s="61"/>
      <c r="BD57" s="61"/>
      <c r="BE57" s="61"/>
      <c r="BF57" s="61"/>
      <c r="BG57" s="61"/>
      <c r="BH57" s="61"/>
      <c r="BI57" s="61"/>
      <c r="BJ57" s="61"/>
      <c r="BK57" s="61"/>
      <c r="BL57" s="61"/>
      <c r="BM57" s="155">
        <f t="shared" si="4"/>
        <v>0</v>
      </c>
      <c r="BN57" s="155">
        <f t="shared" si="5"/>
        <v>0</v>
      </c>
    </row>
    <row r="58" spans="1:66" ht="18" customHeight="1" x14ac:dyDescent="0.25">
      <c r="A58" s="67"/>
      <c r="B58" s="42"/>
      <c r="C58" s="43"/>
      <c r="D58" s="43"/>
      <c r="E58" s="43"/>
      <c r="F58" s="153" t="str">
        <f>IF(B58="","",IF(C58="F",INDEX(Barèmes!$A$1:$A$7,MATCH((YEAR($B58)),Barèmes!$B$1:$B$7,-1)),INDEX(Barèmes!$C$1:$C$7,MATCH((YEAR($B58)),Barèmes!$B$1:$B$7,-1))))</f>
        <v/>
      </c>
      <c r="G58" s="61"/>
      <c r="H58" s="61"/>
      <c r="I58" s="61"/>
      <c r="J58" s="61"/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1"/>
      <c r="Y58" s="61"/>
      <c r="Z58" s="61"/>
      <c r="AA58" s="61"/>
      <c r="AB58" s="61"/>
      <c r="AC58" s="61"/>
      <c r="AD58" s="61"/>
      <c r="AE58" s="61"/>
      <c r="AF58" s="61"/>
      <c r="AG58" s="61"/>
      <c r="AH58" s="61"/>
      <c r="AI58" s="61"/>
      <c r="AJ58" s="61"/>
      <c r="AK58" s="61"/>
      <c r="AL58" s="61"/>
      <c r="AM58" s="61"/>
      <c r="AN58" s="61"/>
      <c r="AO58" s="61"/>
      <c r="AP58" s="61"/>
      <c r="AQ58" s="61"/>
      <c r="AR58" s="61"/>
      <c r="AS58" s="61"/>
      <c r="AT58" s="61"/>
      <c r="AU58" s="61"/>
      <c r="AV58" s="61"/>
      <c r="AW58" s="61"/>
      <c r="AX58" s="61"/>
      <c r="AY58" s="61"/>
      <c r="AZ58" s="61"/>
      <c r="BA58" s="61"/>
      <c r="BB58" s="61"/>
      <c r="BC58" s="61"/>
      <c r="BD58" s="61"/>
      <c r="BE58" s="61"/>
      <c r="BF58" s="61"/>
      <c r="BG58" s="61"/>
      <c r="BH58" s="61"/>
      <c r="BI58" s="61"/>
      <c r="BJ58" s="61"/>
      <c r="BK58" s="61"/>
      <c r="BL58" s="61"/>
      <c r="BM58" s="155">
        <f t="shared" si="4"/>
        <v>0</v>
      </c>
      <c r="BN58" s="155">
        <f t="shared" si="5"/>
        <v>0</v>
      </c>
    </row>
    <row r="59" spans="1:66" ht="18" customHeight="1" x14ac:dyDescent="0.25">
      <c r="A59" s="67"/>
      <c r="B59" s="42"/>
      <c r="C59" s="43"/>
      <c r="D59" s="43"/>
      <c r="E59" s="43"/>
      <c r="F59" s="153" t="str">
        <f>IF(B59="","",IF(C59="F",INDEX(Barèmes!$A$1:$A$7,MATCH((YEAR($B59)),Barèmes!$B$1:$B$7,-1)),INDEX(Barèmes!$C$1:$C$7,MATCH((YEAR($B59)),Barèmes!$B$1:$B$7,-1))))</f>
        <v/>
      </c>
      <c r="G59" s="61"/>
      <c r="H59" s="61"/>
      <c r="I59" s="61"/>
      <c r="J59" s="61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61"/>
      <c r="AA59" s="61"/>
      <c r="AB59" s="61"/>
      <c r="AC59" s="61"/>
      <c r="AD59" s="61"/>
      <c r="AE59" s="61"/>
      <c r="AF59" s="61"/>
      <c r="AG59" s="61"/>
      <c r="AH59" s="61"/>
      <c r="AI59" s="61"/>
      <c r="AJ59" s="61"/>
      <c r="AK59" s="61"/>
      <c r="AL59" s="61"/>
      <c r="AM59" s="61"/>
      <c r="AN59" s="61"/>
      <c r="AO59" s="61"/>
      <c r="AP59" s="61"/>
      <c r="AQ59" s="61"/>
      <c r="AR59" s="61"/>
      <c r="AS59" s="61"/>
      <c r="AT59" s="61"/>
      <c r="AU59" s="61"/>
      <c r="AV59" s="61"/>
      <c r="AW59" s="61"/>
      <c r="AX59" s="61"/>
      <c r="AY59" s="61"/>
      <c r="AZ59" s="61"/>
      <c r="BA59" s="61"/>
      <c r="BB59" s="61"/>
      <c r="BC59" s="61"/>
      <c r="BD59" s="61"/>
      <c r="BE59" s="61"/>
      <c r="BF59" s="61"/>
      <c r="BG59" s="61"/>
      <c r="BH59" s="61"/>
      <c r="BI59" s="61"/>
      <c r="BJ59" s="61"/>
      <c r="BK59" s="61"/>
      <c r="BL59" s="61"/>
      <c r="BM59" s="155">
        <f t="shared" si="4"/>
        <v>0</v>
      </c>
      <c r="BN59" s="155">
        <f t="shared" si="5"/>
        <v>0</v>
      </c>
    </row>
    <row r="60" spans="1:66" ht="18" customHeight="1" x14ac:dyDescent="0.25">
      <c r="A60" s="67"/>
      <c r="B60" s="42"/>
      <c r="C60" s="43"/>
      <c r="D60" s="43"/>
      <c r="E60" s="43"/>
      <c r="F60" s="153" t="str">
        <f>IF(B60="","",IF(C60="F",INDEX(Barèmes!$A$1:$A$7,MATCH((YEAR($B60)),Barèmes!$B$1:$B$7,-1)),INDEX(Barèmes!$C$1:$C$7,MATCH((YEAR($B60)),Barèmes!$B$1:$B$7,-1))))</f>
        <v/>
      </c>
      <c r="G60" s="61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61"/>
      <c r="AI60" s="61"/>
      <c r="AJ60" s="61"/>
      <c r="AK60" s="61"/>
      <c r="AL60" s="61"/>
      <c r="AM60" s="61"/>
      <c r="AN60" s="61"/>
      <c r="AO60" s="61"/>
      <c r="AP60" s="61"/>
      <c r="AQ60" s="61"/>
      <c r="AR60" s="61"/>
      <c r="AS60" s="61"/>
      <c r="AT60" s="61"/>
      <c r="AU60" s="61"/>
      <c r="AV60" s="61"/>
      <c r="AW60" s="61"/>
      <c r="AX60" s="61"/>
      <c r="AY60" s="61"/>
      <c r="AZ60" s="61"/>
      <c r="BA60" s="61"/>
      <c r="BB60" s="61"/>
      <c r="BC60" s="61"/>
      <c r="BD60" s="61"/>
      <c r="BE60" s="61"/>
      <c r="BF60" s="61"/>
      <c r="BG60" s="61"/>
      <c r="BH60" s="61"/>
      <c r="BI60" s="61"/>
      <c r="BJ60" s="61"/>
      <c r="BK60" s="61"/>
      <c r="BL60" s="61"/>
      <c r="BM60" s="155">
        <f t="shared" si="4"/>
        <v>0</v>
      </c>
      <c r="BN60" s="155">
        <f t="shared" si="5"/>
        <v>0</v>
      </c>
    </row>
    <row r="61" spans="1:66" ht="18" customHeight="1" x14ac:dyDescent="0.25">
      <c r="A61" s="67"/>
      <c r="B61" s="42"/>
      <c r="C61" s="43"/>
      <c r="D61" s="43"/>
      <c r="E61" s="43"/>
      <c r="F61" s="153" t="str">
        <f>IF(B61="","",IF(C61="F",INDEX(Barèmes!$A$1:$A$7,MATCH((YEAR($B61)),Barèmes!$B$1:$B$7,-1)),INDEX(Barèmes!$C$1:$C$7,MATCH((YEAR($B61)),Barèmes!$B$1:$B$7,-1))))</f>
        <v/>
      </c>
      <c r="G61" s="61"/>
      <c r="H61" s="61"/>
      <c r="I61" s="61"/>
      <c r="J61" s="61"/>
      <c r="K61" s="61"/>
      <c r="L61" s="61"/>
      <c r="M61" s="61"/>
      <c r="N61" s="61"/>
      <c r="O61" s="61"/>
      <c r="P61" s="61"/>
      <c r="Q61" s="61"/>
      <c r="R61" s="61"/>
      <c r="S61" s="61"/>
      <c r="T61" s="61"/>
      <c r="U61" s="61"/>
      <c r="V61" s="61"/>
      <c r="W61" s="61"/>
      <c r="X61" s="61"/>
      <c r="Y61" s="61"/>
      <c r="Z61" s="61"/>
      <c r="AA61" s="61"/>
      <c r="AB61" s="61"/>
      <c r="AC61" s="61"/>
      <c r="AD61" s="61"/>
      <c r="AE61" s="61"/>
      <c r="AF61" s="61"/>
      <c r="AG61" s="61"/>
      <c r="AH61" s="61"/>
      <c r="AI61" s="61"/>
      <c r="AJ61" s="61"/>
      <c r="AK61" s="61"/>
      <c r="AL61" s="61"/>
      <c r="AM61" s="61"/>
      <c r="AN61" s="61"/>
      <c r="AO61" s="61"/>
      <c r="AP61" s="61"/>
      <c r="AQ61" s="61"/>
      <c r="AR61" s="61"/>
      <c r="AS61" s="61"/>
      <c r="AT61" s="61"/>
      <c r="AU61" s="61"/>
      <c r="AV61" s="61"/>
      <c r="AW61" s="61"/>
      <c r="AX61" s="61"/>
      <c r="AY61" s="61"/>
      <c r="AZ61" s="61"/>
      <c r="BA61" s="61"/>
      <c r="BB61" s="61"/>
      <c r="BC61" s="61"/>
      <c r="BD61" s="61"/>
      <c r="BE61" s="61"/>
      <c r="BF61" s="61"/>
      <c r="BG61" s="61"/>
      <c r="BH61" s="61"/>
      <c r="BI61" s="61"/>
      <c r="BJ61" s="61"/>
      <c r="BK61" s="61"/>
      <c r="BL61" s="61"/>
      <c r="BM61" s="155">
        <f t="shared" si="4"/>
        <v>0</v>
      </c>
      <c r="BN61" s="155">
        <f t="shared" si="5"/>
        <v>0</v>
      </c>
    </row>
    <row r="62" spans="1:66" ht="18" customHeight="1" x14ac:dyDescent="0.25">
      <c r="A62" s="67"/>
      <c r="B62" s="42"/>
      <c r="C62" s="43"/>
      <c r="D62" s="43"/>
      <c r="E62" s="43"/>
      <c r="F62" s="153" t="str">
        <f>IF(B62="","",IF(C62="F",INDEX(Barèmes!$A$1:$A$7,MATCH((YEAR($B62)),Barèmes!$B$1:$B$7,-1)),INDEX(Barèmes!$C$1:$C$7,MATCH((YEAR($B62)),Barèmes!$B$1:$B$7,-1))))</f>
        <v/>
      </c>
      <c r="G62" s="61"/>
      <c r="H62" s="61"/>
      <c r="I62" s="61"/>
      <c r="J62" s="61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1"/>
      <c r="W62" s="61"/>
      <c r="X62" s="61"/>
      <c r="Y62" s="61"/>
      <c r="Z62" s="61"/>
      <c r="AA62" s="61"/>
      <c r="AB62" s="61"/>
      <c r="AC62" s="61"/>
      <c r="AD62" s="61"/>
      <c r="AE62" s="61"/>
      <c r="AF62" s="61"/>
      <c r="AG62" s="61"/>
      <c r="AH62" s="61"/>
      <c r="AI62" s="61"/>
      <c r="AJ62" s="61"/>
      <c r="AK62" s="61"/>
      <c r="AL62" s="61"/>
      <c r="AM62" s="61"/>
      <c r="AN62" s="61"/>
      <c r="AO62" s="61"/>
      <c r="AP62" s="61"/>
      <c r="AQ62" s="61"/>
      <c r="AR62" s="61"/>
      <c r="AS62" s="61"/>
      <c r="AT62" s="61"/>
      <c r="AU62" s="61"/>
      <c r="AV62" s="61"/>
      <c r="AW62" s="61"/>
      <c r="AX62" s="61"/>
      <c r="AY62" s="61"/>
      <c r="AZ62" s="61"/>
      <c r="BA62" s="61"/>
      <c r="BB62" s="61"/>
      <c r="BC62" s="61"/>
      <c r="BD62" s="61"/>
      <c r="BE62" s="61"/>
      <c r="BF62" s="61"/>
      <c r="BG62" s="61"/>
      <c r="BH62" s="61"/>
      <c r="BI62" s="61"/>
      <c r="BJ62" s="61"/>
      <c r="BK62" s="61"/>
      <c r="BL62" s="61"/>
      <c r="BM62" s="155">
        <f t="shared" si="4"/>
        <v>0</v>
      </c>
      <c r="BN62" s="155">
        <f t="shared" si="5"/>
        <v>0</v>
      </c>
    </row>
    <row r="63" spans="1:66" ht="18" customHeight="1" x14ac:dyDescent="0.25">
      <c r="A63" s="67"/>
      <c r="B63" s="42"/>
      <c r="C63" s="43"/>
      <c r="D63" s="43"/>
      <c r="E63" s="43"/>
      <c r="F63" s="153" t="str">
        <f>IF(B63="","",IF(C63="F",INDEX(Barèmes!$A$1:$A$7,MATCH((YEAR($B63)),Barèmes!$B$1:$B$7,-1)),INDEX(Barèmes!$C$1:$C$7,MATCH((YEAR($B63)),Barèmes!$B$1:$B$7,-1))))</f>
        <v/>
      </c>
      <c r="G63" s="61"/>
      <c r="H63" s="61"/>
      <c r="I63" s="61"/>
      <c r="J63" s="61"/>
      <c r="K63" s="61"/>
      <c r="L63" s="61"/>
      <c r="M63" s="61"/>
      <c r="N63" s="61"/>
      <c r="O63" s="61"/>
      <c r="P63" s="61"/>
      <c r="Q63" s="61"/>
      <c r="R63" s="61"/>
      <c r="S63" s="61"/>
      <c r="T63" s="61"/>
      <c r="U63" s="61"/>
      <c r="V63" s="61"/>
      <c r="W63" s="61"/>
      <c r="X63" s="61"/>
      <c r="Y63" s="61"/>
      <c r="Z63" s="61"/>
      <c r="AA63" s="61"/>
      <c r="AB63" s="61"/>
      <c r="AC63" s="61"/>
      <c r="AD63" s="61"/>
      <c r="AE63" s="61"/>
      <c r="AF63" s="61"/>
      <c r="AG63" s="61"/>
      <c r="AH63" s="61"/>
      <c r="AI63" s="61"/>
      <c r="AJ63" s="61"/>
      <c r="AK63" s="61"/>
      <c r="AL63" s="61"/>
      <c r="AM63" s="61"/>
      <c r="AN63" s="61"/>
      <c r="AO63" s="61"/>
      <c r="AP63" s="61"/>
      <c r="AQ63" s="61"/>
      <c r="AR63" s="61"/>
      <c r="AS63" s="61"/>
      <c r="AT63" s="61"/>
      <c r="AU63" s="61"/>
      <c r="AV63" s="61"/>
      <c r="AW63" s="61"/>
      <c r="AX63" s="61"/>
      <c r="AY63" s="61"/>
      <c r="AZ63" s="61"/>
      <c r="BA63" s="61"/>
      <c r="BB63" s="61"/>
      <c r="BC63" s="61"/>
      <c r="BD63" s="61"/>
      <c r="BE63" s="61"/>
      <c r="BF63" s="61"/>
      <c r="BG63" s="61"/>
      <c r="BH63" s="61"/>
      <c r="BI63" s="61"/>
      <c r="BJ63" s="61"/>
      <c r="BK63" s="61"/>
      <c r="BL63" s="61"/>
      <c r="BM63" s="155">
        <f t="shared" si="4"/>
        <v>0</v>
      </c>
      <c r="BN63" s="155">
        <f t="shared" si="5"/>
        <v>0</v>
      </c>
    </row>
    <row r="64" spans="1:66" ht="18" customHeight="1" x14ac:dyDescent="0.25">
      <c r="A64" s="67"/>
      <c r="B64" s="42"/>
      <c r="C64" s="43"/>
      <c r="D64" s="43"/>
      <c r="E64" s="43"/>
      <c r="F64" s="153" t="str">
        <f>IF(B64="","",IF(C64="F",INDEX(Barèmes!$A$1:$A$7,MATCH((YEAR($B64)),Barèmes!$B$1:$B$7,-1)),INDEX(Barèmes!$C$1:$C$7,MATCH((YEAR($B64)),Barèmes!$B$1:$B$7,-1))))</f>
        <v/>
      </c>
      <c r="G64" s="61"/>
      <c r="H64" s="61"/>
      <c r="I64" s="61"/>
      <c r="J64" s="61"/>
      <c r="K64" s="61"/>
      <c r="L64" s="61"/>
      <c r="M64" s="61"/>
      <c r="N64" s="61"/>
      <c r="O64" s="61"/>
      <c r="P64" s="61"/>
      <c r="Q64" s="61"/>
      <c r="R64" s="61"/>
      <c r="S64" s="61"/>
      <c r="T64" s="61"/>
      <c r="U64" s="61"/>
      <c r="V64" s="61"/>
      <c r="W64" s="61"/>
      <c r="X64" s="61"/>
      <c r="Y64" s="61"/>
      <c r="Z64" s="61"/>
      <c r="AA64" s="61"/>
      <c r="AB64" s="61"/>
      <c r="AC64" s="61"/>
      <c r="AD64" s="61"/>
      <c r="AE64" s="61"/>
      <c r="AF64" s="61"/>
      <c r="AG64" s="61"/>
      <c r="AH64" s="61"/>
      <c r="AI64" s="61"/>
      <c r="AJ64" s="61"/>
      <c r="AK64" s="61"/>
      <c r="AL64" s="61"/>
      <c r="AM64" s="61"/>
      <c r="AN64" s="61"/>
      <c r="AO64" s="61"/>
      <c r="AP64" s="61"/>
      <c r="AQ64" s="61"/>
      <c r="AR64" s="61"/>
      <c r="AS64" s="61"/>
      <c r="AT64" s="61"/>
      <c r="AU64" s="61"/>
      <c r="AV64" s="61"/>
      <c r="AW64" s="61"/>
      <c r="AX64" s="61"/>
      <c r="AY64" s="61"/>
      <c r="AZ64" s="61"/>
      <c r="BA64" s="61"/>
      <c r="BB64" s="61"/>
      <c r="BC64" s="61"/>
      <c r="BD64" s="61"/>
      <c r="BE64" s="61"/>
      <c r="BF64" s="61"/>
      <c r="BG64" s="61"/>
      <c r="BH64" s="61"/>
      <c r="BI64" s="61"/>
      <c r="BJ64" s="61"/>
      <c r="BK64" s="61"/>
      <c r="BL64" s="61"/>
      <c r="BM64" s="155">
        <f t="shared" si="4"/>
        <v>0</v>
      </c>
      <c r="BN64" s="155">
        <f t="shared" si="5"/>
        <v>0</v>
      </c>
    </row>
    <row r="65" spans="1:66" ht="18" customHeight="1" x14ac:dyDescent="0.25">
      <c r="A65" s="67"/>
      <c r="B65" s="42"/>
      <c r="C65" s="43"/>
      <c r="D65" s="43"/>
      <c r="E65" s="43"/>
      <c r="F65" s="153" t="str">
        <f>IF(B65="","",IF(C65="F",INDEX(Barèmes!$A$1:$A$7,MATCH((YEAR($B65)),Barèmes!$B$1:$B$7,-1)),INDEX(Barèmes!$C$1:$C$7,MATCH((YEAR($B65)),Barèmes!$B$1:$B$7,-1))))</f>
        <v/>
      </c>
      <c r="G65" s="61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61"/>
      <c r="AI65" s="61"/>
      <c r="AJ65" s="61"/>
      <c r="AK65" s="61"/>
      <c r="AL65" s="61"/>
      <c r="AM65" s="61"/>
      <c r="AN65" s="61"/>
      <c r="AO65" s="61"/>
      <c r="AP65" s="61"/>
      <c r="AQ65" s="61"/>
      <c r="AR65" s="61"/>
      <c r="AS65" s="61"/>
      <c r="AT65" s="61"/>
      <c r="AU65" s="61"/>
      <c r="AV65" s="61"/>
      <c r="AW65" s="61"/>
      <c r="AX65" s="61"/>
      <c r="AY65" s="61"/>
      <c r="AZ65" s="61"/>
      <c r="BA65" s="61"/>
      <c r="BB65" s="61"/>
      <c r="BC65" s="61"/>
      <c r="BD65" s="61"/>
      <c r="BE65" s="61"/>
      <c r="BF65" s="61"/>
      <c r="BG65" s="61"/>
      <c r="BH65" s="61"/>
      <c r="BI65" s="61"/>
      <c r="BJ65" s="61"/>
      <c r="BK65" s="61"/>
      <c r="BL65" s="61"/>
      <c r="BM65" s="155">
        <f t="shared" si="4"/>
        <v>0</v>
      </c>
      <c r="BN65" s="155">
        <f t="shared" si="5"/>
        <v>0</v>
      </c>
    </row>
    <row r="66" spans="1:66" ht="18" customHeight="1" x14ac:dyDescent="0.25">
      <c r="A66" s="67"/>
      <c r="B66" s="42"/>
      <c r="C66" s="43"/>
      <c r="D66" s="43"/>
      <c r="E66" s="43"/>
      <c r="F66" s="153" t="str">
        <f>IF(B66="","",IF(C66="F",INDEX(Barèmes!$A$1:$A$7,MATCH((YEAR($B66)),Barèmes!$B$1:$B$7,-1)),INDEX(Barèmes!$C$1:$C$7,MATCH((YEAR($B66)),Barèmes!$B$1:$B$7,-1))))</f>
        <v/>
      </c>
      <c r="G66" s="61"/>
      <c r="H66" s="61"/>
      <c r="I66" s="61"/>
      <c r="J66" s="61"/>
      <c r="K66" s="61"/>
      <c r="L66" s="61"/>
      <c r="M66" s="61"/>
      <c r="N66" s="61"/>
      <c r="O66" s="61"/>
      <c r="P66" s="61"/>
      <c r="Q66" s="61"/>
      <c r="R66" s="61"/>
      <c r="S66" s="61"/>
      <c r="T66" s="61"/>
      <c r="U66" s="61"/>
      <c r="V66" s="61"/>
      <c r="W66" s="61"/>
      <c r="X66" s="61"/>
      <c r="Y66" s="61"/>
      <c r="Z66" s="61"/>
      <c r="AA66" s="61"/>
      <c r="AB66" s="61"/>
      <c r="AC66" s="61"/>
      <c r="AD66" s="61"/>
      <c r="AE66" s="61"/>
      <c r="AF66" s="61"/>
      <c r="AG66" s="61"/>
      <c r="AH66" s="61"/>
      <c r="AI66" s="61"/>
      <c r="AJ66" s="61"/>
      <c r="AK66" s="61"/>
      <c r="AL66" s="61"/>
      <c r="AM66" s="61"/>
      <c r="AN66" s="61"/>
      <c r="AO66" s="61"/>
      <c r="AP66" s="61"/>
      <c r="AQ66" s="61"/>
      <c r="AR66" s="61"/>
      <c r="AS66" s="61"/>
      <c r="AT66" s="61"/>
      <c r="AU66" s="61"/>
      <c r="AV66" s="61"/>
      <c r="AW66" s="61"/>
      <c r="AX66" s="61"/>
      <c r="AY66" s="61"/>
      <c r="AZ66" s="61"/>
      <c r="BA66" s="61"/>
      <c r="BB66" s="61"/>
      <c r="BC66" s="61"/>
      <c r="BD66" s="61"/>
      <c r="BE66" s="61"/>
      <c r="BF66" s="61"/>
      <c r="BG66" s="61"/>
      <c r="BH66" s="61"/>
      <c r="BI66" s="61"/>
      <c r="BJ66" s="61"/>
      <c r="BK66" s="61"/>
      <c r="BL66" s="61"/>
      <c r="BM66" s="155">
        <f t="shared" si="4"/>
        <v>0</v>
      </c>
      <c r="BN66" s="155">
        <f t="shared" si="5"/>
        <v>0</v>
      </c>
    </row>
    <row r="67" spans="1:66" ht="18" customHeight="1" x14ac:dyDescent="0.25">
      <c r="A67" s="67"/>
      <c r="B67" s="42"/>
      <c r="C67" s="43"/>
      <c r="D67" s="43"/>
      <c r="E67" s="43"/>
      <c r="F67" s="153" t="str">
        <f>IF(B67="","",IF(C67="F",INDEX(Barèmes!$A$1:$A$7,MATCH((YEAR($B67)),Barèmes!$B$1:$B$7,-1)),INDEX(Barèmes!$C$1:$C$7,MATCH((YEAR($B67)),Barèmes!$B$1:$B$7,-1))))</f>
        <v/>
      </c>
      <c r="G67" s="61"/>
      <c r="H67" s="61"/>
      <c r="I67" s="61"/>
      <c r="J67" s="61"/>
      <c r="K67" s="61"/>
      <c r="L67" s="61"/>
      <c r="M67" s="61"/>
      <c r="N67" s="61"/>
      <c r="O67" s="61"/>
      <c r="P67" s="61"/>
      <c r="Q67" s="61"/>
      <c r="R67" s="61"/>
      <c r="S67" s="61"/>
      <c r="T67" s="61"/>
      <c r="U67" s="61"/>
      <c r="V67" s="61"/>
      <c r="W67" s="61"/>
      <c r="X67" s="61"/>
      <c r="Y67" s="61"/>
      <c r="Z67" s="61"/>
      <c r="AA67" s="61"/>
      <c r="AB67" s="61"/>
      <c r="AC67" s="61"/>
      <c r="AD67" s="61"/>
      <c r="AE67" s="61"/>
      <c r="AF67" s="61"/>
      <c r="AG67" s="61"/>
      <c r="AH67" s="61"/>
      <c r="AI67" s="61"/>
      <c r="AJ67" s="61"/>
      <c r="AK67" s="61"/>
      <c r="AL67" s="61"/>
      <c r="AM67" s="61"/>
      <c r="AN67" s="61"/>
      <c r="AO67" s="61"/>
      <c r="AP67" s="61"/>
      <c r="AQ67" s="61"/>
      <c r="AR67" s="61"/>
      <c r="AS67" s="61"/>
      <c r="AT67" s="61"/>
      <c r="AU67" s="61"/>
      <c r="AV67" s="61"/>
      <c r="AW67" s="61"/>
      <c r="AX67" s="61"/>
      <c r="AY67" s="61"/>
      <c r="AZ67" s="61"/>
      <c r="BA67" s="61"/>
      <c r="BB67" s="61"/>
      <c r="BC67" s="61"/>
      <c r="BD67" s="61"/>
      <c r="BE67" s="61"/>
      <c r="BF67" s="61"/>
      <c r="BG67" s="61"/>
      <c r="BH67" s="61"/>
      <c r="BI67" s="61"/>
      <c r="BJ67" s="61"/>
      <c r="BK67" s="61"/>
      <c r="BL67" s="61"/>
      <c r="BM67" s="155">
        <f t="shared" ref="BM67:BM98" si="6">SUM((SUM(COUNTIF(G67:BL67,"E"))),SUM(COUNTIF(G67:BL67,"c")))</f>
        <v>0</v>
      </c>
      <c r="BN67" s="155">
        <f t="shared" ref="BN67:BN98" si="7">SUM(COUNTIF(G67:BL67,"c"))</f>
        <v>0</v>
      </c>
    </row>
    <row r="68" spans="1:66" ht="18" customHeight="1" x14ac:dyDescent="0.25">
      <c r="A68" s="67"/>
      <c r="B68" s="42"/>
      <c r="C68" s="43"/>
      <c r="D68" s="43"/>
      <c r="E68" s="43"/>
      <c r="F68" s="153" t="str">
        <f>IF(B68="","",IF(C68="F",INDEX(Barèmes!$A$1:$A$7,MATCH((YEAR($B68)),Barèmes!$B$1:$B$7,-1)),INDEX(Barèmes!$C$1:$C$7,MATCH((YEAR($B68)),Barèmes!$B$1:$B$7,-1))))</f>
        <v/>
      </c>
      <c r="G68" s="61"/>
      <c r="H68" s="61"/>
      <c r="I68" s="61"/>
      <c r="J68" s="61"/>
      <c r="K68" s="61"/>
      <c r="L68" s="61"/>
      <c r="M68" s="61"/>
      <c r="N68" s="61"/>
      <c r="O68" s="61"/>
      <c r="P68" s="61"/>
      <c r="Q68" s="61"/>
      <c r="R68" s="61"/>
      <c r="S68" s="61"/>
      <c r="T68" s="61"/>
      <c r="U68" s="61"/>
      <c r="V68" s="61"/>
      <c r="W68" s="61"/>
      <c r="X68" s="61"/>
      <c r="Y68" s="61"/>
      <c r="Z68" s="61"/>
      <c r="AA68" s="61"/>
      <c r="AB68" s="61"/>
      <c r="AC68" s="61"/>
      <c r="AD68" s="61"/>
      <c r="AE68" s="61"/>
      <c r="AF68" s="61"/>
      <c r="AG68" s="61"/>
      <c r="AH68" s="61"/>
      <c r="AI68" s="61"/>
      <c r="AJ68" s="61"/>
      <c r="AK68" s="61"/>
      <c r="AL68" s="61"/>
      <c r="AM68" s="61"/>
      <c r="AN68" s="61"/>
      <c r="AO68" s="61"/>
      <c r="AP68" s="61"/>
      <c r="AQ68" s="61"/>
      <c r="AR68" s="61"/>
      <c r="AS68" s="61"/>
      <c r="AT68" s="61"/>
      <c r="AU68" s="61"/>
      <c r="AV68" s="61"/>
      <c r="AW68" s="61"/>
      <c r="AX68" s="61"/>
      <c r="AY68" s="61"/>
      <c r="AZ68" s="61"/>
      <c r="BA68" s="61"/>
      <c r="BB68" s="61"/>
      <c r="BC68" s="61"/>
      <c r="BD68" s="61"/>
      <c r="BE68" s="61"/>
      <c r="BF68" s="61"/>
      <c r="BG68" s="61"/>
      <c r="BH68" s="61"/>
      <c r="BI68" s="61"/>
      <c r="BJ68" s="61"/>
      <c r="BK68" s="61"/>
      <c r="BL68" s="61"/>
      <c r="BM68" s="155">
        <f t="shared" si="6"/>
        <v>0</v>
      </c>
      <c r="BN68" s="155">
        <f t="shared" si="7"/>
        <v>0</v>
      </c>
    </row>
    <row r="69" spans="1:66" ht="18" customHeight="1" x14ac:dyDescent="0.25">
      <c r="A69" s="67"/>
      <c r="B69" s="42"/>
      <c r="C69" s="43"/>
      <c r="D69" s="43"/>
      <c r="E69" s="43"/>
      <c r="F69" s="153" t="str">
        <f>IF(B69="","",IF(C69="F",INDEX(Barèmes!$A$1:$A$7,MATCH((YEAR($B69)),Barèmes!$B$1:$B$7,-1)),INDEX(Barèmes!$C$1:$C$7,MATCH((YEAR($B69)),Barèmes!$B$1:$B$7,-1))))</f>
        <v/>
      </c>
      <c r="G69" s="61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61"/>
      <c r="AI69" s="61"/>
      <c r="AJ69" s="61"/>
      <c r="AK69" s="61"/>
      <c r="AL69" s="61"/>
      <c r="AM69" s="61"/>
      <c r="AN69" s="61"/>
      <c r="AO69" s="61"/>
      <c r="AP69" s="61"/>
      <c r="AQ69" s="61"/>
      <c r="AR69" s="61"/>
      <c r="AS69" s="61"/>
      <c r="AT69" s="61"/>
      <c r="AU69" s="61"/>
      <c r="AV69" s="61"/>
      <c r="AW69" s="61"/>
      <c r="AX69" s="61"/>
      <c r="AY69" s="61"/>
      <c r="AZ69" s="61"/>
      <c r="BA69" s="61"/>
      <c r="BB69" s="61"/>
      <c r="BC69" s="61"/>
      <c r="BD69" s="61"/>
      <c r="BE69" s="61"/>
      <c r="BF69" s="61"/>
      <c r="BG69" s="61"/>
      <c r="BH69" s="61"/>
      <c r="BI69" s="61"/>
      <c r="BJ69" s="61"/>
      <c r="BK69" s="61"/>
      <c r="BL69" s="61"/>
      <c r="BM69" s="155">
        <f t="shared" si="6"/>
        <v>0</v>
      </c>
      <c r="BN69" s="155">
        <f t="shared" si="7"/>
        <v>0</v>
      </c>
    </row>
    <row r="70" spans="1:66" ht="18" customHeight="1" x14ac:dyDescent="0.25">
      <c r="A70" s="67"/>
      <c r="B70" s="42"/>
      <c r="C70" s="43"/>
      <c r="D70" s="43"/>
      <c r="E70" s="43"/>
      <c r="F70" s="153" t="str">
        <f>IF(B70="","",IF(C70="F",INDEX(Barèmes!$A$1:$A$7,MATCH((YEAR($B70)),Barèmes!$B$1:$B$7,-1)),INDEX(Barèmes!$C$1:$C$7,MATCH((YEAR($B70)),Barèmes!$B$1:$B$7,-1))))</f>
        <v/>
      </c>
      <c r="G70" s="61"/>
      <c r="H70" s="61"/>
      <c r="I70" s="61"/>
      <c r="J70" s="61"/>
      <c r="K70" s="61"/>
      <c r="L70" s="61"/>
      <c r="M70" s="61"/>
      <c r="N70" s="61"/>
      <c r="O70" s="61"/>
      <c r="P70" s="61"/>
      <c r="Q70" s="61"/>
      <c r="R70" s="61"/>
      <c r="S70" s="61"/>
      <c r="T70" s="61"/>
      <c r="U70" s="61"/>
      <c r="V70" s="61"/>
      <c r="W70" s="61"/>
      <c r="X70" s="61"/>
      <c r="Y70" s="61"/>
      <c r="Z70" s="61"/>
      <c r="AA70" s="61"/>
      <c r="AB70" s="61"/>
      <c r="AC70" s="61"/>
      <c r="AD70" s="61"/>
      <c r="AE70" s="61"/>
      <c r="AF70" s="61"/>
      <c r="AG70" s="61"/>
      <c r="AH70" s="61"/>
      <c r="AI70" s="61"/>
      <c r="AJ70" s="61"/>
      <c r="AK70" s="61"/>
      <c r="AL70" s="61"/>
      <c r="AM70" s="61"/>
      <c r="AN70" s="61"/>
      <c r="AO70" s="61"/>
      <c r="AP70" s="61"/>
      <c r="AQ70" s="61"/>
      <c r="AR70" s="61"/>
      <c r="AS70" s="61"/>
      <c r="AT70" s="61"/>
      <c r="AU70" s="61"/>
      <c r="AV70" s="61"/>
      <c r="AW70" s="61"/>
      <c r="AX70" s="61"/>
      <c r="AY70" s="61"/>
      <c r="AZ70" s="61"/>
      <c r="BA70" s="61"/>
      <c r="BB70" s="61"/>
      <c r="BC70" s="61"/>
      <c r="BD70" s="61"/>
      <c r="BE70" s="61"/>
      <c r="BF70" s="61"/>
      <c r="BG70" s="61"/>
      <c r="BH70" s="61"/>
      <c r="BI70" s="61"/>
      <c r="BJ70" s="61"/>
      <c r="BK70" s="61"/>
      <c r="BL70" s="61"/>
      <c r="BM70" s="155">
        <f t="shared" si="6"/>
        <v>0</v>
      </c>
      <c r="BN70" s="155">
        <f t="shared" si="7"/>
        <v>0</v>
      </c>
    </row>
    <row r="71" spans="1:66" ht="18" customHeight="1" x14ac:dyDescent="0.25">
      <c r="A71" s="67"/>
      <c r="B71" s="42"/>
      <c r="C71" s="43"/>
      <c r="D71" s="43"/>
      <c r="E71" s="43"/>
      <c r="F71" s="153" t="str">
        <f>IF(B71="","",IF(C71="F",INDEX(Barèmes!$A$1:$A$7,MATCH((YEAR($B71)),Barèmes!$B$1:$B$7,-1)),INDEX(Barèmes!$C$1:$C$7,MATCH((YEAR($B71)),Barèmes!$B$1:$B$7,-1))))</f>
        <v/>
      </c>
      <c r="G71" s="61"/>
      <c r="H71" s="61"/>
      <c r="I71" s="61"/>
      <c r="J71" s="61"/>
      <c r="K71" s="61"/>
      <c r="L71" s="61"/>
      <c r="M71" s="61"/>
      <c r="N71" s="61"/>
      <c r="O71" s="61"/>
      <c r="P71" s="61"/>
      <c r="Q71" s="61"/>
      <c r="R71" s="61"/>
      <c r="S71" s="61"/>
      <c r="T71" s="61"/>
      <c r="U71" s="61"/>
      <c r="V71" s="61"/>
      <c r="W71" s="61"/>
      <c r="X71" s="61"/>
      <c r="Y71" s="61"/>
      <c r="Z71" s="61"/>
      <c r="AA71" s="61"/>
      <c r="AB71" s="61"/>
      <c r="AC71" s="61"/>
      <c r="AD71" s="61"/>
      <c r="AE71" s="61"/>
      <c r="AF71" s="61"/>
      <c r="AG71" s="61"/>
      <c r="AH71" s="61"/>
      <c r="AI71" s="61"/>
      <c r="AJ71" s="61"/>
      <c r="AK71" s="61"/>
      <c r="AL71" s="61"/>
      <c r="AM71" s="61"/>
      <c r="AN71" s="61"/>
      <c r="AO71" s="61"/>
      <c r="AP71" s="61"/>
      <c r="AQ71" s="61"/>
      <c r="AR71" s="61"/>
      <c r="AS71" s="61"/>
      <c r="AT71" s="61"/>
      <c r="AU71" s="61"/>
      <c r="AV71" s="61"/>
      <c r="AW71" s="61"/>
      <c r="AX71" s="61"/>
      <c r="AY71" s="61"/>
      <c r="AZ71" s="61"/>
      <c r="BA71" s="61"/>
      <c r="BB71" s="61"/>
      <c r="BC71" s="61"/>
      <c r="BD71" s="61"/>
      <c r="BE71" s="61"/>
      <c r="BF71" s="61"/>
      <c r="BG71" s="61"/>
      <c r="BH71" s="61"/>
      <c r="BI71" s="61"/>
      <c r="BJ71" s="61"/>
      <c r="BK71" s="61"/>
      <c r="BL71" s="61"/>
      <c r="BM71" s="155">
        <f t="shared" si="6"/>
        <v>0</v>
      </c>
      <c r="BN71" s="155">
        <f t="shared" si="7"/>
        <v>0</v>
      </c>
    </row>
    <row r="72" spans="1:66" ht="18" customHeight="1" x14ac:dyDescent="0.25">
      <c r="A72" s="67"/>
      <c r="B72" s="42"/>
      <c r="C72" s="43"/>
      <c r="D72" s="43"/>
      <c r="E72" s="43"/>
      <c r="F72" s="153" t="str">
        <f>IF(B72="","",IF(C72="F",INDEX(Barèmes!$A$1:$A$7,MATCH((YEAR($B72)),Barèmes!$B$1:$B$7,-1)),INDEX(Barèmes!$C$1:$C$7,MATCH((YEAR($B72)),Barèmes!$B$1:$B$7,-1))))</f>
        <v/>
      </c>
      <c r="G72" s="61"/>
      <c r="H72" s="61"/>
      <c r="I72" s="61"/>
      <c r="J72" s="61"/>
      <c r="K72" s="61"/>
      <c r="L72" s="61"/>
      <c r="M72" s="61"/>
      <c r="N72" s="61"/>
      <c r="O72" s="61"/>
      <c r="P72" s="61"/>
      <c r="Q72" s="61"/>
      <c r="R72" s="61"/>
      <c r="S72" s="61"/>
      <c r="T72" s="61"/>
      <c r="U72" s="61"/>
      <c r="V72" s="61"/>
      <c r="W72" s="61"/>
      <c r="X72" s="61"/>
      <c r="Y72" s="61"/>
      <c r="Z72" s="61"/>
      <c r="AA72" s="61"/>
      <c r="AB72" s="61"/>
      <c r="AC72" s="61"/>
      <c r="AD72" s="61"/>
      <c r="AE72" s="61"/>
      <c r="AF72" s="61"/>
      <c r="AG72" s="61"/>
      <c r="AH72" s="61"/>
      <c r="AI72" s="61"/>
      <c r="AJ72" s="61"/>
      <c r="AK72" s="61"/>
      <c r="AL72" s="61"/>
      <c r="AM72" s="61"/>
      <c r="AN72" s="61"/>
      <c r="AO72" s="61"/>
      <c r="AP72" s="61"/>
      <c r="AQ72" s="61"/>
      <c r="AR72" s="61"/>
      <c r="AS72" s="61"/>
      <c r="AT72" s="61"/>
      <c r="AU72" s="61"/>
      <c r="AV72" s="61"/>
      <c r="AW72" s="61"/>
      <c r="AX72" s="61"/>
      <c r="AY72" s="61"/>
      <c r="AZ72" s="61"/>
      <c r="BA72" s="61"/>
      <c r="BB72" s="61"/>
      <c r="BC72" s="61"/>
      <c r="BD72" s="61"/>
      <c r="BE72" s="61"/>
      <c r="BF72" s="61"/>
      <c r="BG72" s="61"/>
      <c r="BH72" s="61"/>
      <c r="BI72" s="61"/>
      <c r="BJ72" s="61"/>
      <c r="BK72" s="61"/>
      <c r="BL72" s="61"/>
      <c r="BM72" s="155">
        <f t="shared" si="6"/>
        <v>0</v>
      </c>
      <c r="BN72" s="155">
        <f t="shared" si="7"/>
        <v>0</v>
      </c>
    </row>
    <row r="73" spans="1:66" ht="18" customHeight="1" x14ac:dyDescent="0.25">
      <c r="A73" s="67"/>
      <c r="B73" s="42"/>
      <c r="C73" s="43"/>
      <c r="D73" s="43"/>
      <c r="E73" s="43"/>
      <c r="F73" s="153" t="str">
        <f>IF(B73="","",IF(C73="F",INDEX(Barèmes!$A$1:$A$7,MATCH((YEAR($B73)),Barèmes!$B$1:$B$7,-1)),INDEX(Barèmes!$C$1:$C$7,MATCH((YEAR($B73)),Barèmes!$B$1:$B$7,-1))))</f>
        <v/>
      </c>
      <c r="G73" s="61"/>
      <c r="H73" s="61"/>
      <c r="I73" s="61"/>
      <c r="J73" s="61"/>
      <c r="K73" s="61"/>
      <c r="L73" s="61"/>
      <c r="M73" s="61"/>
      <c r="N73" s="61"/>
      <c r="O73" s="61"/>
      <c r="P73" s="61"/>
      <c r="Q73" s="61"/>
      <c r="R73" s="61"/>
      <c r="S73" s="61"/>
      <c r="T73" s="61"/>
      <c r="U73" s="61"/>
      <c r="V73" s="61"/>
      <c r="W73" s="61"/>
      <c r="X73" s="61"/>
      <c r="Y73" s="61"/>
      <c r="Z73" s="61"/>
      <c r="AA73" s="61"/>
      <c r="AB73" s="61"/>
      <c r="AC73" s="61"/>
      <c r="AD73" s="61"/>
      <c r="AE73" s="61"/>
      <c r="AF73" s="61"/>
      <c r="AG73" s="61"/>
      <c r="AH73" s="61"/>
      <c r="AI73" s="61"/>
      <c r="AJ73" s="61"/>
      <c r="AK73" s="61"/>
      <c r="AL73" s="61"/>
      <c r="AM73" s="61"/>
      <c r="AN73" s="61"/>
      <c r="AO73" s="61"/>
      <c r="AP73" s="61"/>
      <c r="AQ73" s="61"/>
      <c r="AR73" s="61"/>
      <c r="AS73" s="61"/>
      <c r="AT73" s="61"/>
      <c r="AU73" s="61"/>
      <c r="AV73" s="61"/>
      <c r="AW73" s="61"/>
      <c r="AX73" s="61"/>
      <c r="AY73" s="61"/>
      <c r="AZ73" s="61"/>
      <c r="BA73" s="61"/>
      <c r="BB73" s="61"/>
      <c r="BC73" s="61"/>
      <c r="BD73" s="61"/>
      <c r="BE73" s="61"/>
      <c r="BF73" s="61"/>
      <c r="BG73" s="61"/>
      <c r="BH73" s="61"/>
      <c r="BI73" s="61"/>
      <c r="BJ73" s="61"/>
      <c r="BK73" s="61"/>
      <c r="BL73" s="61"/>
      <c r="BM73" s="155">
        <f t="shared" si="6"/>
        <v>0</v>
      </c>
      <c r="BN73" s="155">
        <f t="shared" si="7"/>
        <v>0</v>
      </c>
    </row>
    <row r="74" spans="1:66" ht="18" customHeight="1" x14ac:dyDescent="0.25">
      <c r="A74" s="67"/>
      <c r="B74" s="42"/>
      <c r="C74" s="43"/>
      <c r="D74" s="43"/>
      <c r="E74" s="43"/>
      <c r="F74" s="153" t="str">
        <f>IF(B74="","",IF(C74="F",INDEX(Barèmes!$A$1:$A$7,MATCH((YEAR($B74)),Barèmes!$B$1:$B$7,-1)),INDEX(Barèmes!$C$1:$C$7,MATCH((YEAR($B74)),Barèmes!$B$1:$B$7,-1))))</f>
        <v/>
      </c>
      <c r="G74" s="61"/>
      <c r="H74" s="61"/>
      <c r="I74" s="61"/>
      <c r="J74" s="61"/>
      <c r="K74" s="61"/>
      <c r="L74" s="61"/>
      <c r="M74" s="61"/>
      <c r="N74" s="61"/>
      <c r="O74" s="61"/>
      <c r="P74" s="61"/>
      <c r="Q74" s="61"/>
      <c r="R74" s="61"/>
      <c r="S74" s="61"/>
      <c r="T74" s="61"/>
      <c r="U74" s="61"/>
      <c r="V74" s="61"/>
      <c r="W74" s="61"/>
      <c r="X74" s="61"/>
      <c r="Y74" s="61"/>
      <c r="Z74" s="61"/>
      <c r="AA74" s="61"/>
      <c r="AB74" s="61"/>
      <c r="AC74" s="61"/>
      <c r="AD74" s="61"/>
      <c r="AE74" s="61"/>
      <c r="AF74" s="61"/>
      <c r="AG74" s="61"/>
      <c r="AH74" s="61"/>
      <c r="AI74" s="61"/>
      <c r="AJ74" s="61"/>
      <c r="AK74" s="61"/>
      <c r="AL74" s="61"/>
      <c r="AM74" s="61"/>
      <c r="AN74" s="61"/>
      <c r="AO74" s="61"/>
      <c r="AP74" s="61"/>
      <c r="AQ74" s="61"/>
      <c r="AR74" s="61"/>
      <c r="AS74" s="61"/>
      <c r="AT74" s="61"/>
      <c r="AU74" s="61"/>
      <c r="AV74" s="61"/>
      <c r="AW74" s="61"/>
      <c r="AX74" s="61"/>
      <c r="AY74" s="61"/>
      <c r="AZ74" s="61"/>
      <c r="BA74" s="61"/>
      <c r="BB74" s="61"/>
      <c r="BC74" s="61"/>
      <c r="BD74" s="61"/>
      <c r="BE74" s="61"/>
      <c r="BF74" s="61"/>
      <c r="BG74" s="61"/>
      <c r="BH74" s="61"/>
      <c r="BI74" s="61"/>
      <c r="BJ74" s="61"/>
      <c r="BK74" s="61"/>
      <c r="BL74" s="61"/>
      <c r="BM74" s="155">
        <f t="shared" si="6"/>
        <v>0</v>
      </c>
      <c r="BN74" s="155">
        <f t="shared" si="7"/>
        <v>0</v>
      </c>
    </row>
    <row r="75" spans="1:66" ht="18" customHeight="1" x14ac:dyDescent="0.25">
      <c r="A75" s="67"/>
      <c r="B75" s="42"/>
      <c r="C75" s="43"/>
      <c r="D75" s="43"/>
      <c r="E75" s="43"/>
      <c r="F75" s="153" t="str">
        <f>IF(B75="","",IF(C75="F",INDEX(Barèmes!$A$1:$A$7,MATCH((YEAR($B75)),Barèmes!$B$1:$B$7,-1)),INDEX(Barèmes!$C$1:$C$7,MATCH((YEAR($B75)),Barèmes!$B$1:$B$7,-1))))</f>
        <v/>
      </c>
      <c r="G75" s="61"/>
      <c r="H75" s="61"/>
      <c r="I75" s="61"/>
      <c r="J75" s="61"/>
      <c r="K75" s="61"/>
      <c r="L75" s="61"/>
      <c r="M75" s="61"/>
      <c r="N75" s="61"/>
      <c r="O75" s="61"/>
      <c r="P75" s="61"/>
      <c r="Q75" s="61"/>
      <c r="R75" s="61"/>
      <c r="S75" s="61"/>
      <c r="T75" s="61"/>
      <c r="U75" s="61"/>
      <c r="V75" s="61"/>
      <c r="W75" s="61"/>
      <c r="X75" s="61"/>
      <c r="Y75" s="61"/>
      <c r="Z75" s="61"/>
      <c r="AA75" s="61"/>
      <c r="AB75" s="61"/>
      <c r="AC75" s="61"/>
      <c r="AD75" s="61"/>
      <c r="AE75" s="61"/>
      <c r="AF75" s="61"/>
      <c r="AG75" s="61"/>
      <c r="AH75" s="61"/>
      <c r="AI75" s="61"/>
      <c r="AJ75" s="61"/>
      <c r="AK75" s="61"/>
      <c r="AL75" s="61"/>
      <c r="AM75" s="61"/>
      <c r="AN75" s="61"/>
      <c r="AO75" s="61"/>
      <c r="AP75" s="61"/>
      <c r="AQ75" s="61"/>
      <c r="AR75" s="61"/>
      <c r="AS75" s="61"/>
      <c r="AT75" s="61"/>
      <c r="AU75" s="61"/>
      <c r="AV75" s="61"/>
      <c r="AW75" s="61"/>
      <c r="AX75" s="61"/>
      <c r="AY75" s="61"/>
      <c r="AZ75" s="61"/>
      <c r="BA75" s="61"/>
      <c r="BB75" s="61"/>
      <c r="BC75" s="61"/>
      <c r="BD75" s="61"/>
      <c r="BE75" s="61"/>
      <c r="BF75" s="61"/>
      <c r="BG75" s="61"/>
      <c r="BH75" s="61"/>
      <c r="BI75" s="61"/>
      <c r="BJ75" s="61"/>
      <c r="BK75" s="61"/>
      <c r="BL75" s="61"/>
      <c r="BM75" s="155">
        <f t="shared" si="6"/>
        <v>0</v>
      </c>
      <c r="BN75" s="155">
        <f t="shared" si="7"/>
        <v>0</v>
      </c>
    </row>
    <row r="76" spans="1:66" ht="18" customHeight="1" x14ac:dyDescent="0.25">
      <c r="A76" s="67"/>
      <c r="B76" s="42"/>
      <c r="C76" s="43"/>
      <c r="D76" s="43"/>
      <c r="E76" s="43"/>
      <c r="F76" s="153" t="str">
        <f>IF(B76="","",IF(C76="F",INDEX(Barèmes!$A$1:$A$7,MATCH((YEAR($B76)),Barèmes!$B$1:$B$7,-1)),INDEX(Barèmes!$C$1:$C$7,MATCH((YEAR($B76)),Barèmes!$B$1:$B$7,-1))))</f>
        <v/>
      </c>
      <c r="G76" s="61"/>
      <c r="H76" s="61"/>
      <c r="I76" s="61"/>
      <c r="J76" s="61"/>
      <c r="K76" s="61"/>
      <c r="L76" s="61"/>
      <c r="M76" s="61"/>
      <c r="N76" s="61"/>
      <c r="O76" s="61"/>
      <c r="P76" s="61"/>
      <c r="Q76" s="61"/>
      <c r="R76" s="61"/>
      <c r="S76" s="61"/>
      <c r="T76" s="61"/>
      <c r="U76" s="61"/>
      <c r="V76" s="61"/>
      <c r="W76" s="61"/>
      <c r="X76" s="61"/>
      <c r="Y76" s="61"/>
      <c r="Z76" s="61"/>
      <c r="AA76" s="61"/>
      <c r="AB76" s="61"/>
      <c r="AC76" s="61"/>
      <c r="AD76" s="61"/>
      <c r="AE76" s="61"/>
      <c r="AF76" s="61"/>
      <c r="AG76" s="61"/>
      <c r="AH76" s="61"/>
      <c r="AI76" s="61"/>
      <c r="AJ76" s="61"/>
      <c r="AK76" s="61"/>
      <c r="AL76" s="61"/>
      <c r="AM76" s="61"/>
      <c r="AN76" s="61"/>
      <c r="AO76" s="61"/>
      <c r="AP76" s="61"/>
      <c r="AQ76" s="61"/>
      <c r="AR76" s="61"/>
      <c r="AS76" s="61"/>
      <c r="AT76" s="61"/>
      <c r="AU76" s="61"/>
      <c r="AV76" s="61"/>
      <c r="AW76" s="61"/>
      <c r="AX76" s="61"/>
      <c r="AY76" s="61"/>
      <c r="AZ76" s="61"/>
      <c r="BA76" s="61"/>
      <c r="BB76" s="61"/>
      <c r="BC76" s="61"/>
      <c r="BD76" s="61"/>
      <c r="BE76" s="61"/>
      <c r="BF76" s="61"/>
      <c r="BG76" s="61"/>
      <c r="BH76" s="61"/>
      <c r="BI76" s="61"/>
      <c r="BJ76" s="61"/>
      <c r="BK76" s="61"/>
      <c r="BL76" s="61"/>
      <c r="BM76" s="155">
        <f t="shared" si="6"/>
        <v>0</v>
      </c>
      <c r="BN76" s="155">
        <f t="shared" si="7"/>
        <v>0</v>
      </c>
    </row>
    <row r="77" spans="1:66" ht="18" customHeight="1" x14ac:dyDescent="0.25">
      <c r="A77" s="67"/>
      <c r="B77" s="42"/>
      <c r="C77" s="43"/>
      <c r="D77" s="43"/>
      <c r="E77" s="43"/>
      <c r="F77" s="153" t="str">
        <f>IF(B77="","",IF(C77="F",INDEX(Barèmes!$A$1:$A$7,MATCH((YEAR($B77)),Barèmes!$B$1:$B$7,-1)),INDEX(Barèmes!$C$1:$C$7,MATCH((YEAR($B77)),Barèmes!$B$1:$B$7,-1))))</f>
        <v/>
      </c>
      <c r="G77" s="61"/>
      <c r="H77" s="61"/>
      <c r="I77" s="61"/>
      <c r="J77" s="61"/>
      <c r="K77" s="61"/>
      <c r="L77" s="61"/>
      <c r="M77" s="61"/>
      <c r="N77" s="61"/>
      <c r="O77" s="61"/>
      <c r="P77" s="61"/>
      <c r="Q77" s="61"/>
      <c r="R77" s="61"/>
      <c r="S77" s="61"/>
      <c r="T77" s="61"/>
      <c r="U77" s="61"/>
      <c r="V77" s="61"/>
      <c r="W77" s="61"/>
      <c r="X77" s="61"/>
      <c r="Y77" s="61"/>
      <c r="Z77" s="61"/>
      <c r="AA77" s="61"/>
      <c r="AB77" s="61"/>
      <c r="AC77" s="61"/>
      <c r="AD77" s="61"/>
      <c r="AE77" s="61"/>
      <c r="AF77" s="61"/>
      <c r="AG77" s="61"/>
      <c r="AH77" s="61"/>
      <c r="AI77" s="61"/>
      <c r="AJ77" s="61"/>
      <c r="AK77" s="61"/>
      <c r="AL77" s="61"/>
      <c r="AM77" s="61"/>
      <c r="AN77" s="61"/>
      <c r="AO77" s="61"/>
      <c r="AP77" s="61"/>
      <c r="AQ77" s="61"/>
      <c r="AR77" s="61"/>
      <c r="AS77" s="61"/>
      <c r="AT77" s="61"/>
      <c r="AU77" s="61"/>
      <c r="AV77" s="61"/>
      <c r="AW77" s="61"/>
      <c r="AX77" s="61"/>
      <c r="AY77" s="61"/>
      <c r="AZ77" s="61"/>
      <c r="BA77" s="61"/>
      <c r="BB77" s="61"/>
      <c r="BC77" s="61"/>
      <c r="BD77" s="61"/>
      <c r="BE77" s="61"/>
      <c r="BF77" s="61"/>
      <c r="BG77" s="61"/>
      <c r="BH77" s="61"/>
      <c r="BI77" s="61"/>
      <c r="BJ77" s="61"/>
      <c r="BK77" s="61"/>
      <c r="BL77" s="61"/>
      <c r="BM77" s="155">
        <f t="shared" si="6"/>
        <v>0</v>
      </c>
      <c r="BN77" s="155">
        <f t="shared" si="7"/>
        <v>0</v>
      </c>
    </row>
    <row r="78" spans="1:66" ht="18" customHeight="1" x14ac:dyDescent="0.25">
      <c r="A78" s="67"/>
      <c r="B78" s="42"/>
      <c r="C78" s="43"/>
      <c r="D78" s="43"/>
      <c r="E78" s="43"/>
      <c r="F78" s="153" t="str">
        <f>IF(B78="","",IF(C78="F",INDEX(Barèmes!$A$1:$A$7,MATCH((YEAR($B78)),Barèmes!$B$1:$B$7,-1)),INDEX(Barèmes!$C$1:$C$7,MATCH((YEAR($B78)),Barèmes!$B$1:$B$7,-1))))</f>
        <v/>
      </c>
      <c r="G78" s="61"/>
      <c r="H78" s="61"/>
      <c r="I78" s="61"/>
      <c r="J78" s="61"/>
      <c r="K78" s="61"/>
      <c r="L78" s="61"/>
      <c r="M78" s="61"/>
      <c r="N78" s="61"/>
      <c r="O78" s="61"/>
      <c r="P78" s="61"/>
      <c r="Q78" s="61"/>
      <c r="R78" s="61"/>
      <c r="S78" s="61"/>
      <c r="T78" s="61"/>
      <c r="U78" s="61"/>
      <c r="V78" s="61"/>
      <c r="W78" s="61"/>
      <c r="X78" s="61"/>
      <c r="Y78" s="61"/>
      <c r="Z78" s="61"/>
      <c r="AA78" s="61"/>
      <c r="AB78" s="61"/>
      <c r="AC78" s="61"/>
      <c r="AD78" s="61"/>
      <c r="AE78" s="61"/>
      <c r="AF78" s="61"/>
      <c r="AG78" s="61"/>
      <c r="AH78" s="61"/>
      <c r="AI78" s="61"/>
      <c r="AJ78" s="61"/>
      <c r="AK78" s="61"/>
      <c r="AL78" s="61"/>
      <c r="AM78" s="61"/>
      <c r="AN78" s="61"/>
      <c r="AO78" s="61"/>
      <c r="AP78" s="61"/>
      <c r="AQ78" s="61"/>
      <c r="AR78" s="61"/>
      <c r="AS78" s="61"/>
      <c r="AT78" s="61"/>
      <c r="AU78" s="61"/>
      <c r="AV78" s="61"/>
      <c r="AW78" s="61"/>
      <c r="AX78" s="61"/>
      <c r="AY78" s="61"/>
      <c r="AZ78" s="61"/>
      <c r="BA78" s="61"/>
      <c r="BB78" s="61"/>
      <c r="BC78" s="61"/>
      <c r="BD78" s="61"/>
      <c r="BE78" s="61"/>
      <c r="BF78" s="61"/>
      <c r="BG78" s="61"/>
      <c r="BH78" s="61"/>
      <c r="BI78" s="61"/>
      <c r="BJ78" s="61"/>
      <c r="BK78" s="61"/>
      <c r="BL78" s="61"/>
      <c r="BM78" s="155">
        <f t="shared" si="6"/>
        <v>0</v>
      </c>
      <c r="BN78" s="155">
        <f t="shared" si="7"/>
        <v>0</v>
      </c>
    </row>
    <row r="79" spans="1:66" ht="18" customHeight="1" x14ac:dyDescent="0.25">
      <c r="A79" s="67"/>
      <c r="B79" s="42"/>
      <c r="C79" s="43"/>
      <c r="D79" s="43"/>
      <c r="E79" s="43"/>
      <c r="F79" s="153" t="str">
        <f>IF(B79="","",IF(C79="F",INDEX(Barèmes!$A$1:$A$7,MATCH((YEAR($B79)),Barèmes!$B$1:$B$7,-1)),INDEX(Barèmes!$C$1:$C$7,MATCH((YEAR($B79)),Barèmes!$B$1:$B$7,-1))))</f>
        <v/>
      </c>
      <c r="G79" s="61"/>
      <c r="H79" s="61"/>
      <c r="I79" s="61"/>
      <c r="J79" s="61"/>
      <c r="K79" s="61"/>
      <c r="L79" s="61"/>
      <c r="M79" s="61"/>
      <c r="N79" s="61"/>
      <c r="O79" s="61"/>
      <c r="P79" s="61"/>
      <c r="Q79" s="61"/>
      <c r="R79" s="61"/>
      <c r="S79" s="61"/>
      <c r="T79" s="61"/>
      <c r="U79" s="61"/>
      <c r="V79" s="61"/>
      <c r="W79" s="61"/>
      <c r="X79" s="61"/>
      <c r="Y79" s="61"/>
      <c r="Z79" s="61"/>
      <c r="AA79" s="61"/>
      <c r="AB79" s="61"/>
      <c r="AC79" s="61"/>
      <c r="AD79" s="61"/>
      <c r="AE79" s="61"/>
      <c r="AF79" s="61"/>
      <c r="AG79" s="61"/>
      <c r="AH79" s="61"/>
      <c r="AI79" s="61"/>
      <c r="AJ79" s="61"/>
      <c r="AK79" s="61"/>
      <c r="AL79" s="61"/>
      <c r="AM79" s="61"/>
      <c r="AN79" s="61"/>
      <c r="AO79" s="61"/>
      <c r="AP79" s="61"/>
      <c r="AQ79" s="61"/>
      <c r="AR79" s="61"/>
      <c r="AS79" s="61"/>
      <c r="AT79" s="61"/>
      <c r="AU79" s="61"/>
      <c r="AV79" s="61"/>
      <c r="AW79" s="61"/>
      <c r="AX79" s="61"/>
      <c r="AY79" s="61"/>
      <c r="AZ79" s="61"/>
      <c r="BA79" s="61"/>
      <c r="BB79" s="61"/>
      <c r="BC79" s="61"/>
      <c r="BD79" s="61"/>
      <c r="BE79" s="61"/>
      <c r="BF79" s="61"/>
      <c r="BG79" s="61"/>
      <c r="BH79" s="61"/>
      <c r="BI79" s="61"/>
      <c r="BJ79" s="61"/>
      <c r="BK79" s="61"/>
      <c r="BL79" s="61"/>
      <c r="BM79" s="155">
        <f t="shared" si="6"/>
        <v>0</v>
      </c>
      <c r="BN79" s="155">
        <f t="shared" si="7"/>
        <v>0</v>
      </c>
    </row>
    <row r="80" spans="1:66" ht="18" customHeight="1" x14ac:dyDescent="0.25">
      <c r="A80" s="67"/>
      <c r="B80" s="42"/>
      <c r="C80" s="43"/>
      <c r="D80" s="43"/>
      <c r="E80" s="43"/>
      <c r="F80" s="153" t="str">
        <f>IF(B80="","",IF(C80="F",INDEX(Barèmes!$A$1:$A$7,MATCH((YEAR($B80)),Barèmes!$B$1:$B$7,-1)),INDEX(Barèmes!$C$1:$C$7,MATCH((YEAR($B80)),Barèmes!$B$1:$B$7,-1))))</f>
        <v/>
      </c>
      <c r="G80" s="61"/>
      <c r="H80" s="61"/>
      <c r="I80" s="61"/>
      <c r="J80" s="61"/>
      <c r="K80" s="61"/>
      <c r="L80" s="61"/>
      <c r="M80" s="61"/>
      <c r="N80" s="61"/>
      <c r="O80" s="61"/>
      <c r="P80" s="61"/>
      <c r="Q80" s="61"/>
      <c r="R80" s="61"/>
      <c r="S80" s="61"/>
      <c r="T80" s="61"/>
      <c r="U80" s="61"/>
      <c r="V80" s="61"/>
      <c r="W80" s="61"/>
      <c r="X80" s="61"/>
      <c r="Y80" s="61"/>
      <c r="Z80" s="61"/>
      <c r="AA80" s="61"/>
      <c r="AB80" s="61"/>
      <c r="AC80" s="61"/>
      <c r="AD80" s="61"/>
      <c r="AE80" s="61"/>
      <c r="AF80" s="61"/>
      <c r="AG80" s="61"/>
      <c r="AH80" s="61"/>
      <c r="AI80" s="61"/>
      <c r="AJ80" s="61"/>
      <c r="AK80" s="61"/>
      <c r="AL80" s="61"/>
      <c r="AM80" s="61"/>
      <c r="AN80" s="61"/>
      <c r="AO80" s="61"/>
      <c r="AP80" s="61"/>
      <c r="AQ80" s="61"/>
      <c r="AR80" s="61"/>
      <c r="AS80" s="61"/>
      <c r="AT80" s="61"/>
      <c r="AU80" s="61"/>
      <c r="AV80" s="61"/>
      <c r="AW80" s="61"/>
      <c r="AX80" s="61"/>
      <c r="AY80" s="61"/>
      <c r="AZ80" s="61"/>
      <c r="BA80" s="61"/>
      <c r="BB80" s="61"/>
      <c r="BC80" s="61"/>
      <c r="BD80" s="61"/>
      <c r="BE80" s="61"/>
      <c r="BF80" s="61"/>
      <c r="BG80" s="61"/>
      <c r="BH80" s="61"/>
      <c r="BI80" s="61"/>
      <c r="BJ80" s="61"/>
      <c r="BK80" s="61"/>
      <c r="BL80" s="61"/>
      <c r="BM80" s="155">
        <f t="shared" si="6"/>
        <v>0</v>
      </c>
      <c r="BN80" s="155">
        <f t="shared" si="7"/>
        <v>0</v>
      </c>
    </row>
    <row r="81" spans="1:66" ht="18" customHeight="1" x14ac:dyDescent="0.25">
      <c r="A81" s="67"/>
      <c r="B81" s="42"/>
      <c r="C81" s="43"/>
      <c r="D81" s="43"/>
      <c r="E81" s="43"/>
      <c r="F81" s="153" t="str">
        <f>IF(B81="","",IF(C81="F",INDEX(Barèmes!$A$1:$A$7,MATCH((YEAR($B81)),Barèmes!$B$1:$B$7,-1)),INDEX(Barèmes!$C$1:$C$7,MATCH((YEAR($B81)),Barèmes!$B$1:$B$7,-1))))</f>
        <v/>
      </c>
      <c r="G81" s="61"/>
      <c r="H81" s="61"/>
      <c r="I81" s="61"/>
      <c r="J81" s="61"/>
      <c r="K81" s="61"/>
      <c r="L81" s="61"/>
      <c r="M81" s="61"/>
      <c r="N81" s="61"/>
      <c r="O81" s="61"/>
      <c r="P81" s="61"/>
      <c r="Q81" s="61"/>
      <c r="R81" s="61"/>
      <c r="S81" s="61"/>
      <c r="T81" s="61"/>
      <c r="U81" s="61"/>
      <c r="V81" s="61"/>
      <c r="W81" s="61"/>
      <c r="X81" s="61"/>
      <c r="Y81" s="61"/>
      <c r="Z81" s="61"/>
      <c r="AA81" s="61"/>
      <c r="AB81" s="61"/>
      <c r="AC81" s="61"/>
      <c r="AD81" s="61"/>
      <c r="AE81" s="61"/>
      <c r="AF81" s="61"/>
      <c r="AG81" s="61"/>
      <c r="AH81" s="61"/>
      <c r="AI81" s="61"/>
      <c r="AJ81" s="61"/>
      <c r="AK81" s="61"/>
      <c r="AL81" s="61"/>
      <c r="AM81" s="61"/>
      <c r="AN81" s="61"/>
      <c r="AO81" s="61"/>
      <c r="AP81" s="61"/>
      <c r="AQ81" s="61"/>
      <c r="AR81" s="61"/>
      <c r="AS81" s="61"/>
      <c r="AT81" s="61"/>
      <c r="AU81" s="61"/>
      <c r="AV81" s="61"/>
      <c r="AW81" s="61"/>
      <c r="AX81" s="61"/>
      <c r="AY81" s="61"/>
      <c r="AZ81" s="61"/>
      <c r="BA81" s="61"/>
      <c r="BB81" s="61"/>
      <c r="BC81" s="61"/>
      <c r="BD81" s="61"/>
      <c r="BE81" s="61"/>
      <c r="BF81" s="61"/>
      <c r="BG81" s="61"/>
      <c r="BH81" s="61"/>
      <c r="BI81" s="61"/>
      <c r="BJ81" s="61"/>
      <c r="BK81" s="61"/>
      <c r="BL81" s="61"/>
      <c r="BM81" s="155">
        <f t="shared" si="6"/>
        <v>0</v>
      </c>
      <c r="BN81" s="155">
        <f t="shared" si="7"/>
        <v>0</v>
      </c>
    </row>
    <row r="82" spans="1:66" ht="18" customHeight="1" x14ac:dyDescent="0.25">
      <c r="A82" s="67"/>
      <c r="B82" s="42"/>
      <c r="C82" s="43"/>
      <c r="D82" s="43"/>
      <c r="E82" s="43"/>
      <c r="F82" s="153" t="str">
        <f>IF(B82="","",IF(C82="F",INDEX(Barèmes!$A$1:$A$7,MATCH((YEAR($B82)),Barèmes!$B$1:$B$7,-1)),INDEX(Barèmes!$C$1:$C$7,MATCH((YEAR($B82)),Barèmes!$B$1:$B$7,-1))))</f>
        <v/>
      </c>
      <c r="G82" s="61"/>
      <c r="H82" s="61"/>
      <c r="I82" s="61"/>
      <c r="J82" s="61"/>
      <c r="K82" s="61"/>
      <c r="L82" s="61"/>
      <c r="M82" s="61"/>
      <c r="N82" s="61"/>
      <c r="O82" s="61"/>
      <c r="P82" s="61"/>
      <c r="Q82" s="61"/>
      <c r="R82" s="61"/>
      <c r="S82" s="61"/>
      <c r="T82" s="61"/>
      <c r="U82" s="61"/>
      <c r="V82" s="61"/>
      <c r="W82" s="61"/>
      <c r="X82" s="61"/>
      <c r="Y82" s="61"/>
      <c r="Z82" s="61"/>
      <c r="AA82" s="61"/>
      <c r="AB82" s="61"/>
      <c r="AC82" s="61"/>
      <c r="AD82" s="61"/>
      <c r="AE82" s="61"/>
      <c r="AF82" s="61"/>
      <c r="AG82" s="61"/>
      <c r="AH82" s="61"/>
      <c r="AI82" s="61"/>
      <c r="AJ82" s="61"/>
      <c r="AK82" s="61"/>
      <c r="AL82" s="61"/>
      <c r="AM82" s="61"/>
      <c r="AN82" s="61"/>
      <c r="AO82" s="61"/>
      <c r="AP82" s="61"/>
      <c r="AQ82" s="61"/>
      <c r="AR82" s="61"/>
      <c r="AS82" s="61"/>
      <c r="AT82" s="61"/>
      <c r="AU82" s="61"/>
      <c r="AV82" s="61"/>
      <c r="AW82" s="61"/>
      <c r="AX82" s="61"/>
      <c r="AY82" s="61"/>
      <c r="AZ82" s="61"/>
      <c r="BA82" s="61"/>
      <c r="BB82" s="61"/>
      <c r="BC82" s="61"/>
      <c r="BD82" s="61"/>
      <c r="BE82" s="61"/>
      <c r="BF82" s="61"/>
      <c r="BG82" s="61"/>
      <c r="BH82" s="61"/>
      <c r="BI82" s="61"/>
      <c r="BJ82" s="61"/>
      <c r="BK82" s="61"/>
      <c r="BL82" s="61"/>
      <c r="BM82" s="155">
        <f t="shared" si="6"/>
        <v>0</v>
      </c>
      <c r="BN82" s="155">
        <f t="shared" si="7"/>
        <v>0</v>
      </c>
    </row>
    <row r="83" spans="1:66" ht="18" customHeight="1" x14ac:dyDescent="0.25">
      <c r="A83" s="67"/>
      <c r="B83" s="42"/>
      <c r="C83" s="43"/>
      <c r="D83" s="43"/>
      <c r="E83" s="43"/>
      <c r="F83" s="153" t="str">
        <f>IF(B83="","",IF(C83="F",INDEX(Barèmes!$A$1:$A$7,MATCH((YEAR($B83)),Barèmes!$B$1:$B$7,-1)),INDEX(Barèmes!$C$1:$C$7,MATCH((YEAR($B83)),Barèmes!$B$1:$B$7,-1))))</f>
        <v/>
      </c>
      <c r="G83" s="61"/>
      <c r="H83" s="61"/>
      <c r="I83" s="61"/>
      <c r="J83" s="61"/>
      <c r="K83" s="61"/>
      <c r="L83" s="61"/>
      <c r="M83" s="61"/>
      <c r="N83" s="61"/>
      <c r="O83" s="61"/>
      <c r="P83" s="61"/>
      <c r="Q83" s="61"/>
      <c r="R83" s="61"/>
      <c r="S83" s="61"/>
      <c r="T83" s="61"/>
      <c r="U83" s="61"/>
      <c r="V83" s="61"/>
      <c r="W83" s="61"/>
      <c r="X83" s="61"/>
      <c r="Y83" s="61"/>
      <c r="Z83" s="61"/>
      <c r="AA83" s="61"/>
      <c r="AB83" s="61"/>
      <c r="AC83" s="61"/>
      <c r="AD83" s="61"/>
      <c r="AE83" s="61"/>
      <c r="AF83" s="61"/>
      <c r="AG83" s="61"/>
      <c r="AH83" s="61"/>
      <c r="AI83" s="61"/>
      <c r="AJ83" s="61"/>
      <c r="AK83" s="61"/>
      <c r="AL83" s="61"/>
      <c r="AM83" s="61"/>
      <c r="AN83" s="61"/>
      <c r="AO83" s="61"/>
      <c r="AP83" s="61"/>
      <c r="AQ83" s="61"/>
      <c r="AR83" s="61"/>
      <c r="AS83" s="61"/>
      <c r="AT83" s="61"/>
      <c r="AU83" s="61"/>
      <c r="AV83" s="61"/>
      <c r="AW83" s="61"/>
      <c r="AX83" s="61"/>
      <c r="AY83" s="61"/>
      <c r="AZ83" s="61"/>
      <c r="BA83" s="61"/>
      <c r="BB83" s="61"/>
      <c r="BC83" s="61"/>
      <c r="BD83" s="61"/>
      <c r="BE83" s="61"/>
      <c r="BF83" s="61"/>
      <c r="BG83" s="61"/>
      <c r="BH83" s="61"/>
      <c r="BI83" s="61"/>
      <c r="BJ83" s="61"/>
      <c r="BK83" s="61"/>
      <c r="BL83" s="61"/>
      <c r="BM83" s="155">
        <f t="shared" si="6"/>
        <v>0</v>
      </c>
      <c r="BN83" s="155">
        <f t="shared" si="7"/>
        <v>0</v>
      </c>
    </row>
    <row r="84" spans="1:66" ht="18" customHeight="1" x14ac:dyDescent="0.25">
      <c r="A84" s="67"/>
      <c r="B84" s="42"/>
      <c r="C84" s="43"/>
      <c r="D84" s="43"/>
      <c r="E84" s="43"/>
      <c r="F84" s="153" t="str">
        <f>IF(B84="","",IF(C84="F",INDEX(Barèmes!$A$1:$A$7,MATCH((YEAR($B84)),Barèmes!$B$1:$B$7,-1)),INDEX(Barèmes!$C$1:$C$7,MATCH((YEAR($B84)),Barèmes!$B$1:$B$7,-1))))</f>
        <v/>
      </c>
      <c r="G84" s="61"/>
      <c r="H84" s="61"/>
      <c r="I84" s="61"/>
      <c r="J84" s="61"/>
      <c r="K84" s="61"/>
      <c r="L84" s="61"/>
      <c r="M84" s="61"/>
      <c r="N84" s="61"/>
      <c r="O84" s="61"/>
      <c r="P84" s="61"/>
      <c r="Q84" s="61"/>
      <c r="R84" s="61"/>
      <c r="S84" s="61"/>
      <c r="T84" s="61"/>
      <c r="U84" s="61"/>
      <c r="V84" s="61"/>
      <c r="W84" s="61"/>
      <c r="X84" s="61"/>
      <c r="Y84" s="61"/>
      <c r="Z84" s="61"/>
      <c r="AA84" s="61"/>
      <c r="AB84" s="61"/>
      <c r="AC84" s="61"/>
      <c r="AD84" s="61"/>
      <c r="AE84" s="61"/>
      <c r="AF84" s="61"/>
      <c r="AG84" s="61"/>
      <c r="AH84" s="61"/>
      <c r="AI84" s="61"/>
      <c r="AJ84" s="61"/>
      <c r="AK84" s="61"/>
      <c r="AL84" s="61"/>
      <c r="AM84" s="61"/>
      <c r="AN84" s="61"/>
      <c r="AO84" s="61"/>
      <c r="AP84" s="61"/>
      <c r="AQ84" s="61"/>
      <c r="AR84" s="61"/>
      <c r="AS84" s="61"/>
      <c r="AT84" s="61"/>
      <c r="AU84" s="61"/>
      <c r="AV84" s="61"/>
      <c r="AW84" s="61"/>
      <c r="AX84" s="61"/>
      <c r="AY84" s="61"/>
      <c r="AZ84" s="61"/>
      <c r="BA84" s="61"/>
      <c r="BB84" s="61"/>
      <c r="BC84" s="61"/>
      <c r="BD84" s="61"/>
      <c r="BE84" s="61"/>
      <c r="BF84" s="61"/>
      <c r="BG84" s="61"/>
      <c r="BH84" s="61"/>
      <c r="BI84" s="61"/>
      <c r="BJ84" s="61"/>
      <c r="BK84" s="61"/>
      <c r="BL84" s="61"/>
      <c r="BM84" s="155">
        <f t="shared" si="6"/>
        <v>0</v>
      </c>
      <c r="BN84" s="155">
        <f t="shared" si="7"/>
        <v>0</v>
      </c>
    </row>
    <row r="85" spans="1:66" ht="18" customHeight="1" x14ac:dyDescent="0.25">
      <c r="A85" s="67"/>
      <c r="B85" s="42"/>
      <c r="C85" s="43"/>
      <c r="D85" s="43"/>
      <c r="E85" s="43"/>
      <c r="F85" s="153" t="str">
        <f>IF(B85="","",IF(C85="F",INDEX(Barèmes!$A$1:$A$7,MATCH((YEAR($B85)),Barèmes!$B$1:$B$7,-1)),INDEX(Barèmes!$C$1:$C$7,MATCH((YEAR($B85)),Barèmes!$B$1:$B$7,-1))))</f>
        <v/>
      </c>
      <c r="G85" s="61"/>
      <c r="H85" s="61"/>
      <c r="I85" s="61"/>
      <c r="J85" s="61"/>
      <c r="K85" s="61"/>
      <c r="L85" s="61"/>
      <c r="M85" s="61"/>
      <c r="N85" s="61"/>
      <c r="O85" s="61"/>
      <c r="P85" s="61"/>
      <c r="Q85" s="61"/>
      <c r="R85" s="61"/>
      <c r="S85" s="61"/>
      <c r="T85" s="61"/>
      <c r="U85" s="61"/>
      <c r="V85" s="61"/>
      <c r="W85" s="61"/>
      <c r="X85" s="61"/>
      <c r="Y85" s="61"/>
      <c r="Z85" s="61"/>
      <c r="AA85" s="61"/>
      <c r="AB85" s="61"/>
      <c r="AC85" s="61"/>
      <c r="AD85" s="61"/>
      <c r="AE85" s="61"/>
      <c r="AF85" s="61"/>
      <c r="AG85" s="61"/>
      <c r="AH85" s="61"/>
      <c r="AI85" s="61"/>
      <c r="AJ85" s="61"/>
      <c r="AK85" s="61"/>
      <c r="AL85" s="61"/>
      <c r="AM85" s="61"/>
      <c r="AN85" s="61"/>
      <c r="AO85" s="61"/>
      <c r="AP85" s="61"/>
      <c r="AQ85" s="61"/>
      <c r="AR85" s="61"/>
      <c r="AS85" s="61"/>
      <c r="AT85" s="61"/>
      <c r="AU85" s="61"/>
      <c r="AV85" s="61"/>
      <c r="AW85" s="61"/>
      <c r="AX85" s="61"/>
      <c r="AY85" s="61"/>
      <c r="AZ85" s="61"/>
      <c r="BA85" s="61"/>
      <c r="BB85" s="61"/>
      <c r="BC85" s="61"/>
      <c r="BD85" s="61"/>
      <c r="BE85" s="61"/>
      <c r="BF85" s="61"/>
      <c r="BG85" s="61"/>
      <c r="BH85" s="61"/>
      <c r="BI85" s="61"/>
      <c r="BJ85" s="61"/>
      <c r="BK85" s="61"/>
      <c r="BL85" s="61"/>
      <c r="BM85" s="155">
        <f t="shared" si="6"/>
        <v>0</v>
      </c>
      <c r="BN85" s="155">
        <f t="shared" si="7"/>
        <v>0</v>
      </c>
    </row>
    <row r="86" spans="1:66" ht="18" customHeight="1" x14ac:dyDescent="0.25">
      <c r="A86" s="67"/>
      <c r="B86" s="42"/>
      <c r="C86" s="43"/>
      <c r="D86" s="43"/>
      <c r="E86" s="43"/>
      <c r="F86" s="153" t="str">
        <f>IF(B86="","",IF(C86="F",INDEX(Barèmes!$A$1:$A$7,MATCH((YEAR($B86)),Barèmes!$B$1:$B$7,-1)),INDEX(Barèmes!$C$1:$C$7,MATCH((YEAR($B86)),Barèmes!$B$1:$B$7,-1))))</f>
        <v/>
      </c>
      <c r="G86" s="61"/>
      <c r="H86" s="61"/>
      <c r="I86" s="61"/>
      <c r="J86" s="61"/>
      <c r="K86" s="61"/>
      <c r="L86" s="61"/>
      <c r="M86" s="61"/>
      <c r="N86" s="61"/>
      <c r="O86" s="61"/>
      <c r="P86" s="61"/>
      <c r="Q86" s="61"/>
      <c r="R86" s="61"/>
      <c r="S86" s="61"/>
      <c r="T86" s="61"/>
      <c r="U86" s="61"/>
      <c r="V86" s="61"/>
      <c r="W86" s="61"/>
      <c r="X86" s="61"/>
      <c r="Y86" s="61"/>
      <c r="Z86" s="61"/>
      <c r="AA86" s="61"/>
      <c r="AB86" s="61"/>
      <c r="AC86" s="61"/>
      <c r="AD86" s="61"/>
      <c r="AE86" s="61"/>
      <c r="AF86" s="61"/>
      <c r="AG86" s="61"/>
      <c r="AH86" s="61"/>
      <c r="AI86" s="61"/>
      <c r="AJ86" s="61"/>
      <c r="AK86" s="61"/>
      <c r="AL86" s="61"/>
      <c r="AM86" s="61"/>
      <c r="AN86" s="61"/>
      <c r="AO86" s="61"/>
      <c r="AP86" s="61"/>
      <c r="AQ86" s="61"/>
      <c r="AR86" s="61"/>
      <c r="AS86" s="61"/>
      <c r="AT86" s="61"/>
      <c r="AU86" s="61"/>
      <c r="AV86" s="61"/>
      <c r="AW86" s="61"/>
      <c r="AX86" s="61"/>
      <c r="AY86" s="61"/>
      <c r="AZ86" s="61"/>
      <c r="BA86" s="61"/>
      <c r="BB86" s="61"/>
      <c r="BC86" s="61"/>
      <c r="BD86" s="61"/>
      <c r="BE86" s="61"/>
      <c r="BF86" s="61"/>
      <c r="BG86" s="61"/>
      <c r="BH86" s="61"/>
      <c r="BI86" s="61"/>
      <c r="BJ86" s="61"/>
      <c r="BK86" s="61"/>
      <c r="BL86" s="61"/>
      <c r="BM86" s="155">
        <f t="shared" si="6"/>
        <v>0</v>
      </c>
      <c r="BN86" s="155">
        <f t="shared" si="7"/>
        <v>0</v>
      </c>
    </row>
    <row r="87" spans="1:66" ht="18" customHeight="1" x14ac:dyDescent="0.25">
      <c r="A87" s="67"/>
      <c r="B87" s="42"/>
      <c r="C87" s="43"/>
      <c r="D87" s="43"/>
      <c r="E87" s="43"/>
      <c r="F87" s="153" t="str">
        <f>IF(B87="","",IF(C87="F",INDEX(Barèmes!$A$1:$A$7,MATCH((YEAR($B87)),Barèmes!$B$1:$B$7,-1)),INDEX(Barèmes!$C$1:$C$7,MATCH((YEAR($B87)),Barèmes!$B$1:$B$7,-1))))</f>
        <v/>
      </c>
      <c r="G87" s="61"/>
      <c r="H87" s="61"/>
      <c r="I87" s="61"/>
      <c r="J87" s="61"/>
      <c r="K87" s="61"/>
      <c r="L87" s="61"/>
      <c r="M87" s="61"/>
      <c r="N87" s="61"/>
      <c r="O87" s="61"/>
      <c r="P87" s="61"/>
      <c r="Q87" s="61"/>
      <c r="R87" s="61"/>
      <c r="S87" s="61"/>
      <c r="T87" s="61"/>
      <c r="U87" s="61"/>
      <c r="V87" s="61"/>
      <c r="W87" s="61"/>
      <c r="X87" s="61"/>
      <c r="Y87" s="61"/>
      <c r="Z87" s="61"/>
      <c r="AA87" s="61"/>
      <c r="AB87" s="61"/>
      <c r="AC87" s="61"/>
      <c r="AD87" s="61"/>
      <c r="AE87" s="61"/>
      <c r="AF87" s="61"/>
      <c r="AG87" s="61"/>
      <c r="AH87" s="61"/>
      <c r="AI87" s="61"/>
      <c r="AJ87" s="61"/>
      <c r="AK87" s="61"/>
      <c r="AL87" s="61"/>
      <c r="AM87" s="61"/>
      <c r="AN87" s="61"/>
      <c r="AO87" s="61"/>
      <c r="AP87" s="61"/>
      <c r="AQ87" s="61"/>
      <c r="AR87" s="61"/>
      <c r="AS87" s="61"/>
      <c r="AT87" s="61"/>
      <c r="AU87" s="61"/>
      <c r="AV87" s="61"/>
      <c r="AW87" s="61"/>
      <c r="AX87" s="61"/>
      <c r="AY87" s="61"/>
      <c r="AZ87" s="61"/>
      <c r="BA87" s="61"/>
      <c r="BB87" s="61"/>
      <c r="BC87" s="61"/>
      <c r="BD87" s="61"/>
      <c r="BE87" s="61"/>
      <c r="BF87" s="61"/>
      <c r="BG87" s="61"/>
      <c r="BH87" s="61"/>
      <c r="BI87" s="61"/>
      <c r="BJ87" s="61"/>
      <c r="BK87" s="61"/>
      <c r="BL87" s="61"/>
      <c r="BM87" s="155">
        <f t="shared" si="6"/>
        <v>0</v>
      </c>
      <c r="BN87" s="155">
        <f t="shared" si="7"/>
        <v>0</v>
      </c>
    </row>
    <row r="88" spans="1:66" ht="18" customHeight="1" x14ac:dyDescent="0.25">
      <c r="A88" s="67"/>
      <c r="B88" s="42"/>
      <c r="C88" s="43"/>
      <c r="D88" s="43"/>
      <c r="E88" s="43"/>
      <c r="F88" s="153" t="str">
        <f>IF(B88="","",IF(C88="F",INDEX(Barèmes!$A$1:$A$7,MATCH((YEAR($B88)),Barèmes!$B$1:$B$7,-1)),INDEX(Barèmes!$C$1:$C$7,MATCH((YEAR($B88)),Barèmes!$B$1:$B$7,-1))))</f>
        <v/>
      </c>
      <c r="G88" s="61"/>
      <c r="H88" s="61"/>
      <c r="I88" s="61"/>
      <c r="J88" s="61"/>
      <c r="K88" s="61"/>
      <c r="L88" s="61"/>
      <c r="M88" s="61"/>
      <c r="N88" s="61"/>
      <c r="O88" s="61"/>
      <c r="P88" s="61"/>
      <c r="Q88" s="61"/>
      <c r="R88" s="61"/>
      <c r="S88" s="61"/>
      <c r="T88" s="61"/>
      <c r="U88" s="61"/>
      <c r="V88" s="61"/>
      <c r="W88" s="61"/>
      <c r="X88" s="61"/>
      <c r="Y88" s="61"/>
      <c r="Z88" s="61"/>
      <c r="AA88" s="61"/>
      <c r="AB88" s="61"/>
      <c r="AC88" s="61"/>
      <c r="AD88" s="61"/>
      <c r="AE88" s="61"/>
      <c r="AF88" s="61"/>
      <c r="AG88" s="61"/>
      <c r="AH88" s="61"/>
      <c r="AI88" s="61"/>
      <c r="AJ88" s="61"/>
      <c r="AK88" s="61"/>
      <c r="AL88" s="61"/>
      <c r="AM88" s="61"/>
      <c r="AN88" s="61"/>
      <c r="AO88" s="61"/>
      <c r="AP88" s="61"/>
      <c r="AQ88" s="61"/>
      <c r="AR88" s="61"/>
      <c r="AS88" s="61"/>
      <c r="AT88" s="61"/>
      <c r="AU88" s="61"/>
      <c r="AV88" s="61"/>
      <c r="AW88" s="61"/>
      <c r="AX88" s="61"/>
      <c r="AY88" s="61"/>
      <c r="AZ88" s="61"/>
      <c r="BA88" s="61"/>
      <c r="BB88" s="61"/>
      <c r="BC88" s="61"/>
      <c r="BD88" s="61"/>
      <c r="BE88" s="61"/>
      <c r="BF88" s="61"/>
      <c r="BG88" s="61"/>
      <c r="BH88" s="61"/>
      <c r="BI88" s="61"/>
      <c r="BJ88" s="61"/>
      <c r="BK88" s="61"/>
      <c r="BL88" s="61"/>
      <c r="BM88" s="155">
        <f t="shared" si="6"/>
        <v>0</v>
      </c>
      <c r="BN88" s="155">
        <f t="shared" si="7"/>
        <v>0</v>
      </c>
    </row>
    <row r="89" spans="1:66" ht="18" customHeight="1" x14ac:dyDescent="0.25">
      <c r="A89" s="67"/>
      <c r="B89" s="42"/>
      <c r="C89" s="43"/>
      <c r="D89" s="43"/>
      <c r="E89" s="43"/>
      <c r="F89" s="153" t="str">
        <f>IF(B89="","",IF(C89="F",INDEX(Barèmes!$A$1:$A$7,MATCH((YEAR($B89)),Barèmes!$B$1:$B$7,-1)),INDEX(Barèmes!$C$1:$C$7,MATCH((YEAR($B89)),Barèmes!$B$1:$B$7,-1))))</f>
        <v/>
      </c>
      <c r="G89" s="61"/>
      <c r="H89" s="61"/>
      <c r="I89" s="61"/>
      <c r="J89" s="61"/>
      <c r="K89" s="61"/>
      <c r="L89" s="61"/>
      <c r="M89" s="61"/>
      <c r="N89" s="61"/>
      <c r="O89" s="61"/>
      <c r="P89" s="61"/>
      <c r="Q89" s="61"/>
      <c r="R89" s="61"/>
      <c r="S89" s="61"/>
      <c r="T89" s="61"/>
      <c r="U89" s="61"/>
      <c r="V89" s="61"/>
      <c r="W89" s="61"/>
      <c r="X89" s="61"/>
      <c r="Y89" s="61"/>
      <c r="Z89" s="61"/>
      <c r="AA89" s="61"/>
      <c r="AB89" s="61"/>
      <c r="AC89" s="61"/>
      <c r="AD89" s="61"/>
      <c r="AE89" s="61"/>
      <c r="AF89" s="61"/>
      <c r="AG89" s="61"/>
      <c r="AH89" s="61"/>
      <c r="AI89" s="61"/>
      <c r="AJ89" s="61"/>
      <c r="AK89" s="61"/>
      <c r="AL89" s="61"/>
      <c r="AM89" s="61"/>
      <c r="AN89" s="61"/>
      <c r="AO89" s="61"/>
      <c r="AP89" s="61"/>
      <c r="AQ89" s="61"/>
      <c r="AR89" s="61"/>
      <c r="AS89" s="61"/>
      <c r="AT89" s="61"/>
      <c r="AU89" s="61"/>
      <c r="AV89" s="61"/>
      <c r="AW89" s="61"/>
      <c r="AX89" s="61"/>
      <c r="AY89" s="61"/>
      <c r="AZ89" s="61"/>
      <c r="BA89" s="61"/>
      <c r="BB89" s="61"/>
      <c r="BC89" s="61"/>
      <c r="BD89" s="61"/>
      <c r="BE89" s="61"/>
      <c r="BF89" s="61"/>
      <c r="BG89" s="61"/>
      <c r="BH89" s="61"/>
      <c r="BI89" s="61"/>
      <c r="BJ89" s="61"/>
      <c r="BK89" s="61"/>
      <c r="BL89" s="61"/>
      <c r="BM89" s="155">
        <f t="shared" si="6"/>
        <v>0</v>
      </c>
      <c r="BN89" s="155">
        <f t="shared" si="7"/>
        <v>0</v>
      </c>
    </row>
    <row r="90" spans="1:66" ht="18" customHeight="1" x14ac:dyDescent="0.25">
      <c r="A90" s="67"/>
      <c r="B90" s="42"/>
      <c r="C90" s="43"/>
      <c r="D90" s="43"/>
      <c r="E90" s="43"/>
      <c r="F90" s="153" t="str">
        <f>IF(B90="","",IF(C90="F",INDEX(Barèmes!$A$1:$A$7,MATCH((YEAR($B90)),Barèmes!$B$1:$B$7,-1)),INDEX(Barèmes!$C$1:$C$7,MATCH((YEAR($B90)),Barèmes!$B$1:$B$7,-1))))</f>
        <v/>
      </c>
      <c r="G90" s="61"/>
      <c r="H90" s="61"/>
      <c r="I90" s="61"/>
      <c r="J90" s="61"/>
      <c r="K90" s="61"/>
      <c r="L90" s="61"/>
      <c r="M90" s="61"/>
      <c r="N90" s="61"/>
      <c r="O90" s="61"/>
      <c r="P90" s="61"/>
      <c r="Q90" s="61"/>
      <c r="R90" s="61"/>
      <c r="S90" s="61"/>
      <c r="T90" s="61"/>
      <c r="U90" s="61"/>
      <c r="V90" s="61"/>
      <c r="W90" s="61"/>
      <c r="X90" s="61"/>
      <c r="Y90" s="61"/>
      <c r="Z90" s="61"/>
      <c r="AA90" s="61"/>
      <c r="AB90" s="61"/>
      <c r="AC90" s="61"/>
      <c r="AD90" s="61"/>
      <c r="AE90" s="61"/>
      <c r="AF90" s="61"/>
      <c r="AG90" s="61"/>
      <c r="AH90" s="61"/>
      <c r="AI90" s="61"/>
      <c r="AJ90" s="61"/>
      <c r="AK90" s="61"/>
      <c r="AL90" s="61"/>
      <c r="AM90" s="61"/>
      <c r="AN90" s="61"/>
      <c r="AO90" s="61"/>
      <c r="AP90" s="61"/>
      <c r="AQ90" s="61"/>
      <c r="AR90" s="61"/>
      <c r="AS90" s="61"/>
      <c r="AT90" s="61"/>
      <c r="AU90" s="61"/>
      <c r="AV90" s="61"/>
      <c r="AW90" s="61"/>
      <c r="AX90" s="61"/>
      <c r="AY90" s="61"/>
      <c r="AZ90" s="61"/>
      <c r="BA90" s="61"/>
      <c r="BB90" s="61"/>
      <c r="BC90" s="61"/>
      <c r="BD90" s="61"/>
      <c r="BE90" s="61"/>
      <c r="BF90" s="61"/>
      <c r="BG90" s="61"/>
      <c r="BH90" s="61"/>
      <c r="BI90" s="61"/>
      <c r="BJ90" s="61"/>
      <c r="BK90" s="61"/>
      <c r="BL90" s="61"/>
      <c r="BM90" s="155">
        <f t="shared" si="6"/>
        <v>0</v>
      </c>
      <c r="BN90" s="155">
        <f t="shared" si="7"/>
        <v>0</v>
      </c>
    </row>
    <row r="91" spans="1:66" ht="18" customHeight="1" x14ac:dyDescent="0.25">
      <c r="A91" s="67"/>
      <c r="B91" s="42"/>
      <c r="C91" s="43"/>
      <c r="D91" s="43"/>
      <c r="E91" s="43"/>
      <c r="F91" s="153" t="str">
        <f>IF(B91="","",IF(C91="F",INDEX(Barèmes!$A$1:$A$7,MATCH((YEAR($B91)),Barèmes!$B$1:$B$7,-1)),INDEX(Barèmes!$C$1:$C$7,MATCH((YEAR($B91)),Barèmes!$B$1:$B$7,-1))))</f>
        <v/>
      </c>
      <c r="G91" s="61"/>
      <c r="H91" s="61"/>
      <c r="I91" s="61"/>
      <c r="J91" s="61"/>
      <c r="K91" s="61"/>
      <c r="L91" s="61"/>
      <c r="M91" s="61"/>
      <c r="N91" s="61"/>
      <c r="O91" s="61"/>
      <c r="P91" s="61"/>
      <c r="Q91" s="61"/>
      <c r="R91" s="61"/>
      <c r="S91" s="61"/>
      <c r="T91" s="61"/>
      <c r="U91" s="61"/>
      <c r="V91" s="61"/>
      <c r="W91" s="61"/>
      <c r="X91" s="61"/>
      <c r="Y91" s="61"/>
      <c r="Z91" s="61"/>
      <c r="AA91" s="61"/>
      <c r="AB91" s="61"/>
      <c r="AC91" s="61"/>
      <c r="AD91" s="61"/>
      <c r="AE91" s="61"/>
      <c r="AF91" s="61"/>
      <c r="AG91" s="61"/>
      <c r="AH91" s="61"/>
      <c r="AI91" s="61"/>
      <c r="AJ91" s="61"/>
      <c r="AK91" s="61"/>
      <c r="AL91" s="61"/>
      <c r="AM91" s="61"/>
      <c r="AN91" s="61"/>
      <c r="AO91" s="61"/>
      <c r="AP91" s="61"/>
      <c r="AQ91" s="61"/>
      <c r="AR91" s="61"/>
      <c r="AS91" s="61"/>
      <c r="AT91" s="61"/>
      <c r="AU91" s="61"/>
      <c r="AV91" s="61"/>
      <c r="AW91" s="61"/>
      <c r="AX91" s="61"/>
      <c r="AY91" s="61"/>
      <c r="AZ91" s="61"/>
      <c r="BA91" s="61"/>
      <c r="BB91" s="61"/>
      <c r="BC91" s="61"/>
      <c r="BD91" s="61"/>
      <c r="BE91" s="61"/>
      <c r="BF91" s="61"/>
      <c r="BG91" s="61"/>
      <c r="BH91" s="61"/>
      <c r="BI91" s="61"/>
      <c r="BJ91" s="61"/>
      <c r="BK91" s="61"/>
      <c r="BL91" s="61"/>
      <c r="BM91" s="155">
        <f t="shared" si="6"/>
        <v>0</v>
      </c>
      <c r="BN91" s="155">
        <f t="shared" si="7"/>
        <v>0</v>
      </c>
    </row>
    <row r="92" spans="1:66" ht="18" customHeight="1" x14ac:dyDescent="0.25">
      <c r="A92" s="67"/>
      <c r="B92" s="42"/>
      <c r="C92" s="43"/>
      <c r="D92" s="43"/>
      <c r="E92" s="43"/>
      <c r="F92" s="153" t="str">
        <f>IF(B92="","",IF(C92="F",INDEX(Barèmes!$A$1:$A$7,MATCH((YEAR($B92)),Barèmes!$B$1:$B$7,-1)),INDEX(Barèmes!$C$1:$C$7,MATCH((YEAR($B92)),Barèmes!$B$1:$B$7,-1))))</f>
        <v/>
      </c>
      <c r="G92" s="61"/>
      <c r="H92" s="61"/>
      <c r="I92" s="61"/>
      <c r="J92" s="61"/>
      <c r="K92" s="61"/>
      <c r="L92" s="61"/>
      <c r="M92" s="61"/>
      <c r="N92" s="61"/>
      <c r="O92" s="61"/>
      <c r="P92" s="61"/>
      <c r="Q92" s="61"/>
      <c r="R92" s="61"/>
      <c r="S92" s="61"/>
      <c r="T92" s="61"/>
      <c r="U92" s="61"/>
      <c r="V92" s="61"/>
      <c r="W92" s="61"/>
      <c r="X92" s="61"/>
      <c r="Y92" s="61"/>
      <c r="Z92" s="61"/>
      <c r="AA92" s="61"/>
      <c r="AB92" s="61"/>
      <c r="AC92" s="61"/>
      <c r="AD92" s="61"/>
      <c r="AE92" s="61"/>
      <c r="AF92" s="61"/>
      <c r="AG92" s="61"/>
      <c r="AH92" s="61"/>
      <c r="AI92" s="61"/>
      <c r="AJ92" s="61"/>
      <c r="AK92" s="61"/>
      <c r="AL92" s="61"/>
      <c r="AM92" s="61"/>
      <c r="AN92" s="61"/>
      <c r="AO92" s="61"/>
      <c r="AP92" s="61"/>
      <c r="AQ92" s="61"/>
      <c r="AR92" s="61"/>
      <c r="AS92" s="61"/>
      <c r="AT92" s="61"/>
      <c r="AU92" s="61"/>
      <c r="AV92" s="61"/>
      <c r="AW92" s="61"/>
      <c r="AX92" s="61"/>
      <c r="AY92" s="61"/>
      <c r="AZ92" s="61"/>
      <c r="BA92" s="61"/>
      <c r="BB92" s="61"/>
      <c r="BC92" s="61"/>
      <c r="BD92" s="61"/>
      <c r="BE92" s="61"/>
      <c r="BF92" s="61"/>
      <c r="BG92" s="61"/>
      <c r="BH92" s="61"/>
      <c r="BI92" s="61"/>
      <c r="BJ92" s="61"/>
      <c r="BK92" s="61"/>
      <c r="BL92" s="61"/>
      <c r="BM92" s="155">
        <f t="shared" si="6"/>
        <v>0</v>
      </c>
      <c r="BN92" s="155">
        <f t="shared" si="7"/>
        <v>0</v>
      </c>
    </row>
    <row r="93" spans="1:66" ht="18" customHeight="1" x14ac:dyDescent="0.25">
      <c r="A93" s="67"/>
      <c r="B93" s="42"/>
      <c r="C93" s="43"/>
      <c r="D93" s="43"/>
      <c r="E93" s="43"/>
      <c r="F93" s="153" t="str">
        <f>IF(B93="","",IF(C93="F",INDEX(Barèmes!$A$1:$A$7,MATCH((YEAR($B93)),Barèmes!$B$1:$B$7,-1)),INDEX(Barèmes!$C$1:$C$7,MATCH((YEAR($B93)),Barèmes!$B$1:$B$7,-1))))</f>
        <v/>
      </c>
      <c r="G93" s="61"/>
      <c r="H93" s="61"/>
      <c r="I93" s="61"/>
      <c r="J93" s="61"/>
      <c r="K93" s="61"/>
      <c r="L93" s="61"/>
      <c r="M93" s="61"/>
      <c r="N93" s="61"/>
      <c r="O93" s="61"/>
      <c r="P93" s="61"/>
      <c r="Q93" s="61"/>
      <c r="R93" s="61"/>
      <c r="S93" s="61"/>
      <c r="T93" s="61"/>
      <c r="U93" s="61"/>
      <c r="V93" s="61"/>
      <c r="W93" s="61"/>
      <c r="X93" s="61"/>
      <c r="Y93" s="61"/>
      <c r="Z93" s="61"/>
      <c r="AA93" s="61"/>
      <c r="AB93" s="61"/>
      <c r="AC93" s="61"/>
      <c r="AD93" s="61"/>
      <c r="AE93" s="61"/>
      <c r="AF93" s="61"/>
      <c r="AG93" s="61"/>
      <c r="AH93" s="61"/>
      <c r="AI93" s="61"/>
      <c r="AJ93" s="61"/>
      <c r="AK93" s="61"/>
      <c r="AL93" s="61"/>
      <c r="AM93" s="61"/>
      <c r="AN93" s="61"/>
      <c r="AO93" s="61"/>
      <c r="AP93" s="61"/>
      <c r="AQ93" s="61"/>
      <c r="AR93" s="61"/>
      <c r="AS93" s="61"/>
      <c r="AT93" s="61"/>
      <c r="AU93" s="61"/>
      <c r="AV93" s="61"/>
      <c r="AW93" s="61"/>
      <c r="AX93" s="61"/>
      <c r="AY93" s="61"/>
      <c r="AZ93" s="61"/>
      <c r="BA93" s="61"/>
      <c r="BB93" s="61"/>
      <c r="BC93" s="61"/>
      <c r="BD93" s="61"/>
      <c r="BE93" s="61"/>
      <c r="BF93" s="61"/>
      <c r="BG93" s="61"/>
      <c r="BH93" s="61"/>
      <c r="BI93" s="61"/>
      <c r="BJ93" s="61"/>
      <c r="BK93" s="61"/>
      <c r="BL93" s="61"/>
      <c r="BM93" s="155">
        <f t="shared" si="6"/>
        <v>0</v>
      </c>
      <c r="BN93" s="155">
        <f t="shared" si="7"/>
        <v>0</v>
      </c>
    </row>
    <row r="94" spans="1:66" ht="18" customHeight="1" x14ac:dyDescent="0.25">
      <c r="A94" s="67"/>
      <c r="B94" s="42"/>
      <c r="C94" s="43"/>
      <c r="D94" s="43"/>
      <c r="E94" s="43"/>
      <c r="F94" s="153" t="str">
        <f>IF(B94="","",IF(C94="F",INDEX(Barèmes!$A$1:$A$7,MATCH((YEAR($B94)),Barèmes!$B$1:$B$7,-1)),INDEX(Barèmes!$C$1:$C$7,MATCH((YEAR($B94)),Barèmes!$B$1:$B$7,-1))))</f>
        <v/>
      </c>
      <c r="G94" s="61"/>
      <c r="H94" s="61"/>
      <c r="I94" s="61"/>
      <c r="J94" s="61"/>
      <c r="K94" s="61"/>
      <c r="L94" s="61"/>
      <c r="M94" s="61"/>
      <c r="N94" s="61"/>
      <c r="O94" s="61"/>
      <c r="P94" s="61"/>
      <c r="Q94" s="61"/>
      <c r="R94" s="61"/>
      <c r="S94" s="61"/>
      <c r="T94" s="61"/>
      <c r="U94" s="61"/>
      <c r="V94" s="61"/>
      <c r="W94" s="61"/>
      <c r="X94" s="61"/>
      <c r="Y94" s="61"/>
      <c r="Z94" s="61"/>
      <c r="AA94" s="61"/>
      <c r="AB94" s="61"/>
      <c r="AC94" s="61"/>
      <c r="AD94" s="61"/>
      <c r="AE94" s="61"/>
      <c r="AF94" s="61"/>
      <c r="AG94" s="61"/>
      <c r="AH94" s="61"/>
      <c r="AI94" s="61"/>
      <c r="AJ94" s="61"/>
      <c r="AK94" s="61"/>
      <c r="AL94" s="61"/>
      <c r="AM94" s="61"/>
      <c r="AN94" s="61"/>
      <c r="AO94" s="61"/>
      <c r="AP94" s="61"/>
      <c r="AQ94" s="61"/>
      <c r="AR94" s="61"/>
      <c r="AS94" s="61"/>
      <c r="AT94" s="61"/>
      <c r="AU94" s="61"/>
      <c r="AV94" s="61"/>
      <c r="AW94" s="61"/>
      <c r="AX94" s="61"/>
      <c r="AY94" s="61"/>
      <c r="AZ94" s="61"/>
      <c r="BA94" s="61"/>
      <c r="BB94" s="61"/>
      <c r="BC94" s="61"/>
      <c r="BD94" s="61"/>
      <c r="BE94" s="61"/>
      <c r="BF94" s="61"/>
      <c r="BG94" s="61"/>
      <c r="BH94" s="61"/>
      <c r="BI94" s="61"/>
      <c r="BJ94" s="61"/>
      <c r="BK94" s="61"/>
      <c r="BL94" s="61"/>
      <c r="BM94" s="155">
        <f t="shared" si="6"/>
        <v>0</v>
      </c>
      <c r="BN94" s="155">
        <f t="shared" si="7"/>
        <v>0</v>
      </c>
    </row>
    <row r="95" spans="1:66" ht="18" customHeight="1" x14ac:dyDescent="0.25">
      <c r="A95" s="67"/>
      <c r="B95" s="42"/>
      <c r="C95" s="43"/>
      <c r="D95" s="43"/>
      <c r="E95" s="43"/>
      <c r="F95" s="153" t="str">
        <f>IF(B95="","",IF(C95="F",INDEX(Barèmes!$A$1:$A$7,MATCH((YEAR($B95)),Barèmes!$B$1:$B$7,-1)),INDEX(Barèmes!$C$1:$C$7,MATCH((YEAR($B95)),Barèmes!$B$1:$B$7,-1))))</f>
        <v/>
      </c>
      <c r="G95" s="61"/>
      <c r="H95" s="61"/>
      <c r="I95" s="61"/>
      <c r="J95" s="61"/>
      <c r="K95" s="61"/>
      <c r="L95" s="61"/>
      <c r="M95" s="61"/>
      <c r="N95" s="61"/>
      <c r="O95" s="61"/>
      <c r="P95" s="61"/>
      <c r="Q95" s="61"/>
      <c r="R95" s="61"/>
      <c r="S95" s="61"/>
      <c r="T95" s="61"/>
      <c r="U95" s="61"/>
      <c r="V95" s="61"/>
      <c r="W95" s="61"/>
      <c r="X95" s="61"/>
      <c r="Y95" s="61"/>
      <c r="Z95" s="61"/>
      <c r="AA95" s="61"/>
      <c r="AB95" s="61"/>
      <c r="AC95" s="61"/>
      <c r="AD95" s="61"/>
      <c r="AE95" s="61"/>
      <c r="AF95" s="61"/>
      <c r="AG95" s="61"/>
      <c r="AH95" s="61"/>
      <c r="AI95" s="61"/>
      <c r="AJ95" s="61"/>
      <c r="AK95" s="61"/>
      <c r="AL95" s="61"/>
      <c r="AM95" s="61"/>
      <c r="AN95" s="61"/>
      <c r="AO95" s="61"/>
      <c r="AP95" s="61"/>
      <c r="AQ95" s="61"/>
      <c r="AR95" s="61"/>
      <c r="AS95" s="61"/>
      <c r="AT95" s="61"/>
      <c r="AU95" s="61"/>
      <c r="AV95" s="61"/>
      <c r="AW95" s="61"/>
      <c r="AX95" s="61"/>
      <c r="AY95" s="61"/>
      <c r="AZ95" s="61"/>
      <c r="BA95" s="61"/>
      <c r="BB95" s="61"/>
      <c r="BC95" s="61"/>
      <c r="BD95" s="61"/>
      <c r="BE95" s="61"/>
      <c r="BF95" s="61"/>
      <c r="BG95" s="61"/>
      <c r="BH95" s="61"/>
      <c r="BI95" s="61"/>
      <c r="BJ95" s="61"/>
      <c r="BK95" s="61"/>
      <c r="BL95" s="61"/>
      <c r="BM95" s="155">
        <f t="shared" si="6"/>
        <v>0</v>
      </c>
      <c r="BN95" s="155">
        <f t="shared" si="7"/>
        <v>0</v>
      </c>
    </row>
    <row r="96" spans="1:66" ht="18" customHeight="1" x14ac:dyDescent="0.25">
      <c r="A96" s="67"/>
      <c r="B96" s="42"/>
      <c r="C96" s="43"/>
      <c r="D96" s="43"/>
      <c r="E96" s="43"/>
      <c r="F96" s="153" t="str">
        <f>IF(B96="","",IF(C96="F",INDEX(Barèmes!$A$1:$A$7,MATCH((YEAR($B96)),Barèmes!$B$1:$B$7,-1)),INDEX(Barèmes!$C$1:$C$7,MATCH((YEAR($B96)),Barèmes!$B$1:$B$7,-1))))</f>
        <v/>
      </c>
      <c r="G96" s="61"/>
      <c r="H96" s="61"/>
      <c r="I96" s="61"/>
      <c r="J96" s="61"/>
      <c r="K96" s="61"/>
      <c r="L96" s="61"/>
      <c r="M96" s="61"/>
      <c r="N96" s="61"/>
      <c r="O96" s="61"/>
      <c r="P96" s="61"/>
      <c r="Q96" s="61"/>
      <c r="R96" s="61"/>
      <c r="S96" s="61"/>
      <c r="T96" s="61"/>
      <c r="U96" s="61"/>
      <c r="V96" s="61"/>
      <c r="W96" s="61"/>
      <c r="X96" s="61"/>
      <c r="Y96" s="61"/>
      <c r="Z96" s="61"/>
      <c r="AA96" s="61"/>
      <c r="AB96" s="61"/>
      <c r="AC96" s="61"/>
      <c r="AD96" s="61"/>
      <c r="AE96" s="61"/>
      <c r="AF96" s="61"/>
      <c r="AG96" s="61"/>
      <c r="AH96" s="61"/>
      <c r="AI96" s="61"/>
      <c r="AJ96" s="61"/>
      <c r="AK96" s="61"/>
      <c r="AL96" s="61"/>
      <c r="AM96" s="61"/>
      <c r="AN96" s="61"/>
      <c r="AO96" s="61"/>
      <c r="AP96" s="61"/>
      <c r="AQ96" s="61"/>
      <c r="AR96" s="61"/>
      <c r="AS96" s="61"/>
      <c r="AT96" s="61"/>
      <c r="AU96" s="61"/>
      <c r="AV96" s="61"/>
      <c r="AW96" s="61"/>
      <c r="AX96" s="61"/>
      <c r="AY96" s="61"/>
      <c r="AZ96" s="61"/>
      <c r="BA96" s="61"/>
      <c r="BB96" s="61"/>
      <c r="BC96" s="61"/>
      <c r="BD96" s="61"/>
      <c r="BE96" s="61"/>
      <c r="BF96" s="61"/>
      <c r="BG96" s="61"/>
      <c r="BH96" s="61"/>
      <c r="BI96" s="61"/>
      <c r="BJ96" s="61"/>
      <c r="BK96" s="61"/>
      <c r="BL96" s="61"/>
      <c r="BM96" s="155">
        <f t="shared" si="6"/>
        <v>0</v>
      </c>
      <c r="BN96" s="155">
        <f t="shared" si="7"/>
        <v>0</v>
      </c>
    </row>
    <row r="97" spans="1:66" ht="18" customHeight="1" x14ac:dyDescent="0.25">
      <c r="A97" s="67"/>
      <c r="B97" s="42"/>
      <c r="C97" s="43"/>
      <c r="D97" s="43"/>
      <c r="E97" s="43"/>
      <c r="F97" s="153" t="str">
        <f>IF(B97="","",IF(C97="F",INDEX(Barèmes!$A$1:$A$7,MATCH((YEAR($B97)),Barèmes!$B$1:$B$7,-1)),INDEX(Barèmes!$C$1:$C$7,MATCH((YEAR($B97)),Barèmes!$B$1:$B$7,-1))))</f>
        <v/>
      </c>
      <c r="G97" s="61"/>
      <c r="H97" s="61"/>
      <c r="I97" s="61"/>
      <c r="J97" s="61"/>
      <c r="K97" s="61"/>
      <c r="L97" s="61"/>
      <c r="M97" s="61"/>
      <c r="N97" s="61"/>
      <c r="O97" s="61"/>
      <c r="P97" s="61"/>
      <c r="Q97" s="61"/>
      <c r="R97" s="61"/>
      <c r="S97" s="61"/>
      <c r="T97" s="61"/>
      <c r="U97" s="61"/>
      <c r="V97" s="61"/>
      <c r="W97" s="61"/>
      <c r="X97" s="61"/>
      <c r="Y97" s="61"/>
      <c r="Z97" s="61"/>
      <c r="AA97" s="61"/>
      <c r="AB97" s="61"/>
      <c r="AC97" s="61"/>
      <c r="AD97" s="61"/>
      <c r="AE97" s="61"/>
      <c r="AF97" s="61"/>
      <c r="AG97" s="61"/>
      <c r="AH97" s="61"/>
      <c r="AI97" s="61"/>
      <c r="AJ97" s="61"/>
      <c r="AK97" s="61"/>
      <c r="AL97" s="61"/>
      <c r="AM97" s="61"/>
      <c r="AN97" s="61"/>
      <c r="AO97" s="61"/>
      <c r="AP97" s="61"/>
      <c r="AQ97" s="61"/>
      <c r="AR97" s="61"/>
      <c r="AS97" s="61"/>
      <c r="AT97" s="61"/>
      <c r="AU97" s="61"/>
      <c r="AV97" s="61"/>
      <c r="AW97" s="61"/>
      <c r="AX97" s="61"/>
      <c r="AY97" s="61"/>
      <c r="AZ97" s="61"/>
      <c r="BA97" s="61"/>
      <c r="BB97" s="61"/>
      <c r="BC97" s="61"/>
      <c r="BD97" s="61"/>
      <c r="BE97" s="61"/>
      <c r="BF97" s="61"/>
      <c r="BG97" s="61"/>
      <c r="BH97" s="61"/>
      <c r="BI97" s="61"/>
      <c r="BJ97" s="61"/>
      <c r="BK97" s="61"/>
      <c r="BL97" s="61"/>
      <c r="BM97" s="155">
        <f t="shared" si="6"/>
        <v>0</v>
      </c>
      <c r="BN97" s="155">
        <f t="shared" si="7"/>
        <v>0</v>
      </c>
    </row>
    <row r="98" spans="1:66" ht="18" customHeight="1" x14ac:dyDescent="0.25">
      <c r="A98" s="67"/>
      <c r="B98" s="42"/>
      <c r="C98" s="43"/>
      <c r="D98" s="43"/>
      <c r="E98" s="43"/>
      <c r="F98" s="153" t="str">
        <f>IF(B98="","",IF(C98="F",INDEX(Barèmes!$A$1:$A$7,MATCH((YEAR($B98)),Barèmes!$B$1:$B$7,-1)),INDEX(Barèmes!$C$1:$C$7,MATCH((YEAR($B98)),Barèmes!$B$1:$B$7,-1))))</f>
        <v/>
      </c>
      <c r="G98" s="61"/>
      <c r="H98" s="61"/>
      <c r="I98" s="61"/>
      <c r="J98" s="61"/>
      <c r="K98" s="61"/>
      <c r="L98" s="61"/>
      <c r="M98" s="61"/>
      <c r="N98" s="61"/>
      <c r="O98" s="61"/>
      <c r="P98" s="61"/>
      <c r="Q98" s="61"/>
      <c r="R98" s="61"/>
      <c r="S98" s="61"/>
      <c r="T98" s="61"/>
      <c r="U98" s="61"/>
      <c r="V98" s="61"/>
      <c r="W98" s="61"/>
      <c r="X98" s="61"/>
      <c r="Y98" s="61"/>
      <c r="Z98" s="61"/>
      <c r="AA98" s="61"/>
      <c r="AB98" s="61"/>
      <c r="AC98" s="61"/>
      <c r="AD98" s="61"/>
      <c r="AE98" s="61"/>
      <c r="AF98" s="61"/>
      <c r="AG98" s="61"/>
      <c r="AH98" s="61"/>
      <c r="AI98" s="61"/>
      <c r="AJ98" s="61"/>
      <c r="AK98" s="61"/>
      <c r="AL98" s="61"/>
      <c r="AM98" s="61"/>
      <c r="AN98" s="61"/>
      <c r="AO98" s="61"/>
      <c r="AP98" s="61"/>
      <c r="AQ98" s="61"/>
      <c r="AR98" s="61"/>
      <c r="AS98" s="61"/>
      <c r="AT98" s="61"/>
      <c r="AU98" s="61"/>
      <c r="AV98" s="61"/>
      <c r="AW98" s="61"/>
      <c r="AX98" s="61"/>
      <c r="AY98" s="61"/>
      <c r="AZ98" s="61"/>
      <c r="BA98" s="61"/>
      <c r="BB98" s="61"/>
      <c r="BC98" s="61"/>
      <c r="BD98" s="61"/>
      <c r="BE98" s="61"/>
      <c r="BF98" s="61"/>
      <c r="BG98" s="61"/>
      <c r="BH98" s="61"/>
      <c r="BI98" s="61"/>
      <c r="BJ98" s="61"/>
      <c r="BK98" s="61"/>
      <c r="BL98" s="61"/>
      <c r="BM98" s="155">
        <f t="shared" si="6"/>
        <v>0</v>
      </c>
      <c r="BN98" s="155">
        <f t="shared" si="7"/>
        <v>0</v>
      </c>
    </row>
    <row r="99" spans="1:66" ht="18" customHeight="1" x14ac:dyDescent="0.25">
      <c r="A99" s="67"/>
      <c r="B99" s="42"/>
      <c r="C99" s="43"/>
      <c r="D99" s="43"/>
      <c r="E99" s="43"/>
      <c r="F99" s="153" t="str">
        <f>IF(B99="","",IF(C99="F",INDEX(Barèmes!$A$1:$A$7,MATCH((YEAR($B99)),Barèmes!$B$1:$B$7,-1)),INDEX(Barèmes!$C$1:$C$7,MATCH((YEAR($B99)),Barèmes!$B$1:$B$7,-1))))</f>
        <v/>
      </c>
      <c r="G99" s="61"/>
      <c r="H99" s="61"/>
      <c r="I99" s="61"/>
      <c r="J99" s="61"/>
      <c r="K99" s="61"/>
      <c r="L99" s="61"/>
      <c r="M99" s="61"/>
      <c r="N99" s="61"/>
      <c r="O99" s="61"/>
      <c r="P99" s="61"/>
      <c r="Q99" s="61"/>
      <c r="R99" s="61"/>
      <c r="S99" s="61"/>
      <c r="T99" s="61"/>
      <c r="U99" s="61"/>
      <c r="V99" s="61"/>
      <c r="W99" s="61"/>
      <c r="X99" s="61"/>
      <c r="Y99" s="61"/>
      <c r="Z99" s="61"/>
      <c r="AA99" s="61"/>
      <c r="AB99" s="61"/>
      <c r="AC99" s="61"/>
      <c r="AD99" s="61"/>
      <c r="AE99" s="61"/>
      <c r="AF99" s="61"/>
      <c r="AG99" s="61"/>
      <c r="AH99" s="61"/>
      <c r="AI99" s="61"/>
      <c r="AJ99" s="61"/>
      <c r="AK99" s="61"/>
      <c r="AL99" s="61"/>
      <c r="AM99" s="61"/>
      <c r="AN99" s="61"/>
      <c r="AO99" s="61"/>
      <c r="AP99" s="61"/>
      <c r="AQ99" s="61"/>
      <c r="AR99" s="61"/>
      <c r="AS99" s="61"/>
      <c r="AT99" s="61"/>
      <c r="AU99" s="61"/>
      <c r="AV99" s="61"/>
      <c r="AW99" s="61"/>
      <c r="AX99" s="61"/>
      <c r="AY99" s="61"/>
      <c r="AZ99" s="61"/>
      <c r="BA99" s="61"/>
      <c r="BB99" s="61"/>
      <c r="BC99" s="61"/>
      <c r="BD99" s="61"/>
      <c r="BE99" s="61"/>
      <c r="BF99" s="61"/>
      <c r="BG99" s="61"/>
      <c r="BH99" s="61"/>
      <c r="BI99" s="61"/>
      <c r="BJ99" s="61"/>
      <c r="BK99" s="61"/>
      <c r="BL99" s="61"/>
      <c r="BM99" s="155">
        <f t="shared" ref="BM99:BM130" si="8">SUM((SUM(COUNTIF(G99:BL99,"E"))),SUM(COUNTIF(G99:BL99,"c")))</f>
        <v>0</v>
      </c>
      <c r="BN99" s="155">
        <f t="shared" ref="BN99:BN130" si="9">SUM(COUNTIF(G99:BL99,"c"))</f>
        <v>0</v>
      </c>
    </row>
    <row r="100" spans="1:66" ht="18" customHeight="1" x14ac:dyDescent="0.25">
      <c r="A100" s="67"/>
      <c r="B100" s="42"/>
      <c r="C100" s="43"/>
      <c r="D100" s="43"/>
      <c r="E100" s="43"/>
      <c r="F100" s="153" t="str">
        <f>IF(B100="","",IF(C100="F",INDEX(Barèmes!$A$1:$A$7,MATCH((YEAR($B100)),Barèmes!$B$1:$B$7,-1)),INDEX(Barèmes!$C$1:$C$7,MATCH((YEAR($B100)),Barèmes!$B$1:$B$7,-1))))</f>
        <v/>
      </c>
      <c r="G100" s="61"/>
      <c r="H100" s="61"/>
      <c r="I100" s="61"/>
      <c r="J100" s="61"/>
      <c r="K100" s="61"/>
      <c r="L100" s="61"/>
      <c r="M100" s="61"/>
      <c r="N100" s="61"/>
      <c r="O100" s="61"/>
      <c r="P100" s="61"/>
      <c r="Q100" s="61"/>
      <c r="R100" s="61"/>
      <c r="S100" s="61"/>
      <c r="T100" s="61"/>
      <c r="U100" s="61"/>
      <c r="V100" s="61"/>
      <c r="W100" s="61"/>
      <c r="X100" s="61"/>
      <c r="Y100" s="61"/>
      <c r="Z100" s="61"/>
      <c r="AA100" s="61"/>
      <c r="AB100" s="61"/>
      <c r="AC100" s="61"/>
      <c r="AD100" s="61"/>
      <c r="AE100" s="61"/>
      <c r="AF100" s="61"/>
      <c r="AG100" s="61"/>
      <c r="AH100" s="61"/>
      <c r="AI100" s="61"/>
      <c r="AJ100" s="61"/>
      <c r="AK100" s="61"/>
      <c r="AL100" s="61"/>
      <c r="AM100" s="61"/>
      <c r="AN100" s="61"/>
      <c r="AO100" s="61"/>
      <c r="AP100" s="61"/>
      <c r="AQ100" s="61"/>
      <c r="AR100" s="61"/>
      <c r="AS100" s="61"/>
      <c r="AT100" s="61"/>
      <c r="AU100" s="61"/>
      <c r="AV100" s="61"/>
      <c r="AW100" s="61"/>
      <c r="AX100" s="61"/>
      <c r="AY100" s="61"/>
      <c r="AZ100" s="61"/>
      <c r="BA100" s="61"/>
      <c r="BB100" s="61"/>
      <c r="BC100" s="61"/>
      <c r="BD100" s="61"/>
      <c r="BE100" s="61"/>
      <c r="BF100" s="61"/>
      <c r="BG100" s="61"/>
      <c r="BH100" s="61"/>
      <c r="BI100" s="61"/>
      <c r="BJ100" s="61"/>
      <c r="BK100" s="61"/>
      <c r="BL100" s="61"/>
      <c r="BM100" s="155">
        <f t="shared" si="8"/>
        <v>0</v>
      </c>
      <c r="BN100" s="155">
        <f t="shared" si="9"/>
        <v>0</v>
      </c>
    </row>
    <row r="101" spans="1:66" ht="18" customHeight="1" x14ac:dyDescent="0.25">
      <c r="A101" s="67"/>
      <c r="B101" s="42"/>
      <c r="C101" s="43"/>
      <c r="D101" s="43"/>
      <c r="E101" s="43"/>
      <c r="F101" s="153" t="str">
        <f>IF(B101="","",IF(C101="F",INDEX(Barèmes!$A$1:$A$7,MATCH((YEAR($B101)),Barèmes!$B$1:$B$7,-1)),INDEX(Barèmes!$C$1:$C$7,MATCH((YEAR($B101)),Barèmes!$B$1:$B$7,-1))))</f>
        <v/>
      </c>
      <c r="G101" s="61"/>
      <c r="H101" s="61"/>
      <c r="I101" s="61"/>
      <c r="J101" s="61"/>
      <c r="K101" s="61"/>
      <c r="L101" s="61"/>
      <c r="M101" s="61"/>
      <c r="N101" s="61"/>
      <c r="O101" s="61"/>
      <c r="P101" s="61"/>
      <c r="Q101" s="61"/>
      <c r="R101" s="61"/>
      <c r="S101" s="61"/>
      <c r="T101" s="61"/>
      <c r="U101" s="61"/>
      <c r="V101" s="61"/>
      <c r="W101" s="61"/>
      <c r="X101" s="61"/>
      <c r="Y101" s="61"/>
      <c r="Z101" s="61"/>
      <c r="AA101" s="61"/>
      <c r="AB101" s="61"/>
      <c r="AC101" s="61"/>
      <c r="AD101" s="61"/>
      <c r="AE101" s="61"/>
      <c r="AF101" s="61"/>
      <c r="AG101" s="61"/>
      <c r="AH101" s="61"/>
      <c r="AI101" s="61"/>
      <c r="AJ101" s="61"/>
      <c r="AK101" s="61"/>
      <c r="AL101" s="61"/>
      <c r="AM101" s="61"/>
      <c r="AN101" s="61"/>
      <c r="AO101" s="61"/>
      <c r="AP101" s="61"/>
      <c r="AQ101" s="61"/>
      <c r="AR101" s="61"/>
      <c r="AS101" s="61"/>
      <c r="AT101" s="61"/>
      <c r="AU101" s="61"/>
      <c r="AV101" s="61"/>
      <c r="AW101" s="61"/>
      <c r="AX101" s="61"/>
      <c r="AY101" s="61"/>
      <c r="AZ101" s="61"/>
      <c r="BA101" s="61"/>
      <c r="BB101" s="61"/>
      <c r="BC101" s="61"/>
      <c r="BD101" s="61"/>
      <c r="BE101" s="61"/>
      <c r="BF101" s="61"/>
      <c r="BG101" s="61"/>
      <c r="BH101" s="61"/>
      <c r="BI101" s="61"/>
      <c r="BJ101" s="61"/>
      <c r="BK101" s="61"/>
      <c r="BL101" s="61"/>
      <c r="BM101" s="155">
        <f t="shared" si="8"/>
        <v>0</v>
      </c>
      <c r="BN101" s="155">
        <f t="shared" si="9"/>
        <v>0</v>
      </c>
    </row>
    <row r="102" spans="1:66" ht="18" customHeight="1" x14ac:dyDescent="0.25">
      <c r="A102" s="67"/>
      <c r="B102" s="42"/>
      <c r="C102" s="43"/>
      <c r="D102" s="43"/>
      <c r="E102" s="43"/>
      <c r="F102" s="153" t="str">
        <f>IF(B102="","",IF(C102="F",INDEX(Barèmes!$A$1:$A$7,MATCH((YEAR($B102)),Barèmes!$B$1:$B$7,-1)),INDEX(Barèmes!$C$1:$C$7,MATCH((YEAR($B102)),Barèmes!$B$1:$B$7,-1))))</f>
        <v/>
      </c>
      <c r="G102" s="61"/>
      <c r="H102" s="61"/>
      <c r="I102" s="61"/>
      <c r="J102" s="61"/>
      <c r="K102" s="61"/>
      <c r="L102" s="61"/>
      <c r="M102" s="61"/>
      <c r="N102" s="61"/>
      <c r="O102" s="61"/>
      <c r="P102" s="61"/>
      <c r="Q102" s="61"/>
      <c r="R102" s="61"/>
      <c r="S102" s="61"/>
      <c r="T102" s="61"/>
      <c r="U102" s="61"/>
      <c r="V102" s="61"/>
      <c r="W102" s="61"/>
      <c r="X102" s="61"/>
      <c r="Y102" s="61"/>
      <c r="Z102" s="61"/>
      <c r="AA102" s="61"/>
      <c r="AB102" s="61"/>
      <c r="AC102" s="61"/>
      <c r="AD102" s="61"/>
      <c r="AE102" s="61"/>
      <c r="AF102" s="61"/>
      <c r="AG102" s="61"/>
      <c r="AH102" s="61"/>
      <c r="AI102" s="61"/>
      <c r="AJ102" s="61"/>
      <c r="AK102" s="61"/>
      <c r="AL102" s="61"/>
      <c r="AM102" s="61"/>
      <c r="AN102" s="61"/>
      <c r="AO102" s="61"/>
      <c r="AP102" s="61"/>
      <c r="AQ102" s="61"/>
      <c r="AR102" s="61"/>
      <c r="AS102" s="61"/>
      <c r="AT102" s="61"/>
      <c r="AU102" s="61"/>
      <c r="AV102" s="61"/>
      <c r="AW102" s="61"/>
      <c r="AX102" s="61"/>
      <c r="AY102" s="61"/>
      <c r="AZ102" s="61"/>
      <c r="BA102" s="61"/>
      <c r="BB102" s="61"/>
      <c r="BC102" s="61"/>
      <c r="BD102" s="61"/>
      <c r="BE102" s="61"/>
      <c r="BF102" s="61"/>
      <c r="BG102" s="61"/>
      <c r="BH102" s="61"/>
      <c r="BI102" s="61"/>
      <c r="BJ102" s="61"/>
      <c r="BK102" s="61"/>
      <c r="BL102" s="61"/>
      <c r="BM102" s="155">
        <f t="shared" si="8"/>
        <v>0</v>
      </c>
      <c r="BN102" s="155">
        <f t="shared" si="9"/>
        <v>0</v>
      </c>
    </row>
    <row r="103" spans="1:66" ht="18" customHeight="1" x14ac:dyDescent="0.25">
      <c r="A103" s="67"/>
      <c r="B103" s="42"/>
      <c r="C103" s="43"/>
      <c r="D103" s="43"/>
      <c r="E103" s="43"/>
      <c r="F103" s="153" t="str">
        <f>IF(B103="","",IF(C103="F",INDEX(Barèmes!$A$1:$A$7,MATCH((YEAR($B103)),Barèmes!$B$1:$B$7,-1)),INDEX(Barèmes!$C$1:$C$7,MATCH((YEAR($B103)),Barèmes!$B$1:$B$7,-1))))</f>
        <v/>
      </c>
      <c r="G103" s="61"/>
      <c r="H103" s="61"/>
      <c r="I103" s="61"/>
      <c r="J103" s="61"/>
      <c r="K103" s="61"/>
      <c r="L103" s="61"/>
      <c r="M103" s="61"/>
      <c r="N103" s="61"/>
      <c r="O103" s="61"/>
      <c r="P103" s="61"/>
      <c r="Q103" s="61"/>
      <c r="R103" s="61"/>
      <c r="S103" s="61"/>
      <c r="T103" s="61"/>
      <c r="U103" s="61"/>
      <c r="V103" s="61"/>
      <c r="W103" s="61"/>
      <c r="X103" s="61"/>
      <c r="Y103" s="61"/>
      <c r="Z103" s="61"/>
      <c r="AA103" s="61"/>
      <c r="AB103" s="61"/>
      <c r="AC103" s="61"/>
      <c r="AD103" s="61"/>
      <c r="AE103" s="61"/>
      <c r="AF103" s="61"/>
      <c r="AG103" s="61"/>
      <c r="AH103" s="61"/>
      <c r="AI103" s="61"/>
      <c r="AJ103" s="61"/>
      <c r="AK103" s="61"/>
      <c r="AL103" s="61"/>
      <c r="AM103" s="61"/>
      <c r="AN103" s="61"/>
      <c r="AO103" s="61"/>
      <c r="AP103" s="61"/>
      <c r="AQ103" s="61"/>
      <c r="AR103" s="61"/>
      <c r="AS103" s="61"/>
      <c r="AT103" s="61"/>
      <c r="AU103" s="61"/>
      <c r="AV103" s="61"/>
      <c r="AW103" s="61"/>
      <c r="AX103" s="61"/>
      <c r="AY103" s="61"/>
      <c r="AZ103" s="61"/>
      <c r="BA103" s="61"/>
      <c r="BB103" s="61"/>
      <c r="BC103" s="61"/>
      <c r="BD103" s="61"/>
      <c r="BE103" s="61"/>
      <c r="BF103" s="61"/>
      <c r="BG103" s="61"/>
      <c r="BH103" s="61"/>
      <c r="BI103" s="61"/>
      <c r="BJ103" s="61"/>
      <c r="BK103" s="61"/>
      <c r="BL103" s="61"/>
      <c r="BM103" s="155">
        <f t="shared" si="8"/>
        <v>0</v>
      </c>
      <c r="BN103" s="155">
        <f t="shared" si="9"/>
        <v>0</v>
      </c>
    </row>
    <row r="104" spans="1:66" ht="18" customHeight="1" x14ac:dyDescent="0.25">
      <c r="A104" s="67"/>
      <c r="B104" s="42"/>
      <c r="C104" s="43"/>
      <c r="D104" s="43"/>
      <c r="E104" s="43"/>
      <c r="F104" s="153" t="str">
        <f>IF(B104="","",IF(C104="F",INDEX(Barèmes!$A$1:$A$7,MATCH((YEAR($B104)),Barèmes!$B$1:$B$7,-1)),INDEX(Barèmes!$C$1:$C$7,MATCH((YEAR($B104)),Barèmes!$B$1:$B$7,-1))))</f>
        <v/>
      </c>
      <c r="G104" s="61"/>
      <c r="H104" s="61"/>
      <c r="I104" s="61"/>
      <c r="J104" s="61"/>
      <c r="K104" s="61"/>
      <c r="L104" s="61"/>
      <c r="M104" s="61"/>
      <c r="N104" s="61"/>
      <c r="O104" s="61"/>
      <c r="P104" s="61"/>
      <c r="Q104" s="61"/>
      <c r="R104" s="61"/>
      <c r="S104" s="61"/>
      <c r="T104" s="61"/>
      <c r="U104" s="61"/>
      <c r="V104" s="61"/>
      <c r="W104" s="61"/>
      <c r="X104" s="61"/>
      <c r="Y104" s="61"/>
      <c r="Z104" s="61"/>
      <c r="AA104" s="61"/>
      <c r="AB104" s="61"/>
      <c r="AC104" s="61"/>
      <c r="AD104" s="61"/>
      <c r="AE104" s="61"/>
      <c r="AF104" s="61"/>
      <c r="AG104" s="61"/>
      <c r="AH104" s="61"/>
      <c r="AI104" s="61"/>
      <c r="AJ104" s="61"/>
      <c r="AK104" s="61"/>
      <c r="AL104" s="61"/>
      <c r="AM104" s="61"/>
      <c r="AN104" s="61"/>
      <c r="AO104" s="61"/>
      <c r="AP104" s="61"/>
      <c r="AQ104" s="61"/>
      <c r="AR104" s="61"/>
      <c r="AS104" s="61"/>
      <c r="AT104" s="61"/>
      <c r="AU104" s="61"/>
      <c r="AV104" s="61"/>
      <c r="AW104" s="61"/>
      <c r="AX104" s="61"/>
      <c r="AY104" s="61"/>
      <c r="AZ104" s="61"/>
      <c r="BA104" s="61"/>
      <c r="BB104" s="61"/>
      <c r="BC104" s="61"/>
      <c r="BD104" s="61"/>
      <c r="BE104" s="61"/>
      <c r="BF104" s="61"/>
      <c r="BG104" s="61"/>
      <c r="BH104" s="61"/>
      <c r="BI104" s="61"/>
      <c r="BJ104" s="61"/>
      <c r="BK104" s="61"/>
      <c r="BL104" s="61"/>
      <c r="BM104" s="155">
        <f t="shared" si="8"/>
        <v>0</v>
      </c>
      <c r="BN104" s="155">
        <f t="shared" si="9"/>
        <v>0</v>
      </c>
    </row>
    <row r="105" spans="1:66" ht="18" customHeight="1" x14ac:dyDescent="0.25">
      <c r="A105" s="67"/>
      <c r="B105" s="42"/>
      <c r="C105" s="43"/>
      <c r="D105" s="43"/>
      <c r="E105" s="43"/>
      <c r="F105" s="153" t="str">
        <f>IF(B105="","",IF(C105="F",INDEX(Barèmes!$A$1:$A$7,MATCH((YEAR($B105)),Barèmes!$B$1:$B$7,-1)),INDEX(Barèmes!$C$1:$C$7,MATCH((YEAR($B105)),Barèmes!$B$1:$B$7,-1))))</f>
        <v/>
      </c>
      <c r="G105" s="61"/>
      <c r="H105" s="61"/>
      <c r="I105" s="61"/>
      <c r="J105" s="61"/>
      <c r="K105" s="61"/>
      <c r="L105" s="61"/>
      <c r="M105" s="61"/>
      <c r="N105" s="61"/>
      <c r="O105" s="61"/>
      <c r="P105" s="61"/>
      <c r="Q105" s="61"/>
      <c r="R105" s="61"/>
      <c r="S105" s="61"/>
      <c r="T105" s="61"/>
      <c r="U105" s="61"/>
      <c r="V105" s="61"/>
      <c r="W105" s="61"/>
      <c r="X105" s="61"/>
      <c r="Y105" s="61"/>
      <c r="Z105" s="61"/>
      <c r="AA105" s="61"/>
      <c r="AB105" s="61"/>
      <c r="AC105" s="61"/>
      <c r="AD105" s="61"/>
      <c r="AE105" s="61"/>
      <c r="AF105" s="61"/>
      <c r="AG105" s="61"/>
      <c r="AH105" s="61"/>
      <c r="AI105" s="61"/>
      <c r="AJ105" s="61"/>
      <c r="AK105" s="61"/>
      <c r="AL105" s="61"/>
      <c r="AM105" s="61"/>
      <c r="AN105" s="61"/>
      <c r="AO105" s="61"/>
      <c r="AP105" s="61"/>
      <c r="AQ105" s="61"/>
      <c r="AR105" s="61"/>
      <c r="AS105" s="61"/>
      <c r="AT105" s="61"/>
      <c r="AU105" s="61"/>
      <c r="AV105" s="61"/>
      <c r="AW105" s="61"/>
      <c r="AX105" s="61"/>
      <c r="AY105" s="61"/>
      <c r="AZ105" s="61"/>
      <c r="BA105" s="61"/>
      <c r="BB105" s="61"/>
      <c r="BC105" s="61"/>
      <c r="BD105" s="61"/>
      <c r="BE105" s="61"/>
      <c r="BF105" s="61"/>
      <c r="BG105" s="61"/>
      <c r="BH105" s="61"/>
      <c r="BI105" s="61"/>
      <c r="BJ105" s="61"/>
      <c r="BK105" s="61"/>
      <c r="BL105" s="61"/>
      <c r="BM105" s="155">
        <f t="shared" si="8"/>
        <v>0</v>
      </c>
      <c r="BN105" s="155">
        <f t="shared" si="9"/>
        <v>0</v>
      </c>
    </row>
    <row r="106" spans="1:66" ht="18" customHeight="1" x14ac:dyDescent="0.25">
      <c r="A106" s="67"/>
      <c r="B106" s="42"/>
      <c r="C106" s="43"/>
      <c r="D106" s="43"/>
      <c r="E106" s="43"/>
      <c r="F106" s="153" t="str">
        <f>IF(B106="","",IF(C106="F",INDEX(Barèmes!$A$1:$A$7,MATCH((YEAR($B106)),Barèmes!$B$1:$B$7,-1)),INDEX(Barèmes!$C$1:$C$7,MATCH((YEAR($B106)),Barèmes!$B$1:$B$7,-1))))</f>
        <v/>
      </c>
      <c r="G106" s="61"/>
      <c r="H106" s="61"/>
      <c r="I106" s="61"/>
      <c r="J106" s="61"/>
      <c r="K106" s="61"/>
      <c r="L106" s="61"/>
      <c r="M106" s="61"/>
      <c r="N106" s="61"/>
      <c r="O106" s="61"/>
      <c r="P106" s="61"/>
      <c r="Q106" s="61"/>
      <c r="R106" s="61"/>
      <c r="S106" s="61"/>
      <c r="T106" s="61"/>
      <c r="U106" s="61"/>
      <c r="V106" s="61"/>
      <c r="W106" s="61"/>
      <c r="X106" s="61"/>
      <c r="Y106" s="61"/>
      <c r="Z106" s="61"/>
      <c r="AA106" s="61"/>
      <c r="AB106" s="61"/>
      <c r="AC106" s="61"/>
      <c r="AD106" s="61"/>
      <c r="AE106" s="61"/>
      <c r="AF106" s="61"/>
      <c r="AG106" s="61"/>
      <c r="AH106" s="61"/>
      <c r="AI106" s="61"/>
      <c r="AJ106" s="61"/>
      <c r="AK106" s="61"/>
      <c r="AL106" s="61"/>
      <c r="AM106" s="61"/>
      <c r="AN106" s="61"/>
      <c r="AO106" s="61"/>
      <c r="AP106" s="61"/>
      <c r="AQ106" s="61"/>
      <c r="AR106" s="61"/>
      <c r="AS106" s="61"/>
      <c r="AT106" s="61"/>
      <c r="AU106" s="61"/>
      <c r="AV106" s="61"/>
      <c r="AW106" s="61"/>
      <c r="AX106" s="61"/>
      <c r="AY106" s="61"/>
      <c r="AZ106" s="61"/>
      <c r="BA106" s="61"/>
      <c r="BB106" s="61"/>
      <c r="BC106" s="61"/>
      <c r="BD106" s="61"/>
      <c r="BE106" s="61"/>
      <c r="BF106" s="61"/>
      <c r="BG106" s="61"/>
      <c r="BH106" s="61"/>
      <c r="BI106" s="61"/>
      <c r="BJ106" s="61"/>
      <c r="BK106" s="61"/>
      <c r="BL106" s="61"/>
      <c r="BM106" s="155">
        <f t="shared" si="8"/>
        <v>0</v>
      </c>
      <c r="BN106" s="155">
        <f t="shared" si="9"/>
        <v>0</v>
      </c>
    </row>
    <row r="107" spans="1:66" ht="18" customHeight="1" x14ac:dyDescent="0.25">
      <c r="A107" s="67"/>
      <c r="B107" s="42"/>
      <c r="C107" s="43"/>
      <c r="D107" s="43"/>
      <c r="E107" s="43"/>
      <c r="F107" s="153" t="str">
        <f>IF(B107="","",IF(C107="F",INDEX(Barèmes!$A$1:$A$7,MATCH((YEAR($B107)),Barèmes!$B$1:$B$7,-1)),INDEX(Barèmes!$C$1:$C$7,MATCH((YEAR($B107)),Barèmes!$B$1:$B$7,-1))))</f>
        <v/>
      </c>
      <c r="G107" s="61"/>
      <c r="H107" s="61"/>
      <c r="I107" s="61"/>
      <c r="J107" s="61"/>
      <c r="K107" s="61"/>
      <c r="L107" s="61"/>
      <c r="M107" s="61"/>
      <c r="N107" s="61"/>
      <c r="O107" s="61"/>
      <c r="P107" s="61"/>
      <c r="Q107" s="61"/>
      <c r="R107" s="61"/>
      <c r="S107" s="61"/>
      <c r="T107" s="61"/>
      <c r="U107" s="61"/>
      <c r="V107" s="61"/>
      <c r="W107" s="61"/>
      <c r="X107" s="61"/>
      <c r="Y107" s="61"/>
      <c r="Z107" s="61"/>
      <c r="AA107" s="61"/>
      <c r="AB107" s="61"/>
      <c r="AC107" s="61"/>
      <c r="AD107" s="61"/>
      <c r="AE107" s="61"/>
      <c r="AF107" s="61"/>
      <c r="AG107" s="61"/>
      <c r="AH107" s="61"/>
      <c r="AI107" s="61"/>
      <c r="AJ107" s="61"/>
      <c r="AK107" s="61"/>
      <c r="AL107" s="61"/>
      <c r="AM107" s="61"/>
      <c r="AN107" s="61"/>
      <c r="AO107" s="61"/>
      <c r="AP107" s="61"/>
      <c r="AQ107" s="61"/>
      <c r="AR107" s="61"/>
      <c r="AS107" s="61"/>
      <c r="AT107" s="61"/>
      <c r="AU107" s="61"/>
      <c r="AV107" s="61"/>
      <c r="AW107" s="61"/>
      <c r="AX107" s="61"/>
      <c r="AY107" s="61"/>
      <c r="AZ107" s="61"/>
      <c r="BA107" s="61"/>
      <c r="BB107" s="61"/>
      <c r="BC107" s="61"/>
      <c r="BD107" s="61"/>
      <c r="BE107" s="61"/>
      <c r="BF107" s="61"/>
      <c r="BG107" s="61"/>
      <c r="BH107" s="61"/>
      <c r="BI107" s="61"/>
      <c r="BJ107" s="61"/>
      <c r="BK107" s="61"/>
      <c r="BL107" s="61"/>
      <c r="BM107" s="155">
        <f t="shared" si="8"/>
        <v>0</v>
      </c>
      <c r="BN107" s="155">
        <f t="shared" si="9"/>
        <v>0</v>
      </c>
    </row>
    <row r="108" spans="1:66" ht="18" customHeight="1" x14ac:dyDescent="0.25">
      <c r="A108" s="67"/>
      <c r="B108" s="42"/>
      <c r="C108" s="43"/>
      <c r="D108" s="43"/>
      <c r="E108" s="43"/>
      <c r="F108" s="153" t="str">
        <f>IF(B108="","",IF(C108="F",INDEX(Barèmes!$A$1:$A$7,MATCH((YEAR($B108)),Barèmes!$B$1:$B$7,-1)),INDEX(Barèmes!$C$1:$C$7,MATCH((YEAR($B108)),Barèmes!$B$1:$B$7,-1))))</f>
        <v/>
      </c>
      <c r="G108" s="61"/>
      <c r="H108" s="61"/>
      <c r="I108" s="61"/>
      <c r="J108" s="61"/>
      <c r="K108" s="61"/>
      <c r="L108" s="61"/>
      <c r="M108" s="61"/>
      <c r="N108" s="61"/>
      <c r="O108" s="61"/>
      <c r="P108" s="61"/>
      <c r="Q108" s="61"/>
      <c r="R108" s="61"/>
      <c r="S108" s="61"/>
      <c r="T108" s="61"/>
      <c r="U108" s="61"/>
      <c r="V108" s="61"/>
      <c r="W108" s="61"/>
      <c r="X108" s="61"/>
      <c r="Y108" s="61"/>
      <c r="Z108" s="61"/>
      <c r="AA108" s="61"/>
      <c r="AB108" s="61"/>
      <c r="AC108" s="61"/>
      <c r="AD108" s="61"/>
      <c r="AE108" s="61"/>
      <c r="AF108" s="61"/>
      <c r="AG108" s="61"/>
      <c r="AH108" s="61"/>
      <c r="AI108" s="61"/>
      <c r="AJ108" s="61"/>
      <c r="AK108" s="61"/>
      <c r="AL108" s="61"/>
      <c r="AM108" s="61"/>
      <c r="AN108" s="61"/>
      <c r="AO108" s="61"/>
      <c r="AP108" s="61"/>
      <c r="AQ108" s="61"/>
      <c r="AR108" s="61"/>
      <c r="AS108" s="61"/>
      <c r="AT108" s="61"/>
      <c r="AU108" s="61"/>
      <c r="AV108" s="61"/>
      <c r="AW108" s="61"/>
      <c r="AX108" s="61"/>
      <c r="AY108" s="61"/>
      <c r="AZ108" s="61"/>
      <c r="BA108" s="61"/>
      <c r="BB108" s="61"/>
      <c r="BC108" s="61"/>
      <c r="BD108" s="61"/>
      <c r="BE108" s="61"/>
      <c r="BF108" s="61"/>
      <c r="BG108" s="61"/>
      <c r="BH108" s="61"/>
      <c r="BI108" s="61"/>
      <c r="BJ108" s="61"/>
      <c r="BK108" s="61"/>
      <c r="BL108" s="61"/>
      <c r="BM108" s="155">
        <f t="shared" si="8"/>
        <v>0</v>
      </c>
      <c r="BN108" s="155">
        <f t="shared" si="9"/>
        <v>0</v>
      </c>
    </row>
    <row r="109" spans="1:66" ht="18" customHeight="1" x14ac:dyDescent="0.25">
      <c r="A109" s="67"/>
      <c r="B109" s="42"/>
      <c r="C109" s="43"/>
      <c r="D109" s="43"/>
      <c r="E109" s="43"/>
      <c r="F109" s="153" t="str">
        <f>IF(B109="","",IF(C109="F",INDEX(Barèmes!$A$1:$A$7,MATCH((YEAR($B109)),Barèmes!$B$1:$B$7,-1)),INDEX(Barèmes!$C$1:$C$7,MATCH((YEAR($B109)),Barèmes!$B$1:$B$7,-1))))</f>
        <v/>
      </c>
      <c r="G109" s="61"/>
      <c r="H109" s="61"/>
      <c r="I109" s="61"/>
      <c r="J109" s="61"/>
      <c r="K109" s="61"/>
      <c r="L109" s="61"/>
      <c r="M109" s="61"/>
      <c r="N109" s="61"/>
      <c r="O109" s="61"/>
      <c r="P109" s="61"/>
      <c r="Q109" s="61"/>
      <c r="R109" s="61"/>
      <c r="S109" s="61"/>
      <c r="T109" s="61"/>
      <c r="U109" s="61"/>
      <c r="V109" s="61"/>
      <c r="W109" s="61"/>
      <c r="X109" s="61"/>
      <c r="Y109" s="61"/>
      <c r="Z109" s="61"/>
      <c r="AA109" s="61"/>
      <c r="AB109" s="61"/>
      <c r="AC109" s="61"/>
      <c r="AD109" s="61"/>
      <c r="AE109" s="61"/>
      <c r="AF109" s="61"/>
      <c r="AG109" s="61"/>
      <c r="AH109" s="61"/>
      <c r="AI109" s="61"/>
      <c r="AJ109" s="61"/>
      <c r="AK109" s="61"/>
      <c r="AL109" s="61"/>
      <c r="AM109" s="61"/>
      <c r="AN109" s="61"/>
      <c r="AO109" s="61"/>
      <c r="AP109" s="61"/>
      <c r="AQ109" s="61"/>
      <c r="AR109" s="61"/>
      <c r="AS109" s="61"/>
      <c r="AT109" s="61"/>
      <c r="AU109" s="61"/>
      <c r="AV109" s="61"/>
      <c r="AW109" s="61"/>
      <c r="AX109" s="61"/>
      <c r="AY109" s="61"/>
      <c r="AZ109" s="61"/>
      <c r="BA109" s="61"/>
      <c r="BB109" s="61"/>
      <c r="BC109" s="61"/>
      <c r="BD109" s="61"/>
      <c r="BE109" s="61"/>
      <c r="BF109" s="61"/>
      <c r="BG109" s="61"/>
      <c r="BH109" s="61"/>
      <c r="BI109" s="61"/>
      <c r="BJ109" s="61"/>
      <c r="BK109" s="61"/>
      <c r="BL109" s="61"/>
      <c r="BM109" s="155">
        <f t="shared" si="8"/>
        <v>0</v>
      </c>
      <c r="BN109" s="155">
        <f t="shared" si="9"/>
        <v>0</v>
      </c>
    </row>
    <row r="110" spans="1:66" ht="18" customHeight="1" x14ac:dyDescent="0.25">
      <c r="A110" s="67"/>
      <c r="B110" s="42"/>
      <c r="C110" s="43"/>
      <c r="D110" s="43"/>
      <c r="E110" s="43"/>
      <c r="F110" s="153" t="str">
        <f>IF(B110="","",IF(C110="F",INDEX(Barèmes!$A$1:$A$7,MATCH((YEAR($B110)),Barèmes!$B$1:$B$7,-1)),INDEX(Barèmes!$C$1:$C$7,MATCH((YEAR($B110)),Barèmes!$B$1:$B$7,-1))))</f>
        <v/>
      </c>
      <c r="G110" s="61"/>
      <c r="H110" s="61"/>
      <c r="I110" s="61"/>
      <c r="J110" s="61"/>
      <c r="K110" s="61"/>
      <c r="L110" s="61"/>
      <c r="M110" s="61"/>
      <c r="N110" s="61"/>
      <c r="O110" s="61"/>
      <c r="P110" s="61"/>
      <c r="Q110" s="61"/>
      <c r="R110" s="61"/>
      <c r="S110" s="61"/>
      <c r="T110" s="61"/>
      <c r="U110" s="61"/>
      <c r="V110" s="61"/>
      <c r="W110" s="61"/>
      <c r="X110" s="61"/>
      <c r="Y110" s="61"/>
      <c r="Z110" s="61"/>
      <c r="AA110" s="61"/>
      <c r="AB110" s="61"/>
      <c r="AC110" s="61"/>
      <c r="AD110" s="61"/>
      <c r="AE110" s="61"/>
      <c r="AF110" s="61"/>
      <c r="AG110" s="61"/>
      <c r="AH110" s="61"/>
      <c r="AI110" s="61"/>
      <c r="AJ110" s="61"/>
      <c r="AK110" s="61"/>
      <c r="AL110" s="61"/>
      <c r="AM110" s="61"/>
      <c r="AN110" s="61"/>
      <c r="AO110" s="61"/>
      <c r="AP110" s="61"/>
      <c r="AQ110" s="61"/>
      <c r="AR110" s="61"/>
      <c r="AS110" s="61"/>
      <c r="AT110" s="61"/>
      <c r="AU110" s="61"/>
      <c r="AV110" s="61"/>
      <c r="AW110" s="61"/>
      <c r="AX110" s="61"/>
      <c r="AY110" s="61"/>
      <c r="AZ110" s="61"/>
      <c r="BA110" s="61"/>
      <c r="BB110" s="61"/>
      <c r="BC110" s="61"/>
      <c r="BD110" s="61"/>
      <c r="BE110" s="61"/>
      <c r="BF110" s="61"/>
      <c r="BG110" s="61"/>
      <c r="BH110" s="61"/>
      <c r="BI110" s="61"/>
      <c r="BJ110" s="61"/>
      <c r="BK110" s="61"/>
      <c r="BL110" s="61"/>
      <c r="BM110" s="155">
        <f t="shared" si="8"/>
        <v>0</v>
      </c>
      <c r="BN110" s="155">
        <f t="shared" si="9"/>
        <v>0</v>
      </c>
    </row>
    <row r="111" spans="1:66" ht="18" customHeight="1" x14ac:dyDescent="0.25">
      <c r="A111" s="67"/>
      <c r="B111" s="43"/>
      <c r="C111" s="43"/>
      <c r="D111" s="43"/>
      <c r="E111" s="43"/>
      <c r="F111" s="153" t="str">
        <f>IF(B111="","",IF(C111="F",INDEX(Barèmes!$A$1:$A$7,MATCH((YEAR($B111)),Barèmes!$B$1:$B$7,-1)),INDEX(Barèmes!$C$1:$C$7,MATCH((YEAR($B111)),Barèmes!$B$1:$B$7,-1))))</f>
        <v/>
      </c>
      <c r="G111" s="61"/>
      <c r="H111" s="61"/>
      <c r="I111" s="61"/>
      <c r="J111" s="61"/>
      <c r="K111" s="61"/>
      <c r="L111" s="61"/>
      <c r="M111" s="61"/>
      <c r="N111" s="61"/>
      <c r="O111" s="61"/>
      <c r="P111" s="61"/>
      <c r="Q111" s="61"/>
      <c r="R111" s="61"/>
      <c r="S111" s="61"/>
      <c r="T111" s="61"/>
      <c r="U111" s="61"/>
      <c r="V111" s="61"/>
      <c r="W111" s="61"/>
      <c r="X111" s="61"/>
      <c r="Y111" s="61"/>
      <c r="Z111" s="61"/>
      <c r="AA111" s="61"/>
      <c r="AB111" s="61"/>
      <c r="AC111" s="61"/>
      <c r="AD111" s="61"/>
      <c r="AE111" s="61"/>
      <c r="AF111" s="61"/>
      <c r="AG111" s="61"/>
      <c r="AH111" s="61"/>
      <c r="AI111" s="61"/>
      <c r="AJ111" s="61"/>
      <c r="AK111" s="61"/>
      <c r="AL111" s="61"/>
      <c r="AM111" s="61"/>
      <c r="AN111" s="61"/>
      <c r="AO111" s="61"/>
      <c r="AP111" s="61"/>
      <c r="AQ111" s="61"/>
      <c r="AR111" s="61"/>
      <c r="AS111" s="61"/>
      <c r="AT111" s="61"/>
      <c r="AU111" s="61"/>
      <c r="AV111" s="61"/>
      <c r="AW111" s="61"/>
      <c r="AX111" s="61"/>
      <c r="AY111" s="61"/>
      <c r="AZ111" s="61"/>
      <c r="BA111" s="61"/>
      <c r="BB111" s="61"/>
      <c r="BC111" s="61"/>
      <c r="BD111" s="61"/>
      <c r="BE111" s="61"/>
      <c r="BF111" s="61"/>
      <c r="BG111" s="61"/>
      <c r="BH111" s="61"/>
      <c r="BI111" s="61"/>
      <c r="BJ111" s="61"/>
      <c r="BK111" s="61"/>
      <c r="BL111" s="61"/>
      <c r="BM111" s="155">
        <f t="shared" si="8"/>
        <v>0</v>
      </c>
      <c r="BN111" s="155">
        <f t="shared" si="9"/>
        <v>0</v>
      </c>
    </row>
    <row r="112" spans="1:66" ht="18" customHeight="1" x14ac:dyDescent="0.25">
      <c r="A112" s="67"/>
      <c r="B112" s="42"/>
      <c r="C112" s="43"/>
      <c r="D112" s="43"/>
      <c r="E112" s="43"/>
      <c r="F112" s="153" t="str">
        <f>IF(B112="","",IF(C112="F",INDEX(Barèmes!$A$1:$A$7,MATCH((YEAR($B112)),Barèmes!$B$1:$B$7,-1)),INDEX(Barèmes!$C$1:$C$7,MATCH((YEAR($B112)),Barèmes!$B$1:$B$7,-1))))</f>
        <v/>
      </c>
      <c r="G112" s="61"/>
      <c r="H112" s="61"/>
      <c r="I112" s="61"/>
      <c r="J112" s="61"/>
      <c r="K112" s="61"/>
      <c r="L112" s="61"/>
      <c r="M112" s="61"/>
      <c r="N112" s="61"/>
      <c r="O112" s="61"/>
      <c r="P112" s="61"/>
      <c r="Q112" s="61"/>
      <c r="R112" s="61"/>
      <c r="S112" s="61"/>
      <c r="T112" s="61"/>
      <c r="U112" s="61"/>
      <c r="V112" s="61"/>
      <c r="W112" s="61"/>
      <c r="X112" s="61"/>
      <c r="Y112" s="61"/>
      <c r="Z112" s="61"/>
      <c r="AA112" s="61"/>
      <c r="AB112" s="61"/>
      <c r="AC112" s="61"/>
      <c r="AD112" s="61"/>
      <c r="AE112" s="61"/>
      <c r="AF112" s="61"/>
      <c r="AG112" s="61"/>
      <c r="AH112" s="61"/>
      <c r="AI112" s="61"/>
      <c r="AJ112" s="61"/>
      <c r="AK112" s="61"/>
      <c r="AL112" s="61"/>
      <c r="AM112" s="61"/>
      <c r="AN112" s="61"/>
      <c r="AO112" s="61"/>
      <c r="AP112" s="61"/>
      <c r="AQ112" s="61"/>
      <c r="AR112" s="61"/>
      <c r="AS112" s="61"/>
      <c r="AT112" s="61"/>
      <c r="AU112" s="61"/>
      <c r="AV112" s="61"/>
      <c r="AW112" s="61"/>
      <c r="AX112" s="61"/>
      <c r="AY112" s="61"/>
      <c r="AZ112" s="61"/>
      <c r="BA112" s="61"/>
      <c r="BB112" s="61"/>
      <c r="BC112" s="61"/>
      <c r="BD112" s="61"/>
      <c r="BE112" s="61"/>
      <c r="BF112" s="61"/>
      <c r="BG112" s="61"/>
      <c r="BH112" s="61"/>
      <c r="BI112" s="61"/>
      <c r="BJ112" s="61"/>
      <c r="BK112" s="61"/>
      <c r="BL112" s="61"/>
      <c r="BM112" s="155">
        <f t="shared" si="8"/>
        <v>0</v>
      </c>
      <c r="BN112" s="155">
        <f t="shared" si="9"/>
        <v>0</v>
      </c>
    </row>
    <row r="113" spans="1:66" ht="18" customHeight="1" x14ac:dyDescent="0.25">
      <c r="A113" s="67"/>
      <c r="B113" s="42"/>
      <c r="C113" s="43"/>
      <c r="D113" s="43"/>
      <c r="E113" s="43"/>
      <c r="F113" s="153" t="str">
        <f>IF(B113="","",IF(C113="F",INDEX(Barèmes!$A$1:$A$7,MATCH((YEAR($B113)),Barèmes!$B$1:$B$7,-1)),INDEX(Barèmes!$C$1:$C$7,MATCH((YEAR($B113)),Barèmes!$B$1:$B$7,-1))))</f>
        <v/>
      </c>
      <c r="G113" s="61"/>
      <c r="H113" s="61"/>
      <c r="I113" s="61"/>
      <c r="J113" s="61"/>
      <c r="K113" s="61"/>
      <c r="L113" s="61"/>
      <c r="M113" s="61"/>
      <c r="N113" s="61"/>
      <c r="O113" s="61"/>
      <c r="P113" s="61"/>
      <c r="Q113" s="61"/>
      <c r="R113" s="61"/>
      <c r="S113" s="61"/>
      <c r="T113" s="61"/>
      <c r="U113" s="61"/>
      <c r="V113" s="61"/>
      <c r="W113" s="61"/>
      <c r="X113" s="61"/>
      <c r="Y113" s="61"/>
      <c r="Z113" s="61"/>
      <c r="AA113" s="61"/>
      <c r="AB113" s="61"/>
      <c r="AC113" s="61"/>
      <c r="AD113" s="61"/>
      <c r="AE113" s="61"/>
      <c r="AF113" s="61"/>
      <c r="AG113" s="61"/>
      <c r="AH113" s="61"/>
      <c r="AI113" s="61"/>
      <c r="AJ113" s="61"/>
      <c r="AK113" s="61"/>
      <c r="AL113" s="61"/>
      <c r="AM113" s="61"/>
      <c r="AN113" s="61"/>
      <c r="AO113" s="61"/>
      <c r="AP113" s="61"/>
      <c r="AQ113" s="61"/>
      <c r="AR113" s="61"/>
      <c r="AS113" s="61"/>
      <c r="AT113" s="61"/>
      <c r="AU113" s="61"/>
      <c r="AV113" s="61"/>
      <c r="AW113" s="61"/>
      <c r="AX113" s="61"/>
      <c r="AY113" s="61"/>
      <c r="AZ113" s="61"/>
      <c r="BA113" s="61"/>
      <c r="BB113" s="61"/>
      <c r="BC113" s="61"/>
      <c r="BD113" s="61"/>
      <c r="BE113" s="61"/>
      <c r="BF113" s="61"/>
      <c r="BG113" s="61"/>
      <c r="BH113" s="61"/>
      <c r="BI113" s="61"/>
      <c r="BJ113" s="61"/>
      <c r="BK113" s="61"/>
      <c r="BL113" s="61"/>
      <c r="BM113" s="155">
        <f t="shared" si="8"/>
        <v>0</v>
      </c>
      <c r="BN113" s="155">
        <f t="shared" si="9"/>
        <v>0</v>
      </c>
    </row>
    <row r="114" spans="1:66" ht="18" customHeight="1" x14ac:dyDescent="0.25">
      <c r="A114" s="67"/>
      <c r="B114" s="42"/>
      <c r="C114" s="43"/>
      <c r="D114" s="43"/>
      <c r="E114" s="43"/>
      <c r="F114" s="153" t="str">
        <f>IF(B114="","",IF(C114="F",INDEX(Barèmes!$A$1:$A$7,MATCH((YEAR($B114)),Barèmes!$B$1:$B$7,-1)),INDEX(Barèmes!$C$1:$C$7,MATCH((YEAR($B114)),Barèmes!$B$1:$B$7,-1))))</f>
        <v/>
      </c>
      <c r="G114" s="61"/>
      <c r="H114" s="61"/>
      <c r="I114" s="61"/>
      <c r="J114" s="61"/>
      <c r="K114" s="61"/>
      <c r="L114" s="61"/>
      <c r="M114" s="61"/>
      <c r="N114" s="61"/>
      <c r="O114" s="61"/>
      <c r="P114" s="61"/>
      <c r="Q114" s="61"/>
      <c r="R114" s="61"/>
      <c r="S114" s="61"/>
      <c r="T114" s="61"/>
      <c r="U114" s="61"/>
      <c r="V114" s="61"/>
      <c r="W114" s="61"/>
      <c r="X114" s="61"/>
      <c r="Y114" s="61"/>
      <c r="Z114" s="61"/>
      <c r="AA114" s="61"/>
      <c r="AB114" s="61"/>
      <c r="AC114" s="61"/>
      <c r="AD114" s="61"/>
      <c r="AE114" s="61"/>
      <c r="AF114" s="61"/>
      <c r="AG114" s="61"/>
      <c r="AH114" s="61"/>
      <c r="AI114" s="61"/>
      <c r="AJ114" s="61"/>
      <c r="AK114" s="61"/>
      <c r="AL114" s="61"/>
      <c r="AM114" s="61"/>
      <c r="AN114" s="61"/>
      <c r="AO114" s="61"/>
      <c r="AP114" s="61"/>
      <c r="AQ114" s="61"/>
      <c r="AR114" s="61"/>
      <c r="AS114" s="61"/>
      <c r="AT114" s="61"/>
      <c r="AU114" s="61"/>
      <c r="AV114" s="61"/>
      <c r="AW114" s="61"/>
      <c r="AX114" s="61"/>
      <c r="AY114" s="61"/>
      <c r="AZ114" s="61"/>
      <c r="BA114" s="61"/>
      <c r="BB114" s="61"/>
      <c r="BC114" s="61"/>
      <c r="BD114" s="61"/>
      <c r="BE114" s="61"/>
      <c r="BF114" s="61"/>
      <c r="BG114" s="61"/>
      <c r="BH114" s="61"/>
      <c r="BI114" s="61"/>
      <c r="BJ114" s="61"/>
      <c r="BK114" s="61"/>
      <c r="BL114" s="61"/>
      <c r="BM114" s="155">
        <f t="shared" si="8"/>
        <v>0</v>
      </c>
      <c r="BN114" s="155">
        <f t="shared" si="9"/>
        <v>0</v>
      </c>
    </row>
    <row r="115" spans="1:66" ht="18" customHeight="1" x14ac:dyDescent="0.25">
      <c r="A115" s="67"/>
      <c r="B115" s="42"/>
      <c r="C115" s="43"/>
      <c r="D115" s="43"/>
      <c r="E115" s="43"/>
      <c r="F115" s="153" t="str">
        <f>IF(B115="","",IF(C115="F",INDEX(Barèmes!$A$1:$A$7,MATCH((YEAR($B115)),Barèmes!$B$1:$B$7,-1)),INDEX(Barèmes!$C$1:$C$7,MATCH((YEAR($B115)),Barèmes!$B$1:$B$7,-1))))</f>
        <v/>
      </c>
      <c r="G115" s="61"/>
      <c r="H115" s="61"/>
      <c r="I115" s="61"/>
      <c r="J115" s="61"/>
      <c r="K115" s="61"/>
      <c r="L115" s="61"/>
      <c r="M115" s="61"/>
      <c r="N115" s="61"/>
      <c r="O115" s="61"/>
      <c r="P115" s="61"/>
      <c r="Q115" s="61"/>
      <c r="R115" s="61"/>
      <c r="S115" s="61"/>
      <c r="T115" s="61"/>
      <c r="U115" s="61"/>
      <c r="V115" s="61"/>
      <c r="W115" s="61"/>
      <c r="X115" s="61"/>
      <c r="Y115" s="61"/>
      <c r="Z115" s="61"/>
      <c r="AA115" s="61"/>
      <c r="AB115" s="61"/>
      <c r="AC115" s="61"/>
      <c r="AD115" s="61"/>
      <c r="AE115" s="61"/>
      <c r="AF115" s="61"/>
      <c r="AG115" s="61"/>
      <c r="AH115" s="61"/>
      <c r="AI115" s="61"/>
      <c r="AJ115" s="61"/>
      <c r="AK115" s="61"/>
      <c r="AL115" s="61"/>
      <c r="AM115" s="61"/>
      <c r="AN115" s="61"/>
      <c r="AO115" s="61"/>
      <c r="AP115" s="61"/>
      <c r="AQ115" s="61"/>
      <c r="AR115" s="61"/>
      <c r="AS115" s="61"/>
      <c r="AT115" s="61"/>
      <c r="AU115" s="61"/>
      <c r="AV115" s="61"/>
      <c r="AW115" s="61"/>
      <c r="AX115" s="61"/>
      <c r="AY115" s="61"/>
      <c r="AZ115" s="61"/>
      <c r="BA115" s="61"/>
      <c r="BB115" s="61"/>
      <c r="BC115" s="61"/>
      <c r="BD115" s="61"/>
      <c r="BE115" s="61"/>
      <c r="BF115" s="61"/>
      <c r="BG115" s="61"/>
      <c r="BH115" s="61"/>
      <c r="BI115" s="61"/>
      <c r="BJ115" s="61"/>
      <c r="BK115" s="61"/>
      <c r="BL115" s="61"/>
      <c r="BM115" s="155">
        <f t="shared" si="8"/>
        <v>0</v>
      </c>
      <c r="BN115" s="155">
        <f t="shared" si="9"/>
        <v>0</v>
      </c>
    </row>
    <row r="116" spans="1:66" ht="18" customHeight="1" x14ac:dyDescent="0.25">
      <c r="A116" s="67"/>
      <c r="B116" s="42"/>
      <c r="C116" s="43"/>
      <c r="D116" s="43"/>
      <c r="E116" s="43"/>
      <c r="F116" s="153" t="str">
        <f>IF(B116="","",IF(C116="F",INDEX(Barèmes!$A$1:$A$7,MATCH((YEAR($B116)),Barèmes!$B$1:$B$7,-1)),INDEX(Barèmes!$C$1:$C$7,MATCH((YEAR($B116)),Barèmes!$B$1:$B$7,-1))))</f>
        <v/>
      </c>
      <c r="G116" s="61"/>
      <c r="H116" s="61"/>
      <c r="I116" s="61"/>
      <c r="J116" s="61"/>
      <c r="K116" s="61"/>
      <c r="L116" s="61"/>
      <c r="M116" s="61"/>
      <c r="N116" s="61"/>
      <c r="O116" s="61"/>
      <c r="P116" s="61"/>
      <c r="Q116" s="61"/>
      <c r="R116" s="61"/>
      <c r="S116" s="61"/>
      <c r="T116" s="61"/>
      <c r="U116" s="61"/>
      <c r="V116" s="61"/>
      <c r="W116" s="61"/>
      <c r="X116" s="61"/>
      <c r="Y116" s="61"/>
      <c r="Z116" s="61"/>
      <c r="AA116" s="61"/>
      <c r="AB116" s="61"/>
      <c r="AC116" s="61"/>
      <c r="AD116" s="61"/>
      <c r="AE116" s="61"/>
      <c r="AF116" s="61"/>
      <c r="AG116" s="61"/>
      <c r="AH116" s="61"/>
      <c r="AI116" s="61"/>
      <c r="AJ116" s="61"/>
      <c r="AK116" s="61"/>
      <c r="AL116" s="61"/>
      <c r="AM116" s="61"/>
      <c r="AN116" s="61"/>
      <c r="AO116" s="61"/>
      <c r="AP116" s="61"/>
      <c r="AQ116" s="61"/>
      <c r="AR116" s="61"/>
      <c r="AS116" s="61"/>
      <c r="AT116" s="61"/>
      <c r="AU116" s="61"/>
      <c r="AV116" s="61"/>
      <c r="AW116" s="61"/>
      <c r="AX116" s="61"/>
      <c r="AY116" s="61"/>
      <c r="AZ116" s="61"/>
      <c r="BA116" s="61"/>
      <c r="BB116" s="61"/>
      <c r="BC116" s="61"/>
      <c r="BD116" s="61"/>
      <c r="BE116" s="61"/>
      <c r="BF116" s="61"/>
      <c r="BG116" s="61"/>
      <c r="BH116" s="61"/>
      <c r="BI116" s="61"/>
      <c r="BJ116" s="61"/>
      <c r="BK116" s="61"/>
      <c r="BL116" s="61"/>
      <c r="BM116" s="155">
        <f t="shared" si="8"/>
        <v>0</v>
      </c>
      <c r="BN116" s="155">
        <f t="shared" si="9"/>
        <v>0</v>
      </c>
    </row>
    <row r="117" spans="1:66" ht="18" customHeight="1" x14ac:dyDescent="0.25">
      <c r="A117" s="67"/>
      <c r="B117" s="43"/>
      <c r="C117" s="43"/>
      <c r="D117" s="43"/>
      <c r="E117" s="43"/>
      <c r="F117" s="153" t="str">
        <f>IF(B117="","",IF(C117="F",INDEX(Barèmes!$A$1:$A$7,MATCH((YEAR($B117)),Barèmes!$B$1:$B$7,-1)),INDEX(Barèmes!$C$1:$C$7,MATCH((YEAR($B117)),Barèmes!$B$1:$B$7,-1))))</f>
        <v/>
      </c>
      <c r="G117" s="61"/>
      <c r="H117" s="61"/>
      <c r="I117" s="61"/>
      <c r="J117" s="61"/>
      <c r="K117" s="61"/>
      <c r="L117" s="61"/>
      <c r="M117" s="61"/>
      <c r="N117" s="61"/>
      <c r="O117" s="61"/>
      <c r="P117" s="61"/>
      <c r="Q117" s="61"/>
      <c r="R117" s="61"/>
      <c r="S117" s="61"/>
      <c r="T117" s="61"/>
      <c r="U117" s="61"/>
      <c r="V117" s="61"/>
      <c r="W117" s="61"/>
      <c r="X117" s="61"/>
      <c r="Y117" s="61"/>
      <c r="Z117" s="61"/>
      <c r="AA117" s="61"/>
      <c r="AB117" s="61"/>
      <c r="AC117" s="61"/>
      <c r="AD117" s="61"/>
      <c r="AE117" s="61"/>
      <c r="AF117" s="61"/>
      <c r="AG117" s="61"/>
      <c r="AH117" s="61"/>
      <c r="AI117" s="61"/>
      <c r="AJ117" s="61"/>
      <c r="AK117" s="61"/>
      <c r="AL117" s="61"/>
      <c r="AM117" s="61"/>
      <c r="AN117" s="61"/>
      <c r="AO117" s="61"/>
      <c r="AP117" s="61"/>
      <c r="AQ117" s="61"/>
      <c r="AR117" s="61"/>
      <c r="AS117" s="61"/>
      <c r="AT117" s="61"/>
      <c r="AU117" s="61"/>
      <c r="AV117" s="61"/>
      <c r="AW117" s="61"/>
      <c r="AX117" s="61"/>
      <c r="AY117" s="61"/>
      <c r="AZ117" s="61"/>
      <c r="BA117" s="61"/>
      <c r="BB117" s="61"/>
      <c r="BC117" s="61"/>
      <c r="BD117" s="61"/>
      <c r="BE117" s="61"/>
      <c r="BF117" s="61"/>
      <c r="BG117" s="61"/>
      <c r="BH117" s="61"/>
      <c r="BI117" s="61"/>
      <c r="BJ117" s="61"/>
      <c r="BK117" s="61"/>
      <c r="BL117" s="61"/>
      <c r="BM117" s="155">
        <f t="shared" si="8"/>
        <v>0</v>
      </c>
      <c r="BN117" s="155">
        <f t="shared" si="9"/>
        <v>0</v>
      </c>
    </row>
    <row r="118" spans="1:66" ht="18" customHeight="1" x14ac:dyDescent="0.25">
      <c r="A118" s="67"/>
      <c r="B118" s="43"/>
      <c r="C118" s="43"/>
      <c r="D118" s="43"/>
      <c r="E118" s="43"/>
      <c r="F118" s="153" t="str">
        <f>IF(B118="","",IF(C118="F",INDEX(Barèmes!$A$1:$A$7,MATCH((YEAR($B118)),Barèmes!$B$1:$B$7,-1)),INDEX(Barèmes!$C$1:$C$7,MATCH((YEAR($B118)),Barèmes!$B$1:$B$7,-1))))</f>
        <v/>
      </c>
      <c r="G118" s="61"/>
      <c r="H118" s="61"/>
      <c r="I118" s="61"/>
      <c r="J118" s="61"/>
      <c r="K118" s="61"/>
      <c r="L118" s="61"/>
      <c r="M118" s="61"/>
      <c r="N118" s="61"/>
      <c r="O118" s="61"/>
      <c r="P118" s="61"/>
      <c r="Q118" s="61"/>
      <c r="R118" s="61"/>
      <c r="S118" s="61"/>
      <c r="T118" s="61"/>
      <c r="U118" s="61"/>
      <c r="V118" s="61"/>
      <c r="W118" s="61"/>
      <c r="X118" s="61"/>
      <c r="Y118" s="61"/>
      <c r="Z118" s="61"/>
      <c r="AA118" s="61"/>
      <c r="AB118" s="61"/>
      <c r="AC118" s="61"/>
      <c r="AD118" s="61"/>
      <c r="AE118" s="61"/>
      <c r="AF118" s="61"/>
      <c r="AG118" s="61"/>
      <c r="AH118" s="61"/>
      <c r="AI118" s="61"/>
      <c r="AJ118" s="61"/>
      <c r="AK118" s="61"/>
      <c r="AL118" s="61"/>
      <c r="AM118" s="61"/>
      <c r="AN118" s="61"/>
      <c r="AO118" s="61"/>
      <c r="AP118" s="61"/>
      <c r="AQ118" s="61"/>
      <c r="AR118" s="61"/>
      <c r="AS118" s="61"/>
      <c r="AT118" s="61"/>
      <c r="AU118" s="61"/>
      <c r="AV118" s="61"/>
      <c r="AW118" s="61"/>
      <c r="AX118" s="61"/>
      <c r="AY118" s="61"/>
      <c r="AZ118" s="61"/>
      <c r="BA118" s="61"/>
      <c r="BB118" s="61"/>
      <c r="BC118" s="61"/>
      <c r="BD118" s="61"/>
      <c r="BE118" s="61"/>
      <c r="BF118" s="61"/>
      <c r="BG118" s="61"/>
      <c r="BH118" s="61"/>
      <c r="BI118" s="61"/>
      <c r="BJ118" s="61"/>
      <c r="BK118" s="61"/>
      <c r="BL118" s="61"/>
      <c r="BM118" s="155">
        <f t="shared" si="8"/>
        <v>0</v>
      </c>
      <c r="BN118" s="155">
        <f t="shared" si="9"/>
        <v>0</v>
      </c>
    </row>
    <row r="119" spans="1:66" ht="18" customHeight="1" x14ac:dyDescent="0.25">
      <c r="A119" s="67"/>
      <c r="B119" s="42"/>
      <c r="C119" s="43"/>
      <c r="D119" s="43"/>
      <c r="E119" s="43"/>
      <c r="F119" s="153" t="str">
        <f>IF(B119="","",IF(C119="F",INDEX(Barèmes!$A$1:$A$7,MATCH((YEAR($B119)),Barèmes!$B$1:$B$7,-1)),INDEX(Barèmes!$C$1:$C$7,MATCH((YEAR($B119)),Barèmes!$B$1:$B$7,-1))))</f>
        <v/>
      </c>
      <c r="G119" s="61"/>
      <c r="H119" s="61"/>
      <c r="I119" s="61"/>
      <c r="J119" s="61"/>
      <c r="K119" s="61"/>
      <c r="L119" s="61"/>
      <c r="M119" s="61"/>
      <c r="N119" s="61"/>
      <c r="O119" s="61"/>
      <c r="P119" s="61"/>
      <c r="Q119" s="61"/>
      <c r="R119" s="61"/>
      <c r="S119" s="61"/>
      <c r="T119" s="61"/>
      <c r="U119" s="61"/>
      <c r="V119" s="61"/>
      <c r="W119" s="61"/>
      <c r="X119" s="61"/>
      <c r="Y119" s="61"/>
      <c r="Z119" s="61"/>
      <c r="AA119" s="61"/>
      <c r="AB119" s="61"/>
      <c r="AC119" s="61"/>
      <c r="AD119" s="61"/>
      <c r="AE119" s="61"/>
      <c r="AF119" s="61"/>
      <c r="AG119" s="61"/>
      <c r="AH119" s="61"/>
      <c r="AI119" s="61"/>
      <c r="AJ119" s="61"/>
      <c r="AK119" s="61"/>
      <c r="AL119" s="61"/>
      <c r="AM119" s="61"/>
      <c r="AN119" s="61"/>
      <c r="AO119" s="61"/>
      <c r="AP119" s="61"/>
      <c r="AQ119" s="61"/>
      <c r="AR119" s="61"/>
      <c r="AS119" s="61"/>
      <c r="AT119" s="61"/>
      <c r="AU119" s="61"/>
      <c r="AV119" s="61"/>
      <c r="AW119" s="61"/>
      <c r="AX119" s="61"/>
      <c r="AY119" s="61"/>
      <c r="AZ119" s="61"/>
      <c r="BA119" s="61"/>
      <c r="BB119" s="61"/>
      <c r="BC119" s="61"/>
      <c r="BD119" s="61"/>
      <c r="BE119" s="61"/>
      <c r="BF119" s="61"/>
      <c r="BG119" s="61"/>
      <c r="BH119" s="61"/>
      <c r="BI119" s="61"/>
      <c r="BJ119" s="61"/>
      <c r="BK119" s="61"/>
      <c r="BL119" s="61"/>
      <c r="BM119" s="155">
        <f t="shared" si="8"/>
        <v>0</v>
      </c>
      <c r="BN119" s="155">
        <f t="shared" si="9"/>
        <v>0</v>
      </c>
    </row>
    <row r="120" spans="1:66" ht="18" customHeight="1" x14ac:dyDescent="0.25">
      <c r="A120" s="67"/>
      <c r="B120" s="42"/>
      <c r="C120" s="43"/>
      <c r="D120" s="43"/>
      <c r="E120" s="43"/>
      <c r="F120" s="153" t="str">
        <f>IF(B120="","",IF(C120="F",INDEX(Barèmes!$A$1:$A$7,MATCH((YEAR($B120)),Barèmes!$B$1:$B$7,-1)),INDEX(Barèmes!$C$1:$C$7,MATCH((YEAR($B120)),Barèmes!$B$1:$B$7,-1))))</f>
        <v/>
      </c>
      <c r="G120" s="61"/>
      <c r="H120" s="61"/>
      <c r="I120" s="61"/>
      <c r="J120" s="61"/>
      <c r="K120" s="61"/>
      <c r="L120" s="61"/>
      <c r="M120" s="61"/>
      <c r="N120" s="61"/>
      <c r="O120" s="61"/>
      <c r="P120" s="61"/>
      <c r="Q120" s="61"/>
      <c r="R120" s="61"/>
      <c r="S120" s="61"/>
      <c r="T120" s="61"/>
      <c r="U120" s="61"/>
      <c r="V120" s="61"/>
      <c r="W120" s="61"/>
      <c r="X120" s="61"/>
      <c r="Y120" s="61"/>
      <c r="Z120" s="61"/>
      <c r="AA120" s="61"/>
      <c r="AB120" s="61"/>
      <c r="AC120" s="61"/>
      <c r="AD120" s="61"/>
      <c r="AE120" s="61"/>
      <c r="AF120" s="61"/>
      <c r="AG120" s="61"/>
      <c r="AH120" s="61"/>
      <c r="AI120" s="61"/>
      <c r="AJ120" s="61"/>
      <c r="AK120" s="61"/>
      <c r="AL120" s="61"/>
      <c r="AM120" s="61"/>
      <c r="AN120" s="61"/>
      <c r="AO120" s="61"/>
      <c r="AP120" s="61"/>
      <c r="AQ120" s="61"/>
      <c r="AR120" s="61"/>
      <c r="AS120" s="61"/>
      <c r="AT120" s="61"/>
      <c r="AU120" s="61"/>
      <c r="AV120" s="61"/>
      <c r="AW120" s="61"/>
      <c r="AX120" s="61"/>
      <c r="AY120" s="61"/>
      <c r="AZ120" s="61"/>
      <c r="BA120" s="61"/>
      <c r="BB120" s="61"/>
      <c r="BC120" s="61"/>
      <c r="BD120" s="61"/>
      <c r="BE120" s="61"/>
      <c r="BF120" s="61"/>
      <c r="BG120" s="61"/>
      <c r="BH120" s="61"/>
      <c r="BI120" s="61"/>
      <c r="BJ120" s="61"/>
      <c r="BK120" s="61"/>
      <c r="BL120" s="61"/>
      <c r="BM120" s="155">
        <f t="shared" si="8"/>
        <v>0</v>
      </c>
      <c r="BN120" s="155">
        <f t="shared" si="9"/>
        <v>0</v>
      </c>
    </row>
    <row r="121" spans="1:66" ht="18" customHeight="1" x14ac:dyDescent="0.25">
      <c r="A121" s="67"/>
      <c r="B121" s="42"/>
      <c r="C121" s="43"/>
      <c r="D121" s="43"/>
      <c r="E121" s="43"/>
      <c r="F121" s="153" t="str">
        <f>IF(B121="","",IF(C121="F",INDEX(Barèmes!$A$1:$A$7,MATCH((YEAR($B121)),Barèmes!$B$1:$B$7,-1)),INDEX(Barèmes!$C$1:$C$7,MATCH((YEAR($B121)),Barèmes!$B$1:$B$7,-1))))</f>
        <v/>
      </c>
      <c r="G121" s="61"/>
      <c r="H121" s="61"/>
      <c r="I121" s="61"/>
      <c r="J121" s="61"/>
      <c r="K121" s="61"/>
      <c r="L121" s="61"/>
      <c r="M121" s="61"/>
      <c r="N121" s="61"/>
      <c r="O121" s="61"/>
      <c r="P121" s="61"/>
      <c r="Q121" s="61"/>
      <c r="R121" s="61"/>
      <c r="S121" s="61"/>
      <c r="T121" s="61"/>
      <c r="U121" s="61"/>
      <c r="V121" s="61"/>
      <c r="W121" s="61"/>
      <c r="X121" s="61"/>
      <c r="Y121" s="61"/>
      <c r="Z121" s="61"/>
      <c r="AA121" s="61"/>
      <c r="AB121" s="61"/>
      <c r="AC121" s="61"/>
      <c r="AD121" s="61"/>
      <c r="AE121" s="61"/>
      <c r="AF121" s="61"/>
      <c r="AG121" s="61"/>
      <c r="AH121" s="61"/>
      <c r="AI121" s="61"/>
      <c r="AJ121" s="61"/>
      <c r="AK121" s="61"/>
      <c r="AL121" s="61"/>
      <c r="AM121" s="61"/>
      <c r="AN121" s="61"/>
      <c r="AO121" s="61"/>
      <c r="AP121" s="61"/>
      <c r="AQ121" s="61"/>
      <c r="AR121" s="61"/>
      <c r="AS121" s="61"/>
      <c r="AT121" s="61"/>
      <c r="AU121" s="61"/>
      <c r="AV121" s="61"/>
      <c r="AW121" s="61"/>
      <c r="AX121" s="61"/>
      <c r="AY121" s="61"/>
      <c r="AZ121" s="61"/>
      <c r="BA121" s="61"/>
      <c r="BB121" s="61"/>
      <c r="BC121" s="61"/>
      <c r="BD121" s="61"/>
      <c r="BE121" s="61"/>
      <c r="BF121" s="61"/>
      <c r="BG121" s="61"/>
      <c r="BH121" s="61"/>
      <c r="BI121" s="61"/>
      <c r="BJ121" s="61"/>
      <c r="BK121" s="61"/>
      <c r="BL121" s="61"/>
      <c r="BM121" s="155">
        <f t="shared" si="8"/>
        <v>0</v>
      </c>
      <c r="BN121" s="155">
        <f t="shared" si="9"/>
        <v>0</v>
      </c>
    </row>
    <row r="122" spans="1:66" ht="18" customHeight="1" x14ac:dyDescent="0.25">
      <c r="A122" s="67"/>
      <c r="B122" s="42"/>
      <c r="C122" s="43"/>
      <c r="D122" s="43"/>
      <c r="E122" s="43"/>
      <c r="F122" s="153" t="str">
        <f>IF(B122="","",IF(C122="F",INDEX(Barèmes!$A$1:$A$7,MATCH((YEAR($B122)),Barèmes!$B$1:$B$7,-1)),INDEX(Barèmes!$C$1:$C$7,MATCH((YEAR($B122)),Barèmes!$B$1:$B$7,-1))))</f>
        <v/>
      </c>
      <c r="G122" s="61"/>
      <c r="H122" s="61"/>
      <c r="I122" s="61"/>
      <c r="J122" s="61"/>
      <c r="K122" s="61"/>
      <c r="L122" s="61"/>
      <c r="M122" s="61"/>
      <c r="N122" s="61"/>
      <c r="O122" s="61"/>
      <c r="P122" s="61"/>
      <c r="Q122" s="61"/>
      <c r="R122" s="61"/>
      <c r="S122" s="61"/>
      <c r="T122" s="61"/>
      <c r="U122" s="61"/>
      <c r="V122" s="61"/>
      <c r="W122" s="61"/>
      <c r="X122" s="61"/>
      <c r="Y122" s="61"/>
      <c r="Z122" s="61"/>
      <c r="AA122" s="61"/>
      <c r="AB122" s="61"/>
      <c r="AC122" s="61"/>
      <c r="AD122" s="61"/>
      <c r="AE122" s="61"/>
      <c r="AF122" s="61"/>
      <c r="AG122" s="61"/>
      <c r="AH122" s="61"/>
      <c r="AI122" s="61"/>
      <c r="AJ122" s="61"/>
      <c r="AK122" s="61"/>
      <c r="AL122" s="61"/>
      <c r="AM122" s="61"/>
      <c r="AN122" s="61"/>
      <c r="AO122" s="61"/>
      <c r="AP122" s="61"/>
      <c r="AQ122" s="61"/>
      <c r="AR122" s="61"/>
      <c r="AS122" s="61"/>
      <c r="AT122" s="61"/>
      <c r="AU122" s="61"/>
      <c r="AV122" s="61"/>
      <c r="AW122" s="61"/>
      <c r="AX122" s="61"/>
      <c r="AY122" s="61"/>
      <c r="AZ122" s="61"/>
      <c r="BA122" s="61"/>
      <c r="BB122" s="61"/>
      <c r="BC122" s="61"/>
      <c r="BD122" s="61"/>
      <c r="BE122" s="61"/>
      <c r="BF122" s="61"/>
      <c r="BG122" s="61"/>
      <c r="BH122" s="61"/>
      <c r="BI122" s="61"/>
      <c r="BJ122" s="61"/>
      <c r="BK122" s="61"/>
      <c r="BL122" s="61"/>
      <c r="BM122" s="155">
        <f t="shared" si="8"/>
        <v>0</v>
      </c>
      <c r="BN122" s="155">
        <f t="shared" si="9"/>
        <v>0</v>
      </c>
    </row>
    <row r="123" spans="1:66" ht="18" customHeight="1" x14ac:dyDescent="0.25">
      <c r="A123" s="67"/>
      <c r="B123" s="42"/>
      <c r="C123" s="43"/>
      <c r="D123" s="43"/>
      <c r="E123" s="43"/>
      <c r="F123" s="153" t="str">
        <f>IF(B123="","",IF(C123="F",INDEX(Barèmes!$A$1:$A$7,MATCH((YEAR($B123)),Barèmes!$B$1:$B$7,-1)),INDEX(Barèmes!$C$1:$C$7,MATCH((YEAR($B123)),Barèmes!$B$1:$B$7,-1))))</f>
        <v/>
      </c>
      <c r="G123" s="61"/>
      <c r="H123" s="61"/>
      <c r="I123" s="61"/>
      <c r="J123" s="61"/>
      <c r="K123" s="61"/>
      <c r="L123" s="61"/>
      <c r="M123" s="61"/>
      <c r="N123" s="61"/>
      <c r="O123" s="61"/>
      <c r="P123" s="61"/>
      <c r="Q123" s="61"/>
      <c r="R123" s="61"/>
      <c r="S123" s="61"/>
      <c r="T123" s="61"/>
      <c r="U123" s="61"/>
      <c r="V123" s="61"/>
      <c r="W123" s="61"/>
      <c r="X123" s="61"/>
      <c r="Y123" s="61"/>
      <c r="Z123" s="61"/>
      <c r="AA123" s="61"/>
      <c r="AB123" s="61"/>
      <c r="AC123" s="61"/>
      <c r="AD123" s="61"/>
      <c r="AE123" s="61"/>
      <c r="AF123" s="61"/>
      <c r="AG123" s="61"/>
      <c r="AH123" s="61"/>
      <c r="AI123" s="61"/>
      <c r="AJ123" s="61"/>
      <c r="AK123" s="61"/>
      <c r="AL123" s="61"/>
      <c r="AM123" s="61"/>
      <c r="AN123" s="61"/>
      <c r="AO123" s="61"/>
      <c r="AP123" s="61"/>
      <c r="AQ123" s="61"/>
      <c r="AR123" s="61"/>
      <c r="AS123" s="61"/>
      <c r="AT123" s="61"/>
      <c r="AU123" s="61"/>
      <c r="AV123" s="61"/>
      <c r="AW123" s="61"/>
      <c r="AX123" s="61"/>
      <c r="AY123" s="61"/>
      <c r="AZ123" s="61"/>
      <c r="BA123" s="61"/>
      <c r="BB123" s="61"/>
      <c r="BC123" s="61"/>
      <c r="BD123" s="61"/>
      <c r="BE123" s="61"/>
      <c r="BF123" s="61"/>
      <c r="BG123" s="61"/>
      <c r="BH123" s="61"/>
      <c r="BI123" s="61"/>
      <c r="BJ123" s="61"/>
      <c r="BK123" s="61"/>
      <c r="BL123" s="61"/>
      <c r="BM123" s="155">
        <f t="shared" si="8"/>
        <v>0</v>
      </c>
      <c r="BN123" s="155">
        <f t="shared" si="9"/>
        <v>0</v>
      </c>
    </row>
    <row r="124" spans="1:66" ht="18" customHeight="1" x14ac:dyDescent="0.25">
      <c r="A124" s="67"/>
      <c r="B124" s="42"/>
      <c r="C124" s="43"/>
      <c r="D124" s="43"/>
      <c r="E124" s="43"/>
      <c r="F124" s="153" t="str">
        <f>IF(B124="","",IF(C124="F",INDEX(Barèmes!$A$1:$A$7,MATCH((YEAR($B124)),Barèmes!$B$1:$B$7,-1)),INDEX(Barèmes!$C$1:$C$7,MATCH((YEAR($B124)),Barèmes!$B$1:$B$7,-1))))</f>
        <v/>
      </c>
      <c r="G124" s="61"/>
      <c r="H124" s="61"/>
      <c r="I124" s="61"/>
      <c r="J124" s="61"/>
      <c r="K124" s="61"/>
      <c r="L124" s="61"/>
      <c r="M124" s="61"/>
      <c r="N124" s="61"/>
      <c r="O124" s="61"/>
      <c r="P124" s="61"/>
      <c r="Q124" s="61"/>
      <c r="R124" s="61"/>
      <c r="S124" s="61"/>
      <c r="T124" s="61"/>
      <c r="U124" s="61"/>
      <c r="V124" s="61"/>
      <c r="W124" s="61"/>
      <c r="X124" s="61"/>
      <c r="Y124" s="61"/>
      <c r="Z124" s="61"/>
      <c r="AA124" s="61"/>
      <c r="AB124" s="61"/>
      <c r="AC124" s="61"/>
      <c r="AD124" s="61"/>
      <c r="AE124" s="61"/>
      <c r="AF124" s="61"/>
      <c r="AG124" s="61"/>
      <c r="AH124" s="61"/>
      <c r="AI124" s="61"/>
      <c r="AJ124" s="61"/>
      <c r="AK124" s="61"/>
      <c r="AL124" s="61"/>
      <c r="AM124" s="61"/>
      <c r="AN124" s="61"/>
      <c r="AO124" s="61"/>
      <c r="AP124" s="61"/>
      <c r="AQ124" s="61"/>
      <c r="AR124" s="61"/>
      <c r="AS124" s="61"/>
      <c r="AT124" s="61"/>
      <c r="AU124" s="61"/>
      <c r="AV124" s="61"/>
      <c r="AW124" s="61"/>
      <c r="AX124" s="61"/>
      <c r="AY124" s="61"/>
      <c r="AZ124" s="61"/>
      <c r="BA124" s="61"/>
      <c r="BB124" s="61"/>
      <c r="BC124" s="61"/>
      <c r="BD124" s="61"/>
      <c r="BE124" s="61"/>
      <c r="BF124" s="61"/>
      <c r="BG124" s="61"/>
      <c r="BH124" s="61"/>
      <c r="BI124" s="61"/>
      <c r="BJ124" s="61"/>
      <c r="BK124" s="61"/>
      <c r="BL124" s="61"/>
      <c r="BM124" s="155">
        <f t="shared" si="8"/>
        <v>0</v>
      </c>
      <c r="BN124" s="155">
        <f t="shared" si="9"/>
        <v>0</v>
      </c>
    </row>
    <row r="125" spans="1:66" ht="18" customHeight="1" x14ac:dyDescent="0.25">
      <c r="A125" s="67"/>
      <c r="B125" s="42"/>
      <c r="C125" s="43"/>
      <c r="D125" s="43"/>
      <c r="E125" s="43"/>
      <c r="F125" s="153" t="str">
        <f>IF(B125="","",IF(C125="F",INDEX(Barèmes!$A$1:$A$7,MATCH((YEAR($B125)),Barèmes!$B$1:$B$7,-1)),INDEX(Barèmes!$C$1:$C$7,MATCH((YEAR($B125)),Barèmes!$B$1:$B$7,-1))))</f>
        <v/>
      </c>
      <c r="G125" s="61"/>
      <c r="H125" s="61"/>
      <c r="I125" s="61"/>
      <c r="J125" s="61"/>
      <c r="K125" s="61"/>
      <c r="L125" s="61"/>
      <c r="M125" s="61"/>
      <c r="N125" s="61"/>
      <c r="O125" s="61"/>
      <c r="P125" s="61"/>
      <c r="Q125" s="61"/>
      <c r="R125" s="61"/>
      <c r="S125" s="61"/>
      <c r="T125" s="61"/>
      <c r="U125" s="61"/>
      <c r="V125" s="61"/>
      <c r="W125" s="61"/>
      <c r="X125" s="61"/>
      <c r="Y125" s="61"/>
      <c r="Z125" s="61"/>
      <c r="AA125" s="61"/>
      <c r="AB125" s="61"/>
      <c r="AC125" s="61"/>
      <c r="AD125" s="61"/>
      <c r="AE125" s="61"/>
      <c r="AF125" s="61"/>
      <c r="AG125" s="61"/>
      <c r="AH125" s="61"/>
      <c r="AI125" s="61"/>
      <c r="AJ125" s="61"/>
      <c r="AK125" s="61"/>
      <c r="AL125" s="61"/>
      <c r="AM125" s="61"/>
      <c r="AN125" s="61"/>
      <c r="AO125" s="61"/>
      <c r="AP125" s="61"/>
      <c r="AQ125" s="61"/>
      <c r="AR125" s="61"/>
      <c r="AS125" s="61"/>
      <c r="AT125" s="61"/>
      <c r="AU125" s="61"/>
      <c r="AV125" s="61"/>
      <c r="AW125" s="61"/>
      <c r="AX125" s="61"/>
      <c r="AY125" s="61"/>
      <c r="AZ125" s="61"/>
      <c r="BA125" s="61"/>
      <c r="BB125" s="61"/>
      <c r="BC125" s="61"/>
      <c r="BD125" s="61"/>
      <c r="BE125" s="61"/>
      <c r="BF125" s="61"/>
      <c r="BG125" s="61"/>
      <c r="BH125" s="61"/>
      <c r="BI125" s="61"/>
      <c r="BJ125" s="61"/>
      <c r="BK125" s="61"/>
      <c r="BL125" s="61"/>
      <c r="BM125" s="155">
        <f t="shared" si="8"/>
        <v>0</v>
      </c>
      <c r="BN125" s="155">
        <f t="shared" si="9"/>
        <v>0</v>
      </c>
    </row>
    <row r="126" spans="1:66" ht="18" customHeight="1" x14ac:dyDescent="0.25">
      <c r="A126" s="67"/>
      <c r="B126" s="42"/>
      <c r="C126" s="43"/>
      <c r="D126" s="43"/>
      <c r="E126" s="43"/>
      <c r="F126" s="153" t="str">
        <f>IF(B126="","",IF(C126="F",INDEX(Barèmes!$A$1:$A$7,MATCH((YEAR($B126)),Barèmes!$B$1:$B$7,-1)),INDEX(Barèmes!$C$1:$C$7,MATCH((YEAR($B126)),Barèmes!$B$1:$B$7,-1))))</f>
        <v/>
      </c>
      <c r="G126" s="61"/>
      <c r="H126" s="61"/>
      <c r="I126" s="61"/>
      <c r="J126" s="61"/>
      <c r="K126" s="61"/>
      <c r="L126" s="61"/>
      <c r="M126" s="61"/>
      <c r="N126" s="61"/>
      <c r="O126" s="61"/>
      <c r="P126" s="61"/>
      <c r="Q126" s="61"/>
      <c r="R126" s="61"/>
      <c r="S126" s="61"/>
      <c r="T126" s="61"/>
      <c r="U126" s="61"/>
      <c r="V126" s="61"/>
      <c r="W126" s="61"/>
      <c r="X126" s="61"/>
      <c r="Y126" s="61"/>
      <c r="Z126" s="61"/>
      <c r="AA126" s="61"/>
      <c r="AB126" s="61"/>
      <c r="AC126" s="61"/>
      <c r="AD126" s="61"/>
      <c r="AE126" s="61"/>
      <c r="AF126" s="61"/>
      <c r="AG126" s="61"/>
      <c r="AH126" s="61"/>
      <c r="AI126" s="61"/>
      <c r="AJ126" s="61"/>
      <c r="AK126" s="61"/>
      <c r="AL126" s="61"/>
      <c r="AM126" s="61"/>
      <c r="AN126" s="61"/>
      <c r="AO126" s="61"/>
      <c r="AP126" s="61"/>
      <c r="AQ126" s="61"/>
      <c r="AR126" s="61"/>
      <c r="AS126" s="61"/>
      <c r="AT126" s="61"/>
      <c r="AU126" s="61"/>
      <c r="AV126" s="61"/>
      <c r="AW126" s="61"/>
      <c r="AX126" s="61"/>
      <c r="AY126" s="61"/>
      <c r="AZ126" s="61"/>
      <c r="BA126" s="61"/>
      <c r="BB126" s="61"/>
      <c r="BC126" s="61"/>
      <c r="BD126" s="61"/>
      <c r="BE126" s="61"/>
      <c r="BF126" s="61"/>
      <c r="BG126" s="61"/>
      <c r="BH126" s="61"/>
      <c r="BI126" s="61"/>
      <c r="BJ126" s="61"/>
      <c r="BK126" s="61"/>
      <c r="BL126" s="61"/>
      <c r="BM126" s="155">
        <f t="shared" si="8"/>
        <v>0</v>
      </c>
      <c r="BN126" s="155">
        <f t="shared" si="9"/>
        <v>0</v>
      </c>
    </row>
    <row r="127" spans="1:66" ht="18" customHeight="1" x14ac:dyDescent="0.25">
      <c r="A127" s="67"/>
      <c r="B127" s="42"/>
      <c r="C127" s="43"/>
      <c r="D127" s="43"/>
      <c r="E127" s="43"/>
      <c r="F127" s="153" t="str">
        <f>IF(B127="","",IF(C127="F",INDEX(Barèmes!$A$1:$A$7,MATCH((YEAR($B127)),Barèmes!$B$1:$B$7,-1)),INDEX(Barèmes!$C$1:$C$7,MATCH((YEAR($B127)),Barèmes!$B$1:$B$7,-1))))</f>
        <v/>
      </c>
      <c r="G127" s="61"/>
      <c r="H127" s="61"/>
      <c r="I127" s="61"/>
      <c r="J127" s="61"/>
      <c r="K127" s="61"/>
      <c r="L127" s="61"/>
      <c r="M127" s="61"/>
      <c r="N127" s="61"/>
      <c r="O127" s="61"/>
      <c r="P127" s="61"/>
      <c r="Q127" s="61"/>
      <c r="R127" s="61"/>
      <c r="S127" s="61"/>
      <c r="T127" s="61"/>
      <c r="U127" s="61"/>
      <c r="V127" s="61"/>
      <c r="W127" s="61"/>
      <c r="X127" s="61"/>
      <c r="Y127" s="61"/>
      <c r="Z127" s="61"/>
      <c r="AA127" s="61"/>
      <c r="AB127" s="61"/>
      <c r="AC127" s="61"/>
      <c r="AD127" s="61"/>
      <c r="AE127" s="61"/>
      <c r="AF127" s="61"/>
      <c r="AG127" s="61"/>
      <c r="AH127" s="61"/>
      <c r="AI127" s="61"/>
      <c r="AJ127" s="61"/>
      <c r="AK127" s="61"/>
      <c r="AL127" s="61"/>
      <c r="AM127" s="61"/>
      <c r="AN127" s="61"/>
      <c r="AO127" s="61"/>
      <c r="AP127" s="61"/>
      <c r="AQ127" s="61"/>
      <c r="AR127" s="61"/>
      <c r="AS127" s="61"/>
      <c r="AT127" s="61"/>
      <c r="AU127" s="61"/>
      <c r="AV127" s="61"/>
      <c r="AW127" s="61"/>
      <c r="AX127" s="61"/>
      <c r="AY127" s="61"/>
      <c r="AZ127" s="61"/>
      <c r="BA127" s="61"/>
      <c r="BB127" s="61"/>
      <c r="BC127" s="61"/>
      <c r="BD127" s="61"/>
      <c r="BE127" s="61"/>
      <c r="BF127" s="61"/>
      <c r="BG127" s="61"/>
      <c r="BH127" s="61"/>
      <c r="BI127" s="61"/>
      <c r="BJ127" s="61"/>
      <c r="BK127" s="61"/>
      <c r="BL127" s="61"/>
      <c r="BM127" s="155">
        <f t="shared" si="8"/>
        <v>0</v>
      </c>
      <c r="BN127" s="155">
        <f t="shared" si="9"/>
        <v>0</v>
      </c>
    </row>
    <row r="128" spans="1:66" ht="18" customHeight="1" x14ac:dyDescent="0.25">
      <c r="A128" s="67"/>
      <c r="B128" s="42"/>
      <c r="C128" s="43"/>
      <c r="D128" s="43"/>
      <c r="E128" s="43"/>
      <c r="F128" s="153" t="str">
        <f>IF(B128="","",IF(C128="F",INDEX(Barèmes!$A$1:$A$7,MATCH((YEAR($B128)),Barèmes!$B$1:$B$7,-1)),INDEX(Barèmes!$C$1:$C$7,MATCH((YEAR($B128)),Barèmes!$B$1:$B$7,-1))))</f>
        <v/>
      </c>
      <c r="G128" s="61"/>
      <c r="H128" s="61"/>
      <c r="I128" s="61"/>
      <c r="J128" s="61"/>
      <c r="K128" s="61"/>
      <c r="L128" s="61"/>
      <c r="M128" s="61"/>
      <c r="N128" s="61"/>
      <c r="O128" s="61"/>
      <c r="P128" s="61"/>
      <c r="Q128" s="61"/>
      <c r="R128" s="61"/>
      <c r="S128" s="61"/>
      <c r="T128" s="61"/>
      <c r="U128" s="61"/>
      <c r="V128" s="61"/>
      <c r="W128" s="61"/>
      <c r="X128" s="61"/>
      <c r="Y128" s="61"/>
      <c r="Z128" s="61"/>
      <c r="AA128" s="61"/>
      <c r="AB128" s="61"/>
      <c r="AC128" s="61"/>
      <c r="AD128" s="61"/>
      <c r="AE128" s="61"/>
      <c r="AF128" s="61"/>
      <c r="AG128" s="61"/>
      <c r="AH128" s="61"/>
      <c r="AI128" s="61"/>
      <c r="AJ128" s="61"/>
      <c r="AK128" s="61"/>
      <c r="AL128" s="61"/>
      <c r="AM128" s="61"/>
      <c r="AN128" s="61"/>
      <c r="AO128" s="61"/>
      <c r="AP128" s="61"/>
      <c r="AQ128" s="61"/>
      <c r="AR128" s="61"/>
      <c r="AS128" s="61"/>
      <c r="AT128" s="61"/>
      <c r="AU128" s="61"/>
      <c r="AV128" s="61"/>
      <c r="AW128" s="61"/>
      <c r="AX128" s="61"/>
      <c r="AY128" s="61"/>
      <c r="AZ128" s="61"/>
      <c r="BA128" s="61"/>
      <c r="BB128" s="61"/>
      <c r="BC128" s="61"/>
      <c r="BD128" s="61"/>
      <c r="BE128" s="61"/>
      <c r="BF128" s="61"/>
      <c r="BG128" s="61"/>
      <c r="BH128" s="61"/>
      <c r="BI128" s="61"/>
      <c r="BJ128" s="61"/>
      <c r="BK128" s="61"/>
      <c r="BL128" s="61"/>
      <c r="BM128" s="155">
        <f t="shared" si="8"/>
        <v>0</v>
      </c>
      <c r="BN128" s="155">
        <f t="shared" si="9"/>
        <v>0</v>
      </c>
    </row>
    <row r="129" spans="1:66" ht="18" customHeight="1" x14ac:dyDescent="0.25">
      <c r="A129" s="67"/>
      <c r="B129" s="42"/>
      <c r="C129" s="43"/>
      <c r="D129" s="43"/>
      <c r="E129" s="43"/>
      <c r="F129" s="153" t="str">
        <f>IF(B129="","",IF(C129="F",INDEX(Barèmes!$A$1:$A$7,MATCH((YEAR($B129)),Barèmes!$B$1:$B$7,-1)),INDEX(Barèmes!$C$1:$C$7,MATCH((YEAR($B129)),Barèmes!$B$1:$B$7,-1))))</f>
        <v/>
      </c>
      <c r="G129" s="61"/>
      <c r="H129" s="61"/>
      <c r="I129" s="61"/>
      <c r="J129" s="61"/>
      <c r="K129" s="61"/>
      <c r="L129" s="61"/>
      <c r="M129" s="61"/>
      <c r="N129" s="61"/>
      <c r="O129" s="61"/>
      <c r="P129" s="61"/>
      <c r="Q129" s="61"/>
      <c r="R129" s="61"/>
      <c r="S129" s="61"/>
      <c r="T129" s="61"/>
      <c r="U129" s="61"/>
      <c r="V129" s="61"/>
      <c r="W129" s="61"/>
      <c r="X129" s="61"/>
      <c r="Y129" s="61"/>
      <c r="Z129" s="61"/>
      <c r="AA129" s="61"/>
      <c r="AB129" s="61"/>
      <c r="AC129" s="61"/>
      <c r="AD129" s="61"/>
      <c r="AE129" s="61"/>
      <c r="AF129" s="61"/>
      <c r="AG129" s="61"/>
      <c r="AH129" s="61"/>
      <c r="AI129" s="61"/>
      <c r="AJ129" s="61"/>
      <c r="AK129" s="61"/>
      <c r="AL129" s="61"/>
      <c r="AM129" s="61"/>
      <c r="AN129" s="61"/>
      <c r="AO129" s="61"/>
      <c r="AP129" s="61"/>
      <c r="AQ129" s="61"/>
      <c r="AR129" s="61"/>
      <c r="AS129" s="61"/>
      <c r="AT129" s="61"/>
      <c r="AU129" s="61"/>
      <c r="AV129" s="61"/>
      <c r="AW129" s="61"/>
      <c r="AX129" s="61"/>
      <c r="AY129" s="61"/>
      <c r="AZ129" s="61"/>
      <c r="BA129" s="61"/>
      <c r="BB129" s="61"/>
      <c r="BC129" s="61"/>
      <c r="BD129" s="61"/>
      <c r="BE129" s="61"/>
      <c r="BF129" s="61"/>
      <c r="BG129" s="61"/>
      <c r="BH129" s="61"/>
      <c r="BI129" s="61"/>
      <c r="BJ129" s="61"/>
      <c r="BK129" s="61"/>
      <c r="BL129" s="61"/>
      <c r="BM129" s="155">
        <f t="shared" si="8"/>
        <v>0</v>
      </c>
      <c r="BN129" s="155">
        <f t="shared" si="9"/>
        <v>0</v>
      </c>
    </row>
    <row r="130" spans="1:66" ht="18" customHeight="1" x14ac:dyDescent="0.25">
      <c r="A130" s="67"/>
      <c r="B130" s="42"/>
      <c r="C130" s="43"/>
      <c r="D130" s="43"/>
      <c r="E130" s="43"/>
      <c r="F130" s="153" t="str">
        <f>IF(B130="","",IF(C130="F",INDEX(Barèmes!$A$1:$A$7,MATCH((YEAR($B130)),Barèmes!$B$1:$B$7,-1)),INDEX(Barèmes!$C$1:$C$7,MATCH((YEAR($B130)),Barèmes!$B$1:$B$7,-1))))</f>
        <v/>
      </c>
      <c r="G130" s="61"/>
      <c r="H130" s="61"/>
      <c r="I130" s="61"/>
      <c r="J130" s="61"/>
      <c r="K130" s="61"/>
      <c r="L130" s="61"/>
      <c r="M130" s="61"/>
      <c r="N130" s="61"/>
      <c r="O130" s="61"/>
      <c r="P130" s="61"/>
      <c r="Q130" s="61"/>
      <c r="R130" s="61"/>
      <c r="S130" s="61"/>
      <c r="T130" s="61"/>
      <c r="U130" s="61"/>
      <c r="V130" s="61"/>
      <c r="W130" s="61"/>
      <c r="X130" s="61"/>
      <c r="Y130" s="61"/>
      <c r="Z130" s="61"/>
      <c r="AA130" s="61"/>
      <c r="AB130" s="61"/>
      <c r="AC130" s="61"/>
      <c r="AD130" s="61"/>
      <c r="AE130" s="61"/>
      <c r="AF130" s="61"/>
      <c r="AG130" s="61"/>
      <c r="AH130" s="61"/>
      <c r="AI130" s="61"/>
      <c r="AJ130" s="61"/>
      <c r="AK130" s="61"/>
      <c r="AL130" s="61"/>
      <c r="AM130" s="61"/>
      <c r="AN130" s="61"/>
      <c r="AO130" s="61"/>
      <c r="AP130" s="61"/>
      <c r="AQ130" s="61"/>
      <c r="AR130" s="61"/>
      <c r="AS130" s="61"/>
      <c r="AT130" s="61"/>
      <c r="AU130" s="61"/>
      <c r="AV130" s="61"/>
      <c r="AW130" s="61"/>
      <c r="AX130" s="61"/>
      <c r="AY130" s="61"/>
      <c r="AZ130" s="61"/>
      <c r="BA130" s="61"/>
      <c r="BB130" s="61"/>
      <c r="BC130" s="61"/>
      <c r="BD130" s="61"/>
      <c r="BE130" s="61"/>
      <c r="BF130" s="61"/>
      <c r="BG130" s="61"/>
      <c r="BH130" s="61"/>
      <c r="BI130" s="61"/>
      <c r="BJ130" s="61"/>
      <c r="BK130" s="61"/>
      <c r="BL130" s="61"/>
      <c r="BM130" s="155">
        <f t="shared" si="8"/>
        <v>0</v>
      </c>
      <c r="BN130" s="155">
        <f t="shared" si="9"/>
        <v>0</v>
      </c>
    </row>
    <row r="131" spans="1:66" ht="18" customHeight="1" x14ac:dyDescent="0.25">
      <c r="A131" s="67"/>
      <c r="B131" s="42"/>
      <c r="C131" s="43"/>
      <c r="D131" s="43"/>
      <c r="E131" s="43"/>
      <c r="F131" s="153" t="str">
        <f>IF(B131="","",IF(C131="F",INDEX(Barèmes!$A$1:$A$7,MATCH((YEAR($B131)),Barèmes!$B$1:$B$7,-1)),INDEX(Barèmes!$C$1:$C$7,MATCH((YEAR($B131)),Barèmes!$B$1:$B$7,-1))))</f>
        <v/>
      </c>
      <c r="G131" s="61"/>
      <c r="H131" s="61"/>
      <c r="I131" s="61"/>
      <c r="J131" s="61"/>
      <c r="K131" s="61"/>
      <c r="L131" s="61"/>
      <c r="M131" s="61"/>
      <c r="N131" s="61"/>
      <c r="O131" s="61"/>
      <c r="P131" s="61"/>
      <c r="Q131" s="61"/>
      <c r="R131" s="61"/>
      <c r="S131" s="61"/>
      <c r="T131" s="61"/>
      <c r="U131" s="61"/>
      <c r="V131" s="61"/>
      <c r="W131" s="61"/>
      <c r="X131" s="61"/>
      <c r="Y131" s="61"/>
      <c r="Z131" s="61"/>
      <c r="AA131" s="61"/>
      <c r="AB131" s="61"/>
      <c r="AC131" s="61"/>
      <c r="AD131" s="61"/>
      <c r="AE131" s="61"/>
      <c r="AF131" s="61"/>
      <c r="AG131" s="61"/>
      <c r="AH131" s="61"/>
      <c r="AI131" s="61"/>
      <c r="AJ131" s="61"/>
      <c r="AK131" s="61"/>
      <c r="AL131" s="61"/>
      <c r="AM131" s="61"/>
      <c r="AN131" s="61"/>
      <c r="AO131" s="61"/>
      <c r="AP131" s="61"/>
      <c r="AQ131" s="61"/>
      <c r="AR131" s="61"/>
      <c r="AS131" s="61"/>
      <c r="AT131" s="61"/>
      <c r="AU131" s="61"/>
      <c r="AV131" s="61"/>
      <c r="AW131" s="61"/>
      <c r="AX131" s="61"/>
      <c r="AY131" s="61"/>
      <c r="AZ131" s="61"/>
      <c r="BA131" s="61"/>
      <c r="BB131" s="61"/>
      <c r="BC131" s="61"/>
      <c r="BD131" s="61"/>
      <c r="BE131" s="61"/>
      <c r="BF131" s="61"/>
      <c r="BG131" s="61"/>
      <c r="BH131" s="61"/>
      <c r="BI131" s="61"/>
      <c r="BJ131" s="61"/>
      <c r="BK131" s="61"/>
      <c r="BL131" s="61"/>
      <c r="BM131" s="155">
        <f t="shared" ref="BM131:BM150" si="10">SUM((SUM(COUNTIF(G131:BL131,"E"))),SUM(COUNTIF(G131:BL131,"c")))</f>
        <v>0</v>
      </c>
      <c r="BN131" s="155">
        <f t="shared" ref="BN131:BN150" si="11">SUM(COUNTIF(G131:BL131,"c"))</f>
        <v>0</v>
      </c>
    </row>
    <row r="132" spans="1:66" ht="18" customHeight="1" x14ac:dyDescent="0.25">
      <c r="A132" s="67"/>
      <c r="B132" s="42"/>
      <c r="C132" s="43"/>
      <c r="D132" s="43"/>
      <c r="E132" s="43"/>
      <c r="F132" s="153" t="str">
        <f>IF(B132="","",IF(C132="F",INDEX(Barèmes!$A$1:$A$7,MATCH((YEAR($B132)),Barèmes!$B$1:$B$7,-1)),INDEX(Barèmes!$C$1:$C$7,MATCH((YEAR($B132)),Barèmes!$B$1:$B$7,-1))))</f>
        <v/>
      </c>
      <c r="G132" s="61"/>
      <c r="H132" s="61"/>
      <c r="I132" s="61"/>
      <c r="J132" s="61"/>
      <c r="K132" s="61"/>
      <c r="L132" s="61"/>
      <c r="M132" s="61"/>
      <c r="N132" s="61"/>
      <c r="O132" s="61"/>
      <c r="P132" s="61"/>
      <c r="Q132" s="61"/>
      <c r="R132" s="61"/>
      <c r="S132" s="61"/>
      <c r="T132" s="61"/>
      <c r="U132" s="61"/>
      <c r="V132" s="61"/>
      <c r="W132" s="61"/>
      <c r="X132" s="61"/>
      <c r="Y132" s="61"/>
      <c r="Z132" s="61"/>
      <c r="AA132" s="61"/>
      <c r="AB132" s="61"/>
      <c r="AC132" s="61"/>
      <c r="AD132" s="61"/>
      <c r="AE132" s="61"/>
      <c r="AF132" s="61"/>
      <c r="AG132" s="61"/>
      <c r="AH132" s="61"/>
      <c r="AI132" s="61"/>
      <c r="AJ132" s="61"/>
      <c r="AK132" s="61"/>
      <c r="AL132" s="61"/>
      <c r="AM132" s="61"/>
      <c r="AN132" s="61"/>
      <c r="AO132" s="61"/>
      <c r="AP132" s="61"/>
      <c r="AQ132" s="61"/>
      <c r="AR132" s="61"/>
      <c r="AS132" s="61"/>
      <c r="AT132" s="61"/>
      <c r="AU132" s="61"/>
      <c r="AV132" s="61"/>
      <c r="AW132" s="61"/>
      <c r="AX132" s="61"/>
      <c r="AY132" s="61"/>
      <c r="AZ132" s="61"/>
      <c r="BA132" s="61"/>
      <c r="BB132" s="61"/>
      <c r="BC132" s="61"/>
      <c r="BD132" s="61"/>
      <c r="BE132" s="61"/>
      <c r="BF132" s="61"/>
      <c r="BG132" s="61"/>
      <c r="BH132" s="61"/>
      <c r="BI132" s="61"/>
      <c r="BJ132" s="61"/>
      <c r="BK132" s="61"/>
      <c r="BL132" s="61"/>
      <c r="BM132" s="155">
        <f t="shared" si="10"/>
        <v>0</v>
      </c>
      <c r="BN132" s="155">
        <f t="shared" si="11"/>
        <v>0</v>
      </c>
    </row>
    <row r="133" spans="1:66" ht="18" customHeight="1" x14ac:dyDescent="0.25">
      <c r="A133" s="67"/>
      <c r="B133" s="42"/>
      <c r="C133" s="43"/>
      <c r="D133" s="43"/>
      <c r="E133" s="43"/>
      <c r="F133" s="153" t="str">
        <f>IF(B133="","",IF(C133="F",INDEX(Barèmes!$A$1:$A$7,MATCH((YEAR($B133)),Barèmes!$B$1:$B$7,-1)),INDEX(Barèmes!$C$1:$C$7,MATCH((YEAR($B133)),Barèmes!$B$1:$B$7,-1))))</f>
        <v/>
      </c>
      <c r="G133" s="61"/>
      <c r="H133" s="61"/>
      <c r="I133" s="61"/>
      <c r="J133" s="61"/>
      <c r="K133" s="61"/>
      <c r="L133" s="61"/>
      <c r="M133" s="61"/>
      <c r="N133" s="61"/>
      <c r="O133" s="61"/>
      <c r="P133" s="61"/>
      <c r="Q133" s="61"/>
      <c r="R133" s="61"/>
      <c r="S133" s="61"/>
      <c r="T133" s="61"/>
      <c r="U133" s="61"/>
      <c r="V133" s="61"/>
      <c r="W133" s="61"/>
      <c r="X133" s="61"/>
      <c r="Y133" s="61"/>
      <c r="Z133" s="61"/>
      <c r="AA133" s="61"/>
      <c r="AB133" s="61"/>
      <c r="AC133" s="61"/>
      <c r="AD133" s="61"/>
      <c r="AE133" s="61"/>
      <c r="AF133" s="61"/>
      <c r="AG133" s="61"/>
      <c r="AH133" s="61"/>
      <c r="AI133" s="61"/>
      <c r="AJ133" s="61"/>
      <c r="AK133" s="61"/>
      <c r="AL133" s="61"/>
      <c r="AM133" s="61"/>
      <c r="AN133" s="61"/>
      <c r="AO133" s="61"/>
      <c r="AP133" s="61"/>
      <c r="AQ133" s="61"/>
      <c r="AR133" s="61"/>
      <c r="AS133" s="61"/>
      <c r="AT133" s="61"/>
      <c r="AU133" s="61"/>
      <c r="AV133" s="61"/>
      <c r="AW133" s="61"/>
      <c r="AX133" s="61"/>
      <c r="AY133" s="61"/>
      <c r="AZ133" s="61"/>
      <c r="BA133" s="61"/>
      <c r="BB133" s="61"/>
      <c r="BC133" s="61"/>
      <c r="BD133" s="61"/>
      <c r="BE133" s="61"/>
      <c r="BF133" s="61"/>
      <c r="BG133" s="61"/>
      <c r="BH133" s="61"/>
      <c r="BI133" s="61"/>
      <c r="BJ133" s="61"/>
      <c r="BK133" s="61"/>
      <c r="BL133" s="61"/>
      <c r="BM133" s="155">
        <f t="shared" si="10"/>
        <v>0</v>
      </c>
      <c r="BN133" s="155">
        <f t="shared" si="11"/>
        <v>0</v>
      </c>
    </row>
    <row r="134" spans="1:66" ht="18" customHeight="1" x14ac:dyDescent="0.25">
      <c r="A134" s="67"/>
      <c r="B134" s="42"/>
      <c r="C134" s="43"/>
      <c r="D134" s="43"/>
      <c r="E134" s="43"/>
      <c r="F134" s="153" t="str">
        <f>IF(B134="","",IF(C134="F",INDEX(Barèmes!$A$1:$A$7,MATCH((YEAR($B134)),Barèmes!$B$1:$B$7,-1)),INDEX(Barèmes!$C$1:$C$7,MATCH((YEAR($B134)),Barèmes!$B$1:$B$7,-1))))</f>
        <v/>
      </c>
      <c r="G134" s="61"/>
      <c r="H134" s="61"/>
      <c r="I134" s="61"/>
      <c r="J134" s="61"/>
      <c r="K134" s="61"/>
      <c r="L134" s="61"/>
      <c r="M134" s="61"/>
      <c r="N134" s="61"/>
      <c r="O134" s="61"/>
      <c r="P134" s="61"/>
      <c r="Q134" s="61"/>
      <c r="R134" s="61"/>
      <c r="S134" s="61"/>
      <c r="T134" s="61"/>
      <c r="U134" s="61"/>
      <c r="V134" s="61"/>
      <c r="W134" s="61"/>
      <c r="X134" s="61"/>
      <c r="Y134" s="61"/>
      <c r="Z134" s="61"/>
      <c r="AA134" s="61"/>
      <c r="AB134" s="61"/>
      <c r="AC134" s="61"/>
      <c r="AD134" s="61"/>
      <c r="AE134" s="61"/>
      <c r="AF134" s="61"/>
      <c r="AG134" s="61"/>
      <c r="AH134" s="61"/>
      <c r="AI134" s="61"/>
      <c r="AJ134" s="61"/>
      <c r="AK134" s="61"/>
      <c r="AL134" s="61"/>
      <c r="AM134" s="61"/>
      <c r="AN134" s="61"/>
      <c r="AO134" s="61"/>
      <c r="AP134" s="61"/>
      <c r="AQ134" s="61"/>
      <c r="AR134" s="61"/>
      <c r="AS134" s="61"/>
      <c r="AT134" s="61"/>
      <c r="AU134" s="61"/>
      <c r="AV134" s="61"/>
      <c r="AW134" s="61"/>
      <c r="AX134" s="61"/>
      <c r="AY134" s="61"/>
      <c r="AZ134" s="61"/>
      <c r="BA134" s="61"/>
      <c r="BB134" s="61"/>
      <c r="BC134" s="61"/>
      <c r="BD134" s="61"/>
      <c r="BE134" s="61"/>
      <c r="BF134" s="61"/>
      <c r="BG134" s="61"/>
      <c r="BH134" s="61"/>
      <c r="BI134" s="61"/>
      <c r="BJ134" s="61"/>
      <c r="BK134" s="61"/>
      <c r="BL134" s="61"/>
      <c r="BM134" s="155">
        <f t="shared" si="10"/>
        <v>0</v>
      </c>
      <c r="BN134" s="155">
        <f t="shared" si="11"/>
        <v>0</v>
      </c>
    </row>
    <row r="135" spans="1:66" ht="18" customHeight="1" x14ac:dyDescent="0.25">
      <c r="A135" s="67"/>
      <c r="B135" s="42"/>
      <c r="C135" s="43"/>
      <c r="D135" s="43"/>
      <c r="E135" s="43"/>
      <c r="F135" s="153" t="str">
        <f>IF(B135="","",IF(C135="F",INDEX(Barèmes!$A$1:$A$7,MATCH((YEAR($B135)),Barèmes!$B$1:$B$7,-1)),INDEX(Barèmes!$C$1:$C$7,MATCH((YEAR($B135)),Barèmes!$B$1:$B$7,-1))))</f>
        <v/>
      </c>
      <c r="G135" s="61"/>
      <c r="H135" s="61"/>
      <c r="I135" s="61"/>
      <c r="J135" s="61"/>
      <c r="K135" s="61"/>
      <c r="L135" s="61"/>
      <c r="M135" s="61"/>
      <c r="N135" s="61"/>
      <c r="O135" s="61"/>
      <c r="P135" s="61"/>
      <c r="Q135" s="61"/>
      <c r="R135" s="61"/>
      <c r="S135" s="61"/>
      <c r="T135" s="61"/>
      <c r="U135" s="61"/>
      <c r="V135" s="61"/>
      <c r="W135" s="61"/>
      <c r="X135" s="61"/>
      <c r="Y135" s="61"/>
      <c r="Z135" s="61"/>
      <c r="AA135" s="61"/>
      <c r="AB135" s="61"/>
      <c r="AC135" s="61"/>
      <c r="AD135" s="61"/>
      <c r="AE135" s="61"/>
      <c r="AF135" s="61"/>
      <c r="AG135" s="61"/>
      <c r="AH135" s="61"/>
      <c r="AI135" s="61"/>
      <c r="AJ135" s="61"/>
      <c r="AK135" s="61"/>
      <c r="AL135" s="61"/>
      <c r="AM135" s="61"/>
      <c r="AN135" s="61"/>
      <c r="AO135" s="61"/>
      <c r="AP135" s="61"/>
      <c r="AQ135" s="61"/>
      <c r="AR135" s="61"/>
      <c r="AS135" s="61"/>
      <c r="AT135" s="61"/>
      <c r="AU135" s="61"/>
      <c r="AV135" s="61"/>
      <c r="AW135" s="61"/>
      <c r="AX135" s="61"/>
      <c r="AY135" s="61"/>
      <c r="AZ135" s="61"/>
      <c r="BA135" s="61"/>
      <c r="BB135" s="61"/>
      <c r="BC135" s="61"/>
      <c r="BD135" s="61"/>
      <c r="BE135" s="61"/>
      <c r="BF135" s="61"/>
      <c r="BG135" s="61"/>
      <c r="BH135" s="61"/>
      <c r="BI135" s="61"/>
      <c r="BJ135" s="61"/>
      <c r="BK135" s="61"/>
      <c r="BL135" s="61"/>
      <c r="BM135" s="155">
        <f t="shared" si="10"/>
        <v>0</v>
      </c>
      <c r="BN135" s="155">
        <f t="shared" si="11"/>
        <v>0</v>
      </c>
    </row>
    <row r="136" spans="1:66" ht="18" customHeight="1" x14ac:dyDescent="0.25">
      <c r="A136" s="67"/>
      <c r="B136" s="42"/>
      <c r="C136" s="43"/>
      <c r="D136" s="43"/>
      <c r="E136" s="43"/>
      <c r="F136" s="153" t="str">
        <f>IF(B136="","",IF(C136="F",INDEX(Barèmes!$A$1:$A$7,MATCH((YEAR($B136)),Barèmes!$B$1:$B$7,-1)),INDEX(Barèmes!$C$1:$C$7,MATCH((YEAR($B136)),Barèmes!$B$1:$B$7,-1))))</f>
        <v/>
      </c>
      <c r="G136" s="61"/>
      <c r="H136" s="61"/>
      <c r="I136" s="61"/>
      <c r="J136" s="61"/>
      <c r="K136" s="61"/>
      <c r="L136" s="61"/>
      <c r="M136" s="61"/>
      <c r="N136" s="61"/>
      <c r="O136" s="61"/>
      <c r="P136" s="61"/>
      <c r="Q136" s="61"/>
      <c r="R136" s="61"/>
      <c r="S136" s="61"/>
      <c r="T136" s="61"/>
      <c r="U136" s="61"/>
      <c r="V136" s="61"/>
      <c r="W136" s="61"/>
      <c r="X136" s="61"/>
      <c r="Y136" s="61"/>
      <c r="Z136" s="61"/>
      <c r="AA136" s="61"/>
      <c r="AB136" s="61"/>
      <c r="AC136" s="61"/>
      <c r="AD136" s="61"/>
      <c r="AE136" s="61"/>
      <c r="AF136" s="61"/>
      <c r="AG136" s="61"/>
      <c r="AH136" s="61"/>
      <c r="AI136" s="61"/>
      <c r="AJ136" s="61"/>
      <c r="AK136" s="61"/>
      <c r="AL136" s="61"/>
      <c r="AM136" s="61"/>
      <c r="AN136" s="61"/>
      <c r="AO136" s="61"/>
      <c r="AP136" s="61"/>
      <c r="AQ136" s="61"/>
      <c r="AR136" s="61"/>
      <c r="AS136" s="61"/>
      <c r="AT136" s="61"/>
      <c r="AU136" s="61"/>
      <c r="AV136" s="61"/>
      <c r="AW136" s="61"/>
      <c r="AX136" s="61"/>
      <c r="AY136" s="61"/>
      <c r="AZ136" s="61"/>
      <c r="BA136" s="61"/>
      <c r="BB136" s="61"/>
      <c r="BC136" s="61"/>
      <c r="BD136" s="61"/>
      <c r="BE136" s="61"/>
      <c r="BF136" s="61"/>
      <c r="BG136" s="61"/>
      <c r="BH136" s="61"/>
      <c r="BI136" s="61"/>
      <c r="BJ136" s="61"/>
      <c r="BK136" s="61"/>
      <c r="BL136" s="61"/>
      <c r="BM136" s="155">
        <f t="shared" si="10"/>
        <v>0</v>
      </c>
      <c r="BN136" s="155">
        <f t="shared" si="11"/>
        <v>0</v>
      </c>
    </row>
    <row r="137" spans="1:66" ht="18" customHeight="1" x14ac:dyDescent="0.25">
      <c r="A137" s="67"/>
      <c r="B137" s="42"/>
      <c r="C137" s="43"/>
      <c r="D137" s="43"/>
      <c r="E137" s="43"/>
      <c r="F137" s="153" t="str">
        <f>IF(B137="","",IF(C137="F",INDEX(Barèmes!$A$1:$A$7,MATCH((YEAR($B137)),Barèmes!$B$1:$B$7,-1)),INDEX(Barèmes!$C$1:$C$7,MATCH((YEAR($B137)),Barèmes!$B$1:$B$7,-1))))</f>
        <v/>
      </c>
      <c r="G137" s="61"/>
      <c r="H137" s="61"/>
      <c r="I137" s="61"/>
      <c r="J137" s="61"/>
      <c r="K137" s="61"/>
      <c r="L137" s="61"/>
      <c r="M137" s="61"/>
      <c r="N137" s="61"/>
      <c r="O137" s="61"/>
      <c r="P137" s="61"/>
      <c r="Q137" s="61"/>
      <c r="R137" s="61"/>
      <c r="S137" s="61"/>
      <c r="T137" s="61"/>
      <c r="U137" s="61"/>
      <c r="V137" s="61"/>
      <c r="W137" s="61"/>
      <c r="X137" s="61"/>
      <c r="Y137" s="61"/>
      <c r="Z137" s="61"/>
      <c r="AA137" s="61"/>
      <c r="AB137" s="61"/>
      <c r="AC137" s="61"/>
      <c r="AD137" s="61"/>
      <c r="AE137" s="61"/>
      <c r="AF137" s="61"/>
      <c r="AG137" s="61"/>
      <c r="AH137" s="61"/>
      <c r="AI137" s="61"/>
      <c r="AJ137" s="61"/>
      <c r="AK137" s="61"/>
      <c r="AL137" s="61"/>
      <c r="AM137" s="61"/>
      <c r="AN137" s="61"/>
      <c r="AO137" s="61"/>
      <c r="AP137" s="61"/>
      <c r="AQ137" s="61"/>
      <c r="AR137" s="61"/>
      <c r="AS137" s="61"/>
      <c r="AT137" s="61"/>
      <c r="AU137" s="61"/>
      <c r="AV137" s="61"/>
      <c r="AW137" s="61"/>
      <c r="AX137" s="61"/>
      <c r="AY137" s="61"/>
      <c r="AZ137" s="61"/>
      <c r="BA137" s="61"/>
      <c r="BB137" s="61"/>
      <c r="BC137" s="61"/>
      <c r="BD137" s="61"/>
      <c r="BE137" s="61"/>
      <c r="BF137" s="61"/>
      <c r="BG137" s="61"/>
      <c r="BH137" s="61"/>
      <c r="BI137" s="61"/>
      <c r="BJ137" s="61"/>
      <c r="BK137" s="61"/>
      <c r="BL137" s="61"/>
      <c r="BM137" s="155">
        <f t="shared" si="10"/>
        <v>0</v>
      </c>
      <c r="BN137" s="155">
        <f t="shared" si="11"/>
        <v>0</v>
      </c>
    </row>
    <row r="138" spans="1:66" ht="18" customHeight="1" x14ac:dyDescent="0.25">
      <c r="A138" s="67"/>
      <c r="B138" s="42"/>
      <c r="C138" s="43"/>
      <c r="D138" s="43"/>
      <c r="E138" s="43"/>
      <c r="F138" s="153" t="str">
        <f>IF(B138="","",IF(C138="F",INDEX(Barèmes!$A$1:$A$7,MATCH((YEAR($B138)),Barèmes!$B$1:$B$7,-1)),INDEX(Barèmes!$C$1:$C$7,MATCH((YEAR($B138)),Barèmes!$B$1:$B$7,-1))))</f>
        <v/>
      </c>
      <c r="G138" s="61"/>
      <c r="H138" s="61"/>
      <c r="I138" s="61"/>
      <c r="J138" s="61"/>
      <c r="K138" s="61"/>
      <c r="L138" s="61"/>
      <c r="M138" s="61"/>
      <c r="N138" s="61"/>
      <c r="O138" s="61"/>
      <c r="P138" s="61"/>
      <c r="Q138" s="61"/>
      <c r="R138" s="61"/>
      <c r="S138" s="61"/>
      <c r="T138" s="61"/>
      <c r="U138" s="61"/>
      <c r="V138" s="61"/>
      <c r="W138" s="61"/>
      <c r="X138" s="61"/>
      <c r="Y138" s="61"/>
      <c r="Z138" s="61"/>
      <c r="AA138" s="61"/>
      <c r="AB138" s="61"/>
      <c r="AC138" s="61"/>
      <c r="AD138" s="61"/>
      <c r="AE138" s="61"/>
      <c r="AF138" s="61"/>
      <c r="AG138" s="61"/>
      <c r="AH138" s="61"/>
      <c r="AI138" s="61"/>
      <c r="AJ138" s="61"/>
      <c r="AK138" s="61"/>
      <c r="AL138" s="61"/>
      <c r="AM138" s="61"/>
      <c r="AN138" s="61"/>
      <c r="AO138" s="61"/>
      <c r="AP138" s="61"/>
      <c r="AQ138" s="61"/>
      <c r="AR138" s="61"/>
      <c r="AS138" s="61"/>
      <c r="AT138" s="61"/>
      <c r="AU138" s="61"/>
      <c r="AV138" s="61"/>
      <c r="AW138" s="61"/>
      <c r="AX138" s="61"/>
      <c r="AY138" s="61"/>
      <c r="AZ138" s="61"/>
      <c r="BA138" s="61"/>
      <c r="BB138" s="61"/>
      <c r="BC138" s="61"/>
      <c r="BD138" s="61"/>
      <c r="BE138" s="61"/>
      <c r="BF138" s="61"/>
      <c r="BG138" s="61"/>
      <c r="BH138" s="61"/>
      <c r="BI138" s="61"/>
      <c r="BJ138" s="61"/>
      <c r="BK138" s="61"/>
      <c r="BL138" s="61"/>
      <c r="BM138" s="155">
        <f t="shared" si="10"/>
        <v>0</v>
      </c>
      <c r="BN138" s="155">
        <f t="shared" si="11"/>
        <v>0</v>
      </c>
    </row>
    <row r="139" spans="1:66" ht="18" customHeight="1" x14ac:dyDescent="0.25">
      <c r="A139" s="67"/>
      <c r="B139" s="42"/>
      <c r="C139" s="43"/>
      <c r="D139" s="43"/>
      <c r="E139" s="43"/>
      <c r="F139" s="153" t="str">
        <f>IF(B139="","",IF(C139="F",INDEX(Barèmes!$A$1:$A$7,MATCH((YEAR($B139)),Barèmes!$B$1:$B$7,-1)),INDEX(Barèmes!$C$1:$C$7,MATCH((YEAR($B139)),Barèmes!$B$1:$B$7,-1))))</f>
        <v/>
      </c>
      <c r="G139" s="61"/>
      <c r="H139" s="61"/>
      <c r="I139" s="61"/>
      <c r="J139" s="61"/>
      <c r="K139" s="61"/>
      <c r="L139" s="61"/>
      <c r="M139" s="61"/>
      <c r="N139" s="61"/>
      <c r="O139" s="61"/>
      <c r="P139" s="61"/>
      <c r="Q139" s="61"/>
      <c r="R139" s="61"/>
      <c r="S139" s="61"/>
      <c r="T139" s="61"/>
      <c r="U139" s="61"/>
      <c r="V139" s="61"/>
      <c r="W139" s="61"/>
      <c r="X139" s="61"/>
      <c r="Y139" s="61"/>
      <c r="Z139" s="61"/>
      <c r="AA139" s="61"/>
      <c r="AB139" s="61"/>
      <c r="AC139" s="61"/>
      <c r="AD139" s="61"/>
      <c r="AE139" s="61"/>
      <c r="AF139" s="61"/>
      <c r="AG139" s="61"/>
      <c r="AH139" s="61"/>
      <c r="AI139" s="61"/>
      <c r="AJ139" s="61"/>
      <c r="AK139" s="61"/>
      <c r="AL139" s="61"/>
      <c r="AM139" s="61"/>
      <c r="AN139" s="61"/>
      <c r="AO139" s="61"/>
      <c r="AP139" s="61"/>
      <c r="AQ139" s="61"/>
      <c r="AR139" s="61"/>
      <c r="AS139" s="61"/>
      <c r="AT139" s="61"/>
      <c r="AU139" s="61"/>
      <c r="AV139" s="61"/>
      <c r="AW139" s="61"/>
      <c r="AX139" s="61"/>
      <c r="AY139" s="61"/>
      <c r="AZ139" s="61"/>
      <c r="BA139" s="61"/>
      <c r="BB139" s="61"/>
      <c r="BC139" s="61"/>
      <c r="BD139" s="61"/>
      <c r="BE139" s="61"/>
      <c r="BF139" s="61"/>
      <c r="BG139" s="61"/>
      <c r="BH139" s="61"/>
      <c r="BI139" s="61"/>
      <c r="BJ139" s="61"/>
      <c r="BK139" s="61"/>
      <c r="BL139" s="61"/>
      <c r="BM139" s="155">
        <f t="shared" si="10"/>
        <v>0</v>
      </c>
      <c r="BN139" s="155">
        <f t="shared" si="11"/>
        <v>0</v>
      </c>
    </row>
    <row r="140" spans="1:66" ht="18" customHeight="1" x14ac:dyDescent="0.25">
      <c r="A140" s="67"/>
      <c r="B140" s="42"/>
      <c r="C140" s="43"/>
      <c r="D140" s="43"/>
      <c r="E140" s="43"/>
      <c r="F140" s="153" t="str">
        <f>IF(B140="","",IF(C140="F",INDEX(Barèmes!$A$1:$A$7,MATCH((YEAR($B140)),Barèmes!$B$1:$B$7,-1)),INDEX(Barèmes!$C$1:$C$7,MATCH((YEAR($B140)),Barèmes!$B$1:$B$7,-1))))</f>
        <v/>
      </c>
      <c r="G140" s="61"/>
      <c r="H140" s="61"/>
      <c r="I140" s="61"/>
      <c r="J140" s="61"/>
      <c r="K140" s="61"/>
      <c r="L140" s="61"/>
      <c r="M140" s="61"/>
      <c r="N140" s="61"/>
      <c r="O140" s="61"/>
      <c r="P140" s="61"/>
      <c r="Q140" s="61"/>
      <c r="R140" s="61"/>
      <c r="S140" s="61"/>
      <c r="T140" s="61"/>
      <c r="U140" s="61"/>
      <c r="V140" s="61"/>
      <c r="W140" s="61"/>
      <c r="X140" s="61"/>
      <c r="Y140" s="61"/>
      <c r="Z140" s="61"/>
      <c r="AA140" s="61"/>
      <c r="AB140" s="61"/>
      <c r="AC140" s="61"/>
      <c r="AD140" s="61"/>
      <c r="AE140" s="61"/>
      <c r="AF140" s="61"/>
      <c r="AG140" s="61"/>
      <c r="AH140" s="61"/>
      <c r="AI140" s="61"/>
      <c r="AJ140" s="61"/>
      <c r="AK140" s="61"/>
      <c r="AL140" s="61"/>
      <c r="AM140" s="61"/>
      <c r="AN140" s="61"/>
      <c r="AO140" s="61"/>
      <c r="AP140" s="61"/>
      <c r="AQ140" s="61"/>
      <c r="AR140" s="61"/>
      <c r="AS140" s="61"/>
      <c r="AT140" s="61"/>
      <c r="AU140" s="61"/>
      <c r="AV140" s="61"/>
      <c r="AW140" s="61"/>
      <c r="AX140" s="61"/>
      <c r="AY140" s="61"/>
      <c r="AZ140" s="61"/>
      <c r="BA140" s="61"/>
      <c r="BB140" s="61"/>
      <c r="BC140" s="61"/>
      <c r="BD140" s="61"/>
      <c r="BE140" s="61"/>
      <c r="BF140" s="61"/>
      <c r="BG140" s="61"/>
      <c r="BH140" s="61"/>
      <c r="BI140" s="61"/>
      <c r="BJ140" s="61"/>
      <c r="BK140" s="61"/>
      <c r="BL140" s="61"/>
      <c r="BM140" s="155">
        <f t="shared" si="10"/>
        <v>0</v>
      </c>
      <c r="BN140" s="155">
        <f t="shared" si="11"/>
        <v>0</v>
      </c>
    </row>
    <row r="141" spans="1:66" ht="18" customHeight="1" x14ac:dyDescent="0.25">
      <c r="A141" s="67"/>
      <c r="B141" s="42"/>
      <c r="C141" s="43"/>
      <c r="D141" s="43"/>
      <c r="E141" s="43"/>
      <c r="F141" s="153" t="str">
        <f>IF(B141="","",IF(C141="F",INDEX(Barèmes!$A$1:$A$7,MATCH((YEAR($B141)),Barèmes!$B$1:$B$7,-1)),INDEX(Barèmes!$C$1:$C$7,MATCH((YEAR($B141)),Barèmes!$B$1:$B$7,-1))))</f>
        <v/>
      </c>
      <c r="G141" s="61"/>
      <c r="H141" s="61"/>
      <c r="I141" s="61"/>
      <c r="J141" s="61"/>
      <c r="K141" s="61"/>
      <c r="L141" s="61"/>
      <c r="M141" s="61"/>
      <c r="N141" s="61"/>
      <c r="O141" s="61"/>
      <c r="P141" s="61"/>
      <c r="Q141" s="61"/>
      <c r="R141" s="61"/>
      <c r="S141" s="61"/>
      <c r="T141" s="61"/>
      <c r="U141" s="61"/>
      <c r="V141" s="61"/>
      <c r="W141" s="61"/>
      <c r="X141" s="61"/>
      <c r="Y141" s="61"/>
      <c r="Z141" s="61"/>
      <c r="AA141" s="61"/>
      <c r="AB141" s="61"/>
      <c r="AC141" s="61"/>
      <c r="AD141" s="61"/>
      <c r="AE141" s="61"/>
      <c r="AF141" s="61"/>
      <c r="AG141" s="61"/>
      <c r="AH141" s="61"/>
      <c r="AI141" s="61"/>
      <c r="AJ141" s="61"/>
      <c r="AK141" s="61"/>
      <c r="AL141" s="61"/>
      <c r="AM141" s="61"/>
      <c r="AN141" s="61"/>
      <c r="AO141" s="61"/>
      <c r="AP141" s="61"/>
      <c r="AQ141" s="61"/>
      <c r="AR141" s="61"/>
      <c r="AS141" s="61"/>
      <c r="AT141" s="61"/>
      <c r="AU141" s="61"/>
      <c r="AV141" s="61"/>
      <c r="AW141" s="61"/>
      <c r="AX141" s="61"/>
      <c r="AY141" s="61"/>
      <c r="AZ141" s="61"/>
      <c r="BA141" s="61"/>
      <c r="BB141" s="61"/>
      <c r="BC141" s="61"/>
      <c r="BD141" s="61"/>
      <c r="BE141" s="61"/>
      <c r="BF141" s="61"/>
      <c r="BG141" s="61"/>
      <c r="BH141" s="61"/>
      <c r="BI141" s="61"/>
      <c r="BJ141" s="61"/>
      <c r="BK141" s="61"/>
      <c r="BL141" s="61"/>
      <c r="BM141" s="155">
        <f t="shared" si="10"/>
        <v>0</v>
      </c>
      <c r="BN141" s="155">
        <f t="shared" si="11"/>
        <v>0</v>
      </c>
    </row>
    <row r="142" spans="1:66" ht="18" customHeight="1" x14ac:dyDescent="0.25">
      <c r="A142" s="67"/>
      <c r="B142" s="42"/>
      <c r="C142" s="43"/>
      <c r="D142" s="43"/>
      <c r="E142" s="43"/>
      <c r="F142" s="153" t="str">
        <f>IF(B142="","",IF(C142="F",INDEX(Barèmes!$A$1:$A$7,MATCH((YEAR($B142)),Barèmes!$B$1:$B$7,-1)),INDEX(Barèmes!$C$1:$C$7,MATCH((YEAR($B142)),Barèmes!$B$1:$B$7,-1))))</f>
        <v/>
      </c>
      <c r="G142" s="61"/>
      <c r="H142" s="61"/>
      <c r="I142" s="61"/>
      <c r="J142" s="61"/>
      <c r="K142" s="61"/>
      <c r="L142" s="61"/>
      <c r="M142" s="61"/>
      <c r="N142" s="61"/>
      <c r="O142" s="61"/>
      <c r="P142" s="61"/>
      <c r="Q142" s="61"/>
      <c r="R142" s="61"/>
      <c r="S142" s="61"/>
      <c r="T142" s="61"/>
      <c r="U142" s="61"/>
      <c r="V142" s="61"/>
      <c r="W142" s="61"/>
      <c r="X142" s="61"/>
      <c r="Y142" s="61"/>
      <c r="Z142" s="61"/>
      <c r="AA142" s="61"/>
      <c r="AB142" s="61"/>
      <c r="AC142" s="61"/>
      <c r="AD142" s="61"/>
      <c r="AE142" s="61"/>
      <c r="AF142" s="61"/>
      <c r="AG142" s="61"/>
      <c r="AH142" s="61"/>
      <c r="AI142" s="61"/>
      <c r="AJ142" s="61"/>
      <c r="AK142" s="61"/>
      <c r="AL142" s="61"/>
      <c r="AM142" s="61"/>
      <c r="AN142" s="61"/>
      <c r="AO142" s="61"/>
      <c r="AP142" s="61"/>
      <c r="AQ142" s="61"/>
      <c r="AR142" s="61"/>
      <c r="AS142" s="61"/>
      <c r="AT142" s="61"/>
      <c r="AU142" s="61"/>
      <c r="AV142" s="61"/>
      <c r="AW142" s="61"/>
      <c r="AX142" s="61"/>
      <c r="AY142" s="61"/>
      <c r="AZ142" s="61"/>
      <c r="BA142" s="61"/>
      <c r="BB142" s="61"/>
      <c r="BC142" s="61"/>
      <c r="BD142" s="61"/>
      <c r="BE142" s="61"/>
      <c r="BF142" s="61"/>
      <c r="BG142" s="61"/>
      <c r="BH142" s="61"/>
      <c r="BI142" s="61"/>
      <c r="BJ142" s="61"/>
      <c r="BK142" s="61"/>
      <c r="BL142" s="61"/>
      <c r="BM142" s="155">
        <f t="shared" si="10"/>
        <v>0</v>
      </c>
      <c r="BN142" s="155">
        <f t="shared" si="11"/>
        <v>0</v>
      </c>
    </row>
    <row r="143" spans="1:66" ht="18" customHeight="1" x14ac:dyDescent="0.25">
      <c r="A143" s="67"/>
      <c r="B143" s="43"/>
      <c r="C143" s="43"/>
      <c r="D143" s="43"/>
      <c r="E143" s="43"/>
      <c r="F143" s="153" t="str">
        <f>IF(B143="","",IF(C143="F",INDEX(Barèmes!$A$1:$A$7,MATCH((YEAR($B143)),Barèmes!$B$1:$B$7,-1)),INDEX(Barèmes!$C$1:$C$7,MATCH((YEAR($B143)),Barèmes!$B$1:$B$7,-1))))</f>
        <v/>
      </c>
      <c r="G143" s="61"/>
      <c r="H143" s="61"/>
      <c r="I143" s="61"/>
      <c r="J143" s="61"/>
      <c r="K143" s="61"/>
      <c r="L143" s="61"/>
      <c r="M143" s="61"/>
      <c r="N143" s="61"/>
      <c r="O143" s="61"/>
      <c r="P143" s="61"/>
      <c r="Q143" s="61"/>
      <c r="R143" s="61"/>
      <c r="S143" s="61"/>
      <c r="T143" s="61"/>
      <c r="U143" s="61"/>
      <c r="V143" s="61"/>
      <c r="W143" s="61"/>
      <c r="X143" s="61"/>
      <c r="Y143" s="61"/>
      <c r="Z143" s="61"/>
      <c r="AA143" s="61"/>
      <c r="AB143" s="61"/>
      <c r="AC143" s="61"/>
      <c r="AD143" s="61"/>
      <c r="AE143" s="61"/>
      <c r="AF143" s="61"/>
      <c r="AG143" s="61"/>
      <c r="AH143" s="61"/>
      <c r="AI143" s="61"/>
      <c r="AJ143" s="61"/>
      <c r="AK143" s="61"/>
      <c r="AL143" s="61"/>
      <c r="AM143" s="61"/>
      <c r="AN143" s="61"/>
      <c r="AO143" s="61"/>
      <c r="AP143" s="61"/>
      <c r="AQ143" s="61"/>
      <c r="AR143" s="61"/>
      <c r="AS143" s="61"/>
      <c r="AT143" s="61"/>
      <c r="AU143" s="61"/>
      <c r="AV143" s="61"/>
      <c r="AW143" s="61"/>
      <c r="AX143" s="61"/>
      <c r="AY143" s="61"/>
      <c r="AZ143" s="61"/>
      <c r="BA143" s="61"/>
      <c r="BB143" s="61"/>
      <c r="BC143" s="61"/>
      <c r="BD143" s="61"/>
      <c r="BE143" s="61"/>
      <c r="BF143" s="61"/>
      <c r="BG143" s="61"/>
      <c r="BH143" s="61"/>
      <c r="BI143" s="61"/>
      <c r="BJ143" s="61"/>
      <c r="BK143" s="61"/>
      <c r="BL143" s="61"/>
      <c r="BM143" s="155">
        <f t="shared" si="10"/>
        <v>0</v>
      </c>
      <c r="BN143" s="155">
        <f t="shared" si="11"/>
        <v>0</v>
      </c>
    </row>
    <row r="144" spans="1:66" ht="18" customHeight="1" x14ac:dyDescent="0.25">
      <c r="A144" s="67"/>
      <c r="B144" s="43"/>
      <c r="C144" s="43"/>
      <c r="D144" s="43"/>
      <c r="E144" s="43"/>
      <c r="F144" s="153" t="str">
        <f>IF(B144="","",IF(C144="F",INDEX(Barèmes!$A$1:$A$7,MATCH((YEAR($B144)),Barèmes!$B$1:$B$7,-1)),INDEX(Barèmes!$C$1:$C$7,MATCH((YEAR($B144)),Barèmes!$B$1:$B$7,-1))))</f>
        <v/>
      </c>
      <c r="G144" s="61"/>
      <c r="H144" s="61"/>
      <c r="I144" s="61"/>
      <c r="J144" s="61"/>
      <c r="K144" s="61"/>
      <c r="L144" s="61"/>
      <c r="M144" s="61"/>
      <c r="N144" s="61"/>
      <c r="O144" s="61"/>
      <c r="P144" s="61"/>
      <c r="Q144" s="61"/>
      <c r="R144" s="61"/>
      <c r="S144" s="61"/>
      <c r="T144" s="61"/>
      <c r="U144" s="61"/>
      <c r="V144" s="61"/>
      <c r="W144" s="61"/>
      <c r="X144" s="61"/>
      <c r="Y144" s="61"/>
      <c r="Z144" s="61"/>
      <c r="AA144" s="61"/>
      <c r="AB144" s="61"/>
      <c r="AC144" s="61"/>
      <c r="AD144" s="61"/>
      <c r="AE144" s="61"/>
      <c r="AF144" s="61"/>
      <c r="AG144" s="61"/>
      <c r="AH144" s="61"/>
      <c r="AI144" s="61"/>
      <c r="AJ144" s="61"/>
      <c r="AK144" s="61"/>
      <c r="AL144" s="61"/>
      <c r="AM144" s="61"/>
      <c r="AN144" s="61"/>
      <c r="AO144" s="61"/>
      <c r="AP144" s="61"/>
      <c r="AQ144" s="61"/>
      <c r="AR144" s="61"/>
      <c r="AS144" s="61"/>
      <c r="AT144" s="61"/>
      <c r="AU144" s="61"/>
      <c r="AV144" s="61"/>
      <c r="AW144" s="61"/>
      <c r="AX144" s="61"/>
      <c r="AY144" s="61"/>
      <c r="AZ144" s="61"/>
      <c r="BA144" s="61"/>
      <c r="BB144" s="61"/>
      <c r="BC144" s="61"/>
      <c r="BD144" s="61"/>
      <c r="BE144" s="61"/>
      <c r="BF144" s="61"/>
      <c r="BG144" s="61"/>
      <c r="BH144" s="61"/>
      <c r="BI144" s="61"/>
      <c r="BJ144" s="61"/>
      <c r="BK144" s="61"/>
      <c r="BL144" s="61"/>
      <c r="BM144" s="155">
        <f t="shared" si="10"/>
        <v>0</v>
      </c>
      <c r="BN144" s="155">
        <f t="shared" si="11"/>
        <v>0</v>
      </c>
    </row>
    <row r="145" spans="1:71" ht="18" customHeight="1" x14ac:dyDescent="0.25">
      <c r="A145" s="67"/>
      <c r="B145" s="43"/>
      <c r="C145" s="43"/>
      <c r="D145" s="43"/>
      <c r="E145" s="43"/>
      <c r="F145" s="153" t="str">
        <f>IF(B145="","",IF(C145="F",INDEX(Barèmes!$A$1:$A$7,MATCH((YEAR($B145)),Barèmes!$B$1:$B$7,-1)),INDEX(Barèmes!$C$1:$C$7,MATCH((YEAR($B145)),Barèmes!$B$1:$B$7,-1))))</f>
        <v/>
      </c>
      <c r="G145" s="61"/>
      <c r="H145" s="61"/>
      <c r="I145" s="61"/>
      <c r="J145" s="61"/>
      <c r="K145" s="61"/>
      <c r="L145" s="61"/>
      <c r="M145" s="61"/>
      <c r="N145" s="61"/>
      <c r="O145" s="61"/>
      <c r="P145" s="61"/>
      <c r="Q145" s="61"/>
      <c r="R145" s="61"/>
      <c r="S145" s="61"/>
      <c r="T145" s="61"/>
      <c r="U145" s="61"/>
      <c r="V145" s="61"/>
      <c r="W145" s="61"/>
      <c r="X145" s="61"/>
      <c r="Y145" s="61"/>
      <c r="Z145" s="61"/>
      <c r="AA145" s="61"/>
      <c r="AB145" s="61"/>
      <c r="AC145" s="61"/>
      <c r="AD145" s="61"/>
      <c r="AE145" s="61"/>
      <c r="AF145" s="61"/>
      <c r="AG145" s="61"/>
      <c r="AH145" s="61"/>
      <c r="AI145" s="61"/>
      <c r="AJ145" s="61"/>
      <c r="AK145" s="61"/>
      <c r="AL145" s="61"/>
      <c r="AM145" s="61"/>
      <c r="AN145" s="61"/>
      <c r="AO145" s="61"/>
      <c r="AP145" s="61"/>
      <c r="AQ145" s="61"/>
      <c r="AR145" s="61"/>
      <c r="AS145" s="61"/>
      <c r="AT145" s="61"/>
      <c r="AU145" s="61"/>
      <c r="AV145" s="61"/>
      <c r="AW145" s="61"/>
      <c r="AX145" s="61"/>
      <c r="AY145" s="61"/>
      <c r="AZ145" s="61"/>
      <c r="BA145" s="61"/>
      <c r="BB145" s="61"/>
      <c r="BC145" s="61"/>
      <c r="BD145" s="61"/>
      <c r="BE145" s="61"/>
      <c r="BF145" s="61"/>
      <c r="BG145" s="61"/>
      <c r="BH145" s="61"/>
      <c r="BI145" s="61"/>
      <c r="BJ145" s="61"/>
      <c r="BK145" s="61"/>
      <c r="BL145" s="61"/>
      <c r="BM145" s="155">
        <f t="shared" si="10"/>
        <v>0</v>
      </c>
      <c r="BN145" s="155">
        <f t="shared" si="11"/>
        <v>0</v>
      </c>
    </row>
    <row r="146" spans="1:71" ht="18" customHeight="1" x14ac:dyDescent="0.25">
      <c r="A146" s="67"/>
      <c r="B146" s="43"/>
      <c r="C146" s="43"/>
      <c r="D146" s="43"/>
      <c r="E146" s="43"/>
      <c r="F146" s="153" t="str">
        <f>IF(B146="","",IF(C146="F",INDEX(Barèmes!$A$1:$A$7,MATCH((YEAR($B146)),Barèmes!$B$1:$B$7,-1)),INDEX(Barèmes!$C$1:$C$7,MATCH((YEAR($B146)),Barèmes!$B$1:$B$7,-1))))</f>
        <v/>
      </c>
      <c r="G146" s="61"/>
      <c r="H146" s="61"/>
      <c r="I146" s="61"/>
      <c r="J146" s="61"/>
      <c r="K146" s="61"/>
      <c r="L146" s="61"/>
      <c r="M146" s="61"/>
      <c r="N146" s="61"/>
      <c r="O146" s="61"/>
      <c r="P146" s="61"/>
      <c r="Q146" s="61"/>
      <c r="R146" s="61"/>
      <c r="S146" s="61"/>
      <c r="T146" s="61"/>
      <c r="U146" s="61"/>
      <c r="V146" s="61"/>
      <c r="W146" s="61"/>
      <c r="X146" s="61"/>
      <c r="Y146" s="61"/>
      <c r="Z146" s="61"/>
      <c r="AA146" s="61"/>
      <c r="AB146" s="61"/>
      <c r="AC146" s="61"/>
      <c r="AD146" s="61"/>
      <c r="AE146" s="61"/>
      <c r="AF146" s="61"/>
      <c r="AG146" s="61"/>
      <c r="AH146" s="61"/>
      <c r="AI146" s="61"/>
      <c r="AJ146" s="61"/>
      <c r="AK146" s="61"/>
      <c r="AL146" s="61"/>
      <c r="AM146" s="61"/>
      <c r="AN146" s="61"/>
      <c r="AO146" s="61"/>
      <c r="AP146" s="61"/>
      <c r="AQ146" s="61"/>
      <c r="AR146" s="61"/>
      <c r="AS146" s="61"/>
      <c r="AT146" s="61"/>
      <c r="AU146" s="61"/>
      <c r="AV146" s="61"/>
      <c r="AW146" s="61"/>
      <c r="AX146" s="61"/>
      <c r="AY146" s="61"/>
      <c r="AZ146" s="61"/>
      <c r="BA146" s="61"/>
      <c r="BB146" s="61"/>
      <c r="BC146" s="61"/>
      <c r="BD146" s="61"/>
      <c r="BE146" s="61"/>
      <c r="BF146" s="61"/>
      <c r="BG146" s="61"/>
      <c r="BH146" s="61"/>
      <c r="BI146" s="61"/>
      <c r="BJ146" s="61"/>
      <c r="BK146" s="61"/>
      <c r="BL146" s="61"/>
      <c r="BM146" s="155">
        <f t="shared" si="10"/>
        <v>0</v>
      </c>
      <c r="BN146" s="155">
        <f t="shared" si="11"/>
        <v>0</v>
      </c>
    </row>
    <row r="147" spans="1:71" ht="18" customHeight="1" x14ac:dyDescent="0.25">
      <c r="A147" s="67"/>
      <c r="B147" s="43"/>
      <c r="C147" s="43"/>
      <c r="D147" s="43"/>
      <c r="E147" s="43"/>
      <c r="F147" s="153" t="str">
        <f>IF(B147="","",IF(C147="F",INDEX(Barèmes!$A$1:$A$7,MATCH((YEAR($B147)),Barèmes!$B$1:$B$7,-1)),INDEX(Barèmes!$C$1:$C$7,MATCH((YEAR($B147)),Barèmes!$B$1:$B$7,-1))))</f>
        <v/>
      </c>
      <c r="G147" s="61"/>
      <c r="H147" s="61"/>
      <c r="I147" s="61"/>
      <c r="J147" s="61"/>
      <c r="K147" s="61"/>
      <c r="L147" s="61"/>
      <c r="M147" s="61"/>
      <c r="N147" s="61"/>
      <c r="O147" s="61"/>
      <c r="P147" s="61"/>
      <c r="Q147" s="61"/>
      <c r="R147" s="61"/>
      <c r="S147" s="61"/>
      <c r="T147" s="61"/>
      <c r="U147" s="61"/>
      <c r="V147" s="61"/>
      <c r="W147" s="61"/>
      <c r="X147" s="61"/>
      <c r="Y147" s="61"/>
      <c r="Z147" s="61"/>
      <c r="AA147" s="61"/>
      <c r="AB147" s="61"/>
      <c r="AC147" s="61"/>
      <c r="AD147" s="61"/>
      <c r="AE147" s="61"/>
      <c r="AF147" s="61"/>
      <c r="AG147" s="61"/>
      <c r="AH147" s="61"/>
      <c r="AI147" s="61"/>
      <c r="AJ147" s="61"/>
      <c r="AK147" s="61"/>
      <c r="AL147" s="61"/>
      <c r="AM147" s="61"/>
      <c r="AN147" s="61"/>
      <c r="AO147" s="61"/>
      <c r="AP147" s="61"/>
      <c r="AQ147" s="61"/>
      <c r="AR147" s="61"/>
      <c r="AS147" s="61"/>
      <c r="AT147" s="61"/>
      <c r="AU147" s="61"/>
      <c r="AV147" s="61"/>
      <c r="AW147" s="61"/>
      <c r="AX147" s="61"/>
      <c r="AY147" s="61"/>
      <c r="AZ147" s="61"/>
      <c r="BA147" s="61"/>
      <c r="BB147" s="61"/>
      <c r="BC147" s="61"/>
      <c r="BD147" s="61"/>
      <c r="BE147" s="61"/>
      <c r="BF147" s="61"/>
      <c r="BG147" s="61"/>
      <c r="BH147" s="61"/>
      <c r="BI147" s="61"/>
      <c r="BJ147" s="61"/>
      <c r="BK147" s="61"/>
      <c r="BL147" s="61"/>
      <c r="BM147" s="155">
        <f t="shared" si="10"/>
        <v>0</v>
      </c>
      <c r="BN147" s="155">
        <f t="shared" si="11"/>
        <v>0</v>
      </c>
    </row>
    <row r="148" spans="1:71" ht="18" customHeight="1" x14ac:dyDescent="0.25">
      <c r="A148" s="67"/>
      <c r="B148" s="43"/>
      <c r="C148" s="43"/>
      <c r="D148" s="43"/>
      <c r="E148" s="43"/>
      <c r="F148" s="153" t="str">
        <f>IF(B148="","",IF(C148="F",INDEX(Barèmes!$A$1:$A$7,MATCH((YEAR($B148)),Barèmes!$B$1:$B$7,-1)),INDEX(Barèmes!$C$1:$C$7,MATCH((YEAR($B148)),Barèmes!$B$1:$B$7,-1))))</f>
        <v/>
      </c>
      <c r="G148" s="61"/>
      <c r="H148" s="61"/>
      <c r="I148" s="61"/>
      <c r="J148" s="61"/>
      <c r="K148" s="61"/>
      <c r="L148" s="61"/>
      <c r="M148" s="61"/>
      <c r="N148" s="61"/>
      <c r="O148" s="61"/>
      <c r="P148" s="61"/>
      <c r="Q148" s="61"/>
      <c r="R148" s="61"/>
      <c r="S148" s="61"/>
      <c r="T148" s="61"/>
      <c r="U148" s="61"/>
      <c r="V148" s="61"/>
      <c r="W148" s="61"/>
      <c r="X148" s="61"/>
      <c r="Y148" s="61"/>
      <c r="Z148" s="61"/>
      <c r="AA148" s="61"/>
      <c r="AB148" s="61"/>
      <c r="AC148" s="61"/>
      <c r="AD148" s="61"/>
      <c r="AE148" s="61"/>
      <c r="AF148" s="61"/>
      <c r="AG148" s="61"/>
      <c r="AH148" s="61"/>
      <c r="AI148" s="61"/>
      <c r="AJ148" s="61"/>
      <c r="AK148" s="61"/>
      <c r="AL148" s="61"/>
      <c r="AM148" s="61"/>
      <c r="AN148" s="61"/>
      <c r="AO148" s="61"/>
      <c r="AP148" s="61"/>
      <c r="AQ148" s="61"/>
      <c r="AR148" s="61"/>
      <c r="AS148" s="61"/>
      <c r="AT148" s="61"/>
      <c r="AU148" s="61"/>
      <c r="AV148" s="61"/>
      <c r="AW148" s="61"/>
      <c r="AX148" s="61"/>
      <c r="AY148" s="61"/>
      <c r="AZ148" s="61"/>
      <c r="BA148" s="61"/>
      <c r="BB148" s="61"/>
      <c r="BC148" s="61"/>
      <c r="BD148" s="61"/>
      <c r="BE148" s="61"/>
      <c r="BF148" s="61"/>
      <c r="BG148" s="61"/>
      <c r="BH148" s="61"/>
      <c r="BI148" s="61"/>
      <c r="BJ148" s="61"/>
      <c r="BK148" s="61"/>
      <c r="BL148" s="61"/>
      <c r="BM148" s="155">
        <f t="shared" si="10"/>
        <v>0</v>
      </c>
      <c r="BN148" s="155">
        <f t="shared" si="11"/>
        <v>0</v>
      </c>
    </row>
    <row r="149" spans="1:71" ht="18" customHeight="1" x14ac:dyDescent="0.25">
      <c r="A149" s="67"/>
      <c r="B149" s="43"/>
      <c r="C149" s="43"/>
      <c r="D149" s="43"/>
      <c r="E149" s="43"/>
      <c r="F149" s="153" t="str">
        <f>IF(B149="","",IF(C149="F",INDEX(Barèmes!$A$1:$A$7,MATCH((YEAR($B149)),Barèmes!$B$1:$B$7,-1)),INDEX(Barèmes!$C$1:$C$7,MATCH((YEAR($B149)),Barèmes!$B$1:$B$7,-1))))</f>
        <v/>
      </c>
      <c r="G149" s="61"/>
      <c r="H149" s="61"/>
      <c r="I149" s="61"/>
      <c r="J149" s="61"/>
      <c r="K149" s="61"/>
      <c r="L149" s="61"/>
      <c r="M149" s="61"/>
      <c r="N149" s="61"/>
      <c r="O149" s="61"/>
      <c r="P149" s="61"/>
      <c r="Q149" s="61"/>
      <c r="R149" s="61"/>
      <c r="S149" s="61"/>
      <c r="T149" s="61"/>
      <c r="U149" s="61"/>
      <c r="V149" s="61"/>
      <c r="W149" s="61"/>
      <c r="X149" s="61"/>
      <c r="Y149" s="61"/>
      <c r="Z149" s="61"/>
      <c r="AA149" s="61"/>
      <c r="AB149" s="61"/>
      <c r="AC149" s="61"/>
      <c r="AD149" s="61"/>
      <c r="AE149" s="61"/>
      <c r="AF149" s="61"/>
      <c r="AG149" s="61"/>
      <c r="AH149" s="61"/>
      <c r="AI149" s="61"/>
      <c r="AJ149" s="61"/>
      <c r="AK149" s="61"/>
      <c r="AL149" s="61"/>
      <c r="AM149" s="61"/>
      <c r="AN149" s="61"/>
      <c r="AO149" s="61"/>
      <c r="AP149" s="61"/>
      <c r="AQ149" s="61"/>
      <c r="AR149" s="61"/>
      <c r="AS149" s="61"/>
      <c r="AT149" s="61"/>
      <c r="AU149" s="61"/>
      <c r="AV149" s="61"/>
      <c r="AW149" s="61"/>
      <c r="AX149" s="61"/>
      <c r="AY149" s="61"/>
      <c r="AZ149" s="61"/>
      <c r="BA149" s="61"/>
      <c r="BB149" s="61"/>
      <c r="BC149" s="61"/>
      <c r="BD149" s="61"/>
      <c r="BE149" s="61"/>
      <c r="BF149" s="61"/>
      <c r="BG149" s="61"/>
      <c r="BH149" s="61"/>
      <c r="BI149" s="61"/>
      <c r="BJ149" s="61"/>
      <c r="BK149" s="61"/>
      <c r="BL149" s="61"/>
      <c r="BM149" s="155">
        <f t="shared" ref="BM149" si="12">SUM((SUM(COUNTIF(G149:BL149,"E"))),SUM(COUNTIF(G149:BL149,"c")))</f>
        <v>0</v>
      </c>
      <c r="BN149" s="155">
        <f t="shared" ref="BN149" si="13">SUM(COUNTIF(G149:BL149,"c"))</f>
        <v>0</v>
      </c>
    </row>
    <row r="150" spans="1:71" ht="18" customHeight="1" x14ac:dyDescent="0.25">
      <c r="A150" s="67"/>
      <c r="B150" s="31"/>
      <c r="C150" s="31"/>
      <c r="D150" s="31"/>
      <c r="E150" s="31"/>
      <c r="F150" s="154" t="str">
        <f>IF(B150="","",IF(C150="F",INDEX(Barèmes!$A$1:$A$7,MATCH((YEAR($B150)),Barèmes!$B$1:$B$7,-1)),INDEX(Barèmes!$C$1:$C$7,MATCH((YEAR($B150)),Barèmes!$B$1:$B$7,-1))))</f>
        <v/>
      </c>
      <c r="G150" s="64"/>
      <c r="H150" s="64"/>
      <c r="I150" s="64"/>
      <c r="J150" s="64"/>
      <c r="K150" s="64"/>
      <c r="L150" s="64"/>
      <c r="M150" s="64"/>
      <c r="N150" s="64"/>
      <c r="O150" s="64"/>
      <c r="P150" s="64"/>
      <c r="Q150" s="64"/>
      <c r="R150" s="64"/>
      <c r="S150" s="64"/>
      <c r="T150" s="64"/>
      <c r="U150" s="64"/>
      <c r="V150" s="64"/>
      <c r="W150" s="64"/>
      <c r="X150" s="64"/>
      <c r="Y150" s="64"/>
      <c r="Z150" s="64"/>
      <c r="AA150" s="64"/>
      <c r="AB150" s="64"/>
      <c r="AC150" s="64"/>
      <c r="AD150" s="64"/>
      <c r="AE150" s="64"/>
      <c r="AF150" s="64"/>
      <c r="AG150" s="64"/>
      <c r="AH150" s="64"/>
      <c r="AI150" s="64"/>
      <c r="AJ150" s="64"/>
      <c r="AK150" s="64"/>
      <c r="AL150" s="64"/>
      <c r="AM150" s="64"/>
      <c r="AN150" s="64"/>
      <c r="AO150" s="64"/>
      <c r="AP150" s="64"/>
      <c r="AQ150" s="64"/>
      <c r="AR150" s="64"/>
      <c r="AS150" s="64"/>
      <c r="AT150" s="64"/>
      <c r="AU150" s="64"/>
      <c r="AV150" s="64"/>
      <c r="AW150" s="64"/>
      <c r="AX150" s="64"/>
      <c r="AY150" s="64"/>
      <c r="AZ150" s="64"/>
      <c r="BA150" s="64"/>
      <c r="BB150" s="64"/>
      <c r="BC150" s="64"/>
      <c r="BD150" s="64"/>
      <c r="BE150" s="64"/>
      <c r="BF150" s="64"/>
      <c r="BG150" s="64"/>
      <c r="BH150" s="64"/>
      <c r="BI150" s="64"/>
      <c r="BJ150" s="64"/>
      <c r="BK150" s="64"/>
      <c r="BL150" s="64"/>
      <c r="BM150" s="155">
        <f t="shared" si="10"/>
        <v>0</v>
      </c>
      <c r="BN150" s="155">
        <f t="shared" si="11"/>
        <v>0</v>
      </c>
    </row>
    <row r="151" spans="1:71" ht="18" customHeight="1" x14ac:dyDescent="0.25">
      <c r="E151" s="65"/>
      <c r="F151" s="156" t="s">
        <v>25</v>
      </c>
      <c r="G151" s="157">
        <f t="shared" ref="G151:AL151" si="14">COUNTIF(G4:G150,"E")+COUNTIF(G4:G150,"c")</f>
        <v>0</v>
      </c>
      <c r="H151" s="157">
        <f t="shared" si="14"/>
        <v>0</v>
      </c>
      <c r="I151" s="157">
        <f t="shared" si="14"/>
        <v>0</v>
      </c>
      <c r="J151" s="157">
        <f t="shared" si="14"/>
        <v>0</v>
      </c>
      <c r="K151" s="157">
        <f t="shared" si="14"/>
        <v>0</v>
      </c>
      <c r="L151" s="157">
        <f t="shared" si="14"/>
        <v>0</v>
      </c>
      <c r="M151" s="157">
        <f t="shared" si="14"/>
        <v>0</v>
      </c>
      <c r="N151" s="157">
        <f t="shared" si="14"/>
        <v>0</v>
      </c>
      <c r="O151" s="157">
        <f t="shared" si="14"/>
        <v>0</v>
      </c>
      <c r="P151" s="157">
        <f t="shared" si="14"/>
        <v>0</v>
      </c>
      <c r="Q151" s="157">
        <f t="shared" si="14"/>
        <v>0</v>
      </c>
      <c r="R151" s="157">
        <f t="shared" si="14"/>
        <v>0</v>
      </c>
      <c r="S151" s="157">
        <f t="shared" si="14"/>
        <v>0</v>
      </c>
      <c r="T151" s="157">
        <f t="shared" si="14"/>
        <v>0</v>
      </c>
      <c r="U151" s="157">
        <f t="shared" si="14"/>
        <v>0</v>
      </c>
      <c r="V151" s="157">
        <f t="shared" si="14"/>
        <v>0</v>
      </c>
      <c r="W151" s="157">
        <f t="shared" si="14"/>
        <v>0</v>
      </c>
      <c r="X151" s="157">
        <f t="shared" si="14"/>
        <v>0</v>
      </c>
      <c r="Y151" s="157">
        <f t="shared" si="14"/>
        <v>0</v>
      </c>
      <c r="Z151" s="157">
        <f t="shared" si="14"/>
        <v>0</v>
      </c>
      <c r="AA151" s="157">
        <f t="shared" si="14"/>
        <v>0</v>
      </c>
      <c r="AB151" s="157">
        <f t="shared" si="14"/>
        <v>0</v>
      </c>
      <c r="AC151" s="157">
        <f t="shared" si="14"/>
        <v>0</v>
      </c>
      <c r="AD151" s="157">
        <f t="shared" si="14"/>
        <v>0</v>
      </c>
      <c r="AE151" s="157">
        <f t="shared" si="14"/>
        <v>0</v>
      </c>
      <c r="AF151" s="157">
        <f t="shared" si="14"/>
        <v>0</v>
      </c>
      <c r="AG151" s="157">
        <f t="shared" si="14"/>
        <v>0</v>
      </c>
      <c r="AH151" s="157">
        <f t="shared" si="14"/>
        <v>0</v>
      </c>
      <c r="AI151" s="157">
        <f t="shared" si="14"/>
        <v>0</v>
      </c>
      <c r="AJ151" s="157">
        <f t="shared" si="14"/>
        <v>0</v>
      </c>
      <c r="AK151" s="157">
        <f t="shared" si="14"/>
        <v>0</v>
      </c>
      <c r="AL151" s="157">
        <f t="shared" si="14"/>
        <v>0</v>
      </c>
      <c r="AM151" s="157">
        <f t="shared" ref="AM151:BL151" si="15">COUNTIF(AM4:AM150,"E")+COUNTIF(AM4:AM150,"c")</f>
        <v>0</v>
      </c>
      <c r="AN151" s="157">
        <f t="shared" si="15"/>
        <v>0</v>
      </c>
      <c r="AO151" s="157">
        <f t="shared" si="15"/>
        <v>0</v>
      </c>
      <c r="AP151" s="157">
        <f t="shared" si="15"/>
        <v>0</v>
      </c>
      <c r="AQ151" s="157">
        <f t="shared" si="15"/>
        <v>0</v>
      </c>
      <c r="AR151" s="157">
        <f t="shared" si="15"/>
        <v>0</v>
      </c>
      <c r="AS151" s="157">
        <f t="shared" si="15"/>
        <v>0</v>
      </c>
      <c r="AT151" s="157">
        <f t="shared" si="15"/>
        <v>0</v>
      </c>
      <c r="AU151" s="157">
        <f t="shared" si="15"/>
        <v>0</v>
      </c>
      <c r="AV151" s="157">
        <f t="shared" si="15"/>
        <v>0</v>
      </c>
      <c r="AW151" s="157">
        <f t="shared" si="15"/>
        <v>0</v>
      </c>
      <c r="AX151" s="157">
        <f t="shared" si="15"/>
        <v>0</v>
      </c>
      <c r="AY151" s="157">
        <f t="shared" si="15"/>
        <v>0</v>
      </c>
      <c r="AZ151" s="157">
        <f t="shared" si="15"/>
        <v>0</v>
      </c>
      <c r="BA151" s="157">
        <f t="shared" si="15"/>
        <v>0</v>
      </c>
      <c r="BB151" s="157">
        <f>COUNTIF(BB4:BB150,"E")+COUNTIF(BB4:BB150,"c")</f>
        <v>0</v>
      </c>
      <c r="BC151" s="157">
        <f t="shared" si="15"/>
        <v>0</v>
      </c>
      <c r="BD151" s="157">
        <f t="shared" si="15"/>
        <v>0</v>
      </c>
      <c r="BE151" s="157">
        <f t="shared" si="15"/>
        <v>0</v>
      </c>
      <c r="BF151" s="157">
        <f t="shared" si="15"/>
        <v>0</v>
      </c>
      <c r="BG151" s="157">
        <f t="shared" si="15"/>
        <v>0</v>
      </c>
      <c r="BH151" s="157">
        <f t="shared" si="15"/>
        <v>0</v>
      </c>
      <c r="BI151" s="157">
        <f t="shared" si="15"/>
        <v>0</v>
      </c>
      <c r="BJ151" s="157">
        <f t="shared" si="15"/>
        <v>0</v>
      </c>
      <c r="BK151" s="157">
        <f t="shared" si="15"/>
        <v>0</v>
      </c>
      <c r="BL151" s="157">
        <f t="shared" si="15"/>
        <v>0</v>
      </c>
      <c r="BM151" s="155">
        <f>SUM(BM4:BM150)</f>
        <v>0</v>
      </c>
      <c r="BN151" s="155">
        <f>SUM(BN4:BN150)</f>
        <v>0</v>
      </c>
      <c r="BO151" s="24" t="str">
        <f ca="1">IF(AND(BM151='Cahier AS'!D14,'Cahier AS'!E14=BN151),"Cahier AS OK", "Pb Cahier AS")</f>
        <v>Cahier AS OK</v>
      </c>
    </row>
    <row r="152" spans="1:71" x14ac:dyDescent="0.25">
      <c r="F152" s="156" t="s">
        <v>18</v>
      </c>
      <c r="G152" s="157">
        <f t="shared" ref="G152:AL152" si="16">COUNTIF(G4:G150,"c")</f>
        <v>0</v>
      </c>
      <c r="H152" s="157">
        <f t="shared" si="16"/>
        <v>0</v>
      </c>
      <c r="I152" s="157">
        <f t="shared" si="16"/>
        <v>0</v>
      </c>
      <c r="J152" s="157">
        <f t="shared" si="16"/>
        <v>0</v>
      </c>
      <c r="K152" s="157">
        <f t="shared" si="16"/>
        <v>0</v>
      </c>
      <c r="L152" s="157">
        <f t="shared" si="16"/>
        <v>0</v>
      </c>
      <c r="M152" s="157">
        <f t="shared" si="16"/>
        <v>0</v>
      </c>
      <c r="N152" s="157">
        <f t="shared" si="16"/>
        <v>0</v>
      </c>
      <c r="O152" s="157">
        <f t="shared" si="16"/>
        <v>0</v>
      </c>
      <c r="P152" s="157">
        <f t="shared" si="16"/>
        <v>0</v>
      </c>
      <c r="Q152" s="157">
        <f t="shared" si="16"/>
        <v>0</v>
      </c>
      <c r="R152" s="157">
        <f t="shared" si="16"/>
        <v>0</v>
      </c>
      <c r="S152" s="157">
        <f t="shared" si="16"/>
        <v>0</v>
      </c>
      <c r="T152" s="157">
        <f t="shared" si="16"/>
        <v>0</v>
      </c>
      <c r="U152" s="157">
        <f t="shared" si="16"/>
        <v>0</v>
      </c>
      <c r="V152" s="157">
        <f t="shared" si="16"/>
        <v>0</v>
      </c>
      <c r="W152" s="157">
        <f t="shared" si="16"/>
        <v>0</v>
      </c>
      <c r="X152" s="157">
        <f t="shared" si="16"/>
        <v>0</v>
      </c>
      <c r="Y152" s="157">
        <f t="shared" si="16"/>
        <v>0</v>
      </c>
      <c r="Z152" s="157">
        <f t="shared" si="16"/>
        <v>0</v>
      </c>
      <c r="AA152" s="157">
        <f t="shared" si="16"/>
        <v>0</v>
      </c>
      <c r="AB152" s="157">
        <f t="shared" si="16"/>
        <v>0</v>
      </c>
      <c r="AC152" s="157">
        <f t="shared" si="16"/>
        <v>0</v>
      </c>
      <c r="AD152" s="157">
        <f t="shared" si="16"/>
        <v>0</v>
      </c>
      <c r="AE152" s="157">
        <f t="shared" si="16"/>
        <v>0</v>
      </c>
      <c r="AF152" s="157">
        <f t="shared" si="16"/>
        <v>0</v>
      </c>
      <c r="AG152" s="157">
        <f t="shared" si="16"/>
        <v>0</v>
      </c>
      <c r="AH152" s="157">
        <f t="shared" si="16"/>
        <v>0</v>
      </c>
      <c r="AI152" s="157">
        <f t="shared" si="16"/>
        <v>0</v>
      </c>
      <c r="AJ152" s="157">
        <f t="shared" si="16"/>
        <v>0</v>
      </c>
      <c r="AK152" s="157">
        <f t="shared" si="16"/>
        <v>0</v>
      </c>
      <c r="AL152" s="157">
        <f t="shared" si="16"/>
        <v>0</v>
      </c>
      <c r="AM152" s="157">
        <f t="shared" ref="AM152:BL152" si="17">COUNTIF(AM4:AM150,"c")</f>
        <v>0</v>
      </c>
      <c r="AN152" s="157">
        <f t="shared" si="17"/>
        <v>0</v>
      </c>
      <c r="AO152" s="157">
        <f t="shared" si="17"/>
        <v>0</v>
      </c>
      <c r="AP152" s="157">
        <f t="shared" si="17"/>
        <v>0</v>
      </c>
      <c r="AQ152" s="157">
        <f t="shared" si="17"/>
        <v>0</v>
      </c>
      <c r="AR152" s="157">
        <f t="shared" si="17"/>
        <v>0</v>
      </c>
      <c r="AS152" s="157">
        <f t="shared" si="17"/>
        <v>0</v>
      </c>
      <c r="AT152" s="157">
        <f t="shared" si="17"/>
        <v>0</v>
      </c>
      <c r="AU152" s="157">
        <f t="shared" si="17"/>
        <v>0</v>
      </c>
      <c r="AV152" s="157">
        <f t="shared" si="17"/>
        <v>0</v>
      </c>
      <c r="AW152" s="157">
        <f t="shared" si="17"/>
        <v>0</v>
      </c>
      <c r="AX152" s="157">
        <f t="shared" si="17"/>
        <v>0</v>
      </c>
      <c r="AY152" s="157">
        <f t="shared" si="17"/>
        <v>0</v>
      </c>
      <c r="AZ152" s="157">
        <f t="shared" si="17"/>
        <v>0</v>
      </c>
      <c r="BA152" s="157">
        <f t="shared" si="17"/>
        <v>0</v>
      </c>
      <c r="BB152" s="157">
        <f>COUNTIF(BB4:BB150,"c")</f>
        <v>0</v>
      </c>
      <c r="BC152" s="157">
        <f t="shared" si="17"/>
        <v>0</v>
      </c>
      <c r="BD152" s="157">
        <f t="shared" si="17"/>
        <v>0</v>
      </c>
      <c r="BE152" s="157">
        <f t="shared" si="17"/>
        <v>0</v>
      </c>
      <c r="BF152" s="157">
        <f t="shared" si="17"/>
        <v>0</v>
      </c>
      <c r="BG152" s="157">
        <f t="shared" si="17"/>
        <v>0</v>
      </c>
      <c r="BH152" s="157">
        <f t="shared" si="17"/>
        <v>0</v>
      </c>
      <c r="BI152" s="157">
        <f t="shared" si="17"/>
        <v>0</v>
      </c>
      <c r="BJ152" s="157">
        <f t="shared" si="17"/>
        <v>0</v>
      </c>
      <c r="BK152" s="157">
        <f t="shared" si="17"/>
        <v>0</v>
      </c>
      <c r="BL152" s="157">
        <f t="shared" si="17"/>
        <v>0</v>
      </c>
      <c r="BM152" s="142"/>
      <c r="BN152" s="142"/>
    </row>
    <row r="153" spans="1:71" ht="15" customHeight="1" x14ac:dyDescent="0.25">
      <c r="BP153" s="158" t="s">
        <v>53</v>
      </c>
      <c r="BQ153" s="159"/>
      <c r="BR153" s="160"/>
      <c r="BS153" s="73"/>
    </row>
    <row r="154" spans="1:71" x14ac:dyDescent="0.25">
      <c r="E154" s="36"/>
      <c r="K154" s="66"/>
      <c r="L154" s="66"/>
      <c r="BP154" s="161"/>
      <c r="BQ154" s="162"/>
      <c r="BR154" s="163"/>
      <c r="BS154" s="73"/>
    </row>
    <row r="155" spans="1:71" ht="38.25" customHeight="1" x14ac:dyDescent="0.25">
      <c r="E155" s="36"/>
      <c r="BP155" s="164" t="s">
        <v>7</v>
      </c>
      <c r="BQ155" s="164" t="s">
        <v>36</v>
      </c>
      <c r="BR155" s="164" t="s">
        <v>51</v>
      </c>
      <c r="BS155" s="73"/>
    </row>
    <row r="156" spans="1:71" x14ac:dyDescent="0.25">
      <c r="BP156" s="153" t="s">
        <v>44</v>
      </c>
      <c r="BQ156" s="153"/>
      <c r="BR156" s="153"/>
      <c r="BS156" s="73"/>
    </row>
    <row r="157" spans="1:71" x14ac:dyDescent="0.25">
      <c r="BP157" s="153" t="s">
        <v>38</v>
      </c>
      <c r="BQ157" s="153"/>
      <c r="BR157" s="153"/>
      <c r="BS157" s="73"/>
    </row>
    <row r="158" spans="1:71" x14ac:dyDescent="0.25">
      <c r="BP158" s="153" t="s">
        <v>28</v>
      </c>
      <c r="BQ158" s="153"/>
      <c r="BR158" s="153"/>
      <c r="BS158" s="73"/>
    </row>
    <row r="159" spans="1:71" x14ac:dyDescent="0.25">
      <c r="BP159" s="153" t="s">
        <v>26</v>
      </c>
      <c r="BQ159" s="153"/>
      <c r="BR159" s="153"/>
      <c r="BS159" s="73"/>
    </row>
    <row r="160" spans="1:71" x14ac:dyDescent="0.25">
      <c r="BP160" s="153" t="s">
        <v>33</v>
      </c>
      <c r="BQ160" s="153"/>
      <c r="BR160" s="153"/>
      <c r="BS160" s="73"/>
    </row>
    <row r="161" spans="68:71" x14ac:dyDescent="0.25">
      <c r="BP161" s="153" t="s">
        <v>34</v>
      </c>
      <c r="BQ161" s="153"/>
      <c r="BR161" s="153"/>
      <c r="BS161" s="73"/>
    </row>
    <row r="162" spans="68:71" x14ac:dyDescent="0.25">
      <c r="BP162" s="153" t="s">
        <v>35</v>
      </c>
      <c r="BQ162" s="153"/>
      <c r="BR162" s="153"/>
      <c r="BS162" s="73"/>
    </row>
  </sheetData>
  <sheetProtection formatCells="0" formatColumns="0" formatRows="0" insertColumns="0" insertRows="0" sort="0"/>
  <sortState ref="A4:BL150">
    <sortCondition ref="A4"/>
  </sortState>
  <mergeCells count="2">
    <mergeCell ref="A1:B2"/>
    <mergeCell ref="BP153:BR154"/>
  </mergeCells>
  <conditionalFormatting sqref="BO151">
    <cfRule type="cellIs" dxfId="42" priority="42" stopIfTrue="1" operator="equal">
      <formula>"Pb Cahier AS"</formula>
    </cfRule>
    <cfRule type="cellIs" dxfId="41" priority="43" stopIfTrue="1" operator="equal">
      <formula>"Cahier AS OK"</formula>
    </cfRule>
  </conditionalFormatting>
  <conditionalFormatting sqref="G4:BL150">
    <cfRule type="expression" dxfId="40" priority="41" stopIfTrue="1">
      <formula>G$2="E"</formula>
    </cfRule>
  </conditionalFormatting>
  <conditionalFormatting sqref="G4:BL150">
    <cfRule type="expression" dxfId="39" priority="40" stopIfTrue="1">
      <formula>G$2="M"</formula>
    </cfRule>
  </conditionalFormatting>
  <conditionalFormatting sqref="G4:BL150">
    <cfRule type="expression" dxfId="38" priority="39" stopIfTrue="1">
      <formula>G$2="C"</formula>
    </cfRule>
  </conditionalFormatting>
  <conditionalFormatting sqref="E23:E150">
    <cfRule type="cellIs" dxfId="37" priority="16" stopIfTrue="1" operator="equal">
      <formula>"Int"</formula>
    </cfRule>
  </conditionalFormatting>
  <conditionalFormatting sqref="A23:A150">
    <cfRule type="duplicateValues" dxfId="36" priority="987" stopIfTrue="1"/>
  </conditionalFormatting>
  <conditionalFormatting sqref="E4:E7">
    <cfRule type="cellIs" dxfId="35" priority="11" stopIfTrue="1" operator="equal">
      <formula>"Int"</formula>
    </cfRule>
  </conditionalFormatting>
  <conditionalFormatting sqref="A4:A7">
    <cfRule type="duplicateValues" dxfId="34" priority="12" stopIfTrue="1"/>
  </conditionalFormatting>
  <conditionalFormatting sqref="E8:E10">
    <cfRule type="cellIs" dxfId="33" priority="9" stopIfTrue="1" operator="equal">
      <formula>"Int"</formula>
    </cfRule>
  </conditionalFormatting>
  <conditionalFormatting sqref="E11:E14">
    <cfRule type="cellIs" dxfId="32" priority="7" stopIfTrue="1" operator="equal">
      <formula>"Int"</formula>
    </cfRule>
  </conditionalFormatting>
  <conditionalFormatting sqref="A11:A14">
    <cfRule type="duplicateValues" dxfId="31" priority="8" stopIfTrue="1"/>
  </conditionalFormatting>
  <conditionalFormatting sqref="E15:E18">
    <cfRule type="cellIs" dxfId="30" priority="5" stopIfTrue="1" operator="equal">
      <formula>"Int"</formula>
    </cfRule>
  </conditionalFormatting>
  <conditionalFormatting sqref="A15:A18">
    <cfRule type="duplicateValues" dxfId="29" priority="6" stopIfTrue="1"/>
  </conditionalFormatting>
  <conditionalFormatting sqref="E19:E22">
    <cfRule type="cellIs" dxfId="28" priority="3" stopIfTrue="1" operator="equal">
      <formula>"Int"</formula>
    </cfRule>
  </conditionalFormatting>
  <conditionalFormatting sqref="A19:A22">
    <cfRule type="duplicateValues" dxfId="27" priority="4" stopIfTrue="1"/>
  </conditionalFormatting>
  <conditionalFormatting sqref="A8:A10">
    <cfRule type="duplicateValues" dxfId="26" priority="1019" stopIfTrue="1"/>
  </conditionalFormatting>
  <conditionalFormatting sqref="E4:E7">
    <cfRule type="cellIs" dxfId="25" priority="2" stopIfTrue="1" operator="equal">
      <formula>"Int"</formula>
    </cfRule>
  </conditionalFormatting>
  <conditionalFormatting sqref="A4:A7">
    <cfRule type="duplicateValues" dxfId="24" priority="1" stopIfTrue="1"/>
  </conditionalFormatting>
  <dataValidations count="1">
    <dataValidation type="list" allowBlank="1" showInputMessage="1" showErrorMessage="1" sqref="BQ156:BQ162">
      <formula1>"District, Départemental, académique, Interacadémique,CF"</formula1>
    </dataValidation>
  </dataValidations>
  <printOptions horizontalCentered="1" verticalCentered="1"/>
  <pageMargins left="0.23622047244094491" right="0.23622047244094491" top="0.19685039370078741" bottom="0.19685039370078741" header="0.51181102362204722" footer="0.51181102362204722"/>
  <pageSetup paperSize="9" scale="80" firstPageNumber="0" orientation="portrait" r:id="rId1"/>
  <drawing r:id="rId2"/>
  <legacyDrawing r:id="rId3"/>
  <controls>
    <mc:AlternateContent xmlns:mc="http://schemas.openxmlformats.org/markup-compatibility/2006">
      <mc:Choice Requires="x14">
        <control shapeId="55308" r:id="rId4" name="CommandButton3">
          <controlPr defaultSize="0" autoLine="0" r:id="rId5">
            <anchor moveWithCells="1">
              <from>
                <xdr:col>68</xdr:col>
                <xdr:colOff>152400</xdr:colOff>
                <xdr:row>2</xdr:row>
                <xdr:rowOff>523875</xdr:rowOff>
              </from>
              <to>
                <xdr:col>69</xdr:col>
                <xdr:colOff>742950</xdr:colOff>
                <xdr:row>2</xdr:row>
                <xdr:rowOff>1019175</xdr:rowOff>
              </to>
            </anchor>
          </controlPr>
        </control>
      </mc:Choice>
      <mc:Fallback>
        <control shapeId="55308" r:id="rId4" name="CommandButton3"/>
      </mc:Fallback>
    </mc:AlternateContent>
    <mc:AlternateContent xmlns:mc="http://schemas.openxmlformats.org/markup-compatibility/2006">
      <mc:Choice Requires="x14">
        <control shapeId="55307" r:id="rId6" name="CommandButton2">
          <controlPr defaultSize="0" autoLine="0" r:id="rId7">
            <anchor moveWithCells="1">
              <from>
                <xdr:col>66</xdr:col>
                <xdr:colOff>238125</xdr:colOff>
                <xdr:row>2</xdr:row>
                <xdr:rowOff>514350</xdr:rowOff>
              </from>
              <to>
                <xdr:col>68</xdr:col>
                <xdr:colOff>66675</xdr:colOff>
                <xdr:row>2</xdr:row>
                <xdr:rowOff>1009650</xdr:rowOff>
              </to>
            </anchor>
          </controlPr>
        </control>
      </mc:Choice>
      <mc:Fallback>
        <control shapeId="55307" r:id="rId6" name="CommandButton2"/>
      </mc:Fallback>
    </mc:AlternateContent>
    <mc:AlternateContent xmlns:mc="http://schemas.openxmlformats.org/markup-compatibility/2006">
      <mc:Choice Requires="x14">
        <control shapeId="55306" r:id="rId8" name="CommandButton_tri">
          <controlPr defaultSize="0" autoLine="0" r:id="rId9">
            <anchor moveWithCells="1">
              <from>
                <xdr:col>68</xdr:col>
                <xdr:colOff>152400</xdr:colOff>
                <xdr:row>2</xdr:row>
                <xdr:rowOff>19050</xdr:rowOff>
              </from>
              <to>
                <xdr:col>69</xdr:col>
                <xdr:colOff>733425</xdr:colOff>
                <xdr:row>2</xdr:row>
                <xdr:rowOff>504825</xdr:rowOff>
              </to>
            </anchor>
          </controlPr>
        </control>
      </mc:Choice>
      <mc:Fallback>
        <control shapeId="55306" r:id="rId8" name="CommandButton_tri"/>
      </mc:Fallback>
    </mc:AlternateContent>
    <mc:AlternateContent xmlns:mc="http://schemas.openxmlformats.org/markup-compatibility/2006">
      <mc:Choice Requires="x14">
        <control shapeId="55302" r:id="rId10" name="CommandButton_feuil28">
          <controlPr defaultSize="0" autoLine="0" r:id="rId11">
            <anchor moveWithCells="1">
              <from>
                <xdr:col>67</xdr:col>
                <xdr:colOff>419100</xdr:colOff>
                <xdr:row>0</xdr:row>
                <xdr:rowOff>19050</xdr:rowOff>
              </from>
              <to>
                <xdr:col>68</xdr:col>
                <xdr:colOff>1200150</xdr:colOff>
                <xdr:row>2</xdr:row>
                <xdr:rowOff>0</xdr:rowOff>
              </to>
            </anchor>
          </controlPr>
        </control>
      </mc:Choice>
      <mc:Fallback>
        <control shapeId="55302" r:id="rId10" name="CommandButton_feuil28"/>
      </mc:Fallback>
    </mc:AlternateContent>
    <mc:AlternateContent xmlns:mc="http://schemas.openxmlformats.org/markup-compatibility/2006">
      <mc:Choice Requires="x14">
        <control shapeId="55305" r:id="rId12" name="CommandButton1">
          <controlPr defaultSize="0" autoLine="0" r:id="rId13">
            <anchor moveWithCells="1">
              <from>
                <xdr:col>66</xdr:col>
                <xdr:colOff>228600</xdr:colOff>
                <xdr:row>2</xdr:row>
                <xdr:rowOff>19050</xdr:rowOff>
              </from>
              <to>
                <xdr:col>68</xdr:col>
                <xdr:colOff>66675</xdr:colOff>
                <xdr:row>2</xdr:row>
                <xdr:rowOff>504825</xdr:rowOff>
              </to>
            </anchor>
          </controlPr>
        </control>
      </mc:Choice>
      <mc:Fallback>
        <control shapeId="55305" r:id="rId12" name="CommandButton1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20" id="{C2D049D9-2E60-47CF-A9A9-BBC4602A957E}">
            <xm:f>IF(VLOOKUP($A23,'Inscr AS'!$A$4:$K$700,11,TRUE)="non",TRUE,FALSE)</xm:f>
            <x14:dxf>
              <fill>
                <patternFill>
                  <bgColor rgb="FFFF0000"/>
                </patternFill>
              </fill>
            </x14:dxf>
          </x14:cfRule>
          <xm:sqref>A23:A150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9">
    <tabColor rgb="FF800000"/>
  </sheetPr>
  <dimension ref="A1:BS162"/>
  <sheetViews>
    <sheetView zoomScale="85" zoomScaleNormal="85" workbookViewId="0">
      <pane xSplit="6" ySplit="3" topLeftCell="BO43" activePane="bottomRight" state="frozen"/>
      <selection activeCell="AL162" sqref="AL162"/>
      <selection pane="topRight" activeCell="AL162" sqref="AL162"/>
      <selection pane="bottomLeft" activeCell="AL162" sqref="AL162"/>
      <selection pane="bottomRight" activeCell="B47" sqref="B47"/>
    </sheetView>
  </sheetViews>
  <sheetFormatPr baseColWidth="10" defaultColWidth="9.140625" defaultRowHeight="15" x14ac:dyDescent="0.25"/>
  <cols>
    <col min="1" max="1" width="26.7109375" style="59" customWidth="1"/>
    <col min="2" max="2" width="12.42578125" style="59" customWidth="1"/>
    <col min="3" max="5" width="11.140625" style="59" customWidth="1"/>
    <col min="6" max="6" width="12" style="59" customWidth="1"/>
    <col min="7" max="31" width="3.7109375" style="56" customWidth="1"/>
    <col min="32" max="32" width="3.7109375" style="57" customWidth="1"/>
    <col min="33" max="64" width="3.7109375" style="56" customWidth="1"/>
    <col min="65" max="65" width="8.140625" style="59" customWidth="1"/>
    <col min="66" max="66" width="6.7109375" style="59" customWidth="1"/>
    <col min="67" max="67" width="13.7109375" style="56" customWidth="1"/>
    <col min="68" max="68" width="20.28515625" style="56" customWidth="1"/>
    <col min="69" max="69" width="19.7109375" style="56" customWidth="1"/>
    <col min="70" max="70" width="16.85546875" style="56" customWidth="1"/>
    <col min="71" max="16384" width="9.140625" style="56"/>
  </cols>
  <sheetData>
    <row r="1" spans="1:69" ht="11.25" customHeight="1" x14ac:dyDescent="0.25">
      <c r="A1" s="182" t="s">
        <v>54</v>
      </c>
      <c r="B1" s="118"/>
      <c r="C1" s="37"/>
      <c r="D1" s="37"/>
      <c r="E1" s="37"/>
      <c r="F1" s="37"/>
      <c r="G1" s="55"/>
      <c r="AX1" s="58"/>
      <c r="AY1" s="58"/>
    </row>
    <row r="2" spans="1:69" ht="27.75" customHeight="1" x14ac:dyDescent="0.25">
      <c r="A2" s="119"/>
      <c r="B2" s="119"/>
      <c r="C2" s="38"/>
      <c r="D2" s="38"/>
      <c r="E2" s="38"/>
      <c r="F2" s="41"/>
      <c r="G2" s="60" t="str">
        <f t="shared" ref="G2:AL2" si="0">IF(AND(COUNTIF(G4:G150,"E")=0,COUNTIF(G4:G150,"C")=0),"",IF(AND(COUNTIF(G4:G150,"E")&gt;0,COUNTIF(G4:G150,"C")=0),"E",IF(AND(COUNTIF(G4:G150,"E")=0,COUNTIF(G4:G150,"C")&gt;0),"C",IF(AND(COUNTIF(G4:G150,"E")&gt;0,COUNTIF(G4:G150,"C")&gt;0),"M"))))</f>
        <v/>
      </c>
      <c r="H2" s="60" t="str">
        <f t="shared" si="0"/>
        <v/>
      </c>
      <c r="I2" s="60" t="str">
        <f t="shared" si="0"/>
        <v/>
      </c>
      <c r="J2" s="60" t="str">
        <f t="shared" si="0"/>
        <v/>
      </c>
      <c r="K2" s="60" t="str">
        <f t="shared" si="0"/>
        <v/>
      </c>
      <c r="L2" s="60" t="str">
        <f t="shared" si="0"/>
        <v/>
      </c>
      <c r="M2" s="60" t="str">
        <f t="shared" si="0"/>
        <v/>
      </c>
      <c r="N2" s="60" t="str">
        <f t="shared" si="0"/>
        <v/>
      </c>
      <c r="O2" s="60" t="str">
        <f t="shared" si="0"/>
        <v/>
      </c>
      <c r="P2" s="60" t="str">
        <f t="shared" si="0"/>
        <v/>
      </c>
      <c r="Q2" s="60" t="str">
        <f t="shared" si="0"/>
        <v/>
      </c>
      <c r="R2" s="60" t="str">
        <f t="shared" si="0"/>
        <v/>
      </c>
      <c r="S2" s="60" t="str">
        <f t="shared" si="0"/>
        <v/>
      </c>
      <c r="T2" s="60" t="str">
        <f t="shared" si="0"/>
        <v/>
      </c>
      <c r="U2" s="60" t="str">
        <f t="shared" si="0"/>
        <v/>
      </c>
      <c r="V2" s="60" t="str">
        <f t="shared" si="0"/>
        <v/>
      </c>
      <c r="W2" s="60" t="str">
        <f t="shared" si="0"/>
        <v/>
      </c>
      <c r="X2" s="60" t="str">
        <f t="shared" si="0"/>
        <v/>
      </c>
      <c r="Y2" s="60" t="str">
        <f t="shared" si="0"/>
        <v/>
      </c>
      <c r="Z2" s="60" t="str">
        <f t="shared" si="0"/>
        <v/>
      </c>
      <c r="AA2" s="60" t="str">
        <f t="shared" si="0"/>
        <v/>
      </c>
      <c r="AB2" s="60" t="str">
        <f t="shared" si="0"/>
        <v/>
      </c>
      <c r="AC2" s="60" t="str">
        <f t="shared" si="0"/>
        <v/>
      </c>
      <c r="AD2" s="60" t="str">
        <f t="shared" si="0"/>
        <v/>
      </c>
      <c r="AE2" s="60" t="str">
        <f t="shared" si="0"/>
        <v/>
      </c>
      <c r="AF2" s="60" t="str">
        <f t="shared" si="0"/>
        <v/>
      </c>
      <c r="AG2" s="60" t="str">
        <f t="shared" si="0"/>
        <v/>
      </c>
      <c r="AH2" s="60" t="str">
        <f t="shared" si="0"/>
        <v/>
      </c>
      <c r="AI2" s="60" t="str">
        <f t="shared" si="0"/>
        <v/>
      </c>
      <c r="AJ2" s="60" t="str">
        <f t="shared" si="0"/>
        <v/>
      </c>
      <c r="AK2" s="60" t="str">
        <f t="shared" si="0"/>
        <v/>
      </c>
      <c r="AL2" s="60" t="str">
        <f t="shared" si="0"/>
        <v/>
      </c>
      <c r="AM2" s="60" t="str">
        <f t="shared" ref="AM2:BL2" si="1">IF(AND(COUNTIF(AM4:AM150,"E")=0,COUNTIF(AM4:AM150,"C")=0),"",IF(AND(COUNTIF(AM4:AM150,"E")&gt;0,COUNTIF(AM4:AM150,"C")=0),"E",IF(AND(COUNTIF(AM4:AM150,"E")=0,COUNTIF(AM4:AM150,"C")&gt;0),"C",IF(AND(COUNTIF(AM4:AM150,"E")&gt;0,COUNTIF(AM4:AM150,"C")&gt;0),"M"))))</f>
        <v/>
      </c>
      <c r="AN2" s="60" t="str">
        <f t="shared" si="1"/>
        <v/>
      </c>
      <c r="AO2" s="60" t="str">
        <f t="shared" si="1"/>
        <v/>
      </c>
      <c r="AP2" s="60" t="str">
        <f t="shared" si="1"/>
        <v/>
      </c>
      <c r="AQ2" s="60" t="str">
        <f t="shared" si="1"/>
        <v/>
      </c>
      <c r="AR2" s="60" t="str">
        <f t="shared" si="1"/>
        <v/>
      </c>
      <c r="AS2" s="60" t="str">
        <f t="shared" si="1"/>
        <v/>
      </c>
      <c r="AT2" s="60" t="str">
        <f t="shared" si="1"/>
        <v/>
      </c>
      <c r="AU2" s="60" t="str">
        <f t="shared" si="1"/>
        <v/>
      </c>
      <c r="AV2" s="60" t="str">
        <f t="shared" si="1"/>
        <v/>
      </c>
      <c r="AW2" s="60" t="str">
        <f t="shared" si="1"/>
        <v/>
      </c>
      <c r="AX2" s="60" t="str">
        <f t="shared" si="1"/>
        <v/>
      </c>
      <c r="AY2" s="60" t="str">
        <f t="shared" si="1"/>
        <v/>
      </c>
      <c r="AZ2" s="60" t="str">
        <f t="shared" si="1"/>
        <v/>
      </c>
      <c r="BA2" s="60" t="str">
        <f t="shared" si="1"/>
        <v/>
      </c>
      <c r="BB2" s="60" t="str">
        <f>IF(AND(COUNTIF(BB4:BB150,"E")=0,COUNTIF(BB4:BB150,"C")=0),"",IF(AND(COUNTIF(BB4:BB150,"E")&gt;0,COUNTIF(BB4:BB150,"C")=0),"E",IF(AND(COUNTIF(BB4:BB150,"E")=0,COUNTIF(BB4:BB150,"C")&gt;0),"C",IF(AND(COUNTIF(BB4:BB150,"E")&gt;0,COUNTIF(BB4:BB150,"C")&gt;0),"M"))))</f>
        <v/>
      </c>
      <c r="BC2" s="60" t="str">
        <f t="shared" si="1"/>
        <v/>
      </c>
      <c r="BD2" s="60" t="str">
        <f t="shared" si="1"/>
        <v/>
      </c>
      <c r="BE2" s="60" t="str">
        <f t="shared" si="1"/>
        <v/>
      </c>
      <c r="BF2" s="60" t="str">
        <f t="shared" si="1"/>
        <v/>
      </c>
      <c r="BG2" s="60" t="str">
        <f t="shared" si="1"/>
        <v/>
      </c>
      <c r="BH2" s="60" t="str">
        <f t="shared" si="1"/>
        <v/>
      </c>
      <c r="BI2" s="60" t="str">
        <f t="shared" si="1"/>
        <v/>
      </c>
      <c r="BJ2" s="60" t="str">
        <f t="shared" si="1"/>
        <v/>
      </c>
      <c r="BK2" s="60" t="str">
        <f t="shared" si="1"/>
        <v/>
      </c>
      <c r="BL2" s="60" t="str">
        <f t="shared" si="1"/>
        <v/>
      </c>
    </row>
    <row r="3" spans="1:69" ht="81.75" customHeight="1" x14ac:dyDescent="0.25">
      <c r="A3" s="183" t="s">
        <v>0</v>
      </c>
      <c r="B3" s="184" t="s">
        <v>2</v>
      </c>
      <c r="C3" s="184" t="s">
        <v>10</v>
      </c>
      <c r="D3" s="183" t="s">
        <v>1</v>
      </c>
      <c r="E3" s="183" t="s">
        <v>31</v>
      </c>
      <c r="F3" s="185" t="s">
        <v>7</v>
      </c>
      <c r="G3" s="186"/>
      <c r="H3" s="186"/>
      <c r="I3" s="186"/>
      <c r="J3" s="186"/>
      <c r="K3" s="186"/>
      <c r="L3" s="186"/>
      <c r="M3" s="186"/>
      <c r="N3" s="186"/>
      <c r="O3" s="186"/>
      <c r="P3" s="186"/>
      <c r="Q3" s="186"/>
      <c r="R3" s="186"/>
      <c r="S3" s="186"/>
      <c r="T3" s="186"/>
      <c r="U3" s="186"/>
      <c r="V3" s="186"/>
      <c r="W3" s="186"/>
      <c r="X3" s="186"/>
      <c r="Y3" s="186"/>
      <c r="Z3" s="186"/>
      <c r="AA3" s="186"/>
      <c r="AB3" s="186"/>
      <c r="AC3" s="186"/>
      <c r="AD3" s="186"/>
      <c r="AE3" s="186"/>
      <c r="AF3" s="186"/>
      <c r="AG3" s="186"/>
      <c r="AH3" s="186"/>
      <c r="AI3" s="186"/>
      <c r="AJ3" s="186"/>
      <c r="AK3" s="186"/>
      <c r="AL3" s="186"/>
      <c r="AM3" s="186"/>
      <c r="AN3" s="186"/>
      <c r="AO3" s="186"/>
      <c r="AP3" s="186"/>
      <c r="AQ3" s="186"/>
      <c r="AR3" s="186"/>
      <c r="AS3" s="186"/>
      <c r="AT3" s="186"/>
      <c r="AU3" s="186"/>
      <c r="AV3" s="186"/>
      <c r="AW3" s="186"/>
      <c r="AX3" s="186"/>
      <c r="AY3" s="186"/>
      <c r="AZ3" s="186"/>
      <c r="BA3" s="186"/>
      <c r="BB3" s="186"/>
      <c r="BC3" s="186"/>
      <c r="BD3" s="186"/>
      <c r="BE3" s="186"/>
      <c r="BF3" s="186"/>
      <c r="BG3" s="186"/>
      <c r="BH3" s="186"/>
      <c r="BI3" s="186"/>
      <c r="BJ3" s="186"/>
      <c r="BK3" s="186"/>
      <c r="BL3" s="186"/>
      <c r="BM3" s="187" t="s">
        <v>17</v>
      </c>
      <c r="BN3" s="187" t="s">
        <v>18</v>
      </c>
    </row>
    <row r="4" spans="1:69" ht="18" customHeight="1" x14ac:dyDescent="0.25">
      <c r="A4" s="31"/>
      <c r="B4" s="26"/>
      <c r="C4" s="29"/>
      <c r="D4" s="2"/>
      <c r="E4" s="4"/>
      <c r="F4" s="188" t="str">
        <f>IF(B4="","",IF(C4="F",INDEX(Barèmes!$A$1:$A$7,MATCH((YEAR($B4)),Barèmes!$B$1:$B$7,-1)),INDEX(Barèmes!$C$1:$C$7,MATCH((YEAR($B4)),Barèmes!$B$1:$B$7,-1))))</f>
        <v/>
      </c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  <c r="AP4" s="61"/>
      <c r="AQ4" s="61"/>
      <c r="AR4" s="61"/>
      <c r="AS4" s="61"/>
      <c r="AT4" s="61"/>
      <c r="AU4" s="61"/>
      <c r="AV4" s="61"/>
      <c r="AW4" s="61"/>
      <c r="AX4" s="61"/>
      <c r="AY4" s="61"/>
      <c r="AZ4" s="61"/>
      <c r="BA4" s="61"/>
      <c r="BB4" s="61"/>
      <c r="BC4" s="61"/>
      <c r="BD4" s="61"/>
      <c r="BE4" s="61"/>
      <c r="BF4" s="61"/>
      <c r="BG4" s="61"/>
      <c r="BH4" s="61"/>
      <c r="BI4" s="61"/>
      <c r="BJ4" s="61"/>
      <c r="BK4" s="61"/>
      <c r="BL4" s="61"/>
      <c r="BM4" s="190">
        <f t="shared" ref="BM4:BM35" si="2">SUM((SUM(COUNTIF(G4:BL4,"E"))),SUM(COUNTIF(G4:BL4,"c")))</f>
        <v>0</v>
      </c>
      <c r="BN4" s="190">
        <f t="shared" ref="BN4:BN35" si="3">SUM(COUNTIF(G4:BL4,"c"))</f>
        <v>0</v>
      </c>
    </row>
    <row r="5" spans="1:69" ht="18" customHeight="1" x14ac:dyDescent="0.25">
      <c r="A5" s="31"/>
      <c r="B5" s="26"/>
      <c r="C5" s="29"/>
      <c r="D5" s="2"/>
      <c r="E5" s="4"/>
      <c r="F5" s="188" t="str">
        <f>IF(B5="","",IF(C5="F",INDEX(Barèmes!$A$1:$A$7,MATCH((YEAR($B5)),Barèmes!$B$1:$B$7,-1)),INDEX(Barèmes!$C$1:$C$7,MATCH((YEAR($B5)),Barèmes!$B$1:$B$7,-1))))</f>
        <v/>
      </c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  <c r="BM5" s="190">
        <f t="shared" si="2"/>
        <v>0</v>
      </c>
      <c r="BN5" s="190">
        <f t="shared" si="3"/>
        <v>0</v>
      </c>
    </row>
    <row r="6" spans="1:69" ht="18" customHeight="1" x14ac:dyDescent="0.25">
      <c r="A6" s="31"/>
      <c r="B6" s="26"/>
      <c r="C6" s="29"/>
      <c r="D6" s="2"/>
      <c r="E6" s="4"/>
      <c r="F6" s="188" t="str">
        <f>IF(B6="","",IF(C6="F",INDEX(Barèmes!$A$1:$A$7,MATCH((YEAR($B6)),Barèmes!$B$1:$B$7,-1)),INDEX(Barèmes!$C$1:$C$7,MATCH((YEAR($B6)),Barèmes!$B$1:$B$7,-1))))</f>
        <v/>
      </c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AV6" s="61"/>
      <c r="AW6" s="61"/>
      <c r="AX6" s="61"/>
      <c r="AY6" s="61"/>
      <c r="AZ6" s="61"/>
      <c r="BA6" s="61"/>
      <c r="BB6" s="61"/>
      <c r="BC6" s="61"/>
      <c r="BD6" s="61"/>
      <c r="BE6" s="61"/>
      <c r="BF6" s="61"/>
      <c r="BG6" s="61"/>
      <c r="BH6" s="61"/>
      <c r="BI6" s="61"/>
      <c r="BJ6" s="61"/>
      <c r="BK6" s="61"/>
      <c r="BL6" s="61"/>
      <c r="BM6" s="190">
        <f t="shared" si="2"/>
        <v>0</v>
      </c>
      <c r="BN6" s="190">
        <f t="shared" si="3"/>
        <v>0</v>
      </c>
    </row>
    <row r="7" spans="1:69" ht="18" customHeight="1" x14ac:dyDescent="0.25">
      <c r="A7" s="31"/>
      <c r="B7" s="26"/>
      <c r="C7" s="29"/>
      <c r="D7" s="2"/>
      <c r="E7" s="4"/>
      <c r="F7" s="188" t="str">
        <f>IF(B7="","",IF(C7="F",INDEX(Barèmes!$A$1:$A$7,MATCH((YEAR($B7)),Barèmes!$B$1:$B$7,-1)),INDEX(Barèmes!$C$1:$C$7,MATCH((YEAR($B7)),Barèmes!$B$1:$B$7,-1))))</f>
        <v/>
      </c>
      <c r="G7" s="61"/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1"/>
      <c r="AI7" s="61"/>
      <c r="AJ7" s="61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61"/>
      <c r="AW7" s="61"/>
      <c r="AX7" s="61"/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  <c r="BL7" s="61"/>
      <c r="BM7" s="190">
        <f t="shared" si="2"/>
        <v>0</v>
      </c>
      <c r="BN7" s="190">
        <f t="shared" si="3"/>
        <v>0</v>
      </c>
    </row>
    <row r="8" spans="1:69" ht="18" customHeight="1" x14ac:dyDescent="0.25">
      <c r="A8" s="67"/>
      <c r="B8" s="42"/>
      <c r="C8" s="43"/>
      <c r="D8" s="43"/>
      <c r="E8" s="43"/>
      <c r="F8" s="188" t="str">
        <f>IF(B8="","",IF(C8="F",INDEX(Barèmes!$A$1:$A$7,MATCH((YEAR($B8)),Barèmes!$B$1:$B$7,-1)),INDEX(Barèmes!$C$1:$C$7,MATCH((YEAR($B8)),Barèmes!$B$1:$B$7,-1))))</f>
        <v/>
      </c>
      <c r="G8" s="61"/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61"/>
      <c r="AV8" s="61"/>
      <c r="AW8" s="61"/>
      <c r="AX8" s="61"/>
      <c r="AY8" s="61"/>
      <c r="AZ8" s="61"/>
      <c r="BA8" s="61"/>
      <c r="BB8" s="61"/>
      <c r="BC8" s="61"/>
      <c r="BD8" s="61"/>
      <c r="BE8" s="61"/>
      <c r="BF8" s="61"/>
      <c r="BG8" s="61"/>
      <c r="BH8" s="61"/>
      <c r="BI8" s="61"/>
      <c r="BJ8" s="61"/>
      <c r="BK8" s="61"/>
      <c r="BL8" s="61"/>
      <c r="BM8" s="190">
        <f t="shared" si="2"/>
        <v>0</v>
      </c>
      <c r="BN8" s="190">
        <f t="shared" si="3"/>
        <v>0</v>
      </c>
    </row>
    <row r="9" spans="1:69" ht="18" customHeight="1" x14ac:dyDescent="0.25">
      <c r="A9" s="67"/>
      <c r="B9" s="42"/>
      <c r="C9" s="43"/>
      <c r="D9" s="43"/>
      <c r="E9" s="43"/>
      <c r="F9" s="188" t="str">
        <f>IF(B9="","",IF(C9="F",INDEX(Barèmes!$A$1:$A$7,MATCH((YEAR($B9)),Barèmes!$B$1:$B$7,-1)),INDEX(Barèmes!$C$1:$C$7,MATCH((YEAR($B9)),Barèmes!$B$1:$B$7,-1))))</f>
        <v/>
      </c>
      <c r="G9" s="61"/>
      <c r="H9" s="61"/>
      <c r="I9" s="61"/>
      <c r="J9" s="61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  <c r="AA9" s="61"/>
      <c r="AB9" s="61"/>
      <c r="AC9" s="61"/>
      <c r="AD9" s="61"/>
      <c r="AE9" s="61"/>
      <c r="AF9" s="61"/>
      <c r="AG9" s="61"/>
      <c r="AH9" s="61"/>
      <c r="AI9" s="61"/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61"/>
      <c r="AX9" s="61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1"/>
      <c r="BJ9" s="61"/>
      <c r="BK9" s="61"/>
      <c r="BL9" s="61"/>
      <c r="BM9" s="190">
        <f t="shared" si="2"/>
        <v>0</v>
      </c>
      <c r="BN9" s="190">
        <f t="shared" si="3"/>
        <v>0</v>
      </c>
      <c r="BQ9" s="62"/>
    </row>
    <row r="10" spans="1:69" ht="18" customHeight="1" x14ac:dyDescent="0.25">
      <c r="A10" s="67"/>
      <c r="B10" s="42"/>
      <c r="C10" s="43"/>
      <c r="D10" s="43"/>
      <c r="E10" s="43"/>
      <c r="F10" s="188" t="str">
        <f>IF(B10="","",IF(C10="F",INDEX(Barèmes!$A$1:$A$7,MATCH((YEAR($B10)),Barèmes!$B$1:$B$7,-1)),INDEX(Barèmes!$C$1:$C$7,MATCH((YEAR($B10)),Barèmes!$B$1:$B$7,-1))))</f>
        <v/>
      </c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1"/>
      <c r="V10" s="61"/>
      <c r="W10" s="61"/>
      <c r="X10" s="61"/>
      <c r="Y10" s="61"/>
      <c r="Z10" s="61"/>
      <c r="AA10" s="61"/>
      <c r="AB10" s="61"/>
      <c r="AC10" s="61"/>
      <c r="AD10" s="61"/>
      <c r="AE10" s="61"/>
      <c r="AF10" s="61"/>
      <c r="AG10" s="61"/>
      <c r="AH10" s="61"/>
      <c r="AI10" s="61"/>
      <c r="AJ10" s="61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61"/>
      <c r="AX10" s="61"/>
      <c r="AY10" s="61"/>
      <c r="AZ10" s="61"/>
      <c r="BA10" s="61"/>
      <c r="BB10" s="61"/>
      <c r="BC10" s="61"/>
      <c r="BD10" s="61"/>
      <c r="BE10" s="61"/>
      <c r="BF10" s="61"/>
      <c r="BG10" s="61"/>
      <c r="BH10" s="61"/>
      <c r="BI10" s="61"/>
      <c r="BJ10" s="61"/>
      <c r="BK10" s="61"/>
      <c r="BL10" s="61"/>
      <c r="BM10" s="190">
        <f t="shared" si="2"/>
        <v>0</v>
      </c>
      <c r="BN10" s="190">
        <f t="shared" si="3"/>
        <v>0</v>
      </c>
      <c r="BQ10" s="62"/>
    </row>
    <row r="11" spans="1:69" ht="18" customHeight="1" x14ac:dyDescent="0.25">
      <c r="A11" s="67"/>
      <c r="B11" s="42"/>
      <c r="C11" s="43"/>
      <c r="D11" s="43"/>
      <c r="E11" s="43"/>
      <c r="F11" s="188" t="str">
        <f>IF(B11="","",IF(C11="F",INDEX(Barèmes!$A$1:$A$7,MATCH((YEAR($B11)),Barèmes!$B$1:$B$7,-1)),INDEX(Barèmes!$C$1:$C$7,MATCH((YEAR($B11)),Barèmes!$B$1:$B$7,-1))))</f>
        <v/>
      </c>
      <c r="G11" s="61"/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/>
      <c r="AJ11" s="61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61"/>
      <c r="AX11" s="61"/>
      <c r="AY11" s="61"/>
      <c r="AZ11" s="61"/>
      <c r="BA11" s="61"/>
      <c r="BB11" s="61"/>
      <c r="BC11" s="61"/>
      <c r="BD11" s="61"/>
      <c r="BE11" s="61"/>
      <c r="BF11" s="61"/>
      <c r="BG11" s="61"/>
      <c r="BH11" s="61"/>
      <c r="BI11" s="61"/>
      <c r="BJ11" s="61"/>
      <c r="BK11" s="61"/>
      <c r="BL11" s="61"/>
      <c r="BM11" s="190">
        <f t="shared" si="2"/>
        <v>0</v>
      </c>
      <c r="BN11" s="190">
        <f t="shared" si="3"/>
        <v>0</v>
      </c>
      <c r="BQ11" s="62"/>
    </row>
    <row r="12" spans="1:69" ht="18" customHeight="1" x14ac:dyDescent="0.25">
      <c r="A12" s="67"/>
      <c r="B12" s="42"/>
      <c r="C12" s="43"/>
      <c r="D12" s="43"/>
      <c r="E12" s="43"/>
      <c r="F12" s="188" t="str">
        <f>IF(B12="","",IF(C12="F",INDEX(Barèmes!$A$1:$A$7,MATCH((YEAR($B12)),Barèmes!$B$1:$B$7,-1)),INDEX(Barèmes!$C$1:$C$7,MATCH((YEAR($B12)),Barèmes!$B$1:$B$7,-1))))</f>
        <v/>
      </c>
      <c r="G12" s="61"/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I12" s="61"/>
      <c r="AJ12" s="61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61"/>
      <c r="AX12" s="61"/>
      <c r="AY12" s="61"/>
      <c r="AZ12" s="61"/>
      <c r="BA12" s="61"/>
      <c r="BB12" s="61"/>
      <c r="BC12" s="61"/>
      <c r="BD12" s="61"/>
      <c r="BE12" s="61"/>
      <c r="BF12" s="61"/>
      <c r="BG12" s="61"/>
      <c r="BH12" s="61"/>
      <c r="BI12" s="61"/>
      <c r="BJ12" s="61"/>
      <c r="BK12" s="61"/>
      <c r="BL12" s="61"/>
      <c r="BM12" s="190">
        <f t="shared" si="2"/>
        <v>0</v>
      </c>
      <c r="BN12" s="190">
        <f t="shared" si="3"/>
        <v>0</v>
      </c>
      <c r="BQ12" s="62"/>
    </row>
    <row r="13" spans="1:69" ht="18" customHeight="1" x14ac:dyDescent="0.25">
      <c r="A13" s="67"/>
      <c r="B13" s="42"/>
      <c r="C13" s="43"/>
      <c r="D13" s="43"/>
      <c r="E13" s="43"/>
      <c r="F13" s="188" t="str">
        <f>IF(B13="","",IF(C13="F",INDEX(Barèmes!$A$1:$A$7,MATCH((YEAR($B13)),Barèmes!$B$1:$B$7,-1)),INDEX(Barèmes!$C$1:$C$7,MATCH((YEAR($B13)),Barèmes!$B$1:$B$7,-1))))</f>
        <v/>
      </c>
      <c r="G13" s="61"/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61"/>
      <c r="AI13" s="61"/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61"/>
      <c r="AX13" s="61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  <c r="BJ13" s="61"/>
      <c r="BK13" s="61"/>
      <c r="BL13" s="61"/>
      <c r="BM13" s="190">
        <f t="shared" si="2"/>
        <v>0</v>
      </c>
      <c r="BN13" s="190">
        <f t="shared" si="3"/>
        <v>0</v>
      </c>
      <c r="BQ13" s="62"/>
    </row>
    <row r="14" spans="1:69" ht="18" customHeight="1" x14ac:dyDescent="0.25">
      <c r="A14" s="67"/>
      <c r="B14" s="42"/>
      <c r="C14" s="43"/>
      <c r="D14" s="43"/>
      <c r="E14" s="43"/>
      <c r="F14" s="188" t="str">
        <f>IF(B14="","",IF(C14="F",INDEX(Barèmes!$A$1:$A$7,MATCH((YEAR($B14)),Barèmes!$B$1:$B$7,-1)),INDEX(Barèmes!$C$1:$C$7,MATCH((YEAR($B14)),Barèmes!$B$1:$B$7,-1))))</f>
        <v/>
      </c>
      <c r="G14" s="61"/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1"/>
      <c r="AB14" s="61"/>
      <c r="AC14" s="61"/>
      <c r="AD14" s="61"/>
      <c r="AE14" s="61"/>
      <c r="AF14" s="61"/>
      <c r="AG14" s="61"/>
      <c r="AH14" s="61"/>
      <c r="AI14" s="61"/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61"/>
      <c r="AX14" s="61"/>
      <c r="AY14" s="61"/>
      <c r="AZ14" s="61"/>
      <c r="BA14" s="61"/>
      <c r="BB14" s="61"/>
      <c r="BC14" s="61"/>
      <c r="BD14" s="61"/>
      <c r="BE14" s="61"/>
      <c r="BF14" s="61"/>
      <c r="BG14" s="61"/>
      <c r="BH14" s="61"/>
      <c r="BI14" s="61"/>
      <c r="BJ14" s="61"/>
      <c r="BK14" s="61"/>
      <c r="BL14" s="61"/>
      <c r="BM14" s="190">
        <f t="shared" si="2"/>
        <v>0</v>
      </c>
      <c r="BN14" s="190">
        <f t="shared" si="3"/>
        <v>0</v>
      </c>
    </row>
    <row r="15" spans="1:69" ht="18" customHeight="1" x14ac:dyDescent="0.25">
      <c r="A15" s="67"/>
      <c r="B15" s="42"/>
      <c r="C15" s="43"/>
      <c r="D15" s="43"/>
      <c r="E15" s="43"/>
      <c r="F15" s="188" t="str">
        <f>IF(B15="","",IF(C15="F",INDEX(Barèmes!$A$1:$A$7,MATCH((YEAR($B15)),Barèmes!$B$1:$B$7,-1)),INDEX(Barèmes!$C$1:$C$7,MATCH((YEAR($B15)),Barèmes!$B$1:$B$7,-1))))</f>
        <v/>
      </c>
      <c r="G15" s="61"/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61"/>
      <c r="AU15" s="61"/>
      <c r="AV15" s="61"/>
      <c r="AW15" s="61"/>
      <c r="AX15" s="61"/>
      <c r="AY15" s="61"/>
      <c r="AZ15" s="61"/>
      <c r="BA15" s="61"/>
      <c r="BB15" s="61"/>
      <c r="BC15" s="61"/>
      <c r="BD15" s="61"/>
      <c r="BE15" s="61"/>
      <c r="BF15" s="61"/>
      <c r="BG15" s="61"/>
      <c r="BH15" s="61"/>
      <c r="BI15" s="61"/>
      <c r="BJ15" s="61"/>
      <c r="BK15" s="61"/>
      <c r="BL15" s="61"/>
      <c r="BM15" s="190">
        <f t="shared" si="2"/>
        <v>0</v>
      </c>
      <c r="BN15" s="190">
        <f t="shared" si="3"/>
        <v>0</v>
      </c>
    </row>
    <row r="16" spans="1:69" ht="18" customHeight="1" x14ac:dyDescent="0.25">
      <c r="A16" s="67"/>
      <c r="B16" s="42"/>
      <c r="C16" s="43"/>
      <c r="D16" s="43"/>
      <c r="E16" s="43"/>
      <c r="F16" s="188" t="str">
        <f>IF(B16="","",IF(C16="F",INDEX(Barèmes!$A$1:$A$7,MATCH((YEAR($B16)),Barèmes!$B$1:$B$7,-1)),INDEX(Barèmes!$C$1:$C$7,MATCH((YEAR($B16)),Barèmes!$B$1:$B$7,-1))))</f>
        <v/>
      </c>
      <c r="G16" s="61"/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G16" s="61"/>
      <c r="AH16" s="61"/>
      <c r="AI16" s="61"/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61"/>
      <c r="AX16" s="61"/>
      <c r="AY16" s="61"/>
      <c r="AZ16" s="61"/>
      <c r="BA16" s="61"/>
      <c r="BB16" s="61"/>
      <c r="BC16" s="61"/>
      <c r="BD16" s="61"/>
      <c r="BE16" s="61"/>
      <c r="BF16" s="61"/>
      <c r="BG16" s="61"/>
      <c r="BH16" s="61"/>
      <c r="BI16" s="61"/>
      <c r="BJ16" s="61"/>
      <c r="BK16" s="61"/>
      <c r="BL16" s="61"/>
      <c r="BM16" s="190">
        <f t="shared" si="2"/>
        <v>0</v>
      </c>
      <c r="BN16" s="190">
        <f t="shared" si="3"/>
        <v>0</v>
      </c>
    </row>
    <row r="17" spans="1:70" ht="18" customHeight="1" x14ac:dyDescent="0.25">
      <c r="A17" s="67"/>
      <c r="B17" s="42"/>
      <c r="C17" s="43"/>
      <c r="D17" s="43"/>
      <c r="E17" s="43"/>
      <c r="F17" s="188" t="str">
        <f>IF(B17="","",IF(C17="F",INDEX(Barèmes!$A$1:$A$7,MATCH((YEAR($B17)),Barèmes!$B$1:$B$7,-1)),INDEX(Barèmes!$C$1:$C$7,MATCH((YEAR($B17)),Barèmes!$B$1:$B$7,-1))))</f>
        <v/>
      </c>
      <c r="G17" s="61"/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61"/>
      <c r="AE17" s="61"/>
      <c r="AF17" s="61"/>
      <c r="AG17" s="61"/>
      <c r="AH17" s="61"/>
      <c r="AI17" s="61"/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61"/>
      <c r="AU17" s="61"/>
      <c r="AV17" s="61"/>
      <c r="AW17" s="61"/>
      <c r="AX17" s="61"/>
      <c r="AY17" s="61"/>
      <c r="AZ17" s="61"/>
      <c r="BA17" s="61"/>
      <c r="BB17" s="61"/>
      <c r="BC17" s="61"/>
      <c r="BD17" s="61"/>
      <c r="BE17" s="61"/>
      <c r="BF17" s="61"/>
      <c r="BG17" s="61"/>
      <c r="BH17" s="61"/>
      <c r="BI17" s="61"/>
      <c r="BJ17" s="61"/>
      <c r="BK17" s="61"/>
      <c r="BL17" s="61"/>
      <c r="BM17" s="190">
        <f t="shared" si="2"/>
        <v>0</v>
      </c>
      <c r="BN17" s="190">
        <f t="shared" si="3"/>
        <v>0</v>
      </c>
    </row>
    <row r="18" spans="1:70" ht="18" customHeight="1" x14ac:dyDescent="0.25">
      <c r="A18" s="67"/>
      <c r="B18" s="42"/>
      <c r="C18" s="43"/>
      <c r="D18" s="43"/>
      <c r="E18" s="43"/>
      <c r="F18" s="188" t="str">
        <f>IF(B18="","",IF(C18="F",INDEX(Barèmes!$A$1:$A$7,MATCH((YEAR($B18)),Barèmes!$B$1:$B$7,-1)),INDEX(Barèmes!$C$1:$C$7,MATCH((YEAR($B18)),Barèmes!$B$1:$B$7,-1))))</f>
        <v/>
      </c>
      <c r="G18" s="61"/>
      <c r="H18" s="61"/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61"/>
      <c r="AX18" s="61"/>
      <c r="AY18" s="61"/>
      <c r="AZ18" s="61"/>
      <c r="BA18" s="61"/>
      <c r="BB18" s="61"/>
      <c r="BC18" s="61"/>
      <c r="BD18" s="61"/>
      <c r="BE18" s="61"/>
      <c r="BF18" s="61"/>
      <c r="BG18" s="61"/>
      <c r="BH18" s="61"/>
      <c r="BI18" s="61"/>
      <c r="BJ18" s="61"/>
      <c r="BK18" s="61"/>
      <c r="BL18" s="61"/>
      <c r="BM18" s="190">
        <f t="shared" si="2"/>
        <v>0</v>
      </c>
      <c r="BN18" s="190">
        <f t="shared" si="3"/>
        <v>0</v>
      </c>
    </row>
    <row r="19" spans="1:70" ht="18" customHeight="1" x14ac:dyDescent="0.25">
      <c r="A19" s="67"/>
      <c r="B19" s="42"/>
      <c r="C19" s="43"/>
      <c r="D19" s="43"/>
      <c r="E19" s="43"/>
      <c r="F19" s="188" t="str">
        <f>IF(B19="","",IF(C19="F",INDEX(Barèmes!$A$1:$A$7,MATCH((YEAR($B19)),Barèmes!$B$1:$B$7,-1)),INDEX(Barèmes!$C$1:$C$7,MATCH((YEAR($B19)),Barèmes!$B$1:$B$7,-1))))</f>
        <v/>
      </c>
      <c r="G19" s="61"/>
      <c r="H19" s="61"/>
      <c r="I19" s="61"/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G19" s="61"/>
      <c r="AH19" s="61"/>
      <c r="AI19" s="61"/>
      <c r="AJ19" s="61"/>
      <c r="AK19" s="61"/>
      <c r="AL19" s="61"/>
      <c r="AM19" s="61"/>
      <c r="AN19" s="61"/>
      <c r="AO19" s="61"/>
      <c r="AP19" s="61"/>
      <c r="AQ19" s="61"/>
      <c r="AR19" s="61"/>
      <c r="AS19" s="61"/>
      <c r="AT19" s="61"/>
      <c r="AU19" s="61"/>
      <c r="AV19" s="61"/>
      <c r="AW19" s="61"/>
      <c r="AX19" s="61"/>
      <c r="AY19" s="61"/>
      <c r="AZ19" s="61"/>
      <c r="BA19" s="61"/>
      <c r="BB19" s="61"/>
      <c r="BC19" s="61"/>
      <c r="BD19" s="61"/>
      <c r="BE19" s="61"/>
      <c r="BF19" s="61"/>
      <c r="BG19" s="61"/>
      <c r="BH19" s="61"/>
      <c r="BI19" s="61"/>
      <c r="BJ19" s="61"/>
      <c r="BK19" s="61"/>
      <c r="BL19" s="61"/>
      <c r="BM19" s="190">
        <f t="shared" si="2"/>
        <v>0</v>
      </c>
      <c r="BN19" s="190">
        <f t="shared" si="3"/>
        <v>0</v>
      </c>
    </row>
    <row r="20" spans="1:70" ht="18" customHeight="1" x14ac:dyDescent="0.25">
      <c r="A20" s="67"/>
      <c r="B20" s="42"/>
      <c r="C20" s="43"/>
      <c r="D20" s="43"/>
      <c r="E20" s="43"/>
      <c r="F20" s="188" t="str">
        <f>IF(B20="","",IF(C20="F",INDEX(Barèmes!$A$1:$A$7,MATCH((YEAR($B20)),Barèmes!$B$1:$B$7,-1)),INDEX(Barèmes!$C$1:$C$7,MATCH((YEAR($B20)),Barèmes!$B$1:$B$7,-1))))</f>
        <v/>
      </c>
      <c r="G20" s="61"/>
      <c r="H20" s="61"/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  <c r="AE20" s="61"/>
      <c r="AF20" s="61"/>
      <c r="AG20" s="61"/>
      <c r="AH20" s="61"/>
      <c r="AI20" s="61"/>
      <c r="AJ20" s="61"/>
      <c r="AK20" s="61"/>
      <c r="AL20" s="61"/>
      <c r="AM20" s="61"/>
      <c r="AN20" s="61"/>
      <c r="AO20" s="61"/>
      <c r="AP20" s="61"/>
      <c r="AQ20" s="61"/>
      <c r="AR20" s="61"/>
      <c r="AS20" s="61"/>
      <c r="AT20" s="61"/>
      <c r="AU20" s="61"/>
      <c r="AV20" s="61"/>
      <c r="AW20" s="61"/>
      <c r="AX20" s="61"/>
      <c r="AY20" s="61"/>
      <c r="AZ20" s="61"/>
      <c r="BA20" s="61"/>
      <c r="BB20" s="61"/>
      <c r="BC20" s="61"/>
      <c r="BD20" s="61"/>
      <c r="BE20" s="61"/>
      <c r="BF20" s="61"/>
      <c r="BG20" s="61"/>
      <c r="BH20" s="61"/>
      <c r="BI20" s="61"/>
      <c r="BJ20" s="61"/>
      <c r="BK20" s="61"/>
      <c r="BL20" s="61"/>
      <c r="BM20" s="190">
        <f t="shared" si="2"/>
        <v>0</v>
      </c>
      <c r="BN20" s="190">
        <f t="shared" si="3"/>
        <v>0</v>
      </c>
    </row>
    <row r="21" spans="1:70" ht="18" customHeight="1" x14ac:dyDescent="0.25">
      <c r="A21" s="67"/>
      <c r="B21" s="42"/>
      <c r="C21" s="43"/>
      <c r="D21" s="43"/>
      <c r="E21" s="43"/>
      <c r="F21" s="188" t="str">
        <f>IF(B21="","",IF(C21="F",INDEX(Barèmes!$A$1:$A$7,MATCH((YEAR($B21)),Barèmes!$B$1:$B$7,-1)),INDEX(Barèmes!$C$1:$C$7,MATCH((YEAR($B21)),Barèmes!$B$1:$B$7,-1))))</f>
        <v/>
      </c>
      <c r="G21" s="61"/>
      <c r="H21" s="61"/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  <c r="AA21" s="61"/>
      <c r="AB21" s="61"/>
      <c r="AC21" s="61"/>
      <c r="AD21" s="61"/>
      <c r="AE21" s="61"/>
      <c r="AF21" s="61"/>
      <c r="AG21" s="61"/>
      <c r="AH21" s="61"/>
      <c r="AI21" s="61"/>
      <c r="AJ21" s="61"/>
      <c r="AK21" s="61"/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61"/>
      <c r="AX21" s="61"/>
      <c r="AY21" s="61"/>
      <c r="AZ21" s="61"/>
      <c r="BA21" s="61"/>
      <c r="BB21" s="61"/>
      <c r="BC21" s="61"/>
      <c r="BD21" s="61"/>
      <c r="BE21" s="61"/>
      <c r="BF21" s="61"/>
      <c r="BG21" s="61"/>
      <c r="BH21" s="61"/>
      <c r="BI21" s="61"/>
      <c r="BJ21" s="61"/>
      <c r="BK21" s="61"/>
      <c r="BL21" s="61"/>
      <c r="BM21" s="190">
        <f t="shared" si="2"/>
        <v>0</v>
      </c>
      <c r="BN21" s="190">
        <f t="shared" si="3"/>
        <v>0</v>
      </c>
      <c r="BR21" s="63"/>
    </row>
    <row r="22" spans="1:70" ht="18" customHeight="1" x14ac:dyDescent="0.25">
      <c r="A22" s="67"/>
      <c r="B22" s="42"/>
      <c r="C22" s="43"/>
      <c r="D22" s="43"/>
      <c r="E22" s="43"/>
      <c r="F22" s="188" t="str">
        <f>IF(B22="","",IF(C22="F",INDEX(Barèmes!$A$1:$A$7,MATCH((YEAR($B22)),Barèmes!$B$1:$B$7,-1)),INDEX(Barèmes!$C$1:$C$7,MATCH((YEAR($B22)),Barèmes!$B$1:$B$7,-1))))</f>
        <v/>
      </c>
      <c r="G22" s="61"/>
      <c r="H22" s="61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61"/>
      <c r="AC22" s="61"/>
      <c r="AD22" s="61"/>
      <c r="AE22" s="61"/>
      <c r="AF22" s="61"/>
      <c r="AG22" s="61"/>
      <c r="AH22" s="61"/>
      <c r="AI22" s="61"/>
      <c r="AJ22" s="61"/>
      <c r="AK22" s="61"/>
      <c r="AL22" s="61"/>
      <c r="AM22" s="61"/>
      <c r="AN22" s="61"/>
      <c r="AO22" s="61"/>
      <c r="AP22" s="61"/>
      <c r="AQ22" s="61"/>
      <c r="AR22" s="61"/>
      <c r="AS22" s="61"/>
      <c r="AT22" s="61"/>
      <c r="AU22" s="61"/>
      <c r="AV22" s="61"/>
      <c r="AW22" s="61"/>
      <c r="AX22" s="61"/>
      <c r="AY22" s="61"/>
      <c r="AZ22" s="61"/>
      <c r="BA22" s="61"/>
      <c r="BB22" s="61"/>
      <c r="BC22" s="61"/>
      <c r="BD22" s="61"/>
      <c r="BE22" s="61"/>
      <c r="BF22" s="61"/>
      <c r="BG22" s="61"/>
      <c r="BH22" s="61"/>
      <c r="BI22" s="61"/>
      <c r="BJ22" s="61"/>
      <c r="BK22" s="61"/>
      <c r="BL22" s="61"/>
      <c r="BM22" s="190">
        <f t="shared" si="2"/>
        <v>0</v>
      </c>
      <c r="BN22" s="190">
        <f t="shared" si="3"/>
        <v>0</v>
      </c>
    </row>
    <row r="23" spans="1:70" ht="18" customHeight="1" x14ac:dyDescent="0.25">
      <c r="A23" s="67"/>
      <c r="B23" s="42"/>
      <c r="C23" s="43"/>
      <c r="D23" s="43"/>
      <c r="E23" s="43"/>
      <c r="F23" s="188" t="str">
        <f>IF(B23="","",IF(C23="F",INDEX(Barèmes!$A$1:$A$7,MATCH((YEAR($B23)),Barèmes!$B$1:$B$7,-1)),INDEX(Barèmes!$C$1:$C$7,MATCH((YEAR($B23)),Barèmes!$B$1:$B$7,-1))))</f>
        <v/>
      </c>
      <c r="G23" s="61"/>
      <c r="H23" s="61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61"/>
      <c r="AD23" s="61"/>
      <c r="AE23" s="61"/>
      <c r="AF23" s="61"/>
      <c r="AG23" s="61"/>
      <c r="AH23" s="61"/>
      <c r="AI23" s="61"/>
      <c r="AJ23" s="61"/>
      <c r="AK23" s="61"/>
      <c r="AL23" s="61"/>
      <c r="AM23" s="61"/>
      <c r="AN23" s="61"/>
      <c r="AO23" s="61"/>
      <c r="AP23" s="61"/>
      <c r="AQ23" s="61"/>
      <c r="AR23" s="61"/>
      <c r="AS23" s="61"/>
      <c r="AT23" s="61"/>
      <c r="AU23" s="61"/>
      <c r="AV23" s="61"/>
      <c r="AW23" s="61"/>
      <c r="AX23" s="61"/>
      <c r="AY23" s="61"/>
      <c r="AZ23" s="61"/>
      <c r="BA23" s="61"/>
      <c r="BB23" s="61"/>
      <c r="BC23" s="61"/>
      <c r="BD23" s="61"/>
      <c r="BE23" s="61"/>
      <c r="BF23" s="61"/>
      <c r="BG23" s="61"/>
      <c r="BH23" s="61"/>
      <c r="BI23" s="61"/>
      <c r="BJ23" s="61"/>
      <c r="BK23" s="61"/>
      <c r="BL23" s="61"/>
      <c r="BM23" s="190">
        <f t="shared" si="2"/>
        <v>0</v>
      </c>
      <c r="BN23" s="190">
        <f t="shared" si="3"/>
        <v>0</v>
      </c>
    </row>
    <row r="24" spans="1:70" ht="18" customHeight="1" x14ac:dyDescent="0.25">
      <c r="A24" s="67"/>
      <c r="B24" s="42"/>
      <c r="C24" s="43"/>
      <c r="D24" s="43"/>
      <c r="E24" s="43"/>
      <c r="F24" s="188" t="str">
        <f>IF(B24="","",IF(C24="F",INDEX(Barèmes!$A$1:$A$7,MATCH((YEAR($B24)),Barèmes!$B$1:$B$7,-1)),INDEX(Barèmes!$C$1:$C$7,MATCH((YEAR($B24)),Barèmes!$B$1:$B$7,-1))))</f>
        <v/>
      </c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61"/>
      <c r="AC24" s="61"/>
      <c r="AD24" s="61"/>
      <c r="AE24" s="61"/>
      <c r="AF24" s="61"/>
      <c r="AG24" s="61"/>
      <c r="AH24" s="61"/>
      <c r="AI24" s="61"/>
      <c r="AJ24" s="61"/>
      <c r="AK24" s="61"/>
      <c r="AL24" s="61"/>
      <c r="AM24" s="61"/>
      <c r="AN24" s="61"/>
      <c r="AO24" s="61"/>
      <c r="AP24" s="61"/>
      <c r="AQ24" s="61"/>
      <c r="AR24" s="61"/>
      <c r="AS24" s="61"/>
      <c r="AT24" s="61"/>
      <c r="AU24" s="61"/>
      <c r="AV24" s="61"/>
      <c r="AW24" s="61"/>
      <c r="AX24" s="61"/>
      <c r="AY24" s="61"/>
      <c r="AZ24" s="61"/>
      <c r="BA24" s="61"/>
      <c r="BB24" s="61"/>
      <c r="BC24" s="61"/>
      <c r="BD24" s="61"/>
      <c r="BE24" s="61"/>
      <c r="BF24" s="61"/>
      <c r="BG24" s="61"/>
      <c r="BH24" s="61"/>
      <c r="BI24" s="61"/>
      <c r="BJ24" s="61"/>
      <c r="BK24" s="61"/>
      <c r="BL24" s="61"/>
      <c r="BM24" s="190">
        <f t="shared" si="2"/>
        <v>0</v>
      </c>
      <c r="BN24" s="190">
        <f t="shared" si="3"/>
        <v>0</v>
      </c>
    </row>
    <row r="25" spans="1:70" ht="18" customHeight="1" x14ac:dyDescent="0.25">
      <c r="A25" s="67"/>
      <c r="B25" s="42"/>
      <c r="C25" s="43"/>
      <c r="D25" s="43"/>
      <c r="E25" s="43"/>
      <c r="F25" s="188" t="str">
        <f>IF(B25="","",IF(C25="F",INDEX(Barèmes!$A$1:$A$7,MATCH((YEAR($B25)),Barèmes!$B$1:$B$7,-1)),INDEX(Barèmes!$C$1:$C$7,MATCH((YEAR($B25)),Barèmes!$B$1:$B$7,-1))))</f>
        <v/>
      </c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  <c r="BM25" s="190">
        <f t="shared" si="2"/>
        <v>0</v>
      </c>
      <c r="BN25" s="190">
        <f t="shared" si="3"/>
        <v>0</v>
      </c>
    </row>
    <row r="26" spans="1:70" ht="18" customHeight="1" x14ac:dyDescent="0.25">
      <c r="A26" s="67"/>
      <c r="B26" s="42"/>
      <c r="C26" s="43"/>
      <c r="D26" s="43"/>
      <c r="E26" s="43"/>
      <c r="F26" s="188" t="str">
        <f>IF(B26="","",IF(C26="F",INDEX(Barèmes!$A$1:$A$7,MATCH((YEAR($B26)),Barèmes!$B$1:$B$7,-1)),INDEX(Barèmes!$C$1:$C$7,MATCH((YEAR($B26)),Barèmes!$B$1:$B$7,-1))))</f>
        <v/>
      </c>
      <c r="G26" s="61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61"/>
      <c r="AI26" s="61"/>
      <c r="AJ26" s="61"/>
      <c r="AK26" s="61"/>
      <c r="AL26" s="61"/>
      <c r="AM26" s="61"/>
      <c r="AN26" s="61"/>
      <c r="AO26" s="61"/>
      <c r="AP26" s="61"/>
      <c r="AQ26" s="61"/>
      <c r="AR26" s="61"/>
      <c r="AS26" s="61"/>
      <c r="AT26" s="61"/>
      <c r="AU26" s="61"/>
      <c r="AV26" s="61"/>
      <c r="AW26" s="61"/>
      <c r="AX26" s="61"/>
      <c r="AY26" s="61"/>
      <c r="AZ26" s="61"/>
      <c r="BA26" s="61"/>
      <c r="BB26" s="61"/>
      <c r="BC26" s="61"/>
      <c r="BD26" s="61"/>
      <c r="BE26" s="61"/>
      <c r="BF26" s="61"/>
      <c r="BG26" s="61"/>
      <c r="BH26" s="61"/>
      <c r="BI26" s="61"/>
      <c r="BJ26" s="61"/>
      <c r="BK26" s="61"/>
      <c r="BL26" s="61"/>
      <c r="BM26" s="190">
        <f t="shared" si="2"/>
        <v>0</v>
      </c>
      <c r="BN26" s="190">
        <f t="shared" si="3"/>
        <v>0</v>
      </c>
    </row>
    <row r="27" spans="1:70" ht="18" customHeight="1" x14ac:dyDescent="0.25">
      <c r="A27" s="67"/>
      <c r="B27" s="42"/>
      <c r="C27" s="43"/>
      <c r="D27" s="43"/>
      <c r="E27" s="43"/>
      <c r="F27" s="188" t="str">
        <f>IF(B27="","",IF(C27="F",INDEX(Barèmes!$A$1:$A$7,MATCH((YEAR($B27)),Barèmes!$B$1:$B$7,-1)),INDEX(Barèmes!$C$1:$C$7,MATCH((YEAR($B27)),Barèmes!$B$1:$B$7,-1))))</f>
        <v/>
      </c>
      <c r="G27" s="61"/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1"/>
      <c r="AG27" s="61"/>
      <c r="AH27" s="61"/>
      <c r="AI27" s="61"/>
      <c r="AJ27" s="61"/>
      <c r="AK27" s="61"/>
      <c r="AL27" s="61"/>
      <c r="AM27" s="61"/>
      <c r="AN27" s="61"/>
      <c r="AO27" s="61"/>
      <c r="AP27" s="61"/>
      <c r="AQ27" s="61"/>
      <c r="AR27" s="61"/>
      <c r="AS27" s="61"/>
      <c r="AT27" s="61"/>
      <c r="AU27" s="61"/>
      <c r="AV27" s="61"/>
      <c r="AW27" s="61"/>
      <c r="AX27" s="61"/>
      <c r="AY27" s="61"/>
      <c r="AZ27" s="61"/>
      <c r="BA27" s="61"/>
      <c r="BB27" s="61"/>
      <c r="BC27" s="61"/>
      <c r="BD27" s="61"/>
      <c r="BE27" s="61"/>
      <c r="BF27" s="61"/>
      <c r="BG27" s="61"/>
      <c r="BH27" s="61"/>
      <c r="BI27" s="61"/>
      <c r="BJ27" s="61"/>
      <c r="BK27" s="61"/>
      <c r="BL27" s="61"/>
      <c r="BM27" s="190">
        <f t="shared" si="2"/>
        <v>0</v>
      </c>
      <c r="BN27" s="190">
        <f t="shared" si="3"/>
        <v>0</v>
      </c>
    </row>
    <row r="28" spans="1:70" ht="18" customHeight="1" x14ac:dyDescent="0.25">
      <c r="A28" s="67"/>
      <c r="B28" s="42"/>
      <c r="C28" s="43"/>
      <c r="D28" s="43"/>
      <c r="E28" s="43"/>
      <c r="F28" s="188" t="str">
        <f>IF(B28="","",IF(C28="F",INDEX(Barèmes!$A$1:$A$7,MATCH((YEAR($B28)),Barèmes!$B$1:$B$7,-1)),INDEX(Barèmes!$C$1:$C$7,MATCH((YEAR($B28)),Barèmes!$B$1:$B$7,-1))))</f>
        <v/>
      </c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61"/>
      <c r="AC28" s="61"/>
      <c r="AD28" s="61"/>
      <c r="AE28" s="61"/>
      <c r="AF28" s="61"/>
      <c r="AG28" s="61"/>
      <c r="AH28" s="61"/>
      <c r="AI28" s="61"/>
      <c r="AJ28" s="61"/>
      <c r="AK28" s="61"/>
      <c r="AL28" s="61"/>
      <c r="AM28" s="61"/>
      <c r="AN28" s="61"/>
      <c r="AO28" s="61"/>
      <c r="AP28" s="61"/>
      <c r="AQ28" s="61"/>
      <c r="AR28" s="61"/>
      <c r="AS28" s="61"/>
      <c r="AT28" s="61"/>
      <c r="AU28" s="61"/>
      <c r="AV28" s="61"/>
      <c r="AW28" s="61"/>
      <c r="AX28" s="61"/>
      <c r="AY28" s="61"/>
      <c r="AZ28" s="61"/>
      <c r="BA28" s="61"/>
      <c r="BB28" s="61"/>
      <c r="BC28" s="61"/>
      <c r="BD28" s="61"/>
      <c r="BE28" s="61"/>
      <c r="BF28" s="61"/>
      <c r="BG28" s="61"/>
      <c r="BH28" s="61"/>
      <c r="BI28" s="61"/>
      <c r="BJ28" s="61"/>
      <c r="BK28" s="61"/>
      <c r="BL28" s="61"/>
      <c r="BM28" s="190">
        <f t="shared" si="2"/>
        <v>0</v>
      </c>
      <c r="BN28" s="190">
        <f t="shared" si="3"/>
        <v>0</v>
      </c>
    </row>
    <row r="29" spans="1:70" ht="18" customHeight="1" x14ac:dyDescent="0.25">
      <c r="A29" s="67"/>
      <c r="B29" s="42"/>
      <c r="C29" s="43"/>
      <c r="D29" s="43"/>
      <c r="E29" s="43"/>
      <c r="F29" s="188" t="str">
        <f>IF(B29="","",IF(C29="F",INDEX(Barèmes!$A$1:$A$7,MATCH((YEAR($B29)),Barèmes!$B$1:$B$7,-1)),INDEX(Barèmes!$C$1:$C$7,MATCH((YEAR($B29)),Barèmes!$B$1:$B$7,-1))))</f>
        <v/>
      </c>
      <c r="G29" s="61"/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1"/>
      <c r="BM29" s="190">
        <f t="shared" si="2"/>
        <v>0</v>
      </c>
      <c r="BN29" s="190">
        <f t="shared" si="3"/>
        <v>0</v>
      </c>
    </row>
    <row r="30" spans="1:70" ht="18" customHeight="1" x14ac:dyDescent="0.25">
      <c r="A30" s="67"/>
      <c r="B30" s="42"/>
      <c r="C30" s="43"/>
      <c r="D30" s="43"/>
      <c r="E30" s="43"/>
      <c r="F30" s="188" t="str">
        <f>IF(B30="","",IF(C30="F",INDEX(Barèmes!$A$1:$A$7,MATCH((YEAR($B30)),Barèmes!$B$1:$B$7,-1)),INDEX(Barèmes!$C$1:$C$7,MATCH((YEAR($B30)),Barèmes!$B$1:$B$7,-1))))</f>
        <v/>
      </c>
      <c r="G30" s="61"/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61"/>
      <c r="AX30" s="61"/>
      <c r="AY30" s="61"/>
      <c r="AZ30" s="61"/>
      <c r="BA30" s="61"/>
      <c r="BB30" s="61"/>
      <c r="BC30" s="61"/>
      <c r="BD30" s="61"/>
      <c r="BE30" s="61"/>
      <c r="BF30" s="61"/>
      <c r="BG30" s="61"/>
      <c r="BH30" s="61"/>
      <c r="BI30" s="61"/>
      <c r="BJ30" s="61"/>
      <c r="BK30" s="61"/>
      <c r="BL30" s="61"/>
      <c r="BM30" s="190">
        <f t="shared" si="2"/>
        <v>0</v>
      </c>
      <c r="BN30" s="190">
        <f t="shared" si="3"/>
        <v>0</v>
      </c>
    </row>
    <row r="31" spans="1:70" ht="18" customHeight="1" x14ac:dyDescent="0.25">
      <c r="A31" s="67"/>
      <c r="B31" s="42"/>
      <c r="C31" s="43"/>
      <c r="D31" s="43"/>
      <c r="E31" s="43"/>
      <c r="F31" s="188" t="str">
        <f>IF(B31="","",IF(C31="F",INDEX(Barèmes!$A$1:$A$7,MATCH((YEAR($B31)),Barèmes!$B$1:$B$7,-1)),INDEX(Barèmes!$C$1:$C$7,MATCH((YEAR($B31)),Barèmes!$B$1:$B$7,-1))))</f>
        <v/>
      </c>
      <c r="G31" s="61"/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  <c r="BL31" s="61"/>
      <c r="BM31" s="190">
        <f t="shared" si="2"/>
        <v>0</v>
      </c>
      <c r="BN31" s="190">
        <f t="shared" si="3"/>
        <v>0</v>
      </c>
    </row>
    <row r="32" spans="1:70" ht="18" customHeight="1" x14ac:dyDescent="0.25">
      <c r="A32" s="67"/>
      <c r="B32" s="42"/>
      <c r="C32" s="43"/>
      <c r="D32" s="43"/>
      <c r="E32" s="43"/>
      <c r="F32" s="188" t="str">
        <f>IF(B32="","",IF(C32="F",INDEX(Barèmes!$A$1:$A$7,MATCH((YEAR($B32)),Barèmes!$B$1:$B$7,-1)),INDEX(Barèmes!$C$1:$C$7,MATCH((YEAR($B32)),Barèmes!$B$1:$B$7,-1))))</f>
        <v/>
      </c>
      <c r="G32" s="61"/>
      <c r="H32" s="61"/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  <c r="AC32" s="61"/>
      <c r="AD32" s="61"/>
      <c r="AE32" s="61"/>
      <c r="AF32" s="61"/>
      <c r="AG32" s="61"/>
      <c r="AH32" s="61"/>
      <c r="AI32" s="61"/>
      <c r="AJ32" s="61"/>
      <c r="AK32" s="61"/>
      <c r="AL32" s="61"/>
      <c r="AM32" s="61"/>
      <c r="AN32" s="61"/>
      <c r="AO32" s="61"/>
      <c r="AP32" s="61"/>
      <c r="AQ32" s="61"/>
      <c r="AR32" s="61"/>
      <c r="AS32" s="61"/>
      <c r="AT32" s="61"/>
      <c r="AU32" s="61"/>
      <c r="AV32" s="61"/>
      <c r="AW32" s="61"/>
      <c r="AX32" s="61"/>
      <c r="AY32" s="61"/>
      <c r="AZ32" s="61"/>
      <c r="BA32" s="61"/>
      <c r="BB32" s="61"/>
      <c r="BC32" s="61"/>
      <c r="BD32" s="61"/>
      <c r="BE32" s="61"/>
      <c r="BF32" s="61"/>
      <c r="BG32" s="61"/>
      <c r="BH32" s="61"/>
      <c r="BI32" s="61"/>
      <c r="BJ32" s="61"/>
      <c r="BK32" s="61"/>
      <c r="BL32" s="61"/>
      <c r="BM32" s="190">
        <f t="shared" si="2"/>
        <v>0</v>
      </c>
      <c r="BN32" s="190">
        <f t="shared" si="3"/>
        <v>0</v>
      </c>
    </row>
    <row r="33" spans="1:66" ht="18" customHeight="1" x14ac:dyDescent="0.25">
      <c r="A33" s="67"/>
      <c r="B33" s="42"/>
      <c r="C33" s="43"/>
      <c r="D33" s="43"/>
      <c r="E33" s="43"/>
      <c r="F33" s="188" t="str">
        <f>IF(B33="","",IF(C33="F",INDEX(Barèmes!$A$1:$A$7,MATCH((YEAR($B33)),Barèmes!$B$1:$B$7,-1)),INDEX(Barèmes!$C$1:$C$7,MATCH((YEAR($B33)),Barèmes!$B$1:$B$7,-1))))</f>
        <v/>
      </c>
      <c r="G33" s="61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61"/>
      <c r="AI33" s="61"/>
      <c r="AJ33" s="61"/>
      <c r="AK33" s="61"/>
      <c r="AL33" s="61"/>
      <c r="AM33" s="61"/>
      <c r="AN33" s="61"/>
      <c r="AO33" s="61"/>
      <c r="AP33" s="61"/>
      <c r="AQ33" s="61"/>
      <c r="AR33" s="61"/>
      <c r="AS33" s="61"/>
      <c r="AT33" s="61"/>
      <c r="AU33" s="61"/>
      <c r="AV33" s="61"/>
      <c r="AW33" s="61"/>
      <c r="AX33" s="61"/>
      <c r="AY33" s="61"/>
      <c r="AZ33" s="61"/>
      <c r="BA33" s="61"/>
      <c r="BB33" s="61"/>
      <c r="BC33" s="61"/>
      <c r="BD33" s="61"/>
      <c r="BE33" s="61"/>
      <c r="BF33" s="61"/>
      <c r="BG33" s="61"/>
      <c r="BH33" s="61"/>
      <c r="BI33" s="61"/>
      <c r="BJ33" s="61"/>
      <c r="BK33" s="61"/>
      <c r="BL33" s="61"/>
      <c r="BM33" s="190">
        <f t="shared" si="2"/>
        <v>0</v>
      </c>
      <c r="BN33" s="190">
        <f t="shared" si="3"/>
        <v>0</v>
      </c>
    </row>
    <row r="34" spans="1:66" ht="18" customHeight="1" x14ac:dyDescent="0.25">
      <c r="A34" s="67"/>
      <c r="B34" s="42"/>
      <c r="C34" s="43"/>
      <c r="D34" s="43"/>
      <c r="E34" s="43"/>
      <c r="F34" s="188" t="str">
        <f>IF(B34="","",IF(C34="F",INDEX(Barèmes!$A$1:$A$7,MATCH((YEAR($B34)),Barèmes!$B$1:$B$7,-1)),INDEX(Barèmes!$C$1:$C$7,MATCH((YEAR($B34)),Barèmes!$B$1:$B$7,-1))))</f>
        <v/>
      </c>
      <c r="G34" s="61"/>
      <c r="H34" s="61"/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1"/>
      <c r="AD34" s="61"/>
      <c r="AE34" s="61"/>
      <c r="AF34" s="61"/>
      <c r="AG34" s="61"/>
      <c r="AH34" s="61"/>
      <c r="AI34" s="61"/>
      <c r="AJ34" s="61"/>
      <c r="AK34" s="61"/>
      <c r="AL34" s="61"/>
      <c r="AM34" s="61"/>
      <c r="AN34" s="61"/>
      <c r="AO34" s="61"/>
      <c r="AP34" s="61"/>
      <c r="AQ34" s="61"/>
      <c r="AR34" s="61"/>
      <c r="AS34" s="61"/>
      <c r="AT34" s="61"/>
      <c r="AU34" s="61"/>
      <c r="AV34" s="61"/>
      <c r="AW34" s="61"/>
      <c r="AX34" s="61"/>
      <c r="AY34" s="61"/>
      <c r="AZ34" s="61"/>
      <c r="BA34" s="61"/>
      <c r="BB34" s="61"/>
      <c r="BC34" s="61"/>
      <c r="BD34" s="61"/>
      <c r="BE34" s="61"/>
      <c r="BF34" s="61"/>
      <c r="BG34" s="61"/>
      <c r="BH34" s="61"/>
      <c r="BI34" s="61"/>
      <c r="BJ34" s="61"/>
      <c r="BK34" s="61"/>
      <c r="BL34" s="61"/>
      <c r="BM34" s="190">
        <f t="shared" si="2"/>
        <v>0</v>
      </c>
      <c r="BN34" s="190">
        <f t="shared" si="3"/>
        <v>0</v>
      </c>
    </row>
    <row r="35" spans="1:66" ht="18" customHeight="1" x14ac:dyDescent="0.25">
      <c r="A35" s="67"/>
      <c r="B35" s="42"/>
      <c r="C35" s="43"/>
      <c r="D35" s="43"/>
      <c r="E35" s="43"/>
      <c r="F35" s="188" t="str">
        <f>IF(B35="","",IF(C35="F",INDEX(Barèmes!$A$1:$A$7,MATCH((YEAR($B35)),Barèmes!$B$1:$B$7,-1)),INDEX(Barèmes!$C$1:$C$7,MATCH((YEAR($B35)),Barèmes!$B$1:$B$7,-1))))</f>
        <v/>
      </c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  <c r="AA35" s="61"/>
      <c r="AB35" s="61"/>
      <c r="AC35" s="61"/>
      <c r="AD35" s="61"/>
      <c r="AE35" s="61"/>
      <c r="AF35" s="61"/>
      <c r="AG35" s="61"/>
      <c r="AH35" s="61"/>
      <c r="AI35" s="61"/>
      <c r="AJ35" s="61"/>
      <c r="AK35" s="61"/>
      <c r="AL35" s="61"/>
      <c r="AM35" s="61"/>
      <c r="AN35" s="61"/>
      <c r="AO35" s="61"/>
      <c r="AP35" s="61"/>
      <c r="AQ35" s="61"/>
      <c r="AR35" s="61"/>
      <c r="AS35" s="61"/>
      <c r="AT35" s="61"/>
      <c r="AU35" s="61"/>
      <c r="AV35" s="61"/>
      <c r="AW35" s="61"/>
      <c r="AX35" s="61"/>
      <c r="AY35" s="61"/>
      <c r="AZ35" s="61"/>
      <c r="BA35" s="61"/>
      <c r="BB35" s="61"/>
      <c r="BC35" s="61"/>
      <c r="BD35" s="61"/>
      <c r="BE35" s="61"/>
      <c r="BF35" s="61"/>
      <c r="BG35" s="61"/>
      <c r="BH35" s="61"/>
      <c r="BI35" s="61"/>
      <c r="BJ35" s="61"/>
      <c r="BK35" s="61"/>
      <c r="BL35" s="61"/>
      <c r="BM35" s="190">
        <f t="shared" si="2"/>
        <v>0</v>
      </c>
      <c r="BN35" s="190">
        <f t="shared" si="3"/>
        <v>0</v>
      </c>
    </row>
    <row r="36" spans="1:66" ht="18" customHeight="1" x14ac:dyDescent="0.25">
      <c r="A36" s="67"/>
      <c r="B36" s="42"/>
      <c r="C36" s="43"/>
      <c r="D36" s="43"/>
      <c r="E36" s="43"/>
      <c r="F36" s="188" t="str">
        <f>IF(B36="","",IF(C36="F",INDEX(Barèmes!$A$1:$A$7,MATCH((YEAR($B36)),Barèmes!$B$1:$B$7,-1)),INDEX(Barèmes!$C$1:$C$7,MATCH((YEAR($B36)),Barèmes!$B$1:$B$7,-1))))</f>
        <v/>
      </c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61"/>
      <c r="AE36" s="61"/>
      <c r="AF36" s="61"/>
      <c r="AG36" s="61"/>
      <c r="AH36" s="61"/>
      <c r="AI36" s="61"/>
      <c r="AJ36" s="61"/>
      <c r="AK36" s="61"/>
      <c r="AL36" s="61"/>
      <c r="AM36" s="61"/>
      <c r="AN36" s="61"/>
      <c r="AO36" s="61"/>
      <c r="AP36" s="61"/>
      <c r="AQ36" s="61"/>
      <c r="AR36" s="61"/>
      <c r="AS36" s="61"/>
      <c r="AT36" s="61"/>
      <c r="AU36" s="61"/>
      <c r="AV36" s="61"/>
      <c r="AW36" s="61"/>
      <c r="AX36" s="61"/>
      <c r="AY36" s="61"/>
      <c r="AZ36" s="61"/>
      <c r="BA36" s="61"/>
      <c r="BB36" s="61"/>
      <c r="BC36" s="61"/>
      <c r="BD36" s="61"/>
      <c r="BE36" s="61"/>
      <c r="BF36" s="61"/>
      <c r="BG36" s="61"/>
      <c r="BH36" s="61"/>
      <c r="BI36" s="61"/>
      <c r="BJ36" s="61"/>
      <c r="BK36" s="61"/>
      <c r="BL36" s="61"/>
      <c r="BM36" s="190">
        <f t="shared" ref="BM36:BM67" si="4">SUM((SUM(COUNTIF(G36:BL36,"E"))),SUM(COUNTIF(G36:BL36,"c")))</f>
        <v>0</v>
      </c>
      <c r="BN36" s="190">
        <f t="shared" ref="BN36:BN67" si="5">SUM(COUNTIF(G36:BL36,"c"))</f>
        <v>0</v>
      </c>
    </row>
    <row r="37" spans="1:66" ht="18" customHeight="1" x14ac:dyDescent="0.25">
      <c r="A37" s="67"/>
      <c r="B37" s="42"/>
      <c r="C37" s="43"/>
      <c r="D37" s="43"/>
      <c r="E37" s="43"/>
      <c r="F37" s="188" t="str">
        <f>IF(B37="","",IF(C37="F",INDEX(Barèmes!$A$1:$A$7,MATCH((YEAR($B37)),Barèmes!$B$1:$B$7,-1)),INDEX(Barèmes!$C$1:$C$7,MATCH((YEAR($B37)),Barèmes!$B$1:$B$7,-1))))</f>
        <v/>
      </c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1"/>
      <c r="AV37" s="61"/>
      <c r="AW37" s="61"/>
      <c r="AX37" s="61"/>
      <c r="AY37" s="61"/>
      <c r="AZ37" s="61"/>
      <c r="BA37" s="61"/>
      <c r="BB37" s="61"/>
      <c r="BC37" s="61"/>
      <c r="BD37" s="61"/>
      <c r="BE37" s="61"/>
      <c r="BF37" s="61"/>
      <c r="BG37" s="61"/>
      <c r="BH37" s="61"/>
      <c r="BI37" s="61"/>
      <c r="BJ37" s="61"/>
      <c r="BK37" s="61"/>
      <c r="BL37" s="61"/>
      <c r="BM37" s="190">
        <f t="shared" si="4"/>
        <v>0</v>
      </c>
      <c r="BN37" s="190">
        <f t="shared" si="5"/>
        <v>0</v>
      </c>
    </row>
    <row r="38" spans="1:66" ht="18" customHeight="1" x14ac:dyDescent="0.25">
      <c r="A38" s="67"/>
      <c r="B38" s="42"/>
      <c r="C38" s="43"/>
      <c r="D38" s="43"/>
      <c r="E38" s="43"/>
      <c r="F38" s="188" t="str">
        <f>IF(B38="","",IF(C38="F",INDEX(Barèmes!$A$1:$A$7,MATCH((YEAR($B38)),Barèmes!$B$1:$B$7,-1)),INDEX(Barèmes!$C$1:$C$7,MATCH((YEAR($B38)),Barèmes!$B$1:$B$7,-1))))</f>
        <v/>
      </c>
      <c r="G38" s="61"/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  <c r="AE38" s="61"/>
      <c r="AF38" s="61"/>
      <c r="AG38" s="61"/>
      <c r="AH38" s="61"/>
      <c r="AI38" s="61"/>
      <c r="AJ38" s="61"/>
      <c r="AK38" s="61"/>
      <c r="AL38" s="61"/>
      <c r="AM38" s="61"/>
      <c r="AN38" s="61"/>
      <c r="AO38" s="61"/>
      <c r="AP38" s="61"/>
      <c r="AQ38" s="61"/>
      <c r="AR38" s="61"/>
      <c r="AS38" s="61"/>
      <c r="AT38" s="61"/>
      <c r="AU38" s="61"/>
      <c r="AV38" s="61"/>
      <c r="AW38" s="61"/>
      <c r="AX38" s="61"/>
      <c r="AY38" s="61"/>
      <c r="AZ38" s="61"/>
      <c r="BA38" s="61"/>
      <c r="BB38" s="61"/>
      <c r="BC38" s="61"/>
      <c r="BD38" s="61"/>
      <c r="BE38" s="61"/>
      <c r="BF38" s="61"/>
      <c r="BG38" s="61"/>
      <c r="BH38" s="61"/>
      <c r="BI38" s="61"/>
      <c r="BJ38" s="61"/>
      <c r="BK38" s="61"/>
      <c r="BL38" s="61"/>
      <c r="BM38" s="190">
        <f t="shared" si="4"/>
        <v>0</v>
      </c>
      <c r="BN38" s="190">
        <f t="shared" si="5"/>
        <v>0</v>
      </c>
    </row>
    <row r="39" spans="1:66" ht="18" customHeight="1" x14ac:dyDescent="0.25">
      <c r="A39" s="67"/>
      <c r="B39" s="42"/>
      <c r="C39" s="43"/>
      <c r="D39" s="43"/>
      <c r="E39" s="43"/>
      <c r="F39" s="188" t="str">
        <f>IF(B39="","",IF(C39="F",INDEX(Barèmes!$A$1:$A$7,MATCH((YEAR($B39)),Barèmes!$B$1:$B$7,-1)),INDEX(Barèmes!$C$1:$C$7,MATCH((YEAR($B39)),Barèmes!$B$1:$B$7,-1))))</f>
        <v/>
      </c>
      <c r="G39" s="61"/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61"/>
      <c r="AU39" s="61"/>
      <c r="AV39" s="61"/>
      <c r="AW39" s="61"/>
      <c r="AX39" s="61"/>
      <c r="AY39" s="61"/>
      <c r="AZ39" s="61"/>
      <c r="BA39" s="61"/>
      <c r="BB39" s="61"/>
      <c r="BC39" s="61"/>
      <c r="BD39" s="61"/>
      <c r="BE39" s="61"/>
      <c r="BF39" s="61"/>
      <c r="BG39" s="61"/>
      <c r="BH39" s="61"/>
      <c r="BI39" s="61"/>
      <c r="BJ39" s="61"/>
      <c r="BK39" s="61"/>
      <c r="BL39" s="61"/>
      <c r="BM39" s="190">
        <f t="shared" si="4"/>
        <v>0</v>
      </c>
      <c r="BN39" s="190">
        <f t="shared" si="5"/>
        <v>0</v>
      </c>
    </row>
    <row r="40" spans="1:66" ht="18" customHeight="1" x14ac:dyDescent="0.25">
      <c r="A40" s="67"/>
      <c r="B40" s="42"/>
      <c r="C40" s="43"/>
      <c r="D40" s="43"/>
      <c r="E40" s="43"/>
      <c r="F40" s="188" t="str">
        <f>IF(B40="","",IF(C40="F",INDEX(Barèmes!$A$1:$A$7,MATCH((YEAR($B40)),Barèmes!$B$1:$B$7,-1)),INDEX(Barèmes!$C$1:$C$7,MATCH((YEAR($B40)),Barèmes!$B$1:$B$7,-1))))</f>
        <v/>
      </c>
      <c r="G40" s="61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1"/>
      <c r="BM40" s="190">
        <f t="shared" si="4"/>
        <v>0</v>
      </c>
      <c r="BN40" s="190">
        <f t="shared" si="5"/>
        <v>0</v>
      </c>
    </row>
    <row r="41" spans="1:66" ht="18" customHeight="1" x14ac:dyDescent="0.25">
      <c r="A41" s="67"/>
      <c r="B41" s="42"/>
      <c r="C41" s="43"/>
      <c r="D41" s="43"/>
      <c r="E41" s="43"/>
      <c r="F41" s="188" t="str">
        <f>IF(B41="","",IF(C41="F",INDEX(Barèmes!$A$1:$A$7,MATCH((YEAR($B41)),Barèmes!$B$1:$B$7,-1)),INDEX(Barèmes!$C$1:$C$7,MATCH((YEAR($B41)),Barèmes!$B$1:$B$7,-1))))</f>
        <v/>
      </c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1"/>
      <c r="AF41" s="61"/>
      <c r="AG41" s="61"/>
      <c r="AH41" s="61"/>
      <c r="AI41" s="61"/>
      <c r="AJ41" s="61"/>
      <c r="AK41" s="61"/>
      <c r="AL41" s="61"/>
      <c r="AM41" s="61"/>
      <c r="AN41" s="61"/>
      <c r="AO41" s="61"/>
      <c r="AP41" s="61"/>
      <c r="AQ41" s="61"/>
      <c r="AR41" s="61"/>
      <c r="AS41" s="61"/>
      <c r="AT41" s="61"/>
      <c r="AU41" s="61"/>
      <c r="AV41" s="61"/>
      <c r="AW41" s="61"/>
      <c r="AX41" s="61"/>
      <c r="AY41" s="61"/>
      <c r="AZ41" s="61"/>
      <c r="BA41" s="61"/>
      <c r="BB41" s="61"/>
      <c r="BC41" s="61"/>
      <c r="BD41" s="61"/>
      <c r="BE41" s="61"/>
      <c r="BF41" s="61"/>
      <c r="BG41" s="61"/>
      <c r="BH41" s="61"/>
      <c r="BI41" s="61"/>
      <c r="BJ41" s="61"/>
      <c r="BK41" s="61"/>
      <c r="BL41" s="61"/>
      <c r="BM41" s="190">
        <f t="shared" si="4"/>
        <v>0</v>
      </c>
      <c r="BN41" s="190">
        <f t="shared" si="5"/>
        <v>0</v>
      </c>
    </row>
    <row r="42" spans="1:66" ht="18" customHeight="1" x14ac:dyDescent="0.25">
      <c r="A42" s="67"/>
      <c r="B42" s="42"/>
      <c r="C42" s="43"/>
      <c r="D42" s="43"/>
      <c r="E42" s="43"/>
      <c r="F42" s="188" t="str">
        <f>IF(B42="","",IF(C42="F",INDEX(Barèmes!$A$1:$A$7,MATCH((YEAR($B42)),Barèmes!$B$1:$B$7,-1)),INDEX(Barèmes!$C$1:$C$7,MATCH((YEAR($B42)),Barèmes!$B$1:$B$7,-1))))</f>
        <v/>
      </c>
      <c r="G42" s="61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61"/>
      <c r="AI42" s="61"/>
      <c r="AJ42" s="61"/>
      <c r="AK42" s="61"/>
      <c r="AL42" s="61"/>
      <c r="AM42" s="61"/>
      <c r="AN42" s="61"/>
      <c r="AO42" s="61"/>
      <c r="AP42" s="61"/>
      <c r="AQ42" s="61"/>
      <c r="AR42" s="61"/>
      <c r="AS42" s="61"/>
      <c r="AT42" s="61"/>
      <c r="AU42" s="61"/>
      <c r="AV42" s="61"/>
      <c r="AW42" s="61"/>
      <c r="AX42" s="61"/>
      <c r="AY42" s="61"/>
      <c r="AZ42" s="61"/>
      <c r="BA42" s="61"/>
      <c r="BB42" s="61"/>
      <c r="BC42" s="61"/>
      <c r="BD42" s="61"/>
      <c r="BE42" s="61"/>
      <c r="BF42" s="61"/>
      <c r="BG42" s="61"/>
      <c r="BH42" s="61"/>
      <c r="BI42" s="61"/>
      <c r="BJ42" s="61"/>
      <c r="BK42" s="61"/>
      <c r="BL42" s="61"/>
      <c r="BM42" s="190">
        <f t="shared" si="4"/>
        <v>0</v>
      </c>
      <c r="BN42" s="190">
        <f t="shared" si="5"/>
        <v>0</v>
      </c>
    </row>
    <row r="43" spans="1:66" ht="18" customHeight="1" x14ac:dyDescent="0.25">
      <c r="A43" s="67"/>
      <c r="B43" s="42"/>
      <c r="C43" s="43"/>
      <c r="D43" s="43"/>
      <c r="E43" s="43"/>
      <c r="F43" s="188" t="str">
        <f>IF(B43="","",IF(C43="F",INDEX(Barèmes!$A$1:$A$7,MATCH((YEAR($B43)),Barèmes!$B$1:$B$7,-1)),INDEX(Barèmes!$C$1:$C$7,MATCH((YEAR($B43)),Barèmes!$B$1:$B$7,-1))))</f>
        <v/>
      </c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/>
      <c r="AL43" s="61"/>
      <c r="AM43" s="61"/>
      <c r="AN43" s="61"/>
      <c r="AO43" s="61"/>
      <c r="AP43" s="61"/>
      <c r="AQ43" s="61"/>
      <c r="AR43" s="61"/>
      <c r="AS43" s="61"/>
      <c r="AT43" s="61"/>
      <c r="AU43" s="61"/>
      <c r="AV43" s="61"/>
      <c r="AW43" s="61"/>
      <c r="AX43" s="61"/>
      <c r="AY43" s="61"/>
      <c r="AZ43" s="61"/>
      <c r="BA43" s="61"/>
      <c r="BB43" s="61"/>
      <c r="BC43" s="61"/>
      <c r="BD43" s="61"/>
      <c r="BE43" s="61"/>
      <c r="BF43" s="61"/>
      <c r="BG43" s="61"/>
      <c r="BH43" s="61"/>
      <c r="BI43" s="61"/>
      <c r="BJ43" s="61"/>
      <c r="BK43" s="61"/>
      <c r="BL43" s="61"/>
      <c r="BM43" s="190">
        <f t="shared" si="4"/>
        <v>0</v>
      </c>
      <c r="BN43" s="190">
        <f t="shared" si="5"/>
        <v>0</v>
      </c>
    </row>
    <row r="44" spans="1:66" ht="18" customHeight="1" x14ac:dyDescent="0.25">
      <c r="A44" s="67"/>
      <c r="B44" s="42"/>
      <c r="C44" s="43"/>
      <c r="D44" s="43"/>
      <c r="E44" s="43"/>
      <c r="F44" s="188" t="str">
        <f>IF(B44="","",IF(C44="F",INDEX(Barèmes!$A$1:$A$7,MATCH((YEAR($B44)),Barèmes!$B$1:$B$7,-1)),INDEX(Barèmes!$C$1:$C$7,MATCH((YEAR($B44)),Barèmes!$B$1:$B$7,-1))))</f>
        <v/>
      </c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  <c r="AR44" s="61"/>
      <c r="AS44" s="61"/>
      <c r="AT44" s="61"/>
      <c r="AU44" s="61"/>
      <c r="AV44" s="61"/>
      <c r="AW44" s="61"/>
      <c r="AX44" s="61"/>
      <c r="AY44" s="61"/>
      <c r="AZ44" s="61"/>
      <c r="BA44" s="61"/>
      <c r="BB44" s="61"/>
      <c r="BC44" s="61"/>
      <c r="BD44" s="61"/>
      <c r="BE44" s="61"/>
      <c r="BF44" s="61"/>
      <c r="BG44" s="61"/>
      <c r="BH44" s="61"/>
      <c r="BI44" s="61"/>
      <c r="BJ44" s="61"/>
      <c r="BK44" s="61"/>
      <c r="BL44" s="61"/>
      <c r="BM44" s="190">
        <f t="shared" si="4"/>
        <v>0</v>
      </c>
      <c r="BN44" s="190">
        <f t="shared" si="5"/>
        <v>0</v>
      </c>
    </row>
    <row r="45" spans="1:66" ht="18" customHeight="1" x14ac:dyDescent="0.25">
      <c r="A45" s="67"/>
      <c r="B45" s="42"/>
      <c r="C45" s="43"/>
      <c r="D45" s="43"/>
      <c r="E45" s="43"/>
      <c r="F45" s="188" t="str">
        <f>IF(B45="","",IF(C45="F",INDEX(Barèmes!$A$1:$A$7,MATCH((YEAR($B45)),Barèmes!$B$1:$B$7,-1)),INDEX(Barèmes!$C$1:$C$7,MATCH((YEAR($B45)),Barèmes!$B$1:$B$7,-1))))</f>
        <v/>
      </c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  <c r="AR45" s="61"/>
      <c r="AS45" s="61"/>
      <c r="AT45" s="61"/>
      <c r="AU45" s="61"/>
      <c r="AV45" s="61"/>
      <c r="AW45" s="61"/>
      <c r="AX45" s="61"/>
      <c r="AY45" s="61"/>
      <c r="AZ45" s="61"/>
      <c r="BA45" s="61"/>
      <c r="BB45" s="61"/>
      <c r="BC45" s="61"/>
      <c r="BD45" s="61"/>
      <c r="BE45" s="61"/>
      <c r="BF45" s="61"/>
      <c r="BG45" s="61"/>
      <c r="BH45" s="61"/>
      <c r="BI45" s="61"/>
      <c r="BJ45" s="61"/>
      <c r="BK45" s="61"/>
      <c r="BL45" s="61"/>
      <c r="BM45" s="190">
        <f t="shared" si="4"/>
        <v>0</v>
      </c>
      <c r="BN45" s="190">
        <f t="shared" si="5"/>
        <v>0</v>
      </c>
    </row>
    <row r="46" spans="1:66" ht="18" customHeight="1" x14ac:dyDescent="0.25">
      <c r="A46" s="67"/>
      <c r="B46" s="42"/>
      <c r="C46" s="43"/>
      <c r="D46" s="43"/>
      <c r="E46" s="43"/>
      <c r="F46" s="188" t="str">
        <f>IF(B46="","",IF(C46="F",INDEX(Barèmes!$A$1:$A$7,MATCH((YEAR($B46)),Barèmes!$B$1:$B$7,-1)),INDEX(Barèmes!$C$1:$C$7,MATCH((YEAR($B46)),Barèmes!$B$1:$B$7,-1))))</f>
        <v/>
      </c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  <c r="AR46" s="61"/>
      <c r="AS46" s="61"/>
      <c r="AT46" s="61"/>
      <c r="AU46" s="61"/>
      <c r="AV46" s="61"/>
      <c r="AW46" s="61"/>
      <c r="AX46" s="61"/>
      <c r="AY46" s="61"/>
      <c r="AZ46" s="61"/>
      <c r="BA46" s="61"/>
      <c r="BB46" s="61"/>
      <c r="BC46" s="61"/>
      <c r="BD46" s="61"/>
      <c r="BE46" s="61"/>
      <c r="BF46" s="61"/>
      <c r="BG46" s="61"/>
      <c r="BH46" s="61"/>
      <c r="BI46" s="61"/>
      <c r="BJ46" s="61"/>
      <c r="BK46" s="61"/>
      <c r="BL46" s="61"/>
      <c r="BM46" s="190">
        <f t="shared" si="4"/>
        <v>0</v>
      </c>
      <c r="BN46" s="190">
        <f t="shared" si="5"/>
        <v>0</v>
      </c>
    </row>
    <row r="47" spans="1:66" ht="18" customHeight="1" x14ac:dyDescent="0.25">
      <c r="A47" s="67"/>
      <c r="B47" s="42"/>
      <c r="C47" s="43"/>
      <c r="D47" s="43"/>
      <c r="E47" s="43"/>
      <c r="F47" s="188" t="str">
        <f>IF(B47="","",IF(C47="F",INDEX(Barèmes!$A$1:$A$7,MATCH((YEAR($B47)),Barèmes!$B$1:$B$7,-1)),INDEX(Barèmes!$C$1:$C$7,MATCH((YEAR($B47)),Barèmes!$B$1:$B$7,-1))))</f>
        <v/>
      </c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  <c r="AR47" s="61"/>
      <c r="AS47" s="61"/>
      <c r="AT47" s="61"/>
      <c r="AU47" s="61"/>
      <c r="AV47" s="61"/>
      <c r="AW47" s="61"/>
      <c r="AX47" s="61"/>
      <c r="AY47" s="61"/>
      <c r="AZ47" s="61"/>
      <c r="BA47" s="61"/>
      <c r="BB47" s="61"/>
      <c r="BC47" s="61"/>
      <c r="BD47" s="61"/>
      <c r="BE47" s="61"/>
      <c r="BF47" s="61"/>
      <c r="BG47" s="61"/>
      <c r="BH47" s="61"/>
      <c r="BI47" s="61"/>
      <c r="BJ47" s="61"/>
      <c r="BK47" s="61"/>
      <c r="BL47" s="61"/>
      <c r="BM47" s="190">
        <f t="shared" si="4"/>
        <v>0</v>
      </c>
      <c r="BN47" s="190">
        <f t="shared" si="5"/>
        <v>0</v>
      </c>
    </row>
    <row r="48" spans="1:66" ht="18" customHeight="1" x14ac:dyDescent="0.25">
      <c r="A48" s="67"/>
      <c r="B48" s="42"/>
      <c r="C48" s="43"/>
      <c r="D48" s="43"/>
      <c r="E48" s="43"/>
      <c r="F48" s="188" t="str">
        <f>IF(B48="","",IF(C48="F",INDEX(Barèmes!$A$1:$A$7,MATCH((YEAR($B48)),Barèmes!$B$1:$B$7,-1)),INDEX(Barèmes!$C$1:$C$7,MATCH((YEAR($B48)),Barèmes!$B$1:$B$7,-1))))</f>
        <v/>
      </c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  <c r="AR48" s="61"/>
      <c r="AS48" s="61"/>
      <c r="AT48" s="61"/>
      <c r="AU48" s="61"/>
      <c r="AV48" s="61"/>
      <c r="AW48" s="61"/>
      <c r="AX48" s="61"/>
      <c r="AY48" s="61"/>
      <c r="AZ48" s="61"/>
      <c r="BA48" s="61"/>
      <c r="BB48" s="61"/>
      <c r="BC48" s="61"/>
      <c r="BD48" s="61"/>
      <c r="BE48" s="61"/>
      <c r="BF48" s="61"/>
      <c r="BG48" s="61"/>
      <c r="BH48" s="61"/>
      <c r="BI48" s="61"/>
      <c r="BJ48" s="61"/>
      <c r="BK48" s="61"/>
      <c r="BL48" s="61"/>
      <c r="BM48" s="190">
        <f t="shared" si="4"/>
        <v>0</v>
      </c>
      <c r="BN48" s="190">
        <f t="shared" si="5"/>
        <v>0</v>
      </c>
    </row>
    <row r="49" spans="1:66" ht="18" customHeight="1" x14ac:dyDescent="0.25">
      <c r="A49" s="67"/>
      <c r="B49" s="42"/>
      <c r="C49" s="43"/>
      <c r="D49" s="43"/>
      <c r="E49" s="43"/>
      <c r="F49" s="188" t="str">
        <f>IF(B49="","",IF(C49="F",INDEX(Barèmes!$A$1:$A$7,MATCH((YEAR($B49)),Barèmes!$B$1:$B$7,-1)),INDEX(Barèmes!$C$1:$C$7,MATCH((YEAR($B49)),Barèmes!$B$1:$B$7,-1))))</f>
        <v/>
      </c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  <c r="AR49" s="61"/>
      <c r="AS49" s="61"/>
      <c r="AT49" s="61"/>
      <c r="AU49" s="61"/>
      <c r="AV49" s="61"/>
      <c r="AW49" s="61"/>
      <c r="AX49" s="61"/>
      <c r="AY49" s="61"/>
      <c r="AZ49" s="61"/>
      <c r="BA49" s="61"/>
      <c r="BB49" s="61"/>
      <c r="BC49" s="61"/>
      <c r="BD49" s="61"/>
      <c r="BE49" s="61"/>
      <c r="BF49" s="61"/>
      <c r="BG49" s="61"/>
      <c r="BH49" s="61"/>
      <c r="BI49" s="61"/>
      <c r="BJ49" s="61"/>
      <c r="BK49" s="61"/>
      <c r="BL49" s="61"/>
      <c r="BM49" s="190">
        <f t="shared" si="4"/>
        <v>0</v>
      </c>
      <c r="BN49" s="190">
        <f t="shared" si="5"/>
        <v>0</v>
      </c>
    </row>
    <row r="50" spans="1:66" ht="18" customHeight="1" x14ac:dyDescent="0.25">
      <c r="A50" s="67"/>
      <c r="B50" s="42"/>
      <c r="C50" s="43"/>
      <c r="D50" s="43"/>
      <c r="E50" s="43"/>
      <c r="F50" s="188" t="str">
        <f>IF(B50="","",IF(C50="F",INDEX(Barèmes!$A$1:$A$7,MATCH((YEAR($B50)),Barèmes!$B$1:$B$7,-1)),INDEX(Barèmes!$C$1:$C$7,MATCH((YEAR($B50)),Barèmes!$B$1:$B$7,-1))))</f>
        <v/>
      </c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  <c r="AR50" s="61"/>
      <c r="AS50" s="61"/>
      <c r="AT50" s="61"/>
      <c r="AU50" s="61"/>
      <c r="AV50" s="61"/>
      <c r="AW50" s="61"/>
      <c r="AX50" s="61"/>
      <c r="AY50" s="61"/>
      <c r="AZ50" s="61"/>
      <c r="BA50" s="61"/>
      <c r="BB50" s="61"/>
      <c r="BC50" s="61"/>
      <c r="BD50" s="61"/>
      <c r="BE50" s="61"/>
      <c r="BF50" s="61"/>
      <c r="BG50" s="61"/>
      <c r="BH50" s="61"/>
      <c r="BI50" s="61"/>
      <c r="BJ50" s="61"/>
      <c r="BK50" s="61"/>
      <c r="BL50" s="61"/>
      <c r="BM50" s="190">
        <f t="shared" si="4"/>
        <v>0</v>
      </c>
      <c r="BN50" s="190">
        <f t="shared" si="5"/>
        <v>0</v>
      </c>
    </row>
    <row r="51" spans="1:66" ht="18" customHeight="1" x14ac:dyDescent="0.25">
      <c r="A51" s="67"/>
      <c r="B51" s="42"/>
      <c r="C51" s="43"/>
      <c r="D51" s="43"/>
      <c r="E51" s="43"/>
      <c r="F51" s="188" t="str">
        <f>IF(B51="","",IF(C51="F",INDEX(Barèmes!$A$1:$A$7,MATCH((YEAR($B51)),Barèmes!$B$1:$B$7,-1)),INDEX(Barèmes!$C$1:$C$7,MATCH((YEAR($B51)),Barèmes!$B$1:$B$7,-1))))</f>
        <v/>
      </c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  <c r="AR51" s="61"/>
      <c r="AS51" s="61"/>
      <c r="AT51" s="61"/>
      <c r="AU51" s="61"/>
      <c r="AV51" s="61"/>
      <c r="AW51" s="61"/>
      <c r="AX51" s="61"/>
      <c r="AY51" s="61"/>
      <c r="AZ51" s="61"/>
      <c r="BA51" s="61"/>
      <c r="BB51" s="61"/>
      <c r="BC51" s="61"/>
      <c r="BD51" s="61"/>
      <c r="BE51" s="61"/>
      <c r="BF51" s="61"/>
      <c r="BG51" s="61"/>
      <c r="BH51" s="61"/>
      <c r="BI51" s="61"/>
      <c r="BJ51" s="61"/>
      <c r="BK51" s="61"/>
      <c r="BL51" s="61"/>
      <c r="BM51" s="190">
        <f t="shared" si="4"/>
        <v>0</v>
      </c>
      <c r="BN51" s="190">
        <f t="shared" si="5"/>
        <v>0</v>
      </c>
    </row>
    <row r="52" spans="1:66" ht="18" customHeight="1" x14ac:dyDescent="0.25">
      <c r="A52" s="67"/>
      <c r="B52" s="42"/>
      <c r="C52" s="43"/>
      <c r="D52" s="43"/>
      <c r="E52" s="43"/>
      <c r="F52" s="188" t="str">
        <f>IF(B52="","",IF(C52="F",INDEX(Barèmes!$A$1:$A$7,MATCH((YEAR($B52)),Barèmes!$B$1:$B$7,-1)),INDEX(Barèmes!$C$1:$C$7,MATCH((YEAR($B52)),Barèmes!$B$1:$B$7,-1))))</f>
        <v/>
      </c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  <c r="BM52" s="190">
        <f t="shared" si="4"/>
        <v>0</v>
      </c>
      <c r="BN52" s="190">
        <f t="shared" si="5"/>
        <v>0</v>
      </c>
    </row>
    <row r="53" spans="1:66" ht="18" customHeight="1" x14ac:dyDescent="0.25">
      <c r="A53" s="67"/>
      <c r="B53" s="42"/>
      <c r="C53" s="43"/>
      <c r="D53" s="43"/>
      <c r="E53" s="43"/>
      <c r="F53" s="188" t="str">
        <f>IF(B53="","",IF(C53="F",INDEX(Barèmes!$A$1:$A$7,MATCH((YEAR($B53)),Barèmes!$B$1:$B$7,-1)),INDEX(Barèmes!$C$1:$C$7,MATCH((YEAR($B53)),Barèmes!$B$1:$B$7,-1))))</f>
        <v/>
      </c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  <c r="AR53" s="61"/>
      <c r="AS53" s="61"/>
      <c r="AT53" s="61"/>
      <c r="AU53" s="61"/>
      <c r="AV53" s="61"/>
      <c r="AW53" s="61"/>
      <c r="AX53" s="61"/>
      <c r="AY53" s="61"/>
      <c r="AZ53" s="61"/>
      <c r="BA53" s="61"/>
      <c r="BB53" s="61"/>
      <c r="BC53" s="61"/>
      <c r="BD53" s="61"/>
      <c r="BE53" s="61"/>
      <c r="BF53" s="61"/>
      <c r="BG53" s="61"/>
      <c r="BH53" s="61"/>
      <c r="BI53" s="61"/>
      <c r="BJ53" s="61"/>
      <c r="BK53" s="61"/>
      <c r="BL53" s="61"/>
      <c r="BM53" s="190">
        <f t="shared" si="4"/>
        <v>0</v>
      </c>
      <c r="BN53" s="190">
        <f t="shared" si="5"/>
        <v>0</v>
      </c>
    </row>
    <row r="54" spans="1:66" ht="18" customHeight="1" x14ac:dyDescent="0.25">
      <c r="A54" s="67"/>
      <c r="B54" s="42"/>
      <c r="C54" s="43"/>
      <c r="D54" s="43"/>
      <c r="E54" s="43"/>
      <c r="F54" s="188" t="str">
        <f>IF(B54="","",IF(C54="F",INDEX(Barèmes!$A$1:$A$7,MATCH((YEAR($B54)),Barèmes!$B$1:$B$7,-1)),INDEX(Barèmes!$C$1:$C$7,MATCH((YEAR($B54)),Barèmes!$B$1:$B$7,-1))))</f>
        <v/>
      </c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  <c r="AR54" s="61"/>
      <c r="AS54" s="61"/>
      <c r="AT54" s="61"/>
      <c r="AU54" s="61"/>
      <c r="AV54" s="61"/>
      <c r="AW54" s="61"/>
      <c r="AX54" s="61"/>
      <c r="AY54" s="61"/>
      <c r="AZ54" s="61"/>
      <c r="BA54" s="61"/>
      <c r="BB54" s="61"/>
      <c r="BC54" s="61"/>
      <c r="BD54" s="61"/>
      <c r="BE54" s="61"/>
      <c r="BF54" s="61"/>
      <c r="BG54" s="61"/>
      <c r="BH54" s="61"/>
      <c r="BI54" s="61"/>
      <c r="BJ54" s="61"/>
      <c r="BK54" s="61"/>
      <c r="BL54" s="61"/>
      <c r="BM54" s="190">
        <f t="shared" si="4"/>
        <v>0</v>
      </c>
      <c r="BN54" s="190">
        <f t="shared" si="5"/>
        <v>0</v>
      </c>
    </row>
    <row r="55" spans="1:66" ht="18" customHeight="1" x14ac:dyDescent="0.25">
      <c r="A55" s="67"/>
      <c r="B55" s="42"/>
      <c r="C55" s="43"/>
      <c r="D55" s="43"/>
      <c r="E55" s="43"/>
      <c r="F55" s="188" t="str">
        <f>IF(B55="","",IF(C55="F",INDEX(Barèmes!$A$1:$A$7,MATCH((YEAR($B55)),Barèmes!$B$1:$B$7,-1)),INDEX(Barèmes!$C$1:$C$7,MATCH((YEAR($B55)),Barèmes!$B$1:$B$7,-1))))</f>
        <v/>
      </c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  <c r="AR55" s="61"/>
      <c r="AS55" s="61"/>
      <c r="AT55" s="61"/>
      <c r="AU55" s="61"/>
      <c r="AV55" s="61"/>
      <c r="AW55" s="61"/>
      <c r="AX55" s="61"/>
      <c r="AY55" s="61"/>
      <c r="AZ55" s="61"/>
      <c r="BA55" s="61"/>
      <c r="BB55" s="61"/>
      <c r="BC55" s="61"/>
      <c r="BD55" s="61"/>
      <c r="BE55" s="61"/>
      <c r="BF55" s="61"/>
      <c r="BG55" s="61"/>
      <c r="BH55" s="61"/>
      <c r="BI55" s="61"/>
      <c r="BJ55" s="61"/>
      <c r="BK55" s="61"/>
      <c r="BL55" s="61"/>
      <c r="BM55" s="190">
        <f t="shared" si="4"/>
        <v>0</v>
      </c>
      <c r="BN55" s="190">
        <f t="shared" si="5"/>
        <v>0</v>
      </c>
    </row>
    <row r="56" spans="1:66" ht="18" customHeight="1" x14ac:dyDescent="0.25">
      <c r="A56" s="67"/>
      <c r="B56" s="42"/>
      <c r="C56" s="43"/>
      <c r="D56" s="43"/>
      <c r="E56" s="43"/>
      <c r="F56" s="188" t="str">
        <f>IF(B56="","",IF(C56="F",INDEX(Barèmes!$A$1:$A$7,MATCH((YEAR($B56)),Barèmes!$B$1:$B$7,-1)),INDEX(Barèmes!$C$1:$C$7,MATCH((YEAR($B56)),Barèmes!$B$1:$B$7,-1))))</f>
        <v/>
      </c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  <c r="AR56" s="61"/>
      <c r="AS56" s="61"/>
      <c r="AT56" s="61"/>
      <c r="AU56" s="61"/>
      <c r="AV56" s="61"/>
      <c r="AW56" s="61"/>
      <c r="AX56" s="61"/>
      <c r="AY56" s="61"/>
      <c r="AZ56" s="61"/>
      <c r="BA56" s="61"/>
      <c r="BB56" s="61"/>
      <c r="BC56" s="61"/>
      <c r="BD56" s="61"/>
      <c r="BE56" s="61"/>
      <c r="BF56" s="61"/>
      <c r="BG56" s="61"/>
      <c r="BH56" s="61"/>
      <c r="BI56" s="61"/>
      <c r="BJ56" s="61"/>
      <c r="BK56" s="61"/>
      <c r="BL56" s="61"/>
      <c r="BM56" s="190">
        <f t="shared" si="4"/>
        <v>0</v>
      </c>
      <c r="BN56" s="190">
        <f t="shared" si="5"/>
        <v>0</v>
      </c>
    </row>
    <row r="57" spans="1:66" ht="18" customHeight="1" x14ac:dyDescent="0.25">
      <c r="A57" s="67"/>
      <c r="B57" s="42"/>
      <c r="C57" s="43"/>
      <c r="D57" s="43"/>
      <c r="E57" s="43"/>
      <c r="F57" s="188" t="str">
        <f>IF(B57="","",IF(C57="F",INDEX(Barèmes!$A$1:$A$7,MATCH((YEAR($B57)),Barèmes!$B$1:$B$7,-1)),INDEX(Barèmes!$C$1:$C$7,MATCH((YEAR($B57)),Barèmes!$B$1:$B$7,-1))))</f>
        <v/>
      </c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61"/>
      <c r="AI57" s="61"/>
      <c r="AJ57" s="61"/>
      <c r="AK57" s="61"/>
      <c r="AL57" s="61"/>
      <c r="AM57" s="61"/>
      <c r="AN57" s="61"/>
      <c r="AO57" s="61"/>
      <c r="AP57" s="61"/>
      <c r="AQ57" s="61"/>
      <c r="AR57" s="61"/>
      <c r="AS57" s="61"/>
      <c r="AT57" s="61"/>
      <c r="AU57" s="61"/>
      <c r="AV57" s="61"/>
      <c r="AW57" s="61"/>
      <c r="AX57" s="61"/>
      <c r="AY57" s="61"/>
      <c r="AZ57" s="61"/>
      <c r="BA57" s="61"/>
      <c r="BB57" s="61"/>
      <c r="BC57" s="61"/>
      <c r="BD57" s="61"/>
      <c r="BE57" s="61"/>
      <c r="BF57" s="61"/>
      <c r="BG57" s="61"/>
      <c r="BH57" s="61"/>
      <c r="BI57" s="61"/>
      <c r="BJ57" s="61"/>
      <c r="BK57" s="61"/>
      <c r="BL57" s="61"/>
      <c r="BM57" s="190">
        <f t="shared" si="4"/>
        <v>0</v>
      </c>
      <c r="BN57" s="190">
        <f t="shared" si="5"/>
        <v>0</v>
      </c>
    </row>
    <row r="58" spans="1:66" ht="18" customHeight="1" x14ac:dyDescent="0.25">
      <c r="A58" s="67"/>
      <c r="B58" s="42"/>
      <c r="C58" s="43"/>
      <c r="D58" s="43"/>
      <c r="E58" s="43"/>
      <c r="F58" s="188" t="str">
        <f>IF(B58="","",IF(C58="F",INDEX(Barèmes!$A$1:$A$7,MATCH((YEAR($B58)),Barèmes!$B$1:$B$7,-1)),INDEX(Barèmes!$C$1:$C$7,MATCH((YEAR($B58)),Barèmes!$B$1:$B$7,-1))))</f>
        <v/>
      </c>
      <c r="G58" s="61"/>
      <c r="H58" s="61"/>
      <c r="I58" s="61"/>
      <c r="J58" s="61"/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1"/>
      <c r="Y58" s="61"/>
      <c r="Z58" s="61"/>
      <c r="AA58" s="61"/>
      <c r="AB58" s="61"/>
      <c r="AC58" s="61"/>
      <c r="AD58" s="61"/>
      <c r="AE58" s="61"/>
      <c r="AF58" s="61"/>
      <c r="AG58" s="61"/>
      <c r="AH58" s="61"/>
      <c r="AI58" s="61"/>
      <c r="AJ58" s="61"/>
      <c r="AK58" s="61"/>
      <c r="AL58" s="61"/>
      <c r="AM58" s="61"/>
      <c r="AN58" s="61"/>
      <c r="AO58" s="61"/>
      <c r="AP58" s="61"/>
      <c r="AQ58" s="61"/>
      <c r="AR58" s="61"/>
      <c r="AS58" s="61"/>
      <c r="AT58" s="61"/>
      <c r="AU58" s="61"/>
      <c r="AV58" s="61"/>
      <c r="AW58" s="61"/>
      <c r="AX58" s="61"/>
      <c r="AY58" s="61"/>
      <c r="AZ58" s="61"/>
      <c r="BA58" s="61"/>
      <c r="BB58" s="61"/>
      <c r="BC58" s="61"/>
      <c r="BD58" s="61"/>
      <c r="BE58" s="61"/>
      <c r="BF58" s="61"/>
      <c r="BG58" s="61"/>
      <c r="BH58" s="61"/>
      <c r="BI58" s="61"/>
      <c r="BJ58" s="61"/>
      <c r="BK58" s="61"/>
      <c r="BL58" s="61"/>
      <c r="BM58" s="190">
        <f t="shared" si="4"/>
        <v>0</v>
      </c>
      <c r="BN58" s="190">
        <f t="shared" si="5"/>
        <v>0</v>
      </c>
    </row>
    <row r="59" spans="1:66" ht="18" customHeight="1" x14ac:dyDescent="0.25">
      <c r="A59" s="67"/>
      <c r="B59" s="42"/>
      <c r="C59" s="43"/>
      <c r="D59" s="43"/>
      <c r="E59" s="43"/>
      <c r="F59" s="188" t="str">
        <f>IF(B59="","",IF(C59="F",INDEX(Barèmes!$A$1:$A$7,MATCH((YEAR($B59)),Barèmes!$B$1:$B$7,-1)),INDEX(Barèmes!$C$1:$C$7,MATCH((YEAR($B59)),Barèmes!$B$1:$B$7,-1))))</f>
        <v/>
      </c>
      <c r="G59" s="61"/>
      <c r="H59" s="61"/>
      <c r="I59" s="61"/>
      <c r="J59" s="61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61"/>
      <c r="AA59" s="61"/>
      <c r="AB59" s="61"/>
      <c r="AC59" s="61"/>
      <c r="AD59" s="61"/>
      <c r="AE59" s="61"/>
      <c r="AF59" s="61"/>
      <c r="AG59" s="61"/>
      <c r="AH59" s="61"/>
      <c r="AI59" s="61"/>
      <c r="AJ59" s="61"/>
      <c r="AK59" s="61"/>
      <c r="AL59" s="61"/>
      <c r="AM59" s="61"/>
      <c r="AN59" s="61"/>
      <c r="AO59" s="61"/>
      <c r="AP59" s="61"/>
      <c r="AQ59" s="61"/>
      <c r="AR59" s="61"/>
      <c r="AS59" s="61"/>
      <c r="AT59" s="61"/>
      <c r="AU59" s="61"/>
      <c r="AV59" s="61"/>
      <c r="AW59" s="61"/>
      <c r="AX59" s="61"/>
      <c r="AY59" s="61"/>
      <c r="AZ59" s="61"/>
      <c r="BA59" s="61"/>
      <c r="BB59" s="61"/>
      <c r="BC59" s="61"/>
      <c r="BD59" s="61"/>
      <c r="BE59" s="61"/>
      <c r="BF59" s="61"/>
      <c r="BG59" s="61"/>
      <c r="BH59" s="61"/>
      <c r="BI59" s="61"/>
      <c r="BJ59" s="61"/>
      <c r="BK59" s="61"/>
      <c r="BL59" s="61"/>
      <c r="BM59" s="190">
        <f t="shared" si="4"/>
        <v>0</v>
      </c>
      <c r="BN59" s="190">
        <f t="shared" si="5"/>
        <v>0</v>
      </c>
    </row>
    <row r="60" spans="1:66" ht="18" customHeight="1" x14ac:dyDescent="0.25">
      <c r="A60" s="67"/>
      <c r="B60" s="42"/>
      <c r="C60" s="43"/>
      <c r="D60" s="43"/>
      <c r="E60" s="43"/>
      <c r="F60" s="188" t="str">
        <f>IF(B60="","",IF(C60="F",INDEX(Barèmes!$A$1:$A$7,MATCH((YEAR($B60)),Barèmes!$B$1:$B$7,-1)),INDEX(Barèmes!$C$1:$C$7,MATCH((YEAR($B60)),Barèmes!$B$1:$B$7,-1))))</f>
        <v/>
      </c>
      <c r="G60" s="61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61"/>
      <c r="AI60" s="61"/>
      <c r="AJ60" s="61"/>
      <c r="AK60" s="61"/>
      <c r="AL60" s="61"/>
      <c r="AM60" s="61"/>
      <c r="AN60" s="61"/>
      <c r="AO60" s="61"/>
      <c r="AP60" s="61"/>
      <c r="AQ60" s="61"/>
      <c r="AR60" s="61"/>
      <c r="AS60" s="61"/>
      <c r="AT60" s="61"/>
      <c r="AU60" s="61"/>
      <c r="AV60" s="61"/>
      <c r="AW60" s="61"/>
      <c r="AX60" s="61"/>
      <c r="AY60" s="61"/>
      <c r="AZ60" s="61"/>
      <c r="BA60" s="61"/>
      <c r="BB60" s="61"/>
      <c r="BC60" s="61"/>
      <c r="BD60" s="61"/>
      <c r="BE60" s="61"/>
      <c r="BF60" s="61"/>
      <c r="BG60" s="61"/>
      <c r="BH60" s="61"/>
      <c r="BI60" s="61"/>
      <c r="BJ60" s="61"/>
      <c r="BK60" s="61"/>
      <c r="BL60" s="61"/>
      <c r="BM60" s="190">
        <f t="shared" si="4"/>
        <v>0</v>
      </c>
      <c r="BN60" s="190">
        <f t="shared" si="5"/>
        <v>0</v>
      </c>
    </row>
    <row r="61" spans="1:66" ht="18" customHeight="1" x14ac:dyDescent="0.25">
      <c r="A61" s="67"/>
      <c r="B61" s="42"/>
      <c r="C61" s="43"/>
      <c r="D61" s="43"/>
      <c r="E61" s="43"/>
      <c r="F61" s="188" t="str">
        <f>IF(B61="","",IF(C61="F",INDEX(Barèmes!$A$1:$A$7,MATCH((YEAR($B61)),Barèmes!$B$1:$B$7,-1)),INDEX(Barèmes!$C$1:$C$7,MATCH((YEAR($B61)),Barèmes!$B$1:$B$7,-1))))</f>
        <v/>
      </c>
      <c r="G61" s="61"/>
      <c r="H61" s="61"/>
      <c r="I61" s="61"/>
      <c r="J61" s="61"/>
      <c r="K61" s="61"/>
      <c r="L61" s="61"/>
      <c r="M61" s="61"/>
      <c r="N61" s="61"/>
      <c r="O61" s="61"/>
      <c r="P61" s="61"/>
      <c r="Q61" s="61"/>
      <c r="R61" s="61"/>
      <c r="S61" s="61"/>
      <c r="T61" s="61"/>
      <c r="U61" s="61"/>
      <c r="V61" s="61"/>
      <c r="W61" s="61"/>
      <c r="X61" s="61"/>
      <c r="Y61" s="61"/>
      <c r="Z61" s="61"/>
      <c r="AA61" s="61"/>
      <c r="AB61" s="61"/>
      <c r="AC61" s="61"/>
      <c r="AD61" s="61"/>
      <c r="AE61" s="61"/>
      <c r="AF61" s="61"/>
      <c r="AG61" s="61"/>
      <c r="AH61" s="61"/>
      <c r="AI61" s="61"/>
      <c r="AJ61" s="61"/>
      <c r="AK61" s="61"/>
      <c r="AL61" s="61"/>
      <c r="AM61" s="61"/>
      <c r="AN61" s="61"/>
      <c r="AO61" s="61"/>
      <c r="AP61" s="61"/>
      <c r="AQ61" s="61"/>
      <c r="AR61" s="61"/>
      <c r="AS61" s="61"/>
      <c r="AT61" s="61"/>
      <c r="AU61" s="61"/>
      <c r="AV61" s="61"/>
      <c r="AW61" s="61"/>
      <c r="AX61" s="61"/>
      <c r="AY61" s="61"/>
      <c r="AZ61" s="61"/>
      <c r="BA61" s="61"/>
      <c r="BB61" s="61"/>
      <c r="BC61" s="61"/>
      <c r="BD61" s="61"/>
      <c r="BE61" s="61"/>
      <c r="BF61" s="61"/>
      <c r="BG61" s="61"/>
      <c r="BH61" s="61"/>
      <c r="BI61" s="61"/>
      <c r="BJ61" s="61"/>
      <c r="BK61" s="61"/>
      <c r="BL61" s="61"/>
      <c r="BM61" s="190">
        <f t="shared" si="4"/>
        <v>0</v>
      </c>
      <c r="BN61" s="190">
        <f t="shared" si="5"/>
        <v>0</v>
      </c>
    </row>
    <row r="62" spans="1:66" ht="18" customHeight="1" x14ac:dyDescent="0.25">
      <c r="A62" s="67"/>
      <c r="B62" s="42"/>
      <c r="C62" s="43"/>
      <c r="D62" s="43"/>
      <c r="E62" s="43"/>
      <c r="F62" s="188" t="str">
        <f>IF(B62="","",IF(C62="F",INDEX(Barèmes!$A$1:$A$7,MATCH((YEAR($B62)),Barèmes!$B$1:$B$7,-1)),INDEX(Barèmes!$C$1:$C$7,MATCH((YEAR($B62)),Barèmes!$B$1:$B$7,-1))))</f>
        <v/>
      </c>
      <c r="G62" s="61"/>
      <c r="H62" s="61"/>
      <c r="I62" s="61"/>
      <c r="J62" s="61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1"/>
      <c r="W62" s="61"/>
      <c r="X62" s="61"/>
      <c r="Y62" s="61"/>
      <c r="Z62" s="61"/>
      <c r="AA62" s="61"/>
      <c r="AB62" s="61"/>
      <c r="AC62" s="61"/>
      <c r="AD62" s="61"/>
      <c r="AE62" s="61"/>
      <c r="AF62" s="61"/>
      <c r="AG62" s="61"/>
      <c r="AH62" s="61"/>
      <c r="AI62" s="61"/>
      <c r="AJ62" s="61"/>
      <c r="AK62" s="61"/>
      <c r="AL62" s="61"/>
      <c r="AM62" s="61"/>
      <c r="AN62" s="61"/>
      <c r="AO62" s="61"/>
      <c r="AP62" s="61"/>
      <c r="AQ62" s="61"/>
      <c r="AR62" s="61"/>
      <c r="AS62" s="61"/>
      <c r="AT62" s="61"/>
      <c r="AU62" s="61"/>
      <c r="AV62" s="61"/>
      <c r="AW62" s="61"/>
      <c r="AX62" s="61"/>
      <c r="AY62" s="61"/>
      <c r="AZ62" s="61"/>
      <c r="BA62" s="61"/>
      <c r="BB62" s="61"/>
      <c r="BC62" s="61"/>
      <c r="BD62" s="61"/>
      <c r="BE62" s="61"/>
      <c r="BF62" s="61"/>
      <c r="BG62" s="61"/>
      <c r="BH62" s="61"/>
      <c r="BI62" s="61"/>
      <c r="BJ62" s="61"/>
      <c r="BK62" s="61"/>
      <c r="BL62" s="61"/>
      <c r="BM62" s="190">
        <f t="shared" si="4"/>
        <v>0</v>
      </c>
      <c r="BN62" s="190">
        <f t="shared" si="5"/>
        <v>0</v>
      </c>
    </row>
    <row r="63" spans="1:66" ht="18" customHeight="1" x14ac:dyDescent="0.25">
      <c r="A63" s="67"/>
      <c r="B63" s="42"/>
      <c r="C63" s="43"/>
      <c r="D63" s="43"/>
      <c r="E63" s="43"/>
      <c r="F63" s="188" t="str">
        <f>IF(B63="","",IF(C63="F",INDEX(Barèmes!$A$1:$A$7,MATCH((YEAR($B63)),Barèmes!$B$1:$B$7,-1)),INDEX(Barèmes!$C$1:$C$7,MATCH((YEAR($B63)),Barèmes!$B$1:$B$7,-1))))</f>
        <v/>
      </c>
      <c r="G63" s="61"/>
      <c r="H63" s="61"/>
      <c r="I63" s="61"/>
      <c r="J63" s="61"/>
      <c r="K63" s="61"/>
      <c r="L63" s="61"/>
      <c r="M63" s="61"/>
      <c r="N63" s="61"/>
      <c r="O63" s="61"/>
      <c r="P63" s="61"/>
      <c r="Q63" s="61"/>
      <c r="R63" s="61"/>
      <c r="S63" s="61"/>
      <c r="T63" s="61"/>
      <c r="U63" s="61"/>
      <c r="V63" s="61"/>
      <c r="W63" s="61"/>
      <c r="X63" s="61"/>
      <c r="Y63" s="61"/>
      <c r="Z63" s="61"/>
      <c r="AA63" s="61"/>
      <c r="AB63" s="61"/>
      <c r="AC63" s="61"/>
      <c r="AD63" s="61"/>
      <c r="AE63" s="61"/>
      <c r="AF63" s="61"/>
      <c r="AG63" s="61"/>
      <c r="AH63" s="61"/>
      <c r="AI63" s="61"/>
      <c r="AJ63" s="61"/>
      <c r="AK63" s="61"/>
      <c r="AL63" s="61"/>
      <c r="AM63" s="61"/>
      <c r="AN63" s="61"/>
      <c r="AO63" s="61"/>
      <c r="AP63" s="61"/>
      <c r="AQ63" s="61"/>
      <c r="AR63" s="61"/>
      <c r="AS63" s="61"/>
      <c r="AT63" s="61"/>
      <c r="AU63" s="61"/>
      <c r="AV63" s="61"/>
      <c r="AW63" s="61"/>
      <c r="AX63" s="61"/>
      <c r="AY63" s="61"/>
      <c r="AZ63" s="61"/>
      <c r="BA63" s="61"/>
      <c r="BB63" s="61"/>
      <c r="BC63" s="61"/>
      <c r="BD63" s="61"/>
      <c r="BE63" s="61"/>
      <c r="BF63" s="61"/>
      <c r="BG63" s="61"/>
      <c r="BH63" s="61"/>
      <c r="BI63" s="61"/>
      <c r="BJ63" s="61"/>
      <c r="BK63" s="61"/>
      <c r="BL63" s="61"/>
      <c r="BM63" s="190">
        <f t="shared" si="4"/>
        <v>0</v>
      </c>
      <c r="BN63" s="190">
        <f t="shared" si="5"/>
        <v>0</v>
      </c>
    </row>
    <row r="64" spans="1:66" ht="18" customHeight="1" x14ac:dyDescent="0.25">
      <c r="A64" s="67"/>
      <c r="B64" s="42"/>
      <c r="C64" s="43"/>
      <c r="D64" s="43"/>
      <c r="E64" s="43"/>
      <c r="F64" s="188" t="str">
        <f>IF(B64="","",IF(C64="F",INDEX(Barèmes!$A$1:$A$7,MATCH((YEAR($B64)),Barèmes!$B$1:$B$7,-1)),INDEX(Barèmes!$C$1:$C$7,MATCH((YEAR($B64)),Barèmes!$B$1:$B$7,-1))))</f>
        <v/>
      </c>
      <c r="G64" s="61"/>
      <c r="H64" s="61"/>
      <c r="I64" s="61"/>
      <c r="J64" s="61"/>
      <c r="K64" s="61"/>
      <c r="L64" s="61"/>
      <c r="M64" s="61"/>
      <c r="N64" s="61"/>
      <c r="O64" s="61"/>
      <c r="P64" s="61"/>
      <c r="Q64" s="61"/>
      <c r="R64" s="61"/>
      <c r="S64" s="61"/>
      <c r="T64" s="61"/>
      <c r="U64" s="61"/>
      <c r="V64" s="61"/>
      <c r="W64" s="61"/>
      <c r="X64" s="61"/>
      <c r="Y64" s="61"/>
      <c r="Z64" s="61"/>
      <c r="AA64" s="61"/>
      <c r="AB64" s="61"/>
      <c r="AC64" s="61"/>
      <c r="AD64" s="61"/>
      <c r="AE64" s="61"/>
      <c r="AF64" s="61"/>
      <c r="AG64" s="61"/>
      <c r="AH64" s="61"/>
      <c r="AI64" s="61"/>
      <c r="AJ64" s="61"/>
      <c r="AK64" s="61"/>
      <c r="AL64" s="61"/>
      <c r="AM64" s="61"/>
      <c r="AN64" s="61"/>
      <c r="AO64" s="61"/>
      <c r="AP64" s="61"/>
      <c r="AQ64" s="61"/>
      <c r="AR64" s="61"/>
      <c r="AS64" s="61"/>
      <c r="AT64" s="61"/>
      <c r="AU64" s="61"/>
      <c r="AV64" s="61"/>
      <c r="AW64" s="61"/>
      <c r="AX64" s="61"/>
      <c r="AY64" s="61"/>
      <c r="AZ64" s="61"/>
      <c r="BA64" s="61"/>
      <c r="BB64" s="61"/>
      <c r="BC64" s="61"/>
      <c r="BD64" s="61"/>
      <c r="BE64" s="61"/>
      <c r="BF64" s="61"/>
      <c r="BG64" s="61"/>
      <c r="BH64" s="61"/>
      <c r="BI64" s="61"/>
      <c r="BJ64" s="61"/>
      <c r="BK64" s="61"/>
      <c r="BL64" s="61"/>
      <c r="BM64" s="190">
        <f t="shared" si="4"/>
        <v>0</v>
      </c>
      <c r="BN64" s="190">
        <f t="shared" si="5"/>
        <v>0</v>
      </c>
    </row>
    <row r="65" spans="1:66" ht="18" customHeight="1" x14ac:dyDescent="0.25">
      <c r="A65" s="67"/>
      <c r="B65" s="42"/>
      <c r="C65" s="43"/>
      <c r="D65" s="43"/>
      <c r="E65" s="43"/>
      <c r="F65" s="188" t="str">
        <f>IF(B65="","",IF(C65="F",INDEX(Barèmes!$A$1:$A$7,MATCH((YEAR($B65)),Barèmes!$B$1:$B$7,-1)),INDEX(Barèmes!$C$1:$C$7,MATCH((YEAR($B65)),Barèmes!$B$1:$B$7,-1))))</f>
        <v/>
      </c>
      <c r="G65" s="61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61"/>
      <c r="AI65" s="61"/>
      <c r="AJ65" s="61"/>
      <c r="AK65" s="61"/>
      <c r="AL65" s="61"/>
      <c r="AM65" s="61"/>
      <c r="AN65" s="61"/>
      <c r="AO65" s="61"/>
      <c r="AP65" s="61"/>
      <c r="AQ65" s="61"/>
      <c r="AR65" s="61"/>
      <c r="AS65" s="61"/>
      <c r="AT65" s="61"/>
      <c r="AU65" s="61"/>
      <c r="AV65" s="61"/>
      <c r="AW65" s="61"/>
      <c r="AX65" s="61"/>
      <c r="AY65" s="61"/>
      <c r="AZ65" s="61"/>
      <c r="BA65" s="61"/>
      <c r="BB65" s="61"/>
      <c r="BC65" s="61"/>
      <c r="BD65" s="61"/>
      <c r="BE65" s="61"/>
      <c r="BF65" s="61"/>
      <c r="BG65" s="61"/>
      <c r="BH65" s="61"/>
      <c r="BI65" s="61"/>
      <c r="BJ65" s="61"/>
      <c r="BK65" s="61"/>
      <c r="BL65" s="61"/>
      <c r="BM65" s="190">
        <f t="shared" si="4"/>
        <v>0</v>
      </c>
      <c r="BN65" s="190">
        <f t="shared" si="5"/>
        <v>0</v>
      </c>
    </row>
    <row r="66" spans="1:66" ht="18" customHeight="1" x14ac:dyDescent="0.25">
      <c r="A66" s="67"/>
      <c r="B66" s="42"/>
      <c r="C66" s="43"/>
      <c r="D66" s="43"/>
      <c r="E66" s="43"/>
      <c r="F66" s="188" t="str">
        <f>IF(B66="","",IF(C66="F",INDEX(Barèmes!$A$1:$A$7,MATCH((YEAR($B66)),Barèmes!$B$1:$B$7,-1)),INDEX(Barèmes!$C$1:$C$7,MATCH((YEAR($B66)),Barèmes!$B$1:$B$7,-1))))</f>
        <v/>
      </c>
      <c r="G66" s="61"/>
      <c r="H66" s="61"/>
      <c r="I66" s="61"/>
      <c r="J66" s="61"/>
      <c r="K66" s="61"/>
      <c r="L66" s="61"/>
      <c r="M66" s="61"/>
      <c r="N66" s="61"/>
      <c r="O66" s="61"/>
      <c r="P66" s="61"/>
      <c r="Q66" s="61"/>
      <c r="R66" s="61"/>
      <c r="S66" s="61"/>
      <c r="T66" s="61"/>
      <c r="U66" s="61"/>
      <c r="V66" s="61"/>
      <c r="W66" s="61"/>
      <c r="X66" s="61"/>
      <c r="Y66" s="61"/>
      <c r="Z66" s="61"/>
      <c r="AA66" s="61"/>
      <c r="AB66" s="61"/>
      <c r="AC66" s="61"/>
      <c r="AD66" s="61"/>
      <c r="AE66" s="61"/>
      <c r="AF66" s="61"/>
      <c r="AG66" s="61"/>
      <c r="AH66" s="61"/>
      <c r="AI66" s="61"/>
      <c r="AJ66" s="61"/>
      <c r="AK66" s="61"/>
      <c r="AL66" s="61"/>
      <c r="AM66" s="61"/>
      <c r="AN66" s="61"/>
      <c r="AO66" s="61"/>
      <c r="AP66" s="61"/>
      <c r="AQ66" s="61"/>
      <c r="AR66" s="61"/>
      <c r="AS66" s="61"/>
      <c r="AT66" s="61"/>
      <c r="AU66" s="61"/>
      <c r="AV66" s="61"/>
      <c r="AW66" s="61"/>
      <c r="AX66" s="61"/>
      <c r="AY66" s="61"/>
      <c r="AZ66" s="61"/>
      <c r="BA66" s="61"/>
      <c r="BB66" s="61"/>
      <c r="BC66" s="61"/>
      <c r="BD66" s="61"/>
      <c r="BE66" s="61"/>
      <c r="BF66" s="61"/>
      <c r="BG66" s="61"/>
      <c r="BH66" s="61"/>
      <c r="BI66" s="61"/>
      <c r="BJ66" s="61"/>
      <c r="BK66" s="61"/>
      <c r="BL66" s="61"/>
      <c r="BM66" s="190">
        <f t="shared" si="4"/>
        <v>0</v>
      </c>
      <c r="BN66" s="190">
        <f t="shared" si="5"/>
        <v>0</v>
      </c>
    </row>
    <row r="67" spans="1:66" ht="18" customHeight="1" x14ac:dyDescent="0.25">
      <c r="A67" s="67"/>
      <c r="B67" s="42"/>
      <c r="C67" s="43"/>
      <c r="D67" s="43"/>
      <c r="E67" s="43"/>
      <c r="F67" s="188" t="str">
        <f>IF(B67="","",IF(C67="F",INDEX(Barèmes!$A$1:$A$7,MATCH((YEAR($B67)),Barèmes!$B$1:$B$7,-1)),INDEX(Barèmes!$C$1:$C$7,MATCH((YEAR($B67)),Barèmes!$B$1:$B$7,-1))))</f>
        <v/>
      </c>
      <c r="G67" s="61"/>
      <c r="H67" s="61"/>
      <c r="I67" s="61"/>
      <c r="J67" s="61"/>
      <c r="K67" s="61"/>
      <c r="L67" s="61"/>
      <c r="M67" s="61"/>
      <c r="N67" s="61"/>
      <c r="O67" s="61"/>
      <c r="P67" s="61"/>
      <c r="Q67" s="61"/>
      <c r="R67" s="61"/>
      <c r="S67" s="61"/>
      <c r="T67" s="61"/>
      <c r="U67" s="61"/>
      <c r="V67" s="61"/>
      <c r="W67" s="61"/>
      <c r="X67" s="61"/>
      <c r="Y67" s="61"/>
      <c r="Z67" s="61"/>
      <c r="AA67" s="61"/>
      <c r="AB67" s="61"/>
      <c r="AC67" s="61"/>
      <c r="AD67" s="61"/>
      <c r="AE67" s="61"/>
      <c r="AF67" s="61"/>
      <c r="AG67" s="61"/>
      <c r="AH67" s="61"/>
      <c r="AI67" s="61"/>
      <c r="AJ67" s="61"/>
      <c r="AK67" s="61"/>
      <c r="AL67" s="61"/>
      <c r="AM67" s="61"/>
      <c r="AN67" s="61"/>
      <c r="AO67" s="61"/>
      <c r="AP67" s="61"/>
      <c r="AQ67" s="61"/>
      <c r="AR67" s="61"/>
      <c r="AS67" s="61"/>
      <c r="AT67" s="61"/>
      <c r="AU67" s="61"/>
      <c r="AV67" s="61"/>
      <c r="AW67" s="61"/>
      <c r="AX67" s="61"/>
      <c r="AY67" s="61"/>
      <c r="AZ67" s="61"/>
      <c r="BA67" s="61"/>
      <c r="BB67" s="61"/>
      <c r="BC67" s="61"/>
      <c r="BD67" s="61"/>
      <c r="BE67" s="61"/>
      <c r="BF67" s="61"/>
      <c r="BG67" s="61"/>
      <c r="BH67" s="61"/>
      <c r="BI67" s="61"/>
      <c r="BJ67" s="61"/>
      <c r="BK67" s="61"/>
      <c r="BL67" s="61"/>
      <c r="BM67" s="190">
        <f t="shared" si="4"/>
        <v>0</v>
      </c>
      <c r="BN67" s="190">
        <f t="shared" si="5"/>
        <v>0</v>
      </c>
    </row>
    <row r="68" spans="1:66" ht="18" customHeight="1" x14ac:dyDescent="0.25">
      <c r="A68" s="67"/>
      <c r="B68" s="42"/>
      <c r="C68" s="43"/>
      <c r="D68" s="43"/>
      <c r="E68" s="43"/>
      <c r="F68" s="188" t="str">
        <f>IF(B68="","",IF(C68="F",INDEX(Barèmes!$A$1:$A$7,MATCH((YEAR($B68)),Barèmes!$B$1:$B$7,-1)),INDEX(Barèmes!$C$1:$C$7,MATCH((YEAR($B68)),Barèmes!$B$1:$B$7,-1))))</f>
        <v/>
      </c>
      <c r="G68" s="61"/>
      <c r="H68" s="61"/>
      <c r="I68" s="61"/>
      <c r="J68" s="61"/>
      <c r="K68" s="61"/>
      <c r="L68" s="61"/>
      <c r="M68" s="61"/>
      <c r="N68" s="61"/>
      <c r="O68" s="61"/>
      <c r="P68" s="61"/>
      <c r="Q68" s="61"/>
      <c r="R68" s="61"/>
      <c r="S68" s="61"/>
      <c r="T68" s="61"/>
      <c r="U68" s="61"/>
      <c r="V68" s="61"/>
      <c r="W68" s="61"/>
      <c r="X68" s="61"/>
      <c r="Y68" s="61"/>
      <c r="Z68" s="61"/>
      <c r="AA68" s="61"/>
      <c r="AB68" s="61"/>
      <c r="AC68" s="61"/>
      <c r="AD68" s="61"/>
      <c r="AE68" s="61"/>
      <c r="AF68" s="61"/>
      <c r="AG68" s="61"/>
      <c r="AH68" s="61"/>
      <c r="AI68" s="61"/>
      <c r="AJ68" s="61"/>
      <c r="AK68" s="61"/>
      <c r="AL68" s="61"/>
      <c r="AM68" s="61"/>
      <c r="AN68" s="61"/>
      <c r="AO68" s="61"/>
      <c r="AP68" s="61"/>
      <c r="AQ68" s="61"/>
      <c r="AR68" s="61"/>
      <c r="AS68" s="61"/>
      <c r="AT68" s="61"/>
      <c r="AU68" s="61"/>
      <c r="AV68" s="61"/>
      <c r="AW68" s="61"/>
      <c r="AX68" s="61"/>
      <c r="AY68" s="61"/>
      <c r="AZ68" s="61"/>
      <c r="BA68" s="61"/>
      <c r="BB68" s="61"/>
      <c r="BC68" s="61"/>
      <c r="BD68" s="61"/>
      <c r="BE68" s="61"/>
      <c r="BF68" s="61"/>
      <c r="BG68" s="61"/>
      <c r="BH68" s="61"/>
      <c r="BI68" s="61"/>
      <c r="BJ68" s="61"/>
      <c r="BK68" s="61"/>
      <c r="BL68" s="61"/>
      <c r="BM68" s="190">
        <f t="shared" ref="BM68:BM99" si="6">SUM((SUM(COUNTIF(G68:BL68,"E"))),SUM(COUNTIF(G68:BL68,"c")))</f>
        <v>0</v>
      </c>
      <c r="BN68" s="190">
        <f t="shared" ref="BN68:BN99" si="7">SUM(COUNTIF(G68:BL68,"c"))</f>
        <v>0</v>
      </c>
    </row>
    <row r="69" spans="1:66" ht="18" customHeight="1" x14ac:dyDescent="0.25">
      <c r="A69" s="67"/>
      <c r="B69" s="42"/>
      <c r="C69" s="43"/>
      <c r="D69" s="43"/>
      <c r="E69" s="43"/>
      <c r="F69" s="188" t="str">
        <f>IF(B69="","",IF(C69="F",INDEX(Barèmes!$A$1:$A$7,MATCH((YEAR($B69)),Barèmes!$B$1:$B$7,-1)),INDEX(Barèmes!$C$1:$C$7,MATCH((YEAR($B69)),Barèmes!$B$1:$B$7,-1))))</f>
        <v/>
      </c>
      <c r="G69" s="61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61"/>
      <c r="AI69" s="61"/>
      <c r="AJ69" s="61"/>
      <c r="AK69" s="61"/>
      <c r="AL69" s="61"/>
      <c r="AM69" s="61"/>
      <c r="AN69" s="61"/>
      <c r="AO69" s="61"/>
      <c r="AP69" s="61"/>
      <c r="AQ69" s="61"/>
      <c r="AR69" s="61"/>
      <c r="AS69" s="61"/>
      <c r="AT69" s="61"/>
      <c r="AU69" s="61"/>
      <c r="AV69" s="61"/>
      <c r="AW69" s="61"/>
      <c r="AX69" s="61"/>
      <c r="AY69" s="61"/>
      <c r="AZ69" s="61"/>
      <c r="BA69" s="61"/>
      <c r="BB69" s="61"/>
      <c r="BC69" s="61"/>
      <c r="BD69" s="61"/>
      <c r="BE69" s="61"/>
      <c r="BF69" s="61"/>
      <c r="BG69" s="61"/>
      <c r="BH69" s="61"/>
      <c r="BI69" s="61"/>
      <c r="BJ69" s="61"/>
      <c r="BK69" s="61"/>
      <c r="BL69" s="61"/>
      <c r="BM69" s="190">
        <f t="shared" si="6"/>
        <v>0</v>
      </c>
      <c r="BN69" s="190">
        <f t="shared" si="7"/>
        <v>0</v>
      </c>
    </row>
    <row r="70" spans="1:66" ht="18" customHeight="1" x14ac:dyDescent="0.25">
      <c r="A70" s="67"/>
      <c r="B70" s="42"/>
      <c r="C70" s="43"/>
      <c r="D70" s="43"/>
      <c r="E70" s="43"/>
      <c r="F70" s="188" t="str">
        <f>IF(B70="","",IF(C70="F",INDEX(Barèmes!$A$1:$A$7,MATCH((YEAR($B70)),Barèmes!$B$1:$B$7,-1)),INDEX(Barèmes!$C$1:$C$7,MATCH((YEAR($B70)),Barèmes!$B$1:$B$7,-1))))</f>
        <v/>
      </c>
      <c r="G70" s="61"/>
      <c r="H70" s="61"/>
      <c r="I70" s="61"/>
      <c r="J70" s="61"/>
      <c r="K70" s="61"/>
      <c r="L70" s="61"/>
      <c r="M70" s="61"/>
      <c r="N70" s="61"/>
      <c r="O70" s="61"/>
      <c r="P70" s="61"/>
      <c r="Q70" s="61"/>
      <c r="R70" s="61"/>
      <c r="S70" s="61"/>
      <c r="T70" s="61"/>
      <c r="U70" s="61"/>
      <c r="V70" s="61"/>
      <c r="W70" s="61"/>
      <c r="X70" s="61"/>
      <c r="Y70" s="61"/>
      <c r="Z70" s="61"/>
      <c r="AA70" s="61"/>
      <c r="AB70" s="61"/>
      <c r="AC70" s="61"/>
      <c r="AD70" s="61"/>
      <c r="AE70" s="61"/>
      <c r="AF70" s="61"/>
      <c r="AG70" s="61"/>
      <c r="AH70" s="61"/>
      <c r="AI70" s="61"/>
      <c r="AJ70" s="61"/>
      <c r="AK70" s="61"/>
      <c r="AL70" s="61"/>
      <c r="AM70" s="61"/>
      <c r="AN70" s="61"/>
      <c r="AO70" s="61"/>
      <c r="AP70" s="61"/>
      <c r="AQ70" s="61"/>
      <c r="AR70" s="61"/>
      <c r="AS70" s="61"/>
      <c r="AT70" s="61"/>
      <c r="AU70" s="61"/>
      <c r="AV70" s="61"/>
      <c r="AW70" s="61"/>
      <c r="AX70" s="61"/>
      <c r="AY70" s="61"/>
      <c r="AZ70" s="61"/>
      <c r="BA70" s="61"/>
      <c r="BB70" s="61"/>
      <c r="BC70" s="61"/>
      <c r="BD70" s="61"/>
      <c r="BE70" s="61"/>
      <c r="BF70" s="61"/>
      <c r="BG70" s="61"/>
      <c r="BH70" s="61"/>
      <c r="BI70" s="61"/>
      <c r="BJ70" s="61"/>
      <c r="BK70" s="61"/>
      <c r="BL70" s="61"/>
      <c r="BM70" s="190">
        <f t="shared" si="6"/>
        <v>0</v>
      </c>
      <c r="BN70" s="190">
        <f t="shared" si="7"/>
        <v>0</v>
      </c>
    </row>
    <row r="71" spans="1:66" ht="18" customHeight="1" x14ac:dyDescent="0.25">
      <c r="A71" s="67"/>
      <c r="B71" s="42"/>
      <c r="C71" s="43"/>
      <c r="D71" s="43"/>
      <c r="E71" s="43"/>
      <c r="F71" s="188" t="str">
        <f>IF(B71="","",IF(C71="F",INDEX(Barèmes!$A$1:$A$7,MATCH((YEAR($B71)),Barèmes!$B$1:$B$7,-1)),INDEX(Barèmes!$C$1:$C$7,MATCH((YEAR($B71)),Barèmes!$B$1:$B$7,-1))))</f>
        <v/>
      </c>
      <c r="G71" s="61"/>
      <c r="H71" s="61"/>
      <c r="I71" s="61"/>
      <c r="J71" s="61"/>
      <c r="K71" s="61"/>
      <c r="L71" s="61"/>
      <c r="M71" s="61"/>
      <c r="N71" s="61"/>
      <c r="O71" s="61"/>
      <c r="P71" s="61"/>
      <c r="Q71" s="61"/>
      <c r="R71" s="61"/>
      <c r="S71" s="61"/>
      <c r="T71" s="61"/>
      <c r="U71" s="61"/>
      <c r="V71" s="61"/>
      <c r="W71" s="61"/>
      <c r="X71" s="61"/>
      <c r="Y71" s="61"/>
      <c r="Z71" s="61"/>
      <c r="AA71" s="61"/>
      <c r="AB71" s="61"/>
      <c r="AC71" s="61"/>
      <c r="AD71" s="61"/>
      <c r="AE71" s="61"/>
      <c r="AF71" s="61"/>
      <c r="AG71" s="61"/>
      <c r="AH71" s="61"/>
      <c r="AI71" s="61"/>
      <c r="AJ71" s="61"/>
      <c r="AK71" s="61"/>
      <c r="AL71" s="61"/>
      <c r="AM71" s="61"/>
      <c r="AN71" s="61"/>
      <c r="AO71" s="61"/>
      <c r="AP71" s="61"/>
      <c r="AQ71" s="61"/>
      <c r="AR71" s="61"/>
      <c r="AS71" s="61"/>
      <c r="AT71" s="61"/>
      <c r="AU71" s="61"/>
      <c r="AV71" s="61"/>
      <c r="AW71" s="61"/>
      <c r="AX71" s="61"/>
      <c r="AY71" s="61"/>
      <c r="AZ71" s="61"/>
      <c r="BA71" s="61"/>
      <c r="BB71" s="61"/>
      <c r="BC71" s="61"/>
      <c r="BD71" s="61"/>
      <c r="BE71" s="61"/>
      <c r="BF71" s="61"/>
      <c r="BG71" s="61"/>
      <c r="BH71" s="61"/>
      <c r="BI71" s="61"/>
      <c r="BJ71" s="61"/>
      <c r="BK71" s="61"/>
      <c r="BL71" s="61"/>
      <c r="BM71" s="190">
        <f t="shared" si="6"/>
        <v>0</v>
      </c>
      <c r="BN71" s="190">
        <f t="shared" si="7"/>
        <v>0</v>
      </c>
    </row>
    <row r="72" spans="1:66" ht="18" customHeight="1" x14ac:dyDescent="0.25">
      <c r="A72" s="67"/>
      <c r="B72" s="42"/>
      <c r="C72" s="43"/>
      <c r="D72" s="43"/>
      <c r="E72" s="43"/>
      <c r="F72" s="188" t="str">
        <f>IF(B72="","",IF(C72="F",INDEX(Barèmes!$A$1:$A$7,MATCH((YEAR($B72)),Barèmes!$B$1:$B$7,-1)),INDEX(Barèmes!$C$1:$C$7,MATCH((YEAR($B72)),Barèmes!$B$1:$B$7,-1))))</f>
        <v/>
      </c>
      <c r="G72" s="61"/>
      <c r="H72" s="61"/>
      <c r="I72" s="61"/>
      <c r="J72" s="61"/>
      <c r="K72" s="61"/>
      <c r="L72" s="61"/>
      <c r="M72" s="61"/>
      <c r="N72" s="61"/>
      <c r="O72" s="61"/>
      <c r="P72" s="61"/>
      <c r="Q72" s="61"/>
      <c r="R72" s="61"/>
      <c r="S72" s="61"/>
      <c r="T72" s="61"/>
      <c r="U72" s="61"/>
      <c r="V72" s="61"/>
      <c r="W72" s="61"/>
      <c r="X72" s="61"/>
      <c r="Y72" s="61"/>
      <c r="Z72" s="61"/>
      <c r="AA72" s="61"/>
      <c r="AB72" s="61"/>
      <c r="AC72" s="61"/>
      <c r="AD72" s="61"/>
      <c r="AE72" s="61"/>
      <c r="AF72" s="61"/>
      <c r="AG72" s="61"/>
      <c r="AH72" s="61"/>
      <c r="AI72" s="61"/>
      <c r="AJ72" s="61"/>
      <c r="AK72" s="61"/>
      <c r="AL72" s="61"/>
      <c r="AM72" s="61"/>
      <c r="AN72" s="61"/>
      <c r="AO72" s="61"/>
      <c r="AP72" s="61"/>
      <c r="AQ72" s="61"/>
      <c r="AR72" s="61"/>
      <c r="AS72" s="61"/>
      <c r="AT72" s="61"/>
      <c r="AU72" s="61"/>
      <c r="AV72" s="61"/>
      <c r="AW72" s="61"/>
      <c r="AX72" s="61"/>
      <c r="AY72" s="61"/>
      <c r="AZ72" s="61"/>
      <c r="BA72" s="61"/>
      <c r="BB72" s="61"/>
      <c r="BC72" s="61"/>
      <c r="BD72" s="61"/>
      <c r="BE72" s="61"/>
      <c r="BF72" s="61"/>
      <c r="BG72" s="61"/>
      <c r="BH72" s="61"/>
      <c r="BI72" s="61"/>
      <c r="BJ72" s="61"/>
      <c r="BK72" s="61"/>
      <c r="BL72" s="61"/>
      <c r="BM72" s="190">
        <f t="shared" si="6"/>
        <v>0</v>
      </c>
      <c r="BN72" s="190">
        <f t="shared" si="7"/>
        <v>0</v>
      </c>
    </row>
    <row r="73" spans="1:66" ht="18" customHeight="1" x14ac:dyDescent="0.25">
      <c r="A73" s="67"/>
      <c r="B73" s="42"/>
      <c r="C73" s="43"/>
      <c r="D73" s="43"/>
      <c r="E73" s="43"/>
      <c r="F73" s="188" t="str">
        <f>IF(B73="","",IF(C73="F",INDEX(Barèmes!$A$1:$A$7,MATCH((YEAR($B73)),Barèmes!$B$1:$B$7,-1)),INDEX(Barèmes!$C$1:$C$7,MATCH((YEAR($B73)),Barèmes!$B$1:$B$7,-1))))</f>
        <v/>
      </c>
      <c r="G73" s="61"/>
      <c r="H73" s="61"/>
      <c r="I73" s="61"/>
      <c r="J73" s="61"/>
      <c r="K73" s="61"/>
      <c r="L73" s="61"/>
      <c r="M73" s="61"/>
      <c r="N73" s="61"/>
      <c r="O73" s="61"/>
      <c r="P73" s="61"/>
      <c r="Q73" s="61"/>
      <c r="R73" s="61"/>
      <c r="S73" s="61"/>
      <c r="T73" s="61"/>
      <c r="U73" s="61"/>
      <c r="V73" s="61"/>
      <c r="W73" s="61"/>
      <c r="X73" s="61"/>
      <c r="Y73" s="61"/>
      <c r="Z73" s="61"/>
      <c r="AA73" s="61"/>
      <c r="AB73" s="61"/>
      <c r="AC73" s="61"/>
      <c r="AD73" s="61"/>
      <c r="AE73" s="61"/>
      <c r="AF73" s="61"/>
      <c r="AG73" s="61"/>
      <c r="AH73" s="61"/>
      <c r="AI73" s="61"/>
      <c r="AJ73" s="61"/>
      <c r="AK73" s="61"/>
      <c r="AL73" s="61"/>
      <c r="AM73" s="61"/>
      <c r="AN73" s="61"/>
      <c r="AO73" s="61"/>
      <c r="AP73" s="61"/>
      <c r="AQ73" s="61"/>
      <c r="AR73" s="61"/>
      <c r="AS73" s="61"/>
      <c r="AT73" s="61"/>
      <c r="AU73" s="61"/>
      <c r="AV73" s="61"/>
      <c r="AW73" s="61"/>
      <c r="AX73" s="61"/>
      <c r="AY73" s="61"/>
      <c r="AZ73" s="61"/>
      <c r="BA73" s="61"/>
      <c r="BB73" s="61"/>
      <c r="BC73" s="61"/>
      <c r="BD73" s="61"/>
      <c r="BE73" s="61"/>
      <c r="BF73" s="61"/>
      <c r="BG73" s="61"/>
      <c r="BH73" s="61"/>
      <c r="BI73" s="61"/>
      <c r="BJ73" s="61"/>
      <c r="BK73" s="61"/>
      <c r="BL73" s="61"/>
      <c r="BM73" s="190">
        <f t="shared" si="6"/>
        <v>0</v>
      </c>
      <c r="BN73" s="190">
        <f t="shared" si="7"/>
        <v>0</v>
      </c>
    </row>
    <row r="74" spans="1:66" ht="18" customHeight="1" x14ac:dyDescent="0.25">
      <c r="A74" s="67"/>
      <c r="B74" s="42"/>
      <c r="C74" s="43"/>
      <c r="D74" s="43"/>
      <c r="E74" s="43"/>
      <c r="F74" s="188" t="str">
        <f>IF(B74="","",IF(C74="F",INDEX(Barèmes!$A$1:$A$7,MATCH((YEAR($B74)),Barèmes!$B$1:$B$7,-1)),INDEX(Barèmes!$C$1:$C$7,MATCH((YEAR($B74)),Barèmes!$B$1:$B$7,-1))))</f>
        <v/>
      </c>
      <c r="G74" s="61"/>
      <c r="H74" s="61"/>
      <c r="I74" s="61"/>
      <c r="J74" s="61"/>
      <c r="K74" s="61"/>
      <c r="L74" s="61"/>
      <c r="M74" s="61"/>
      <c r="N74" s="61"/>
      <c r="O74" s="61"/>
      <c r="P74" s="61"/>
      <c r="Q74" s="61"/>
      <c r="R74" s="61"/>
      <c r="S74" s="61"/>
      <c r="T74" s="61"/>
      <c r="U74" s="61"/>
      <c r="V74" s="61"/>
      <c r="W74" s="61"/>
      <c r="X74" s="61"/>
      <c r="Y74" s="61"/>
      <c r="Z74" s="61"/>
      <c r="AA74" s="61"/>
      <c r="AB74" s="61"/>
      <c r="AC74" s="61"/>
      <c r="AD74" s="61"/>
      <c r="AE74" s="61"/>
      <c r="AF74" s="61"/>
      <c r="AG74" s="61"/>
      <c r="AH74" s="61"/>
      <c r="AI74" s="61"/>
      <c r="AJ74" s="61"/>
      <c r="AK74" s="61"/>
      <c r="AL74" s="61"/>
      <c r="AM74" s="61"/>
      <c r="AN74" s="61"/>
      <c r="AO74" s="61"/>
      <c r="AP74" s="61"/>
      <c r="AQ74" s="61"/>
      <c r="AR74" s="61"/>
      <c r="AS74" s="61"/>
      <c r="AT74" s="61"/>
      <c r="AU74" s="61"/>
      <c r="AV74" s="61"/>
      <c r="AW74" s="61"/>
      <c r="AX74" s="61"/>
      <c r="AY74" s="61"/>
      <c r="AZ74" s="61"/>
      <c r="BA74" s="61"/>
      <c r="BB74" s="61"/>
      <c r="BC74" s="61"/>
      <c r="BD74" s="61"/>
      <c r="BE74" s="61"/>
      <c r="BF74" s="61"/>
      <c r="BG74" s="61"/>
      <c r="BH74" s="61"/>
      <c r="BI74" s="61"/>
      <c r="BJ74" s="61"/>
      <c r="BK74" s="61"/>
      <c r="BL74" s="61"/>
      <c r="BM74" s="190">
        <f t="shared" si="6"/>
        <v>0</v>
      </c>
      <c r="BN74" s="190">
        <f t="shared" si="7"/>
        <v>0</v>
      </c>
    </row>
    <row r="75" spans="1:66" ht="18" customHeight="1" x14ac:dyDescent="0.25">
      <c r="A75" s="67"/>
      <c r="B75" s="42"/>
      <c r="C75" s="43"/>
      <c r="D75" s="43"/>
      <c r="E75" s="43"/>
      <c r="F75" s="188" t="str">
        <f>IF(B75="","",IF(C75="F",INDEX(Barèmes!$A$1:$A$7,MATCH((YEAR($B75)),Barèmes!$B$1:$B$7,-1)),INDEX(Barèmes!$C$1:$C$7,MATCH((YEAR($B75)),Barèmes!$B$1:$B$7,-1))))</f>
        <v/>
      </c>
      <c r="G75" s="61"/>
      <c r="H75" s="61"/>
      <c r="I75" s="61"/>
      <c r="J75" s="61"/>
      <c r="K75" s="61"/>
      <c r="L75" s="61"/>
      <c r="M75" s="61"/>
      <c r="N75" s="61"/>
      <c r="O75" s="61"/>
      <c r="P75" s="61"/>
      <c r="Q75" s="61"/>
      <c r="R75" s="61"/>
      <c r="S75" s="61"/>
      <c r="T75" s="61"/>
      <c r="U75" s="61"/>
      <c r="V75" s="61"/>
      <c r="W75" s="61"/>
      <c r="X75" s="61"/>
      <c r="Y75" s="61"/>
      <c r="Z75" s="61"/>
      <c r="AA75" s="61"/>
      <c r="AB75" s="61"/>
      <c r="AC75" s="61"/>
      <c r="AD75" s="61"/>
      <c r="AE75" s="61"/>
      <c r="AF75" s="61"/>
      <c r="AG75" s="61"/>
      <c r="AH75" s="61"/>
      <c r="AI75" s="61"/>
      <c r="AJ75" s="61"/>
      <c r="AK75" s="61"/>
      <c r="AL75" s="61"/>
      <c r="AM75" s="61"/>
      <c r="AN75" s="61"/>
      <c r="AO75" s="61"/>
      <c r="AP75" s="61"/>
      <c r="AQ75" s="61"/>
      <c r="AR75" s="61"/>
      <c r="AS75" s="61"/>
      <c r="AT75" s="61"/>
      <c r="AU75" s="61"/>
      <c r="AV75" s="61"/>
      <c r="AW75" s="61"/>
      <c r="AX75" s="61"/>
      <c r="AY75" s="61"/>
      <c r="AZ75" s="61"/>
      <c r="BA75" s="61"/>
      <c r="BB75" s="61"/>
      <c r="BC75" s="61"/>
      <c r="BD75" s="61"/>
      <c r="BE75" s="61"/>
      <c r="BF75" s="61"/>
      <c r="BG75" s="61"/>
      <c r="BH75" s="61"/>
      <c r="BI75" s="61"/>
      <c r="BJ75" s="61"/>
      <c r="BK75" s="61"/>
      <c r="BL75" s="61"/>
      <c r="BM75" s="190">
        <f t="shared" si="6"/>
        <v>0</v>
      </c>
      <c r="BN75" s="190">
        <f t="shared" si="7"/>
        <v>0</v>
      </c>
    </row>
    <row r="76" spans="1:66" ht="18" customHeight="1" x14ac:dyDescent="0.25">
      <c r="A76" s="67"/>
      <c r="B76" s="42"/>
      <c r="C76" s="43"/>
      <c r="D76" s="43"/>
      <c r="E76" s="43"/>
      <c r="F76" s="188" t="str">
        <f>IF(B76="","",IF(C76="F",INDEX(Barèmes!$A$1:$A$7,MATCH((YEAR($B76)),Barèmes!$B$1:$B$7,-1)),INDEX(Barèmes!$C$1:$C$7,MATCH((YEAR($B76)),Barèmes!$B$1:$B$7,-1))))</f>
        <v/>
      </c>
      <c r="G76" s="61"/>
      <c r="H76" s="61"/>
      <c r="I76" s="61"/>
      <c r="J76" s="61"/>
      <c r="K76" s="61"/>
      <c r="L76" s="61"/>
      <c r="M76" s="61"/>
      <c r="N76" s="61"/>
      <c r="O76" s="61"/>
      <c r="P76" s="61"/>
      <c r="Q76" s="61"/>
      <c r="R76" s="61"/>
      <c r="S76" s="61"/>
      <c r="T76" s="61"/>
      <c r="U76" s="61"/>
      <c r="V76" s="61"/>
      <c r="W76" s="61"/>
      <c r="X76" s="61"/>
      <c r="Y76" s="61"/>
      <c r="Z76" s="61"/>
      <c r="AA76" s="61"/>
      <c r="AB76" s="61"/>
      <c r="AC76" s="61"/>
      <c r="AD76" s="61"/>
      <c r="AE76" s="61"/>
      <c r="AF76" s="61"/>
      <c r="AG76" s="61"/>
      <c r="AH76" s="61"/>
      <c r="AI76" s="61"/>
      <c r="AJ76" s="61"/>
      <c r="AK76" s="61"/>
      <c r="AL76" s="61"/>
      <c r="AM76" s="61"/>
      <c r="AN76" s="61"/>
      <c r="AO76" s="61"/>
      <c r="AP76" s="61"/>
      <c r="AQ76" s="61"/>
      <c r="AR76" s="61"/>
      <c r="AS76" s="61"/>
      <c r="AT76" s="61"/>
      <c r="AU76" s="61"/>
      <c r="AV76" s="61"/>
      <c r="AW76" s="61"/>
      <c r="AX76" s="61"/>
      <c r="AY76" s="61"/>
      <c r="AZ76" s="61"/>
      <c r="BA76" s="61"/>
      <c r="BB76" s="61"/>
      <c r="BC76" s="61"/>
      <c r="BD76" s="61"/>
      <c r="BE76" s="61"/>
      <c r="BF76" s="61"/>
      <c r="BG76" s="61"/>
      <c r="BH76" s="61"/>
      <c r="BI76" s="61"/>
      <c r="BJ76" s="61"/>
      <c r="BK76" s="61"/>
      <c r="BL76" s="61"/>
      <c r="BM76" s="190">
        <f t="shared" si="6"/>
        <v>0</v>
      </c>
      <c r="BN76" s="190">
        <f t="shared" si="7"/>
        <v>0</v>
      </c>
    </row>
    <row r="77" spans="1:66" ht="18" customHeight="1" x14ac:dyDescent="0.25">
      <c r="A77" s="67"/>
      <c r="B77" s="42"/>
      <c r="C77" s="43"/>
      <c r="D77" s="43"/>
      <c r="E77" s="43"/>
      <c r="F77" s="188" t="str">
        <f>IF(B77="","",IF(C77="F",INDEX(Barèmes!$A$1:$A$7,MATCH((YEAR($B77)),Barèmes!$B$1:$B$7,-1)),INDEX(Barèmes!$C$1:$C$7,MATCH((YEAR($B77)),Barèmes!$B$1:$B$7,-1))))</f>
        <v/>
      </c>
      <c r="G77" s="61"/>
      <c r="H77" s="61"/>
      <c r="I77" s="61"/>
      <c r="J77" s="61"/>
      <c r="K77" s="61"/>
      <c r="L77" s="61"/>
      <c r="M77" s="61"/>
      <c r="N77" s="61"/>
      <c r="O77" s="61"/>
      <c r="P77" s="61"/>
      <c r="Q77" s="61"/>
      <c r="R77" s="61"/>
      <c r="S77" s="61"/>
      <c r="T77" s="61"/>
      <c r="U77" s="61"/>
      <c r="V77" s="61"/>
      <c r="W77" s="61"/>
      <c r="X77" s="61"/>
      <c r="Y77" s="61"/>
      <c r="Z77" s="61"/>
      <c r="AA77" s="61"/>
      <c r="AB77" s="61"/>
      <c r="AC77" s="61"/>
      <c r="AD77" s="61"/>
      <c r="AE77" s="61"/>
      <c r="AF77" s="61"/>
      <c r="AG77" s="61"/>
      <c r="AH77" s="61"/>
      <c r="AI77" s="61"/>
      <c r="AJ77" s="61"/>
      <c r="AK77" s="61"/>
      <c r="AL77" s="61"/>
      <c r="AM77" s="61"/>
      <c r="AN77" s="61"/>
      <c r="AO77" s="61"/>
      <c r="AP77" s="61"/>
      <c r="AQ77" s="61"/>
      <c r="AR77" s="61"/>
      <c r="AS77" s="61"/>
      <c r="AT77" s="61"/>
      <c r="AU77" s="61"/>
      <c r="AV77" s="61"/>
      <c r="AW77" s="61"/>
      <c r="AX77" s="61"/>
      <c r="AY77" s="61"/>
      <c r="AZ77" s="61"/>
      <c r="BA77" s="61"/>
      <c r="BB77" s="61"/>
      <c r="BC77" s="61"/>
      <c r="BD77" s="61"/>
      <c r="BE77" s="61"/>
      <c r="BF77" s="61"/>
      <c r="BG77" s="61"/>
      <c r="BH77" s="61"/>
      <c r="BI77" s="61"/>
      <c r="BJ77" s="61"/>
      <c r="BK77" s="61"/>
      <c r="BL77" s="61"/>
      <c r="BM77" s="190">
        <f t="shared" si="6"/>
        <v>0</v>
      </c>
      <c r="BN77" s="190">
        <f t="shared" si="7"/>
        <v>0</v>
      </c>
    </row>
    <row r="78" spans="1:66" ht="18" customHeight="1" x14ac:dyDescent="0.25">
      <c r="A78" s="67"/>
      <c r="B78" s="42"/>
      <c r="C78" s="43"/>
      <c r="D78" s="43"/>
      <c r="E78" s="43"/>
      <c r="F78" s="188" t="str">
        <f>IF(B78="","",IF(C78="F",INDEX(Barèmes!$A$1:$A$7,MATCH((YEAR($B78)),Barèmes!$B$1:$B$7,-1)),INDEX(Barèmes!$C$1:$C$7,MATCH((YEAR($B78)),Barèmes!$B$1:$B$7,-1))))</f>
        <v/>
      </c>
      <c r="G78" s="61"/>
      <c r="H78" s="61"/>
      <c r="I78" s="61"/>
      <c r="J78" s="61"/>
      <c r="K78" s="61"/>
      <c r="L78" s="61"/>
      <c r="M78" s="61"/>
      <c r="N78" s="61"/>
      <c r="O78" s="61"/>
      <c r="P78" s="61"/>
      <c r="Q78" s="61"/>
      <c r="R78" s="61"/>
      <c r="S78" s="61"/>
      <c r="T78" s="61"/>
      <c r="U78" s="61"/>
      <c r="V78" s="61"/>
      <c r="W78" s="61"/>
      <c r="X78" s="61"/>
      <c r="Y78" s="61"/>
      <c r="Z78" s="61"/>
      <c r="AA78" s="61"/>
      <c r="AB78" s="61"/>
      <c r="AC78" s="61"/>
      <c r="AD78" s="61"/>
      <c r="AE78" s="61"/>
      <c r="AF78" s="61"/>
      <c r="AG78" s="61"/>
      <c r="AH78" s="61"/>
      <c r="AI78" s="61"/>
      <c r="AJ78" s="61"/>
      <c r="AK78" s="61"/>
      <c r="AL78" s="61"/>
      <c r="AM78" s="61"/>
      <c r="AN78" s="61"/>
      <c r="AO78" s="61"/>
      <c r="AP78" s="61"/>
      <c r="AQ78" s="61"/>
      <c r="AR78" s="61"/>
      <c r="AS78" s="61"/>
      <c r="AT78" s="61"/>
      <c r="AU78" s="61"/>
      <c r="AV78" s="61"/>
      <c r="AW78" s="61"/>
      <c r="AX78" s="61"/>
      <c r="AY78" s="61"/>
      <c r="AZ78" s="61"/>
      <c r="BA78" s="61"/>
      <c r="BB78" s="61"/>
      <c r="BC78" s="61"/>
      <c r="BD78" s="61"/>
      <c r="BE78" s="61"/>
      <c r="BF78" s="61"/>
      <c r="BG78" s="61"/>
      <c r="BH78" s="61"/>
      <c r="BI78" s="61"/>
      <c r="BJ78" s="61"/>
      <c r="BK78" s="61"/>
      <c r="BL78" s="61"/>
      <c r="BM78" s="190">
        <f t="shared" si="6"/>
        <v>0</v>
      </c>
      <c r="BN78" s="190">
        <f t="shared" si="7"/>
        <v>0</v>
      </c>
    </row>
    <row r="79" spans="1:66" ht="18" customHeight="1" x14ac:dyDescent="0.25">
      <c r="A79" s="67"/>
      <c r="B79" s="42"/>
      <c r="C79" s="43"/>
      <c r="D79" s="43"/>
      <c r="E79" s="43"/>
      <c r="F79" s="188" t="str">
        <f>IF(B79="","",IF(C79="F",INDEX(Barèmes!$A$1:$A$7,MATCH((YEAR($B79)),Barèmes!$B$1:$B$7,-1)),INDEX(Barèmes!$C$1:$C$7,MATCH((YEAR($B79)),Barèmes!$B$1:$B$7,-1))))</f>
        <v/>
      </c>
      <c r="G79" s="61"/>
      <c r="H79" s="61"/>
      <c r="I79" s="61"/>
      <c r="J79" s="61"/>
      <c r="K79" s="61"/>
      <c r="L79" s="61"/>
      <c r="M79" s="61"/>
      <c r="N79" s="61"/>
      <c r="O79" s="61"/>
      <c r="P79" s="61"/>
      <c r="Q79" s="61"/>
      <c r="R79" s="61"/>
      <c r="S79" s="61"/>
      <c r="T79" s="61"/>
      <c r="U79" s="61"/>
      <c r="V79" s="61"/>
      <c r="W79" s="61"/>
      <c r="X79" s="61"/>
      <c r="Y79" s="61"/>
      <c r="Z79" s="61"/>
      <c r="AA79" s="61"/>
      <c r="AB79" s="61"/>
      <c r="AC79" s="61"/>
      <c r="AD79" s="61"/>
      <c r="AE79" s="61"/>
      <c r="AF79" s="61"/>
      <c r="AG79" s="61"/>
      <c r="AH79" s="61"/>
      <c r="AI79" s="61"/>
      <c r="AJ79" s="61"/>
      <c r="AK79" s="61"/>
      <c r="AL79" s="61"/>
      <c r="AM79" s="61"/>
      <c r="AN79" s="61"/>
      <c r="AO79" s="61"/>
      <c r="AP79" s="61"/>
      <c r="AQ79" s="61"/>
      <c r="AR79" s="61"/>
      <c r="AS79" s="61"/>
      <c r="AT79" s="61"/>
      <c r="AU79" s="61"/>
      <c r="AV79" s="61"/>
      <c r="AW79" s="61"/>
      <c r="AX79" s="61"/>
      <c r="AY79" s="61"/>
      <c r="AZ79" s="61"/>
      <c r="BA79" s="61"/>
      <c r="BB79" s="61"/>
      <c r="BC79" s="61"/>
      <c r="BD79" s="61"/>
      <c r="BE79" s="61"/>
      <c r="BF79" s="61"/>
      <c r="BG79" s="61"/>
      <c r="BH79" s="61"/>
      <c r="BI79" s="61"/>
      <c r="BJ79" s="61"/>
      <c r="BK79" s="61"/>
      <c r="BL79" s="61"/>
      <c r="BM79" s="190">
        <f t="shared" si="6"/>
        <v>0</v>
      </c>
      <c r="BN79" s="190">
        <f t="shared" si="7"/>
        <v>0</v>
      </c>
    </row>
    <row r="80" spans="1:66" ht="18" customHeight="1" x14ac:dyDescent="0.25">
      <c r="A80" s="67"/>
      <c r="B80" s="42"/>
      <c r="C80" s="43"/>
      <c r="D80" s="43"/>
      <c r="E80" s="43"/>
      <c r="F80" s="188" t="str">
        <f>IF(B80="","",IF(C80="F",INDEX(Barèmes!$A$1:$A$7,MATCH((YEAR($B80)),Barèmes!$B$1:$B$7,-1)),INDEX(Barèmes!$C$1:$C$7,MATCH((YEAR($B80)),Barèmes!$B$1:$B$7,-1))))</f>
        <v/>
      </c>
      <c r="G80" s="61"/>
      <c r="H80" s="61"/>
      <c r="I80" s="61"/>
      <c r="J80" s="61"/>
      <c r="K80" s="61"/>
      <c r="L80" s="61"/>
      <c r="M80" s="61"/>
      <c r="N80" s="61"/>
      <c r="O80" s="61"/>
      <c r="P80" s="61"/>
      <c r="Q80" s="61"/>
      <c r="R80" s="61"/>
      <c r="S80" s="61"/>
      <c r="T80" s="61"/>
      <c r="U80" s="61"/>
      <c r="V80" s="61"/>
      <c r="W80" s="61"/>
      <c r="X80" s="61"/>
      <c r="Y80" s="61"/>
      <c r="Z80" s="61"/>
      <c r="AA80" s="61"/>
      <c r="AB80" s="61"/>
      <c r="AC80" s="61"/>
      <c r="AD80" s="61"/>
      <c r="AE80" s="61"/>
      <c r="AF80" s="61"/>
      <c r="AG80" s="61"/>
      <c r="AH80" s="61"/>
      <c r="AI80" s="61"/>
      <c r="AJ80" s="61"/>
      <c r="AK80" s="61"/>
      <c r="AL80" s="61"/>
      <c r="AM80" s="61"/>
      <c r="AN80" s="61"/>
      <c r="AO80" s="61"/>
      <c r="AP80" s="61"/>
      <c r="AQ80" s="61"/>
      <c r="AR80" s="61"/>
      <c r="AS80" s="61"/>
      <c r="AT80" s="61"/>
      <c r="AU80" s="61"/>
      <c r="AV80" s="61"/>
      <c r="AW80" s="61"/>
      <c r="AX80" s="61"/>
      <c r="AY80" s="61"/>
      <c r="AZ80" s="61"/>
      <c r="BA80" s="61"/>
      <c r="BB80" s="61"/>
      <c r="BC80" s="61"/>
      <c r="BD80" s="61"/>
      <c r="BE80" s="61"/>
      <c r="BF80" s="61"/>
      <c r="BG80" s="61"/>
      <c r="BH80" s="61"/>
      <c r="BI80" s="61"/>
      <c r="BJ80" s="61"/>
      <c r="BK80" s="61"/>
      <c r="BL80" s="61"/>
      <c r="BM80" s="190">
        <f t="shared" si="6"/>
        <v>0</v>
      </c>
      <c r="BN80" s="190">
        <f t="shared" si="7"/>
        <v>0</v>
      </c>
    </row>
    <row r="81" spans="1:66" ht="18" customHeight="1" x14ac:dyDescent="0.25">
      <c r="A81" s="67"/>
      <c r="B81" s="42"/>
      <c r="C81" s="43"/>
      <c r="D81" s="43"/>
      <c r="E81" s="43"/>
      <c r="F81" s="188" t="str">
        <f>IF(B81="","",IF(C81="F",INDEX(Barèmes!$A$1:$A$7,MATCH((YEAR($B81)),Barèmes!$B$1:$B$7,-1)),INDEX(Barèmes!$C$1:$C$7,MATCH((YEAR($B81)),Barèmes!$B$1:$B$7,-1))))</f>
        <v/>
      </c>
      <c r="G81" s="61"/>
      <c r="H81" s="61"/>
      <c r="I81" s="61"/>
      <c r="J81" s="61"/>
      <c r="K81" s="61"/>
      <c r="L81" s="61"/>
      <c r="M81" s="61"/>
      <c r="N81" s="61"/>
      <c r="O81" s="61"/>
      <c r="P81" s="61"/>
      <c r="Q81" s="61"/>
      <c r="R81" s="61"/>
      <c r="S81" s="61"/>
      <c r="T81" s="61"/>
      <c r="U81" s="61"/>
      <c r="V81" s="61"/>
      <c r="W81" s="61"/>
      <c r="X81" s="61"/>
      <c r="Y81" s="61"/>
      <c r="Z81" s="61"/>
      <c r="AA81" s="61"/>
      <c r="AB81" s="61"/>
      <c r="AC81" s="61"/>
      <c r="AD81" s="61"/>
      <c r="AE81" s="61"/>
      <c r="AF81" s="61"/>
      <c r="AG81" s="61"/>
      <c r="AH81" s="61"/>
      <c r="AI81" s="61"/>
      <c r="AJ81" s="61"/>
      <c r="AK81" s="61"/>
      <c r="AL81" s="61"/>
      <c r="AM81" s="61"/>
      <c r="AN81" s="61"/>
      <c r="AO81" s="61"/>
      <c r="AP81" s="61"/>
      <c r="AQ81" s="61"/>
      <c r="AR81" s="61"/>
      <c r="AS81" s="61"/>
      <c r="AT81" s="61"/>
      <c r="AU81" s="61"/>
      <c r="AV81" s="61"/>
      <c r="AW81" s="61"/>
      <c r="AX81" s="61"/>
      <c r="AY81" s="61"/>
      <c r="AZ81" s="61"/>
      <c r="BA81" s="61"/>
      <c r="BB81" s="61"/>
      <c r="BC81" s="61"/>
      <c r="BD81" s="61"/>
      <c r="BE81" s="61"/>
      <c r="BF81" s="61"/>
      <c r="BG81" s="61"/>
      <c r="BH81" s="61"/>
      <c r="BI81" s="61"/>
      <c r="BJ81" s="61"/>
      <c r="BK81" s="61"/>
      <c r="BL81" s="61"/>
      <c r="BM81" s="190">
        <f t="shared" si="6"/>
        <v>0</v>
      </c>
      <c r="BN81" s="190">
        <f t="shared" si="7"/>
        <v>0</v>
      </c>
    </row>
    <row r="82" spans="1:66" ht="18" customHeight="1" x14ac:dyDescent="0.25">
      <c r="A82" s="67"/>
      <c r="B82" s="42"/>
      <c r="C82" s="43"/>
      <c r="D82" s="43"/>
      <c r="E82" s="43"/>
      <c r="F82" s="188" t="str">
        <f>IF(B82="","",IF(C82="F",INDEX(Barèmes!$A$1:$A$7,MATCH((YEAR($B82)),Barèmes!$B$1:$B$7,-1)),INDEX(Barèmes!$C$1:$C$7,MATCH((YEAR($B82)),Barèmes!$B$1:$B$7,-1))))</f>
        <v/>
      </c>
      <c r="G82" s="61"/>
      <c r="H82" s="61"/>
      <c r="I82" s="61"/>
      <c r="J82" s="61"/>
      <c r="K82" s="61"/>
      <c r="L82" s="61"/>
      <c r="M82" s="61"/>
      <c r="N82" s="61"/>
      <c r="O82" s="61"/>
      <c r="P82" s="61"/>
      <c r="Q82" s="61"/>
      <c r="R82" s="61"/>
      <c r="S82" s="61"/>
      <c r="T82" s="61"/>
      <c r="U82" s="61"/>
      <c r="V82" s="61"/>
      <c r="W82" s="61"/>
      <c r="X82" s="61"/>
      <c r="Y82" s="61"/>
      <c r="Z82" s="61"/>
      <c r="AA82" s="61"/>
      <c r="AB82" s="61"/>
      <c r="AC82" s="61"/>
      <c r="AD82" s="61"/>
      <c r="AE82" s="61"/>
      <c r="AF82" s="61"/>
      <c r="AG82" s="61"/>
      <c r="AH82" s="61"/>
      <c r="AI82" s="61"/>
      <c r="AJ82" s="61"/>
      <c r="AK82" s="61"/>
      <c r="AL82" s="61"/>
      <c r="AM82" s="61"/>
      <c r="AN82" s="61"/>
      <c r="AO82" s="61"/>
      <c r="AP82" s="61"/>
      <c r="AQ82" s="61"/>
      <c r="AR82" s="61"/>
      <c r="AS82" s="61"/>
      <c r="AT82" s="61"/>
      <c r="AU82" s="61"/>
      <c r="AV82" s="61"/>
      <c r="AW82" s="61"/>
      <c r="AX82" s="61"/>
      <c r="AY82" s="61"/>
      <c r="AZ82" s="61"/>
      <c r="BA82" s="61"/>
      <c r="BB82" s="61"/>
      <c r="BC82" s="61"/>
      <c r="BD82" s="61"/>
      <c r="BE82" s="61"/>
      <c r="BF82" s="61"/>
      <c r="BG82" s="61"/>
      <c r="BH82" s="61"/>
      <c r="BI82" s="61"/>
      <c r="BJ82" s="61"/>
      <c r="BK82" s="61"/>
      <c r="BL82" s="61"/>
      <c r="BM82" s="190">
        <f t="shared" si="6"/>
        <v>0</v>
      </c>
      <c r="BN82" s="190">
        <f t="shared" si="7"/>
        <v>0</v>
      </c>
    </row>
    <row r="83" spans="1:66" ht="18" customHeight="1" x14ac:dyDescent="0.25">
      <c r="A83" s="67"/>
      <c r="B83" s="42"/>
      <c r="C83" s="43"/>
      <c r="D83" s="43"/>
      <c r="E83" s="43"/>
      <c r="F83" s="188" t="str">
        <f>IF(B83="","",IF(C83="F",INDEX(Barèmes!$A$1:$A$7,MATCH((YEAR($B83)),Barèmes!$B$1:$B$7,-1)),INDEX(Barèmes!$C$1:$C$7,MATCH((YEAR($B83)),Barèmes!$B$1:$B$7,-1))))</f>
        <v/>
      </c>
      <c r="G83" s="61"/>
      <c r="H83" s="61"/>
      <c r="I83" s="61"/>
      <c r="J83" s="61"/>
      <c r="K83" s="61"/>
      <c r="L83" s="61"/>
      <c r="M83" s="61"/>
      <c r="N83" s="61"/>
      <c r="O83" s="61"/>
      <c r="P83" s="61"/>
      <c r="Q83" s="61"/>
      <c r="R83" s="61"/>
      <c r="S83" s="61"/>
      <c r="T83" s="61"/>
      <c r="U83" s="61"/>
      <c r="V83" s="61"/>
      <c r="W83" s="61"/>
      <c r="X83" s="61"/>
      <c r="Y83" s="61"/>
      <c r="Z83" s="61"/>
      <c r="AA83" s="61"/>
      <c r="AB83" s="61"/>
      <c r="AC83" s="61"/>
      <c r="AD83" s="61"/>
      <c r="AE83" s="61"/>
      <c r="AF83" s="61"/>
      <c r="AG83" s="61"/>
      <c r="AH83" s="61"/>
      <c r="AI83" s="61"/>
      <c r="AJ83" s="61"/>
      <c r="AK83" s="61"/>
      <c r="AL83" s="61"/>
      <c r="AM83" s="61"/>
      <c r="AN83" s="61"/>
      <c r="AO83" s="61"/>
      <c r="AP83" s="61"/>
      <c r="AQ83" s="61"/>
      <c r="AR83" s="61"/>
      <c r="AS83" s="61"/>
      <c r="AT83" s="61"/>
      <c r="AU83" s="61"/>
      <c r="AV83" s="61"/>
      <c r="AW83" s="61"/>
      <c r="AX83" s="61"/>
      <c r="AY83" s="61"/>
      <c r="AZ83" s="61"/>
      <c r="BA83" s="61"/>
      <c r="BB83" s="61"/>
      <c r="BC83" s="61"/>
      <c r="BD83" s="61"/>
      <c r="BE83" s="61"/>
      <c r="BF83" s="61"/>
      <c r="BG83" s="61"/>
      <c r="BH83" s="61"/>
      <c r="BI83" s="61"/>
      <c r="BJ83" s="61"/>
      <c r="BK83" s="61"/>
      <c r="BL83" s="61"/>
      <c r="BM83" s="190">
        <f t="shared" si="6"/>
        <v>0</v>
      </c>
      <c r="BN83" s="190">
        <f t="shared" si="7"/>
        <v>0</v>
      </c>
    </row>
    <row r="84" spans="1:66" ht="18" customHeight="1" x14ac:dyDescent="0.25">
      <c r="A84" s="67"/>
      <c r="B84" s="42"/>
      <c r="C84" s="43"/>
      <c r="D84" s="43"/>
      <c r="E84" s="43"/>
      <c r="F84" s="188" t="str">
        <f>IF(B84="","",IF(C84="F",INDEX(Barèmes!$A$1:$A$7,MATCH((YEAR($B84)),Barèmes!$B$1:$B$7,-1)),INDEX(Barèmes!$C$1:$C$7,MATCH((YEAR($B84)),Barèmes!$B$1:$B$7,-1))))</f>
        <v/>
      </c>
      <c r="G84" s="61"/>
      <c r="H84" s="61"/>
      <c r="I84" s="61"/>
      <c r="J84" s="61"/>
      <c r="K84" s="61"/>
      <c r="L84" s="61"/>
      <c r="M84" s="61"/>
      <c r="N84" s="61"/>
      <c r="O84" s="61"/>
      <c r="P84" s="61"/>
      <c r="Q84" s="61"/>
      <c r="R84" s="61"/>
      <c r="S84" s="61"/>
      <c r="T84" s="61"/>
      <c r="U84" s="61"/>
      <c r="V84" s="61"/>
      <c r="W84" s="61"/>
      <c r="X84" s="61"/>
      <c r="Y84" s="61"/>
      <c r="Z84" s="61"/>
      <c r="AA84" s="61"/>
      <c r="AB84" s="61"/>
      <c r="AC84" s="61"/>
      <c r="AD84" s="61"/>
      <c r="AE84" s="61"/>
      <c r="AF84" s="61"/>
      <c r="AG84" s="61"/>
      <c r="AH84" s="61"/>
      <c r="AI84" s="61"/>
      <c r="AJ84" s="61"/>
      <c r="AK84" s="61"/>
      <c r="AL84" s="61"/>
      <c r="AM84" s="61"/>
      <c r="AN84" s="61"/>
      <c r="AO84" s="61"/>
      <c r="AP84" s="61"/>
      <c r="AQ84" s="61"/>
      <c r="AR84" s="61"/>
      <c r="AS84" s="61"/>
      <c r="AT84" s="61"/>
      <c r="AU84" s="61"/>
      <c r="AV84" s="61"/>
      <c r="AW84" s="61"/>
      <c r="AX84" s="61"/>
      <c r="AY84" s="61"/>
      <c r="AZ84" s="61"/>
      <c r="BA84" s="61"/>
      <c r="BB84" s="61"/>
      <c r="BC84" s="61"/>
      <c r="BD84" s="61"/>
      <c r="BE84" s="61"/>
      <c r="BF84" s="61"/>
      <c r="BG84" s="61"/>
      <c r="BH84" s="61"/>
      <c r="BI84" s="61"/>
      <c r="BJ84" s="61"/>
      <c r="BK84" s="61"/>
      <c r="BL84" s="61"/>
      <c r="BM84" s="190">
        <f t="shared" si="6"/>
        <v>0</v>
      </c>
      <c r="BN84" s="190">
        <f t="shared" si="7"/>
        <v>0</v>
      </c>
    </row>
    <row r="85" spans="1:66" ht="18" customHeight="1" x14ac:dyDescent="0.25">
      <c r="A85" s="67"/>
      <c r="B85" s="42"/>
      <c r="C85" s="43"/>
      <c r="D85" s="43"/>
      <c r="E85" s="43"/>
      <c r="F85" s="188" t="str">
        <f>IF(B85="","",IF(C85="F",INDEX(Barèmes!$A$1:$A$7,MATCH((YEAR($B85)),Barèmes!$B$1:$B$7,-1)),INDEX(Barèmes!$C$1:$C$7,MATCH((YEAR($B85)),Barèmes!$B$1:$B$7,-1))))</f>
        <v/>
      </c>
      <c r="G85" s="61"/>
      <c r="H85" s="61"/>
      <c r="I85" s="61"/>
      <c r="J85" s="61"/>
      <c r="K85" s="61"/>
      <c r="L85" s="61"/>
      <c r="M85" s="61"/>
      <c r="N85" s="61"/>
      <c r="O85" s="61"/>
      <c r="P85" s="61"/>
      <c r="Q85" s="61"/>
      <c r="R85" s="61"/>
      <c r="S85" s="61"/>
      <c r="T85" s="61"/>
      <c r="U85" s="61"/>
      <c r="V85" s="61"/>
      <c r="W85" s="61"/>
      <c r="X85" s="61"/>
      <c r="Y85" s="61"/>
      <c r="Z85" s="61"/>
      <c r="AA85" s="61"/>
      <c r="AB85" s="61"/>
      <c r="AC85" s="61"/>
      <c r="AD85" s="61"/>
      <c r="AE85" s="61"/>
      <c r="AF85" s="61"/>
      <c r="AG85" s="61"/>
      <c r="AH85" s="61"/>
      <c r="AI85" s="61"/>
      <c r="AJ85" s="61"/>
      <c r="AK85" s="61"/>
      <c r="AL85" s="61"/>
      <c r="AM85" s="61"/>
      <c r="AN85" s="61"/>
      <c r="AO85" s="61"/>
      <c r="AP85" s="61"/>
      <c r="AQ85" s="61"/>
      <c r="AR85" s="61"/>
      <c r="AS85" s="61"/>
      <c r="AT85" s="61"/>
      <c r="AU85" s="61"/>
      <c r="AV85" s="61"/>
      <c r="AW85" s="61"/>
      <c r="AX85" s="61"/>
      <c r="AY85" s="61"/>
      <c r="AZ85" s="61"/>
      <c r="BA85" s="61"/>
      <c r="BB85" s="61"/>
      <c r="BC85" s="61"/>
      <c r="BD85" s="61"/>
      <c r="BE85" s="61"/>
      <c r="BF85" s="61"/>
      <c r="BG85" s="61"/>
      <c r="BH85" s="61"/>
      <c r="BI85" s="61"/>
      <c r="BJ85" s="61"/>
      <c r="BK85" s="61"/>
      <c r="BL85" s="61"/>
      <c r="BM85" s="190">
        <f t="shared" si="6"/>
        <v>0</v>
      </c>
      <c r="BN85" s="190">
        <f t="shared" si="7"/>
        <v>0</v>
      </c>
    </row>
    <row r="86" spans="1:66" ht="18" customHeight="1" x14ac:dyDescent="0.25">
      <c r="A86" s="67"/>
      <c r="B86" s="42"/>
      <c r="C86" s="43"/>
      <c r="D86" s="43"/>
      <c r="E86" s="43"/>
      <c r="F86" s="188" t="str">
        <f>IF(B86="","",IF(C86="F",INDEX(Barèmes!$A$1:$A$7,MATCH((YEAR($B86)),Barèmes!$B$1:$B$7,-1)),INDEX(Barèmes!$C$1:$C$7,MATCH((YEAR($B86)),Barèmes!$B$1:$B$7,-1))))</f>
        <v/>
      </c>
      <c r="G86" s="61"/>
      <c r="H86" s="61"/>
      <c r="I86" s="61"/>
      <c r="J86" s="61"/>
      <c r="K86" s="61"/>
      <c r="L86" s="61"/>
      <c r="M86" s="61"/>
      <c r="N86" s="61"/>
      <c r="O86" s="61"/>
      <c r="P86" s="61"/>
      <c r="Q86" s="61"/>
      <c r="R86" s="61"/>
      <c r="S86" s="61"/>
      <c r="T86" s="61"/>
      <c r="U86" s="61"/>
      <c r="V86" s="61"/>
      <c r="W86" s="61"/>
      <c r="X86" s="61"/>
      <c r="Y86" s="61"/>
      <c r="Z86" s="61"/>
      <c r="AA86" s="61"/>
      <c r="AB86" s="61"/>
      <c r="AC86" s="61"/>
      <c r="AD86" s="61"/>
      <c r="AE86" s="61"/>
      <c r="AF86" s="61"/>
      <c r="AG86" s="61"/>
      <c r="AH86" s="61"/>
      <c r="AI86" s="61"/>
      <c r="AJ86" s="61"/>
      <c r="AK86" s="61"/>
      <c r="AL86" s="61"/>
      <c r="AM86" s="61"/>
      <c r="AN86" s="61"/>
      <c r="AO86" s="61"/>
      <c r="AP86" s="61"/>
      <c r="AQ86" s="61"/>
      <c r="AR86" s="61"/>
      <c r="AS86" s="61"/>
      <c r="AT86" s="61"/>
      <c r="AU86" s="61"/>
      <c r="AV86" s="61"/>
      <c r="AW86" s="61"/>
      <c r="AX86" s="61"/>
      <c r="AY86" s="61"/>
      <c r="AZ86" s="61"/>
      <c r="BA86" s="61"/>
      <c r="BB86" s="61"/>
      <c r="BC86" s="61"/>
      <c r="BD86" s="61"/>
      <c r="BE86" s="61"/>
      <c r="BF86" s="61"/>
      <c r="BG86" s="61"/>
      <c r="BH86" s="61"/>
      <c r="BI86" s="61"/>
      <c r="BJ86" s="61"/>
      <c r="BK86" s="61"/>
      <c r="BL86" s="61"/>
      <c r="BM86" s="190">
        <f t="shared" si="6"/>
        <v>0</v>
      </c>
      <c r="BN86" s="190">
        <f t="shared" si="7"/>
        <v>0</v>
      </c>
    </row>
    <row r="87" spans="1:66" ht="18" customHeight="1" x14ac:dyDescent="0.25">
      <c r="A87" s="67"/>
      <c r="B87" s="42"/>
      <c r="C87" s="43"/>
      <c r="D87" s="43"/>
      <c r="E87" s="43"/>
      <c r="F87" s="188" t="str">
        <f>IF(B87="","",IF(C87="F",INDEX(Barèmes!$A$1:$A$7,MATCH((YEAR($B87)),Barèmes!$B$1:$B$7,-1)),INDEX(Barèmes!$C$1:$C$7,MATCH((YEAR($B87)),Barèmes!$B$1:$B$7,-1))))</f>
        <v/>
      </c>
      <c r="G87" s="61"/>
      <c r="H87" s="61"/>
      <c r="I87" s="61"/>
      <c r="J87" s="61"/>
      <c r="K87" s="61"/>
      <c r="L87" s="61"/>
      <c r="M87" s="61"/>
      <c r="N87" s="61"/>
      <c r="O87" s="61"/>
      <c r="P87" s="61"/>
      <c r="Q87" s="61"/>
      <c r="R87" s="61"/>
      <c r="S87" s="61"/>
      <c r="T87" s="61"/>
      <c r="U87" s="61"/>
      <c r="V87" s="61"/>
      <c r="W87" s="61"/>
      <c r="X87" s="61"/>
      <c r="Y87" s="61"/>
      <c r="Z87" s="61"/>
      <c r="AA87" s="61"/>
      <c r="AB87" s="61"/>
      <c r="AC87" s="61"/>
      <c r="AD87" s="61"/>
      <c r="AE87" s="61"/>
      <c r="AF87" s="61"/>
      <c r="AG87" s="61"/>
      <c r="AH87" s="61"/>
      <c r="AI87" s="61"/>
      <c r="AJ87" s="61"/>
      <c r="AK87" s="61"/>
      <c r="AL87" s="61"/>
      <c r="AM87" s="61"/>
      <c r="AN87" s="61"/>
      <c r="AO87" s="61"/>
      <c r="AP87" s="61"/>
      <c r="AQ87" s="61"/>
      <c r="AR87" s="61"/>
      <c r="AS87" s="61"/>
      <c r="AT87" s="61"/>
      <c r="AU87" s="61"/>
      <c r="AV87" s="61"/>
      <c r="AW87" s="61"/>
      <c r="AX87" s="61"/>
      <c r="AY87" s="61"/>
      <c r="AZ87" s="61"/>
      <c r="BA87" s="61"/>
      <c r="BB87" s="61"/>
      <c r="BC87" s="61"/>
      <c r="BD87" s="61"/>
      <c r="BE87" s="61"/>
      <c r="BF87" s="61"/>
      <c r="BG87" s="61"/>
      <c r="BH87" s="61"/>
      <c r="BI87" s="61"/>
      <c r="BJ87" s="61"/>
      <c r="BK87" s="61"/>
      <c r="BL87" s="61"/>
      <c r="BM87" s="190">
        <f t="shared" si="6"/>
        <v>0</v>
      </c>
      <c r="BN87" s="190">
        <f t="shared" si="7"/>
        <v>0</v>
      </c>
    </row>
    <row r="88" spans="1:66" ht="18" customHeight="1" x14ac:dyDescent="0.25">
      <c r="A88" s="67"/>
      <c r="B88" s="42"/>
      <c r="C88" s="43"/>
      <c r="D88" s="43"/>
      <c r="E88" s="43"/>
      <c r="F88" s="188" t="str">
        <f>IF(B88="","",IF(C88="F",INDEX(Barèmes!$A$1:$A$7,MATCH((YEAR($B88)),Barèmes!$B$1:$B$7,-1)),INDEX(Barèmes!$C$1:$C$7,MATCH((YEAR($B88)),Barèmes!$B$1:$B$7,-1))))</f>
        <v/>
      </c>
      <c r="G88" s="61"/>
      <c r="H88" s="61"/>
      <c r="I88" s="61"/>
      <c r="J88" s="61"/>
      <c r="K88" s="61"/>
      <c r="L88" s="61"/>
      <c r="M88" s="61"/>
      <c r="N88" s="61"/>
      <c r="O88" s="61"/>
      <c r="P88" s="61"/>
      <c r="Q88" s="61"/>
      <c r="R88" s="61"/>
      <c r="S88" s="61"/>
      <c r="T88" s="61"/>
      <c r="U88" s="61"/>
      <c r="V88" s="61"/>
      <c r="W88" s="61"/>
      <c r="X88" s="61"/>
      <c r="Y88" s="61"/>
      <c r="Z88" s="61"/>
      <c r="AA88" s="61"/>
      <c r="AB88" s="61"/>
      <c r="AC88" s="61"/>
      <c r="AD88" s="61"/>
      <c r="AE88" s="61"/>
      <c r="AF88" s="61"/>
      <c r="AG88" s="61"/>
      <c r="AH88" s="61"/>
      <c r="AI88" s="61"/>
      <c r="AJ88" s="61"/>
      <c r="AK88" s="61"/>
      <c r="AL88" s="61"/>
      <c r="AM88" s="61"/>
      <c r="AN88" s="61"/>
      <c r="AO88" s="61"/>
      <c r="AP88" s="61"/>
      <c r="AQ88" s="61"/>
      <c r="AR88" s="61"/>
      <c r="AS88" s="61"/>
      <c r="AT88" s="61"/>
      <c r="AU88" s="61"/>
      <c r="AV88" s="61"/>
      <c r="AW88" s="61"/>
      <c r="AX88" s="61"/>
      <c r="AY88" s="61"/>
      <c r="AZ88" s="61"/>
      <c r="BA88" s="61"/>
      <c r="BB88" s="61"/>
      <c r="BC88" s="61"/>
      <c r="BD88" s="61"/>
      <c r="BE88" s="61"/>
      <c r="BF88" s="61"/>
      <c r="BG88" s="61"/>
      <c r="BH88" s="61"/>
      <c r="BI88" s="61"/>
      <c r="BJ88" s="61"/>
      <c r="BK88" s="61"/>
      <c r="BL88" s="61"/>
      <c r="BM88" s="190">
        <f t="shared" si="6"/>
        <v>0</v>
      </c>
      <c r="BN88" s="190">
        <f t="shared" si="7"/>
        <v>0</v>
      </c>
    </row>
    <row r="89" spans="1:66" ht="18" customHeight="1" x14ac:dyDescent="0.25">
      <c r="A89" s="67"/>
      <c r="B89" s="42"/>
      <c r="C89" s="43"/>
      <c r="D89" s="43"/>
      <c r="E89" s="43"/>
      <c r="F89" s="188" t="str">
        <f>IF(B89="","",IF(C89="F",INDEX(Barèmes!$A$1:$A$7,MATCH((YEAR($B89)),Barèmes!$B$1:$B$7,-1)),INDEX(Barèmes!$C$1:$C$7,MATCH((YEAR($B89)),Barèmes!$B$1:$B$7,-1))))</f>
        <v/>
      </c>
      <c r="G89" s="61"/>
      <c r="H89" s="61"/>
      <c r="I89" s="61"/>
      <c r="J89" s="61"/>
      <c r="K89" s="61"/>
      <c r="L89" s="61"/>
      <c r="M89" s="61"/>
      <c r="N89" s="61"/>
      <c r="O89" s="61"/>
      <c r="P89" s="61"/>
      <c r="Q89" s="61"/>
      <c r="R89" s="61"/>
      <c r="S89" s="61"/>
      <c r="T89" s="61"/>
      <c r="U89" s="61"/>
      <c r="V89" s="61"/>
      <c r="W89" s="61"/>
      <c r="X89" s="61"/>
      <c r="Y89" s="61"/>
      <c r="Z89" s="61"/>
      <c r="AA89" s="61"/>
      <c r="AB89" s="61"/>
      <c r="AC89" s="61"/>
      <c r="AD89" s="61"/>
      <c r="AE89" s="61"/>
      <c r="AF89" s="61"/>
      <c r="AG89" s="61"/>
      <c r="AH89" s="61"/>
      <c r="AI89" s="61"/>
      <c r="AJ89" s="61"/>
      <c r="AK89" s="61"/>
      <c r="AL89" s="61"/>
      <c r="AM89" s="61"/>
      <c r="AN89" s="61"/>
      <c r="AO89" s="61"/>
      <c r="AP89" s="61"/>
      <c r="AQ89" s="61"/>
      <c r="AR89" s="61"/>
      <c r="AS89" s="61"/>
      <c r="AT89" s="61"/>
      <c r="AU89" s="61"/>
      <c r="AV89" s="61"/>
      <c r="AW89" s="61"/>
      <c r="AX89" s="61"/>
      <c r="AY89" s="61"/>
      <c r="AZ89" s="61"/>
      <c r="BA89" s="61"/>
      <c r="BB89" s="61"/>
      <c r="BC89" s="61"/>
      <c r="BD89" s="61"/>
      <c r="BE89" s="61"/>
      <c r="BF89" s="61"/>
      <c r="BG89" s="61"/>
      <c r="BH89" s="61"/>
      <c r="BI89" s="61"/>
      <c r="BJ89" s="61"/>
      <c r="BK89" s="61"/>
      <c r="BL89" s="61"/>
      <c r="BM89" s="190">
        <f t="shared" si="6"/>
        <v>0</v>
      </c>
      <c r="BN89" s="190">
        <f t="shared" si="7"/>
        <v>0</v>
      </c>
    </row>
    <row r="90" spans="1:66" ht="18" customHeight="1" x14ac:dyDescent="0.25">
      <c r="A90" s="67"/>
      <c r="B90" s="42"/>
      <c r="C90" s="43"/>
      <c r="D90" s="43"/>
      <c r="E90" s="43"/>
      <c r="F90" s="188" t="str">
        <f>IF(B90="","",IF(C90="F",INDEX(Barèmes!$A$1:$A$7,MATCH((YEAR($B90)),Barèmes!$B$1:$B$7,-1)),INDEX(Barèmes!$C$1:$C$7,MATCH((YEAR($B90)),Barèmes!$B$1:$B$7,-1))))</f>
        <v/>
      </c>
      <c r="G90" s="61"/>
      <c r="H90" s="61"/>
      <c r="I90" s="61"/>
      <c r="J90" s="61"/>
      <c r="K90" s="61"/>
      <c r="L90" s="61"/>
      <c r="M90" s="61"/>
      <c r="N90" s="61"/>
      <c r="O90" s="61"/>
      <c r="P90" s="61"/>
      <c r="Q90" s="61"/>
      <c r="R90" s="61"/>
      <c r="S90" s="61"/>
      <c r="T90" s="61"/>
      <c r="U90" s="61"/>
      <c r="V90" s="61"/>
      <c r="W90" s="61"/>
      <c r="X90" s="61"/>
      <c r="Y90" s="61"/>
      <c r="Z90" s="61"/>
      <c r="AA90" s="61"/>
      <c r="AB90" s="61"/>
      <c r="AC90" s="61"/>
      <c r="AD90" s="61"/>
      <c r="AE90" s="61"/>
      <c r="AF90" s="61"/>
      <c r="AG90" s="61"/>
      <c r="AH90" s="61"/>
      <c r="AI90" s="61"/>
      <c r="AJ90" s="61"/>
      <c r="AK90" s="61"/>
      <c r="AL90" s="61"/>
      <c r="AM90" s="61"/>
      <c r="AN90" s="61"/>
      <c r="AO90" s="61"/>
      <c r="AP90" s="61"/>
      <c r="AQ90" s="61"/>
      <c r="AR90" s="61"/>
      <c r="AS90" s="61"/>
      <c r="AT90" s="61"/>
      <c r="AU90" s="61"/>
      <c r="AV90" s="61"/>
      <c r="AW90" s="61"/>
      <c r="AX90" s="61"/>
      <c r="AY90" s="61"/>
      <c r="AZ90" s="61"/>
      <c r="BA90" s="61"/>
      <c r="BB90" s="61"/>
      <c r="BC90" s="61"/>
      <c r="BD90" s="61"/>
      <c r="BE90" s="61"/>
      <c r="BF90" s="61"/>
      <c r="BG90" s="61"/>
      <c r="BH90" s="61"/>
      <c r="BI90" s="61"/>
      <c r="BJ90" s="61"/>
      <c r="BK90" s="61"/>
      <c r="BL90" s="61"/>
      <c r="BM90" s="190">
        <f t="shared" si="6"/>
        <v>0</v>
      </c>
      <c r="BN90" s="190">
        <f t="shared" si="7"/>
        <v>0</v>
      </c>
    </row>
    <row r="91" spans="1:66" ht="18" customHeight="1" x14ac:dyDescent="0.25">
      <c r="A91" s="67"/>
      <c r="B91" s="42"/>
      <c r="C91" s="43"/>
      <c r="D91" s="43"/>
      <c r="E91" s="43"/>
      <c r="F91" s="188" t="str">
        <f>IF(B91="","",IF(C91="F",INDEX(Barèmes!$A$1:$A$7,MATCH((YEAR($B91)),Barèmes!$B$1:$B$7,-1)),INDEX(Barèmes!$C$1:$C$7,MATCH((YEAR($B91)),Barèmes!$B$1:$B$7,-1))))</f>
        <v/>
      </c>
      <c r="G91" s="61"/>
      <c r="H91" s="61"/>
      <c r="I91" s="61"/>
      <c r="J91" s="61"/>
      <c r="K91" s="61"/>
      <c r="L91" s="61"/>
      <c r="M91" s="61"/>
      <c r="N91" s="61"/>
      <c r="O91" s="61"/>
      <c r="P91" s="61"/>
      <c r="Q91" s="61"/>
      <c r="R91" s="61"/>
      <c r="S91" s="61"/>
      <c r="T91" s="61"/>
      <c r="U91" s="61"/>
      <c r="V91" s="61"/>
      <c r="W91" s="61"/>
      <c r="X91" s="61"/>
      <c r="Y91" s="61"/>
      <c r="Z91" s="61"/>
      <c r="AA91" s="61"/>
      <c r="AB91" s="61"/>
      <c r="AC91" s="61"/>
      <c r="AD91" s="61"/>
      <c r="AE91" s="61"/>
      <c r="AF91" s="61"/>
      <c r="AG91" s="61"/>
      <c r="AH91" s="61"/>
      <c r="AI91" s="61"/>
      <c r="AJ91" s="61"/>
      <c r="AK91" s="61"/>
      <c r="AL91" s="61"/>
      <c r="AM91" s="61"/>
      <c r="AN91" s="61"/>
      <c r="AO91" s="61"/>
      <c r="AP91" s="61"/>
      <c r="AQ91" s="61"/>
      <c r="AR91" s="61"/>
      <c r="AS91" s="61"/>
      <c r="AT91" s="61"/>
      <c r="AU91" s="61"/>
      <c r="AV91" s="61"/>
      <c r="AW91" s="61"/>
      <c r="AX91" s="61"/>
      <c r="AY91" s="61"/>
      <c r="AZ91" s="61"/>
      <c r="BA91" s="61"/>
      <c r="BB91" s="61"/>
      <c r="BC91" s="61"/>
      <c r="BD91" s="61"/>
      <c r="BE91" s="61"/>
      <c r="BF91" s="61"/>
      <c r="BG91" s="61"/>
      <c r="BH91" s="61"/>
      <c r="BI91" s="61"/>
      <c r="BJ91" s="61"/>
      <c r="BK91" s="61"/>
      <c r="BL91" s="61"/>
      <c r="BM91" s="190">
        <f t="shared" si="6"/>
        <v>0</v>
      </c>
      <c r="BN91" s="190">
        <f t="shared" si="7"/>
        <v>0</v>
      </c>
    </row>
    <row r="92" spans="1:66" ht="18" customHeight="1" x14ac:dyDescent="0.25">
      <c r="A92" s="67"/>
      <c r="B92" s="42"/>
      <c r="C92" s="43"/>
      <c r="D92" s="43"/>
      <c r="E92" s="43"/>
      <c r="F92" s="188" t="str">
        <f>IF(B92="","",IF(C92="F",INDEX(Barèmes!$A$1:$A$7,MATCH((YEAR($B92)),Barèmes!$B$1:$B$7,-1)),INDEX(Barèmes!$C$1:$C$7,MATCH((YEAR($B92)),Barèmes!$B$1:$B$7,-1))))</f>
        <v/>
      </c>
      <c r="G92" s="61"/>
      <c r="H92" s="61"/>
      <c r="I92" s="61"/>
      <c r="J92" s="61"/>
      <c r="K92" s="61"/>
      <c r="L92" s="61"/>
      <c r="M92" s="61"/>
      <c r="N92" s="61"/>
      <c r="O92" s="61"/>
      <c r="P92" s="61"/>
      <c r="Q92" s="61"/>
      <c r="R92" s="61"/>
      <c r="S92" s="61"/>
      <c r="T92" s="61"/>
      <c r="U92" s="61"/>
      <c r="V92" s="61"/>
      <c r="W92" s="61"/>
      <c r="X92" s="61"/>
      <c r="Y92" s="61"/>
      <c r="Z92" s="61"/>
      <c r="AA92" s="61"/>
      <c r="AB92" s="61"/>
      <c r="AC92" s="61"/>
      <c r="AD92" s="61"/>
      <c r="AE92" s="61"/>
      <c r="AF92" s="61"/>
      <c r="AG92" s="61"/>
      <c r="AH92" s="61"/>
      <c r="AI92" s="61"/>
      <c r="AJ92" s="61"/>
      <c r="AK92" s="61"/>
      <c r="AL92" s="61"/>
      <c r="AM92" s="61"/>
      <c r="AN92" s="61"/>
      <c r="AO92" s="61"/>
      <c r="AP92" s="61"/>
      <c r="AQ92" s="61"/>
      <c r="AR92" s="61"/>
      <c r="AS92" s="61"/>
      <c r="AT92" s="61"/>
      <c r="AU92" s="61"/>
      <c r="AV92" s="61"/>
      <c r="AW92" s="61"/>
      <c r="AX92" s="61"/>
      <c r="AY92" s="61"/>
      <c r="AZ92" s="61"/>
      <c r="BA92" s="61"/>
      <c r="BB92" s="61"/>
      <c r="BC92" s="61"/>
      <c r="BD92" s="61"/>
      <c r="BE92" s="61"/>
      <c r="BF92" s="61"/>
      <c r="BG92" s="61"/>
      <c r="BH92" s="61"/>
      <c r="BI92" s="61"/>
      <c r="BJ92" s="61"/>
      <c r="BK92" s="61"/>
      <c r="BL92" s="61"/>
      <c r="BM92" s="190">
        <f t="shared" si="6"/>
        <v>0</v>
      </c>
      <c r="BN92" s="190">
        <f t="shared" si="7"/>
        <v>0</v>
      </c>
    </row>
    <row r="93" spans="1:66" ht="18" customHeight="1" x14ac:dyDescent="0.25">
      <c r="A93" s="67"/>
      <c r="B93" s="42"/>
      <c r="C93" s="43"/>
      <c r="D93" s="43"/>
      <c r="E93" s="43"/>
      <c r="F93" s="188" t="str">
        <f>IF(B93="","",IF(C93="F",INDEX(Barèmes!$A$1:$A$7,MATCH((YEAR($B93)),Barèmes!$B$1:$B$7,-1)),INDEX(Barèmes!$C$1:$C$7,MATCH((YEAR($B93)),Barèmes!$B$1:$B$7,-1))))</f>
        <v/>
      </c>
      <c r="G93" s="61"/>
      <c r="H93" s="61"/>
      <c r="I93" s="61"/>
      <c r="J93" s="61"/>
      <c r="K93" s="61"/>
      <c r="L93" s="61"/>
      <c r="M93" s="61"/>
      <c r="N93" s="61"/>
      <c r="O93" s="61"/>
      <c r="P93" s="61"/>
      <c r="Q93" s="61"/>
      <c r="R93" s="61"/>
      <c r="S93" s="61"/>
      <c r="T93" s="61"/>
      <c r="U93" s="61"/>
      <c r="V93" s="61"/>
      <c r="W93" s="61"/>
      <c r="X93" s="61"/>
      <c r="Y93" s="61"/>
      <c r="Z93" s="61"/>
      <c r="AA93" s="61"/>
      <c r="AB93" s="61"/>
      <c r="AC93" s="61"/>
      <c r="AD93" s="61"/>
      <c r="AE93" s="61"/>
      <c r="AF93" s="61"/>
      <c r="AG93" s="61"/>
      <c r="AH93" s="61"/>
      <c r="AI93" s="61"/>
      <c r="AJ93" s="61"/>
      <c r="AK93" s="61"/>
      <c r="AL93" s="61"/>
      <c r="AM93" s="61"/>
      <c r="AN93" s="61"/>
      <c r="AO93" s="61"/>
      <c r="AP93" s="61"/>
      <c r="AQ93" s="61"/>
      <c r="AR93" s="61"/>
      <c r="AS93" s="61"/>
      <c r="AT93" s="61"/>
      <c r="AU93" s="61"/>
      <c r="AV93" s="61"/>
      <c r="AW93" s="61"/>
      <c r="AX93" s="61"/>
      <c r="AY93" s="61"/>
      <c r="AZ93" s="61"/>
      <c r="BA93" s="61"/>
      <c r="BB93" s="61"/>
      <c r="BC93" s="61"/>
      <c r="BD93" s="61"/>
      <c r="BE93" s="61"/>
      <c r="BF93" s="61"/>
      <c r="BG93" s="61"/>
      <c r="BH93" s="61"/>
      <c r="BI93" s="61"/>
      <c r="BJ93" s="61"/>
      <c r="BK93" s="61"/>
      <c r="BL93" s="61"/>
      <c r="BM93" s="190">
        <f t="shared" si="6"/>
        <v>0</v>
      </c>
      <c r="BN93" s="190">
        <f t="shared" si="7"/>
        <v>0</v>
      </c>
    </row>
    <row r="94" spans="1:66" ht="18" customHeight="1" x14ac:dyDescent="0.25">
      <c r="A94" s="67"/>
      <c r="B94" s="42"/>
      <c r="C94" s="43"/>
      <c r="D94" s="43"/>
      <c r="E94" s="43"/>
      <c r="F94" s="188" t="str">
        <f>IF(B94="","",IF(C94="F",INDEX(Barèmes!$A$1:$A$7,MATCH((YEAR($B94)),Barèmes!$B$1:$B$7,-1)),INDEX(Barèmes!$C$1:$C$7,MATCH((YEAR($B94)),Barèmes!$B$1:$B$7,-1))))</f>
        <v/>
      </c>
      <c r="G94" s="61"/>
      <c r="H94" s="61"/>
      <c r="I94" s="61"/>
      <c r="J94" s="61"/>
      <c r="K94" s="61"/>
      <c r="L94" s="61"/>
      <c r="M94" s="61"/>
      <c r="N94" s="61"/>
      <c r="O94" s="61"/>
      <c r="P94" s="61"/>
      <c r="Q94" s="61"/>
      <c r="R94" s="61"/>
      <c r="S94" s="61"/>
      <c r="T94" s="61"/>
      <c r="U94" s="61"/>
      <c r="V94" s="61"/>
      <c r="W94" s="61"/>
      <c r="X94" s="61"/>
      <c r="Y94" s="61"/>
      <c r="Z94" s="61"/>
      <c r="AA94" s="61"/>
      <c r="AB94" s="61"/>
      <c r="AC94" s="61"/>
      <c r="AD94" s="61"/>
      <c r="AE94" s="61"/>
      <c r="AF94" s="61"/>
      <c r="AG94" s="61"/>
      <c r="AH94" s="61"/>
      <c r="AI94" s="61"/>
      <c r="AJ94" s="61"/>
      <c r="AK94" s="61"/>
      <c r="AL94" s="61"/>
      <c r="AM94" s="61"/>
      <c r="AN94" s="61"/>
      <c r="AO94" s="61"/>
      <c r="AP94" s="61"/>
      <c r="AQ94" s="61"/>
      <c r="AR94" s="61"/>
      <c r="AS94" s="61"/>
      <c r="AT94" s="61"/>
      <c r="AU94" s="61"/>
      <c r="AV94" s="61"/>
      <c r="AW94" s="61"/>
      <c r="AX94" s="61"/>
      <c r="AY94" s="61"/>
      <c r="AZ94" s="61"/>
      <c r="BA94" s="61"/>
      <c r="BB94" s="61"/>
      <c r="BC94" s="61"/>
      <c r="BD94" s="61"/>
      <c r="BE94" s="61"/>
      <c r="BF94" s="61"/>
      <c r="BG94" s="61"/>
      <c r="BH94" s="61"/>
      <c r="BI94" s="61"/>
      <c r="BJ94" s="61"/>
      <c r="BK94" s="61"/>
      <c r="BL94" s="61"/>
      <c r="BM94" s="190">
        <f t="shared" si="6"/>
        <v>0</v>
      </c>
      <c r="BN94" s="190">
        <f t="shared" si="7"/>
        <v>0</v>
      </c>
    </row>
    <row r="95" spans="1:66" ht="18" customHeight="1" x14ac:dyDescent="0.25">
      <c r="A95" s="67"/>
      <c r="B95" s="42"/>
      <c r="C95" s="43"/>
      <c r="D95" s="43"/>
      <c r="E95" s="43"/>
      <c r="F95" s="188" t="str">
        <f>IF(B95="","",IF(C95="F",INDEX(Barèmes!$A$1:$A$7,MATCH((YEAR($B95)),Barèmes!$B$1:$B$7,-1)),INDEX(Barèmes!$C$1:$C$7,MATCH((YEAR($B95)),Barèmes!$B$1:$B$7,-1))))</f>
        <v/>
      </c>
      <c r="G95" s="61"/>
      <c r="H95" s="61"/>
      <c r="I95" s="61"/>
      <c r="J95" s="61"/>
      <c r="K95" s="61"/>
      <c r="L95" s="61"/>
      <c r="M95" s="61"/>
      <c r="N95" s="61"/>
      <c r="O95" s="61"/>
      <c r="P95" s="61"/>
      <c r="Q95" s="61"/>
      <c r="R95" s="61"/>
      <c r="S95" s="61"/>
      <c r="T95" s="61"/>
      <c r="U95" s="61"/>
      <c r="V95" s="61"/>
      <c r="W95" s="61"/>
      <c r="X95" s="61"/>
      <c r="Y95" s="61"/>
      <c r="Z95" s="61"/>
      <c r="AA95" s="61"/>
      <c r="AB95" s="61"/>
      <c r="AC95" s="61"/>
      <c r="AD95" s="61"/>
      <c r="AE95" s="61"/>
      <c r="AF95" s="61"/>
      <c r="AG95" s="61"/>
      <c r="AH95" s="61"/>
      <c r="AI95" s="61"/>
      <c r="AJ95" s="61"/>
      <c r="AK95" s="61"/>
      <c r="AL95" s="61"/>
      <c r="AM95" s="61"/>
      <c r="AN95" s="61"/>
      <c r="AO95" s="61"/>
      <c r="AP95" s="61"/>
      <c r="AQ95" s="61"/>
      <c r="AR95" s="61"/>
      <c r="AS95" s="61"/>
      <c r="AT95" s="61"/>
      <c r="AU95" s="61"/>
      <c r="AV95" s="61"/>
      <c r="AW95" s="61"/>
      <c r="AX95" s="61"/>
      <c r="AY95" s="61"/>
      <c r="AZ95" s="61"/>
      <c r="BA95" s="61"/>
      <c r="BB95" s="61"/>
      <c r="BC95" s="61"/>
      <c r="BD95" s="61"/>
      <c r="BE95" s="61"/>
      <c r="BF95" s="61"/>
      <c r="BG95" s="61"/>
      <c r="BH95" s="61"/>
      <c r="BI95" s="61"/>
      <c r="BJ95" s="61"/>
      <c r="BK95" s="61"/>
      <c r="BL95" s="61"/>
      <c r="BM95" s="190">
        <f t="shared" si="6"/>
        <v>0</v>
      </c>
      <c r="BN95" s="190">
        <f t="shared" si="7"/>
        <v>0</v>
      </c>
    </row>
    <row r="96" spans="1:66" ht="18" customHeight="1" x14ac:dyDescent="0.25">
      <c r="A96" s="67"/>
      <c r="B96" s="42"/>
      <c r="C96" s="43"/>
      <c r="D96" s="43"/>
      <c r="E96" s="43"/>
      <c r="F96" s="188" t="str">
        <f>IF(B96="","",IF(C96="F",INDEX(Barèmes!$A$1:$A$7,MATCH((YEAR($B96)),Barèmes!$B$1:$B$7,-1)),INDEX(Barèmes!$C$1:$C$7,MATCH((YEAR($B96)),Barèmes!$B$1:$B$7,-1))))</f>
        <v/>
      </c>
      <c r="G96" s="61"/>
      <c r="H96" s="61"/>
      <c r="I96" s="61"/>
      <c r="J96" s="61"/>
      <c r="K96" s="61"/>
      <c r="L96" s="61"/>
      <c r="M96" s="61"/>
      <c r="N96" s="61"/>
      <c r="O96" s="61"/>
      <c r="P96" s="61"/>
      <c r="Q96" s="61"/>
      <c r="R96" s="61"/>
      <c r="S96" s="61"/>
      <c r="T96" s="61"/>
      <c r="U96" s="61"/>
      <c r="V96" s="61"/>
      <c r="W96" s="61"/>
      <c r="X96" s="61"/>
      <c r="Y96" s="61"/>
      <c r="Z96" s="61"/>
      <c r="AA96" s="61"/>
      <c r="AB96" s="61"/>
      <c r="AC96" s="61"/>
      <c r="AD96" s="61"/>
      <c r="AE96" s="61"/>
      <c r="AF96" s="61"/>
      <c r="AG96" s="61"/>
      <c r="AH96" s="61"/>
      <c r="AI96" s="61"/>
      <c r="AJ96" s="61"/>
      <c r="AK96" s="61"/>
      <c r="AL96" s="61"/>
      <c r="AM96" s="61"/>
      <c r="AN96" s="61"/>
      <c r="AO96" s="61"/>
      <c r="AP96" s="61"/>
      <c r="AQ96" s="61"/>
      <c r="AR96" s="61"/>
      <c r="AS96" s="61"/>
      <c r="AT96" s="61"/>
      <c r="AU96" s="61"/>
      <c r="AV96" s="61"/>
      <c r="AW96" s="61"/>
      <c r="AX96" s="61"/>
      <c r="AY96" s="61"/>
      <c r="AZ96" s="61"/>
      <c r="BA96" s="61"/>
      <c r="BB96" s="61"/>
      <c r="BC96" s="61"/>
      <c r="BD96" s="61"/>
      <c r="BE96" s="61"/>
      <c r="BF96" s="61"/>
      <c r="BG96" s="61"/>
      <c r="BH96" s="61"/>
      <c r="BI96" s="61"/>
      <c r="BJ96" s="61"/>
      <c r="BK96" s="61"/>
      <c r="BL96" s="61"/>
      <c r="BM96" s="190">
        <f t="shared" si="6"/>
        <v>0</v>
      </c>
      <c r="BN96" s="190">
        <f t="shared" si="7"/>
        <v>0</v>
      </c>
    </row>
    <row r="97" spans="1:66" ht="18" customHeight="1" x14ac:dyDescent="0.25">
      <c r="A97" s="67"/>
      <c r="B97" s="42"/>
      <c r="C97" s="43"/>
      <c r="D97" s="43"/>
      <c r="E97" s="43"/>
      <c r="F97" s="188" t="str">
        <f>IF(B97="","",IF(C97="F",INDEX(Barèmes!$A$1:$A$7,MATCH((YEAR($B97)),Barèmes!$B$1:$B$7,-1)),INDEX(Barèmes!$C$1:$C$7,MATCH((YEAR($B97)),Barèmes!$B$1:$B$7,-1))))</f>
        <v/>
      </c>
      <c r="G97" s="61"/>
      <c r="H97" s="61"/>
      <c r="I97" s="61"/>
      <c r="J97" s="61"/>
      <c r="K97" s="61"/>
      <c r="L97" s="61"/>
      <c r="M97" s="61"/>
      <c r="N97" s="61"/>
      <c r="O97" s="61"/>
      <c r="P97" s="61"/>
      <c r="Q97" s="61"/>
      <c r="R97" s="61"/>
      <c r="S97" s="61"/>
      <c r="T97" s="61"/>
      <c r="U97" s="61"/>
      <c r="V97" s="61"/>
      <c r="W97" s="61"/>
      <c r="X97" s="61"/>
      <c r="Y97" s="61"/>
      <c r="Z97" s="61"/>
      <c r="AA97" s="61"/>
      <c r="AB97" s="61"/>
      <c r="AC97" s="61"/>
      <c r="AD97" s="61"/>
      <c r="AE97" s="61"/>
      <c r="AF97" s="61"/>
      <c r="AG97" s="61"/>
      <c r="AH97" s="61"/>
      <c r="AI97" s="61"/>
      <c r="AJ97" s="61"/>
      <c r="AK97" s="61"/>
      <c r="AL97" s="61"/>
      <c r="AM97" s="61"/>
      <c r="AN97" s="61"/>
      <c r="AO97" s="61"/>
      <c r="AP97" s="61"/>
      <c r="AQ97" s="61"/>
      <c r="AR97" s="61"/>
      <c r="AS97" s="61"/>
      <c r="AT97" s="61"/>
      <c r="AU97" s="61"/>
      <c r="AV97" s="61"/>
      <c r="AW97" s="61"/>
      <c r="AX97" s="61"/>
      <c r="AY97" s="61"/>
      <c r="AZ97" s="61"/>
      <c r="BA97" s="61"/>
      <c r="BB97" s="61"/>
      <c r="BC97" s="61"/>
      <c r="BD97" s="61"/>
      <c r="BE97" s="61"/>
      <c r="BF97" s="61"/>
      <c r="BG97" s="61"/>
      <c r="BH97" s="61"/>
      <c r="BI97" s="61"/>
      <c r="BJ97" s="61"/>
      <c r="BK97" s="61"/>
      <c r="BL97" s="61"/>
      <c r="BM97" s="190">
        <f t="shared" si="6"/>
        <v>0</v>
      </c>
      <c r="BN97" s="190">
        <f t="shared" si="7"/>
        <v>0</v>
      </c>
    </row>
    <row r="98" spans="1:66" ht="18" customHeight="1" x14ac:dyDescent="0.25">
      <c r="A98" s="67"/>
      <c r="B98" s="42"/>
      <c r="C98" s="43"/>
      <c r="D98" s="43"/>
      <c r="E98" s="43"/>
      <c r="F98" s="188" t="str">
        <f>IF(B98="","",IF(C98="F",INDEX(Barèmes!$A$1:$A$7,MATCH((YEAR($B98)),Barèmes!$B$1:$B$7,-1)),INDEX(Barèmes!$C$1:$C$7,MATCH((YEAR($B98)),Barèmes!$B$1:$B$7,-1))))</f>
        <v/>
      </c>
      <c r="G98" s="61"/>
      <c r="H98" s="61"/>
      <c r="I98" s="61"/>
      <c r="J98" s="61"/>
      <c r="K98" s="61"/>
      <c r="L98" s="61"/>
      <c r="M98" s="61"/>
      <c r="N98" s="61"/>
      <c r="O98" s="61"/>
      <c r="P98" s="61"/>
      <c r="Q98" s="61"/>
      <c r="R98" s="61"/>
      <c r="S98" s="61"/>
      <c r="T98" s="61"/>
      <c r="U98" s="61"/>
      <c r="V98" s="61"/>
      <c r="W98" s="61"/>
      <c r="X98" s="61"/>
      <c r="Y98" s="61"/>
      <c r="Z98" s="61"/>
      <c r="AA98" s="61"/>
      <c r="AB98" s="61"/>
      <c r="AC98" s="61"/>
      <c r="AD98" s="61"/>
      <c r="AE98" s="61"/>
      <c r="AF98" s="61"/>
      <c r="AG98" s="61"/>
      <c r="AH98" s="61"/>
      <c r="AI98" s="61"/>
      <c r="AJ98" s="61"/>
      <c r="AK98" s="61"/>
      <c r="AL98" s="61"/>
      <c r="AM98" s="61"/>
      <c r="AN98" s="61"/>
      <c r="AO98" s="61"/>
      <c r="AP98" s="61"/>
      <c r="AQ98" s="61"/>
      <c r="AR98" s="61"/>
      <c r="AS98" s="61"/>
      <c r="AT98" s="61"/>
      <c r="AU98" s="61"/>
      <c r="AV98" s="61"/>
      <c r="AW98" s="61"/>
      <c r="AX98" s="61"/>
      <c r="AY98" s="61"/>
      <c r="AZ98" s="61"/>
      <c r="BA98" s="61"/>
      <c r="BB98" s="61"/>
      <c r="BC98" s="61"/>
      <c r="BD98" s="61"/>
      <c r="BE98" s="61"/>
      <c r="BF98" s="61"/>
      <c r="BG98" s="61"/>
      <c r="BH98" s="61"/>
      <c r="BI98" s="61"/>
      <c r="BJ98" s="61"/>
      <c r="BK98" s="61"/>
      <c r="BL98" s="61"/>
      <c r="BM98" s="190">
        <f t="shared" si="6"/>
        <v>0</v>
      </c>
      <c r="BN98" s="190">
        <f t="shared" si="7"/>
        <v>0</v>
      </c>
    </row>
    <row r="99" spans="1:66" ht="18" customHeight="1" x14ac:dyDescent="0.25">
      <c r="A99" s="67"/>
      <c r="B99" s="42"/>
      <c r="C99" s="43"/>
      <c r="D99" s="43"/>
      <c r="E99" s="43"/>
      <c r="F99" s="188" t="str">
        <f>IF(B99="","",IF(C99="F",INDEX(Barèmes!$A$1:$A$7,MATCH((YEAR($B99)),Barèmes!$B$1:$B$7,-1)),INDEX(Barèmes!$C$1:$C$7,MATCH((YEAR($B99)),Barèmes!$B$1:$B$7,-1))))</f>
        <v/>
      </c>
      <c r="G99" s="61"/>
      <c r="H99" s="61"/>
      <c r="I99" s="61"/>
      <c r="J99" s="61"/>
      <c r="K99" s="61"/>
      <c r="L99" s="61"/>
      <c r="M99" s="61"/>
      <c r="N99" s="61"/>
      <c r="O99" s="61"/>
      <c r="P99" s="61"/>
      <c r="Q99" s="61"/>
      <c r="R99" s="61"/>
      <c r="S99" s="61"/>
      <c r="T99" s="61"/>
      <c r="U99" s="61"/>
      <c r="V99" s="61"/>
      <c r="W99" s="61"/>
      <c r="X99" s="61"/>
      <c r="Y99" s="61"/>
      <c r="Z99" s="61"/>
      <c r="AA99" s="61"/>
      <c r="AB99" s="61"/>
      <c r="AC99" s="61"/>
      <c r="AD99" s="61"/>
      <c r="AE99" s="61"/>
      <c r="AF99" s="61"/>
      <c r="AG99" s="61"/>
      <c r="AH99" s="61"/>
      <c r="AI99" s="61"/>
      <c r="AJ99" s="61"/>
      <c r="AK99" s="61"/>
      <c r="AL99" s="61"/>
      <c r="AM99" s="61"/>
      <c r="AN99" s="61"/>
      <c r="AO99" s="61"/>
      <c r="AP99" s="61"/>
      <c r="AQ99" s="61"/>
      <c r="AR99" s="61"/>
      <c r="AS99" s="61"/>
      <c r="AT99" s="61"/>
      <c r="AU99" s="61"/>
      <c r="AV99" s="61"/>
      <c r="AW99" s="61"/>
      <c r="AX99" s="61"/>
      <c r="AY99" s="61"/>
      <c r="AZ99" s="61"/>
      <c r="BA99" s="61"/>
      <c r="BB99" s="61"/>
      <c r="BC99" s="61"/>
      <c r="BD99" s="61"/>
      <c r="BE99" s="61"/>
      <c r="BF99" s="61"/>
      <c r="BG99" s="61"/>
      <c r="BH99" s="61"/>
      <c r="BI99" s="61"/>
      <c r="BJ99" s="61"/>
      <c r="BK99" s="61"/>
      <c r="BL99" s="61"/>
      <c r="BM99" s="190">
        <f t="shared" si="6"/>
        <v>0</v>
      </c>
      <c r="BN99" s="190">
        <f t="shared" si="7"/>
        <v>0</v>
      </c>
    </row>
    <row r="100" spans="1:66" ht="18" customHeight="1" x14ac:dyDescent="0.25">
      <c r="A100" s="67"/>
      <c r="B100" s="42"/>
      <c r="C100" s="43"/>
      <c r="D100" s="43"/>
      <c r="E100" s="43"/>
      <c r="F100" s="188" t="str">
        <f>IF(B100="","",IF(C100="F",INDEX(Barèmes!$A$1:$A$7,MATCH((YEAR($B100)),Barèmes!$B$1:$B$7,-1)),INDEX(Barèmes!$C$1:$C$7,MATCH((YEAR($B100)),Barèmes!$B$1:$B$7,-1))))</f>
        <v/>
      </c>
      <c r="G100" s="61"/>
      <c r="H100" s="61"/>
      <c r="I100" s="61"/>
      <c r="J100" s="61"/>
      <c r="K100" s="61"/>
      <c r="L100" s="61"/>
      <c r="M100" s="61"/>
      <c r="N100" s="61"/>
      <c r="O100" s="61"/>
      <c r="P100" s="61"/>
      <c r="Q100" s="61"/>
      <c r="R100" s="61"/>
      <c r="S100" s="61"/>
      <c r="T100" s="61"/>
      <c r="U100" s="61"/>
      <c r="V100" s="61"/>
      <c r="W100" s="61"/>
      <c r="X100" s="61"/>
      <c r="Y100" s="61"/>
      <c r="Z100" s="61"/>
      <c r="AA100" s="61"/>
      <c r="AB100" s="61"/>
      <c r="AC100" s="61"/>
      <c r="AD100" s="61"/>
      <c r="AE100" s="61"/>
      <c r="AF100" s="61"/>
      <c r="AG100" s="61"/>
      <c r="AH100" s="61"/>
      <c r="AI100" s="61"/>
      <c r="AJ100" s="61"/>
      <c r="AK100" s="61"/>
      <c r="AL100" s="61"/>
      <c r="AM100" s="61"/>
      <c r="AN100" s="61"/>
      <c r="AO100" s="61"/>
      <c r="AP100" s="61"/>
      <c r="AQ100" s="61"/>
      <c r="AR100" s="61"/>
      <c r="AS100" s="61"/>
      <c r="AT100" s="61"/>
      <c r="AU100" s="61"/>
      <c r="AV100" s="61"/>
      <c r="AW100" s="61"/>
      <c r="AX100" s="61"/>
      <c r="AY100" s="61"/>
      <c r="AZ100" s="61"/>
      <c r="BA100" s="61"/>
      <c r="BB100" s="61"/>
      <c r="BC100" s="61"/>
      <c r="BD100" s="61"/>
      <c r="BE100" s="61"/>
      <c r="BF100" s="61"/>
      <c r="BG100" s="61"/>
      <c r="BH100" s="61"/>
      <c r="BI100" s="61"/>
      <c r="BJ100" s="61"/>
      <c r="BK100" s="61"/>
      <c r="BL100" s="61"/>
      <c r="BM100" s="190">
        <f t="shared" ref="BM100:BM131" si="8">SUM((SUM(COUNTIF(G100:BL100,"E"))),SUM(COUNTIF(G100:BL100,"c")))</f>
        <v>0</v>
      </c>
      <c r="BN100" s="190">
        <f t="shared" ref="BN100:BN131" si="9">SUM(COUNTIF(G100:BL100,"c"))</f>
        <v>0</v>
      </c>
    </row>
    <row r="101" spans="1:66" ht="18" customHeight="1" x14ac:dyDescent="0.25">
      <c r="A101" s="67"/>
      <c r="B101" s="42"/>
      <c r="C101" s="43"/>
      <c r="D101" s="43"/>
      <c r="E101" s="43"/>
      <c r="F101" s="188" t="str">
        <f>IF(B101="","",IF(C101="F",INDEX(Barèmes!$A$1:$A$7,MATCH((YEAR($B101)),Barèmes!$B$1:$B$7,-1)),INDEX(Barèmes!$C$1:$C$7,MATCH((YEAR($B101)),Barèmes!$B$1:$B$7,-1))))</f>
        <v/>
      </c>
      <c r="G101" s="61"/>
      <c r="H101" s="61"/>
      <c r="I101" s="61"/>
      <c r="J101" s="61"/>
      <c r="K101" s="61"/>
      <c r="L101" s="61"/>
      <c r="M101" s="61"/>
      <c r="N101" s="61"/>
      <c r="O101" s="61"/>
      <c r="P101" s="61"/>
      <c r="Q101" s="61"/>
      <c r="R101" s="61"/>
      <c r="S101" s="61"/>
      <c r="T101" s="61"/>
      <c r="U101" s="61"/>
      <c r="V101" s="61"/>
      <c r="W101" s="61"/>
      <c r="X101" s="61"/>
      <c r="Y101" s="61"/>
      <c r="Z101" s="61"/>
      <c r="AA101" s="61"/>
      <c r="AB101" s="61"/>
      <c r="AC101" s="61"/>
      <c r="AD101" s="61"/>
      <c r="AE101" s="61"/>
      <c r="AF101" s="61"/>
      <c r="AG101" s="61"/>
      <c r="AH101" s="61"/>
      <c r="AI101" s="61"/>
      <c r="AJ101" s="61"/>
      <c r="AK101" s="61"/>
      <c r="AL101" s="61"/>
      <c r="AM101" s="61"/>
      <c r="AN101" s="61"/>
      <c r="AO101" s="61"/>
      <c r="AP101" s="61"/>
      <c r="AQ101" s="61"/>
      <c r="AR101" s="61"/>
      <c r="AS101" s="61"/>
      <c r="AT101" s="61"/>
      <c r="AU101" s="61"/>
      <c r="AV101" s="61"/>
      <c r="AW101" s="61"/>
      <c r="AX101" s="61"/>
      <c r="AY101" s="61"/>
      <c r="AZ101" s="61"/>
      <c r="BA101" s="61"/>
      <c r="BB101" s="61"/>
      <c r="BC101" s="61"/>
      <c r="BD101" s="61"/>
      <c r="BE101" s="61"/>
      <c r="BF101" s="61"/>
      <c r="BG101" s="61"/>
      <c r="BH101" s="61"/>
      <c r="BI101" s="61"/>
      <c r="BJ101" s="61"/>
      <c r="BK101" s="61"/>
      <c r="BL101" s="61"/>
      <c r="BM101" s="190">
        <f t="shared" si="8"/>
        <v>0</v>
      </c>
      <c r="BN101" s="190">
        <f t="shared" si="9"/>
        <v>0</v>
      </c>
    </row>
    <row r="102" spans="1:66" ht="18" customHeight="1" x14ac:dyDescent="0.25">
      <c r="A102" s="67"/>
      <c r="B102" s="42"/>
      <c r="C102" s="43"/>
      <c r="D102" s="43"/>
      <c r="E102" s="43"/>
      <c r="F102" s="188" t="str">
        <f>IF(B102="","",IF(C102="F",INDEX(Barèmes!$A$1:$A$7,MATCH((YEAR($B102)),Barèmes!$B$1:$B$7,-1)),INDEX(Barèmes!$C$1:$C$7,MATCH((YEAR($B102)),Barèmes!$B$1:$B$7,-1))))</f>
        <v/>
      </c>
      <c r="G102" s="61"/>
      <c r="H102" s="61"/>
      <c r="I102" s="61"/>
      <c r="J102" s="61"/>
      <c r="K102" s="61"/>
      <c r="L102" s="61"/>
      <c r="M102" s="61"/>
      <c r="N102" s="61"/>
      <c r="O102" s="61"/>
      <c r="P102" s="61"/>
      <c r="Q102" s="61"/>
      <c r="R102" s="61"/>
      <c r="S102" s="61"/>
      <c r="T102" s="61"/>
      <c r="U102" s="61"/>
      <c r="V102" s="61"/>
      <c r="W102" s="61"/>
      <c r="X102" s="61"/>
      <c r="Y102" s="61"/>
      <c r="Z102" s="61"/>
      <c r="AA102" s="61"/>
      <c r="AB102" s="61"/>
      <c r="AC102" s="61"/>
      <c r="AD102" s="61"/>
      <c r="AE102" s="61"/>
      <c r="AF102" s="61"/>
      <c r="AG102" s="61"/>
      <c r="AH102" s="61"/>
      <c r="AI102" s="61"/>
      <c r="AJ102" s="61"/>
      <c r="AK102" s="61"/>
      <c r="AL102" s="61"/>
      <c r="AM102" s="61"/>
      <c r="AN102" s="61"/>
      <c r="AO102" s="61"/>
      <c r="AP102" s="61"/>
      <c r="AQ102" s="61"/>
      <c r="AR102" s="61"/>
      <c r="AS102" s="61"/>
      <c r="AT102" s="61"/>
      <c r="AU102" s="61"/>
      <c r="AV102" s="61"/>
      <c r="AW102" s="61"/>
      <c r="AX102" s="61"/>
      <c r="AY102" s="61"/>
      <c r="AZ102" s="61"/>
      <c r="BA102" s="61"/>
      <c r="BB102" s="61"/>
      <c r="BC102" s="61"/>
      <c r="BD102" s="61"/>
      <c r="BE102" s="61"/>
      <c r="BF102" s="61"/>
      <c r="BG102" s="61"/>
      <c r="BH102" s="61"/>
      <c r="BI102" s="61"/>
      <c r="BJ102" s="61"/>
      <c r="BK102" s="61"/>
      <c r="BL102" s="61"/>
      <c r="BM102" s="190">
        <f t="shared" si="8"/>
        <v>0</v>
      </c>
      <c r="BN102" s="190">
        <f t="shared" si="9"/>
        <v>0</v>
      </c>
    </row>
    <row r="103" spans="1:66" ht="18" customHeight="1" x14ac:dyDescent="0.25">
      <c r="A103" s="67"/>
      <c r="B103" s="42"/>
      <c r="C103" s="43"/>
      <c r="D103" s="43"/>
      <c r="E103" s="43"/>
      <c r="F103" s="188" t="str">
        <f>IF(B103="","",IF(C103="F",INDEX(Barèmes!$A$1:$A$7,MATCH((YEAR($B103)),Barèmes!$B$1:$B$7,-1)),INDEX(Barèmes!$C$1:$C$7,MATCH((YEAR($B103)),Barèmes!$B$1:$B$7,-1))))</f>
        <v/>
      </c>
      <c r="G103" s="61"/>
      <c r="H103" s="61"/>
      <c r="I103" s="61"/>
      <c r="J103" s="61"/>
      <c r="K103" s="61"/>
      <c r="L103" s="61"/>
      <c r="M103" s="61"/>
      <c r="N103" s="61"/>
      <c r="O103" s="61"/>
      <c r="P103" s="61"/>
      <c r="Q103" s="61"/>
      <c r="R103" s="61"/>
      <c r="S103" s="61"/>
      <c r="T103" s="61"/>
      <c r="U103" s="61"/>
      <c r="V103" s="61"/>
      <c r="W103" s="61"/>
      <c r="X103" s="61"/>
      <c r="Y103" s="61"/>
      <c r="Z103" s="61"/>
      <c r="AA103" s="61"/>
      <c r="AB103" s="61"/>
      <c r="AC103" s="61"/>
      <c r="AD103" s="61"/>
      <c r="AE103" s="61"/>
      <c r="AF103" s="61"/>
      <c r="AG103" s="61"/>
      <c r="AH103" s="61"/>
      <c r="AI103" s="61"/>
      <c r="AJ103" s="61"/>
      <c r="AK103" s="61"/>
      <c r="AL103" s="61"/>
      <c r="AM103" s="61"/>
      <c r="AN103" s="61"/>
      <c r="AO103" s="61"/>
      <c r="AP103" s="61"/>
      <c r="AQ103" s="61"/>
      <c r="AR103" s="61"/>
      <c r="AS103" s="61"/>
      <c r="AT103" s="61"/>
      <c r="AU103" s="61"/>
      <c r="AV103" s="61"/>
      <c r="AW103" s="61"/>
      <c r="AX103" s="61"/>
      <c r="AY103" s="61"/>
      <c r="AZ103" s="61"/>
      <c r="BA103" s="61"/>
      <c r="BB103" s="61"/>
      <c r="BC103" s="61"/>
      <c r="BD103" s="61"/>
      <c r="BE103" s="61"/>
      <c r="BF103" s="61"/>
      <c r="BG103" s="61"/>
      <c r="BH103" s="61"/>
      <c r="BI103" s="61"/>
      <c r="BJ103" s="61"/>
      <c r="BK103" s="61"/>
      <c r="BL103" s="61"/>
      <c r="BM103" s="190">
        <f t="shared" si="8"/>
        <v>0</v>
      </c>
      <c r="BN103" s="190">
        <f t="shared" si="9"/>
        <v>0</v>
      </c>
    </row>
    <row r="104" spans="1:66" ht="18" customHeight="1" x14ac:dyDescent="0.25">
      <c r="A104" s="67"/>
      <c r="B104" s="42"/>
      <c r="C104" s="43"/>
      <c r="D104" s="43"/>
      <c r="E104" s="43"/>
      <c r="F104" s="188" t="str">
        <f>IF(B104="","",IF(C104="F",INDEX(Barèmes!$A$1:$A$7,MATCH((YEAR($B104)),Barèmes!$B$1:$B$7,-1)),INDEX(Barèmes!$C$1:$C$7,MATCH((YEAR($B104)),Barèmes!$B$1:$B$7,-1))))</f>
        <v/>
      </c>
      <c r="G104" s="61"/>
      <c r="H104" s="61"/>
      <c r="I104" s="61"/>
      <c r="J104" s="61"/>
      <c r="K104" s="61"/>
      <c r="L104" s="61"/>
      <c r="M104" s="61"/>
      <c r="N104" s="61"/>
      <c r="O104" s="61"/>
      <c r="P104" s="61"/>
      <c r="Q104" s="61"/>
      <c r="R104" s="61"/>
      <c r="S104" s="61"/>
      <c r="T104" s="61"/>
      <c r="U104" s="61"/>
      <c r="V104" s="61"/>
      <c r="W104" s="61"/>
      <c r="X104" s="61"/>
      <c r="Y104" s="61"/>
      <c r="Z104" s="61"/>
      <c r="AA104" s="61"/>
      <c r="AB104" s="61"/>
      <c r="AC104" s="61"/>
      <c r="AD104" s="61"/>
      <c r="AE104" s="61"/>
      <c r="AF104" s="61"/>
      <c r="AG104" s="61"/>
      <c r="AH104" s="61"/>
      <c r="AI104" s="61"/>
      <c r="AJ104" s="61"/>
      <c r="AK104" s="61"/>
      <c r="AL104" s="61"/>
      <c r="AM104" s="61"/>
      <c r="AN104" s="61"/>
      <c r="AO104" s="61"/>
      <c r="AP104" s="61"/>
      <c r="AQ104" s="61"/>
      <c r="AR104" s="61"/>
      <c r="AS104" s="61"/>
      <c r="AT104" s="61"/>
      <c r="AU104" s="61"/>
      <c r="AV104" s="61"/>
      <c r="AW104" s="61"/>
      <c r="AX104" s="61"/>
      <c r="AY104" s="61"/>
      <c r="AZ104" s="61"/>
      <c r="BA104" s="61"/>
      <c r="BB104" s="61"/>
      <c r="BC104" s="61"/>
      <c r="BD104" s="61"/>
      <c r="BE104" s="61"/>
      <c r="BF104" s="61"/>
      <c r="BG104" s="61"/>
      <c r="BH104" s="61"/>
      <c r="BI104" s="61"/>
      <c r="BJ104" s="61"/>
      <c r="BK104" s="61"/>
      <c r="BL104" s="61"/>
      <c r="BM104" s="190">
        <f t="shared" si="8"/>
        <v>0</v>
      </c>
      <c r="BN104" s="190">
        <f t="shared" si="9"/>
        <v>0</v>
      </c>
    </row>
    <row r="105" spans="1:66" ht="18" customHeight="1" x14ac:dyDescent="0.25">
      <c r="A105" s="67"/>
      <c r="B105" s="42"/>
      <c r="C105" s="43"/>
      <c r="D105" s="43"/>
      <c r="E105" s="43"/>
      <c r="F105" s="188" t="str">
        <f>IF(B105="","",IF(C105="F",INDEX(Barèmes!$A$1:$A$7,MATCH((YEAR($B105)),Barèmes!$B$1:$B$7,-1)),INDEX(Barèmes!$C$1:$C$7,MATCH((YEAR($B105)),Barèmes!$B$1:$B$7,-1))))</f>
        <v/>
      </c>
      <c r="G105" s="61"/>
      <c r="H105" s="61"/>
      <c r="I105" s="61"/>
      <c r="J105" s="61"/>
      <c r="K105" s="61"/>
      <c r="L105" s="61"/>
      <c r="M105" s="61"/>
      <c r="N105" s="61"/>
      <c r="O105" s="61"/>
      <c r="P105" s="61"/>
      <c r="Q105" s="61"/>
      <c r="R105" s="61"/>
      <c r="S105" s="61"/>
      <c r="T105" s="61"/>
      <c r="U105" s="61"/>
      <c r="V105" s="61"/>
      <c r="W105" s="61"/>
      <c r="X105" s="61"/>
      <c r="Y105" s="61"/>
      <c r="Z105" s="61"/>
      <c r="AA105" s="61"/>
      <c r="AB105" s="61"/>
      <c r="AC105" s="61"/>
      <c r="AD105" s="61"/>
      <c r="AE105" s="61"/>
      <c r="AF105" s="61"/>
      <c r="AG105" s="61"/>
      <c r="AH105" s="61"/>
      <c r="AI105" s="61"/>
      <c r="AJ105" s="61"/>
      <c r="AK105" s="61"/>
      <c r="AL105" s="61"/>
      <c r="AM105" s="61"/>
      <c r="AN105" s="61"/>
      <c r="AO105" s="61"/>
      <c r="AP105" s="61"/>
      <c r="AQ105" s="61"/>
      <c r="AR105" s="61"/>
      <c r="AS105" s="61"/>
      <c r="AT105" s="61"/>
      <c r="AU105" s="61"/>
      <c r="AV105" s="61"/>
      <c r="AW105" s="61"/>
      <c r="AX105" s="61"/>
      <c r="AY105" s="61"/>
      <c r="AZ105" s="61"/>
      <c r="BA105" s="61"/>
      <c r="BB105" s="61"/>
      <c r="BC105" s="61"/>
      <c r="BD105" s="61"/>
      <c r="BE105" s="61"/>
      <c r="BF105" s="61"/>
      <c r="BG105" s="61"/>
      <c r="BH105" s="61"/>
      <c r="BI105" s="61"/>
      <c r="BJ105" s="61"/>
      <c r="BK105" s="61"/>
      <c r="BL105" s="61"/>
      <c r="BM105" s="190">
        <f t="shared" si="8"/>
        <v>0</v>
      </c>
      <c r="BN105" s="190">
        <f t="shared" si="9"/>
        <v>0</v>
      </c>
    </row>
    <row r="106" spans="1:66" ht="18" customHeight="1" x14ac:dyDescent="0.25">
      <c r="A106" s="67"/>
      <c r="B106" s="42"/>
      <c r="C106" s="43"/>
      <c r="D106" s="43"/>
      <c r="E106" s="43"/>
      <c r="F106" s="188" t="str">
        <f>IF(B106="","",IF(C106="F",INDEX(Barèmes!$A$1:$A$7,MATCH((YEAR($B106)),Barèmes!$B$1:$B$7,-1)),INDEX(Barèmes!$C$1:$C$7,MATCH((YEAR($B106)),Barèmes!$B$1:$B$7,-1))))</f>
        <v/>
      </c>
      <c r="G106" s="61"/>
      <c r="H106" s="61"/>
      <c r="I106" s="61"/>
      <c r="J106" s="61"/>
      <c r="K106" s="61"/>
      <c r="L106" s="61"/>
      <c r="M106" s="61"/>
      <c r="N106" s="61"/>
      <c r="O106" s="61"/>
      <c r="P106" s="61"/>
      <c r="Q106" s="61"/>
      <c r="R106" s="61"/>
      <c r="S106" s="61"/>
      <c r="T106" s="61"/>
      <c r="U106" s="61"/>
      <c r="V106" s="61"/>
      <c r="W106" s="61"/>
      <c r="X106" s="61"/>
      <c r="Y106" s="61"/>
      <c r="Z106" s="61"/>
      <c r="AA106" s="61"/>
      <c r="AB106" s="61"/>
      <c r="AC106" s="61"/>
      <c r="AD106" s="61"/>
      <c r="AE106" s="61"/>
      <c r="AF106" s="61"/>
      <c r="AG106" s="61"/>
      <c r="AH106" s="61"/>
      <c r="AI106" s="61"/>
      <c r="AJ106" s="61"/>
      <c r="AK106" s="61"/>
      <c r="AL106" s="61"/>
      <c r="AM106" s="61"/>
      <c r="AN106" s="61"/>
      <c r="AO106" s="61"/>
      <c r="AP106" s="61"/>
      <c r="AQ106" s="61"/>
      <c r="AR106" s="61"/>
      <c r="AS106" s="61"/>
      <c r="AT106" s="61"/>
      <c r="AU106" s="61"/>
      <c r="AV106" s="61"/>
      <c r="AW106" s="61"/>
      <c r="AX106" s="61"/>
      <c r="AY106" s="61"/>
      <c r="AZ106" s="61"/>
      <c r="BA106" s="61"/>
      <c r="BB106" s="61"/>
      <c r="BC106" s="61"/>
      <c r="BD106" s="61"/>
      <c r="BE106" s="61"/>
      <c r="BF106" s="61"/>
      <c r="BG106" s="61"/>
      <c r="BH106" s="61"/>
      <c r="BI106" s="61"/>
      <c r="BJ106" s="61"/>
      <c r="BK106" s="61"/>
      <c r="BL106" s="61"/>
      <c r="BM106" s="190">
        <f t="shared" si="8"/>
        <v>0</v>
      </c>
      <c r="BN106" s="190">
        <f t="shared" si="9"/>
        <v>0</v>
      </c>
    </row>
    <row r="107" spans="1:66" ht="18" customHeight="1" x14ac:dyDescent="0.25">
      <c r="A107" s="67"/>
      <c r="B107" s="42"/>
      <c r="C107" s="43"/>
      <c r="D107" s="43"/>
      <c r="E107" s="43"/>
      <c r="F107" s="188" t="str">
        <f>IF(B107="","",IF(C107="F",INDEX(Barèmes!$A$1:$A$7,MATCH((YEAR($B107)),Barèmes!$B$1:$B$7,-1)),INDEX(Barèmes!$C$1:$C$7,MATCH((YEAR($B107)),Barèmes!$B$1:$B$7,-1))))</f>
        <v/>
      </c>
      <c r="G107" s="61"/>
      <c r="H107" s="61"/>
      <c r="I107" s="61"/>
      <c r="J107" s="61"/>
      <c r="K107" s="61"/>
      <c r="L107" s="61"/>
      <c r="M107" s="61"/>
      <c r="N107" s="61"/>
      <c r="O107" s="61"/>
      <c r="P107" s="61"/>
      <c r="Q107" s="61"/>
      <c r="R107" s="61"/>
      <c r="S107" s="61"/>
      <c r="T107" s="61"/>
      <c r="U107" s="61"/>
      <c r="V107" s="61"/>
      <c r="W107" s="61"/>
      <c r="X107" s="61"/>
      <c r="Y107" s="61"/>
      <c r="Z107" s="61"/>
      <c r="AA107" s="61"/>
      <c r="AB107" s="61"/>
      <c r="AC107" s="61"/>
      <c r="AD107" s="61"/>
      <c r="AE107" s="61"/>
      <c r="AF107" s="61"/>
      <c r="AG107" s="61"/>
      <c r="AH107" s="61"/>
      <c r="AI107" s="61"/>
      <c r="AJ107" s="61"/>
      <c r="AK107" s="61"/>
      <c r="AL107" s="61"/>
      <c r="AM107" s="61"/>
      <c r="AN107" s="61"/>
      <c r="AO107" s="61"/>
      <c r="AP107" s="61"/>
      <c r="AQ107" s="61"/>
      <c r="AR107" s="61"/>
      <c r="AS107" s="61"/>
      <c r="AT107" s="61"/>
      <c r="AU107" s="61"/>
      <c r="AV107" s="61"/>
      <c r="AW107" s="61"/>
      <c r="AX107" s="61"/>
      <c r="AY107" s="61"/>
      <c r="AZ107" s="61"/>
      <c r="BA107" s="61"/>
      <c r="BB107" s="61"/>
      <c r="BC107" s="61"/>
      <c r="BD107" s="61"/>
      <c r="BE107" s="61"/>
      <c r="BF107" s="61"/>
      <c r="BG107" s="61"/>
      <c r="BH107" s="61"/>
      <c r="BI107" s="61"/>
      <c r="BJ107" s="61"/>
      <c r="BK107" s="61"/>
      <c r="BL107" s="61"/>
      <c r="BM107" s="190">
        <f t="shared" si="8"/>
        <v>0</v>
      </c>
      <c r="BN107" s="190">
        <f t="shared" si="9"/>
        <v>0</v>
      </c>
    </row>
    <row r="108" spans="1:66" ht="18" customHeight="1" x14ac:dyDescent="0.25">
      <c r="A108" s="67"/>
      <c r="B108" s="42"/>
      <c r="C108" s="43"/>
      <c r="D108" s="43"/>
      <c r="E108" s="43"/>
      <c r="F108" s="188" t="str">
        <f>IF(B108="","",IF(C108="F",INDEX(Barèmes!$A$1:$A$7,MATCH((YEAR($B108)),Barèmes!$B$1:$B$7,-1)),INDEX(Barèmes!$C$1:$C$7,MATCH((YEAR($B108)),Barèmes!$B$1:$B$7,-1))))</f>
        <v/>
      </c>
      <c r="G108" s="61"/>
      <c r="H108" s="61"/>
      <c r="I108" s="61"/>
      <c r="J108" s="61"/>
      <c r="K108" s="61"/>
      <c r="L108" s="61"/>
      <c r="M108" s="61"/>
      <c r="N108" s="61"/>
      <c r="O108" s="61"/>
      <c r="P108" s="61"/>
      <c r="Q108" s="61"/>
      <c r="R108" s="61"/>
      <c r="S108" s="61"/>
      <c r="T108" s="61"/>
      <c r="U108" s="61"/>
      <c r="V108" s="61"/>
      <c r="W108" s="61"/>
      <c r="X108" s="61"/>
      <c r="Y108" s="61"/>
      <c r="Z108" s="61"/>
      <c r="AA108" s="61"/>
      <c r="AB108" s="61"/>
      <c r="AC108" s="61"/>
      <c r="AD108" s="61"/>
      <c r="AE108" s="61"/>
      <c r="AF108" s="61"/>
      <c r="AG108" s="61"/>
      <c r="AH108" s="61"/>
      <c r="AI108" s="61"/>
      <c r="AJ108" s="61"/>
      <c r="AK108" s="61"/>
      <c r="AL108" s="61"/>
      <c r="AM108" s="61"/>
      <c r="AN108" s="61"/>
      <c r="AO108" s="61"/>
      <c r="AP108" s="61"/>
      <c r="AQ108" s="61"/>
      <c r="AR108" s="61"/>
      <c r="AS108" s="61"/>
      <c r="AT108" s="61"/>
      <c r="AU108" s="61"/>
      <c r="AV108" s="61"/>
      <c r="AW108" s="61"/>
      <c r="AX108" s="61"/>
      <c r="AY108" s="61"/>
      <c r="AZ108" s="61"/>
      <c r="BA108" s="61"/>
      <c r="BB108" s="61"/>
      <c r="BC108" s="61"/>
      <c r="BD108" s="61"/>
      <c r="BE108" s="61"/>
      <c r="BF108" s="61"/>
      <c r="BG108" s="61"/>
      <c r="BH108" s="61"/>
      <c r="BI108" s="61"/>
      <c r="BJ108" s="61"/>
      <c r="BK108" s="61"/>
      <c r="BL108" s="61"/>
      <c r="BM108" s="190">
        <f t="shared" si="8"/>
        <v>0</v>
      </c>
      <c r="BN108" s="190">
        <f t="shared" si="9"/>
        <v>0</v>
      </c>
    </row>
    <row r="109" spans="1:66" ht="18" customHeight="1" x14ac:dyDescent="0.25">
      <c r="A109" s="67"/>
      <c r="B109" s="42"/>
      <c r="C109" s="43"/>
      <c r="D109" s="43"/>
      <c r="E109" s="43"/>
      <c r="F109" s="188" t="str">
        <f>IF(B109="","",IF(C109="F",INDEX(Barèmes!$A$1:$A$7,MATCH((YEAR($B109)),Barèmes!$B$1:$B$7,-1)),INDEX(Barèmes!$C$1:$C$7,MATCH((YEAR($B109)),Barèmes!$B$1:$B$7,-1))))</f>
        <v/>
      </c>
      <c r="G109" s="61"/>
      <c r="H109" s="61"/>
      <c r="I109" s="61"/>
      <c r="J109" s="61"/>
      <c r="K109" s="61"/>
      <c r="L109" s="61"/>
      <c r="M109" s="61"/>
      <c r="N109" s="61"/>
      <c r="O109" s="61"/>
      <c r="P109" s="61"/>
      <c r="Q109" s="61"/>
      <c r="R109" s="61"/>
      <c r="S109" s="61"/>
      <c r="T109" s="61"/>
      <c r="U109" s="61"/>
      <c r="V109" s="61"/>
      <c r="W109" s="61"/>
      <c r="X109" s="61"/>
      <c r="Y109" s="61"/>
      <c r="Z109" s="61"/>
      <c r="AA109" s="61"/>
      <c r="AB109" s="61"/>
      <c r="AC109" s="61"/>
      <c r="AD109" s="61"/>
      <c r="AE109" s="61"/>
      <c r="AF109" s="61"/>
      <c r="AG109" s="61"/>
      <c r="AH109" s="61"/>
      <c r="AI109" s="61"/>
      <c r="AJ109" s="61"/>
      <c r="AK109" s="61"/>
      <c r="AL109" s="61"/>
      <c r="AM109" s="61"/>
      <c r="AN109" s="61"/>
      <c r="AO109" s="61"/>
      <c r="AP109" s="61"/>
      <c r="AQ109" s="61"/>
      <c r="AR109" s="61"/>
      <c r="AS109" s="61"/>
      <c r="AT109" s="61"/>
      <c r="AU109" s="61"/>
      <c r="AV109" s="61"/>
      <c r="AW109" s="61"/>
      <c r="AX109" s="61"/>
      <c r="AY109" s="61"/>
      <c r="AZ109" s="61"/>
      <c r="BA109" s="61"/>
      <c r="BB109" s="61"/>
      <c r="BC109" s="61"/>
      <c r="BD109" s="61"/>
      <c r="BE109" s="61"/>
      <c r="BF109" s="61"/>
      <c r="BG109" s="61"/>
      <c r="BH109" s="61"/>
      <c r="BI109" s="61"/>
      <c r="BJ109" s="61"/>
      <c r="BK109" s="61"/>
      <c r="BL109" s="61"/>
      <c r="BM109" s="190">
        <f t="shared" si="8"/>
        <v>0</v>
      </c>
      <c r="BN109" s="190">
        <f t="shared" si="9"/>
        <v>0</v>
      </c>
    </row>
    <row r="110" spans="1:66" ht="18" customHeight="1" x14ac:dyDescent="0.25">
      <c r="A110" s="67"/>
      <c r="B110" s="42"/>
      <c r="C110" s="43"/>
      <c r="D110" s="43"/>
      <c r="E110" s="43"/>
      <c r="F110" s="188" t="str">
        <f>IF(B110="","",IF(C110="F",INDEX(Barèmes!$A$1:$A$7,MATCH((YEAR($B110)),Barèmes!$B$1:$B$7,-1)),INDEX(Barèmes!$C$1:$C$7,MATCH((YEAR($B110)),Barèmes!$B$1:$B$7,-1))))</f>
        <v/>
      </c>
      <c r="G110" s="61"/>
      <c r="H110" s="61"/>
      <c r="I110" s="61"/>
      <c r="J110" s="61"/>
      <c r="K110" s="61"/>
      <c r="L110" s="61"/>
      <c r="M110" s="61"/>
      <c r="N110" s="61"/>
      <c r="O110" s="61"/>
      <c r="P110" s="61"/>
      <c r="Q110" s="61"/>
      <c r="R110" s="61"/>
      <c r="S110" s="61"/>
      <c r="T110" s="61"/>
      <c r="U110" s="61"/>
      <c r="V110" s="61"/>
      <c r="W110" s="61"/>
      <c r="X110" s="61"/>
      <c r="Y110" s="61"/>
      <c r="Z110" s="61"/>
      <c r="AA110" s="61"/>
      <c r="AB110" s="61"/>
      <c r="AC110" s="61"/>
      <c r="AD110" s="61"/>
      <c r="AE110" s="61"/>
      <c r="AF110" s="61"/>
      <c r="AG110" s="61"/>
      <c r="AH110" s="61"/>
      <c r="AI110" s="61"/>
      <c r="AJ110" s="61"/>
      <c r="AK110" s="61"/>
      <c r="AL110" s="61"/>
      <c r="AM110" s="61"/>
      <c r="AN110" s="61"/>
      <c r="AO110" s="61"/>
      <c r="AP110" s="61"/>
      <c r="AQ110" s="61"/>
      <c r="AR110" s="61"/>
      <c r="AS110" s="61"/>
      <c r="AT110" s="61"/>
      <c r="AU110" s="61"/>
      <c r="AV110" s="61"/>
      <c r="AW110" s="61"/>
      <c r="AX110" s="61"/>
      <c r="AY110" s="61"/>
      <c r="AZ110" s="61"/>
      <c r="BA110" s="61"/>
      <c r="BB110" s="61"/>
      <c r="BC110" s="61"/>
      <c r="BD110" s="61"/>
      <c r="BE110" s="61"/>
      <c r="BF110" s="61"/>
      <c r="BG110" s="61"/>
      <c r="BH110" s="61"/>
      <c r="BI110" s="61"/>
      <c r="BJ110" s="61"/>
      <c r="BK110" s="61"/>
      <c r="BL110" s="61"/>
      <c r="BM110" s="190">
        <f t="shared" si="8"/>
        <v>0</v>
      </c>
      <c r="BN110" s="190">
        <f t="shared" si="9"/>
        <v>0</v>
      </c>
    </row>
    <row r="111" spans="1:66" ht="18" customHeight="1" x14ac:dyDescent="0.25">
      <c r="A111" s="67"/>
      <c r="B111" s="42"/>
      <c r="C111" s="43"/>
      <c r="D111" s="43"/>
      <c r="E111" s="43"/>
      <c r="F111" s="188" t="str">
        <f>IF(B111="","",IF(C111="F",INDEX(Barèmes!$A$1:$A$7,MATCH((YEAR($B111)),Barèmes!$B$1:$B$7,-1)),INDEX(Barèmes!$C$1:$C$7,MATCH((YEAR($B111)),Barèmes!$B$1:$B$7,-1))))</f>
        <v/>
      </c>
      <c r="G111" s="61"/>
      <c r="H111" s="61"/>
      <c r="I111" s="61"/>
      <c r="J111" s="61"/>
      <c r="K111" s="61"/>
      <c r="L111" s="61"/>
      <c r="M111" s="61"/>
      <c r="N111" s="61"/>
      <c r="O111" s="61"/>
      <c r="P111" s="61"/>
      <c r="Q111" s="61"/>
      <c r="R111" s="61"/>
      <c r="S111" s="61"/>
      <c r="T111" s="61"/>
      <c r="U111" s="61"/>
      <c r="V111" s="61"/>
      <c r="W111" s="61"/>
      <c r="X111" s="61"/>
      <c r="Y111" s="61"/>
      <c r="Z111" s="61"/>
      <c r="AA111" s="61"/>
      <c r="AB111" s="61"/>
      <c r="AC111" s="61"/>
      <c r="AD111" s="61"/>
      <c r="AE111" s="61"/>
      <c r="AF111" s="61"/>
      <c r="AG111" s="61"/>
      <c r="AH111" s="61"/>
      <c r="AI111" s="61"/>
      <c r="AJ111" s="61"/>
      <c r="AK111" s="61"/>
      <c r="AL111" s="61"/>
      <c r="AM111" s="61"/>
      <c r="AN111" s="61"/>
      <c r="AO111" s="61"/>
      <c r="AP111" s="61"/>
      <c r="AQ111" s="61"/>
      <c r="AR111" s="61"/>
      <c r="AS111" s="61"/>
      <c r="AT111" s="61"/>
      <c r="AU111" s="61"/>
      <c r="AV111" s="61"/>
      <c r="AW111" s="61"/>
      <c r="AX111" s="61"/>
      <c r="AY111" s="61"/>
      <c r="AZ111" s="61"/>
      <c r="BA111" s="61"/>
      <c r="BB111" s="61"/>
      <c r="BC111" s="61"/>
      <c r="BD111" s="61"/>
      <c r="BE111" s="61"/>
      <c r="BF111" s="61"/>
      <c r="BG111" s="61"/>
      <c r="BH111" s="61"/>
      <c r="BI111" s="61"/>
      <c r="BJ111" s="61"/>
      <c r="BK111" s="61"/>
      <c r="BL111" s="61"/>
      <c r="BM111" s="190">
        <f t="shared" si="8"/>
        <v>0</v>
      </c>
      <c r="BN111" s="190">
        <f t="shared" si="9"/>
        <v>0</v>
      </c>
    </row>
    <row r="112" spans="1:66" ht="18" customHeight="1" x14ac:dyDescent="0.25">
      <c r="A112" s="67"/>
      <c r="B112" s="43"/>
      <c r="C112" s="43"/>
      <c r="D112" s="43"/>
      <c r="E112" s="43"/>
      <c r="F112" s="188" t="str">
        <f>IF(B112="","",IF(C112="F",INDEX(Barèmes!$A$1:$A$7,MATCH((YEAR($B112)),Barèmes!$B$1:$B$7,-1)),INDEX(Barèmes!$C$1:$C$7,MATCH((YEAR($B112)),Barèmes!$B$1:$B$7,-1))))</f>
        <v/>
      </c>
      <c r="G112" s="61"/>
      <c r="H112" s="61"/>
      <c r="I112" s="61"/>
      <c r="J112" s="61"/>
      <c r="K112" s="61"/>
      <c r="L112" s="61"/>
      <c r="M112" s="61"/>
      <c r="N112" s="61"/>
      <c r="O112" s="61"/>
      <c r="P112" s="61"/>
      <c r="Q112" s="61"/>
      <c r="R112" s="61"/>
      <c r="S112" s="61"/>
      <c r="T112" s="61"/>
      <c r="U112" s="61"/>
      <c r="V112" s="61"/>
      <c r="W112" s="61"/>
      <c r="X112" s="61"/>
      <c r="Y112" s="61"/>
      <c r="Z112" s="61"/>
      <c r="AA112" s="61"/>
      <c r="AB112" s="61"/>
      <c r="AC112" s="61"/>
      <c r="AD112" s="61"/>
      <c r="AE112" s="61"/>
      <c r="AF112" s="61"/>
      <c r="AG112" s="61"/>
      <c r="AH112" s="61"/>
      <c r="AI112" s="61"/>
      <c r="AJ112" s="61"/>
      <c r="AK112" s="61"/>
      <c r="AL112" s="61"/>
      <c r="AM112" s="61"/>
      <c r="AN112" s="61"/>
      <c r="AO112" s="61"/>
      <c r="AP112" s="61"/>
      <c r="AQ112" s="61"/>
      <c r="AR112" s="61"/>
      <c r="AS112" s="61"/>
      <c r="AT112" s="61"/>
      <c r="AU112" s="61"/>
      <c r="AV112" s="61"/>
      <c r="AW112" s="61"/>
      <c r="AX112" s="61"/>
      <c r="AY112" s="61"/>
      <c r="AZ112" s="61"/>
      <c r="BA112" s="61"/>
      <c r="BB112" s="61"/>
      <c r="BC112" s="61"/>
      <c r="BD112" s="61"/>
      <c r="BE112" s="61"/>
      <c r="BF112" s="61"/>
      <c r="BG112" s="61"/>
      <c r="BH112" s="61"/>
      <c r="BI112" s="61"/>
      <c r="BJ112" s="61"/>
      <c r="BK112" s="61"/>
      <c r="BL112" s="61"/>
      <c r="BM112" s="190">
        <f t="shared" si="8"/>
        <v>0</v>
      </c>
      <c r="BN112" s="190">
        <f t="shared" si="9"/>
        <v>0</v>
      </c>
    </row>
    <row r="113" spans="1:66" ht="18" customHeight="1" x14ac:dyDescent="0.25">
      <c r="A113" s="67"/>
      <c r="B113" s="42"/>
      <c r="C113" s="43"/>
      <c r="D113" s="43"/>
      <c r="E113" s="43"/>
      <c r="F113" s="188" t="str">
        <f>IF(B113="","",IF(C113="F",INDEX(Barèmes!$A$1:$A$7,MATCH((YEAR($B113)),Barèmes!$B$1:$B$7,-1)),INDEX(Barèmes!$C$1:$C$7,MATCH((YEAR($B113)),Barèmes!$B$1:$B$7,-1))))</f>
        <v/>
      </c>
      <c r="G113" s="61"/>
      <c r="H113" s="61"/>
      <c r="I113" s="61"/>
      <c r="J113" s="61"/>
      <c r="K113" s="61"/>
      <c r="L113" s="61"/>
      <c r="M113" s="61"/>
      <c r="N113" s="61"/>
      <c r="O113" s="61"/>
      <c r="P113" s="61"/>
      <c r="Q113" s="61"/>
      <c r="R113" s="61"/>
      <c r="S113" s="61"/>
      <c r="T113" s="61"/>
      <c r="U113" s="61"/>
      <c r="V113" s="61"/>
      <c r="W113" s="61"/>
      <c r="X113" s="61"/>
      <c r="Y113" s="61"/>
      <c r="Z113" s="61"/>
      <c r="AA113" s="61"/>
      <c r="AB113" s="61"/>
      <c r="AC113" s="61"/>
      <c r="AD113" s="61"/>
      <c r="AE113" s="61"/>
      <c r="AF113" s="61"/>
      <c r="AG113" s="61"/>
      <c r="AH113" s="61"/>
      <c r="AI113" s="61"/>
      <c r="AJ113" s="61"/>
      <c r="AK113" s="61"/>
      <c r="AL113" s="61"/>
      <c r="AM113" s="61"/>
      <c r="AN113" s="61"/>
      <c r="AO113" s="61"/>
      <c r="AP113" s="61"/>
      <c r="AQ113" s="61"/>
      <c r="AR113" s="61"/>
      <c r="AS113" s="61"/>
      <c r="AT113" s="61"/>
      <c r="AU113" s="61"/>
      <c r="AV113" s="61"/>
      <c r="AW113" s="61"/>
      <c r="AX113" s="61"/>
      <c r="AY113" s="61"/>
      <c r="AZ113" s="61"/>
      <c r="BA113" s="61"/>
      <c r="BB113" s="61"/>
      <c r="BC113" s="61"/>
      <c r="BD113" s="61"/>
      <c r="BE113" s="61"/>
      <c r="BF113" s="61"/>
      <c r="BG113" s="61"/>
      <c r="BH113" s="61"/>
      <c r="BI113" s="61"/>
      <c r="BJ113" s="61"/>
      <c r="BK113" s="61"/>
      <c r="BL113" s="61"/>
      <c r="BM113" s="190">
        <f t="shared" si="8"/>
        <v>0</v>
      </c>
      <c r="BN113" s="190">
        <f t="shared" si="9"/>
        <v>0</v>
      </c>
    </row>
    <row r="114" spans="1:66" ht="18" customHeight="1" x14ac:dyDescent="0.25">
      <c r="A114" s="67"/>
      <c r="B114" s="42"/>
      <c r="C114" s="43"/>
      <c r="D114" s="43"/>
      <c r="E114" s="43"/>
      <c r="F114" s="188" t="str">
        <f>IF(B114="","",IF(C114="F",INDEX(Barèmes!$A$1:$A$7,MATCH((YEAR($B114)),Barèmes!$B$1:$B$7,-1)),INDEX(Barèmes!$C$1:$C$7,MATCH((YEAR($B114)),Barèmes!$B$1:$B$7,-1))))</f>
        <v/>
      </c>
      <c r="G114" s="61"/>
      <c r="H114" s="61"/>
      <c r="I114" s="61"/>
      <c r="J114" s="61"/>
      <c r="K114" s="61"/>
      <c r="L114" s="61"/>
      <c r="M114" s="61"/>
      <c r="N114" s="61"/>
      <c r="O114" s="61"/>
      <c r="P114" s="61"/>
      <c r="Q114" s="61"/>
      <c r="R114" s="61"/>
      <c r="S114" s="61"/>
      <c r="T114" s="61"/>
      <c r="U114" s="61"/>
      <c r="V114" s="61"/>
      <c r="W114" s="61"/>
      <c r="X114" s="61"/>
      <c r="Y114" s="61"/>
      <c r="Z114" s="61"/>
      <c r="AA114" s="61"/>
      <c r="AB114" s="61"/>
      <c r="AC114" s="61"/>
      <c r="AD114" s="61"/>
      <c r="AE114" s="61"/>
      <c r="AF114" s="61"/>
      <c r="AG114" s="61"/>
      <c r="AH114" s="61"/>
      <c r="AI114" s="61"/>
      <c r="AJ114" s="61"/>
      <c r="AK114" s="61"/>
      <c r="AL114" s="61"/>
      <c r="AM114" s="61"/>
      <c r="AN114" s="61"/>
      <c r="AO114" s="61"/>
      <c r="AP114" s="61"/>
      <c r="AQ114" s="61"/>
      <c r="AR114" s="61"/>
      <c r="AS114" s="61"/>
      <c r="AT114" s="61"/>
      <c r="AU114" s="61"/>
      <c r="AV114" s="61"/>
      <c r="AW114" s="61"/>
      <c r="AX114" s="61"/>
      <c r="AY114" s="61"/>
      <c r="AZ114" s="61"/>
      <c r="BA114" s="61"/>
      <c r="BB114" s="61"/>
      <c r="BC114" s="61"/>
      <c r="BD114" s="61"/>
      <c r="BE114" s="61"/>
      <c r="BF114" s="61"/>
      <c r="BG114" s="61"/>
      <c r="BH114" s="61"/>
      <c r="BI114" s="61"/>
      <c r="BJ114" s="61"/>
      <c r="BK114" s="61"/>
      <c r="BL114" s="61"/>
      <c r="BM114" s="190">
        <f t="shared" si="8"/>
        <v>0</v>
      </c>
      <c r="BN114" s="190">
        <f t="shared" si="9"/>
        <v>0</v>
      </c>
    </row>
    <row r="115" spans="1:66" ht="18" customHeight="1" x14ac:dyDescent="0.25">
      <c r="A115" s="67"/>
      <c r="B115" s="42"/>
      <c r="C115" s="43"/>
      <c r="D115" s="43"/>
      <c r="E115" s="43"/>
      <c r="F115" s="188" t="str">
        <f>IF(B115="","",IF(C115="F",INDEX(Barèmes!$A$1:$A$7,MATCH((YEAR($B115)),Barèmes!$B$1:$B$7,-1)),INDEX(Barèmes!$C$1:$C$7,MATCH((YEAR($B115)),Barèmes!$B$1:$B$7,-1))))</f>
        <v/>
      </c>
      <c r="G115" s="61"/>
      <c r="H115" s="61"/>
      <c r="I115" s="61"/>
      <c r="J115" s="61"/>
      <c r="K115" s="61"/>
      <c r="L115" s="61"/>
      <c r="M115" s="61"/>
      <c r="N115" s="61"/>
      <c r="O115" s="61"/>
      <c r="P115" s="61"/>
      <c r="Q115" s="61"/>
      <c r="R115" s="61"/>
      <c r="S115" s="61"/>
      <c r="T115" s="61"/>
      <c r="U115" s="61"/>
      <c r="V115" s="61"/>
      <c r="W115" s="61"/>
      <c r="X115" s="61"/>
      <c r="Y115" s="61"/>
      <c r="Z115" s="61"/>
      <c r="AA115" s="61"/>
      <c r="AB115" s="61"/>
      <c r="AC115" s="61"/>
      <c r="AD115" s="61"/>
      <c r="AE115" s="61"/>
      <c r="AF115" s="61"/>
      <c r="AG115" s="61"/>
      <c r="AH115" s="61"/>
      <c r="AI115" s="61"/>
      <c r="AJ115" s="61"/>
      <c r="AK115" s="61"/>
      <c r="AL115" s="61"/>
      <c r="AM115" s="61"/>
      <c r="AN115" s="61"/>
      <c r="AO115" s="61"/>
      <c r="AP115" s="61"/>
      <c r="AQ115" s="61"/>
      <c r="AR115" s="61"/>
      <c r="AS115" s="61"/>
      <c r="AT115" s="61"/>
      <c r="AU115" s="61"/>
      <c r="AV115" s="61"/>
      <c r="AW115" s="61"/>
      <c r="AX115" s="61"/>
      <c r="AY115" s="61"/>
      <c r="AZ115" s="61"/>
      <c r="BA115" s="61"/>
      <c r="BB115" s="61"/>
      <c r="BC115" s="61"/>
      <c r="BD115" s="61"/>
      <c r="BE115" s="61"/>
      <c r="BF115" s="61"/>
      <c r="BG115" s="61"/>
      <c r="BH115" s="61"/>
      <c r="BI115" s="61"/>
      <c r="BJ115" s="61"/>
      <c r="BK115" s="61"/>
      <c r="BL115" s="61"/>
      <c r="BM115" s="190">
        <f t="shared" si="8"/>
        <v>0</v>
      </c>
      <c r="BN115" s="190">
        <f t="shared" si="9"/>
        <v>0</v>
      </c>
    </row>
    <row r="116" spans="1:66" ht="18" customHeight="1" x14ac:dyDescent="0.25">
      <c r="A116" s="67"/>
      <c r="B116" s="42"/>
      <c r="C116" s="43"/>
      <c r="D116" s="43"/>
      <c r="E116" s="43"/>
      <c r="F116" s="188" t="str">
        <f>IF(B116="","",IF(C116="F",INDEX(Barèmes!$A$1:$A$7,MATCH((YEAR($B116)),Barèmes!$B$1:$B$7,-1)),INDEX(Barèmes!$C$1:$C$7,MATCH((YEAR($B116)),Barèmes!$B$1:$B$7,-1))))</f>
        <v/>
      </c>
      <c r="G116" s="61"/>
      <c r="H116" s="61"/>
      <c r="I116" s="61"/>
      <c r="J116" s="61"/>
      <c r="K116" s="61"/>
      <c r="L116" s="61"/>
      <c r="M116" s="61"/>
      <c r="N116" s="61"/>
      <c r="O116" s="61"/>
      <c r="P116" s="61"/>
      <c r="Q116" s="61"/>
      <c r="R116" s="61"/>
      <c r="S116" s="61"/>
      <c r="T116" s="61"/>
      <c r="U116" s="61"/>
      <c r="V116" s="61"/>
      <c r="W116" s="61"/>
      <c r="X116" s="61"/>
      <c r="Y116" s="61"/>
      <c r="Z116" s="61"/>
      <c r="AA116" s="61"/>
      <c r="AB116" s="61"/>
      <c r="AC116" s="61"/>
      <c r="AD116" s="61"/>
      <c r="AE116" s="61"/>
      <c r="AF116" s="61"/>
      <c r="AG116" s="61"/>
      <c r="AH116" s="61"/>
      <c r="AI116" s="61"/>
      <c r="AJ116" s="61"/>
      <c r="AK116" s="61"/>
      <c r="AL116" s="61"/>
      <c r="AM116" s="61"/>
      <c r="AN116" s="61"/>
      <c r="AO116" s="61"/>
      <c r="AP116" s="61"/>
      <c r="AQ116" s="61"/>
      <c r="AR116" s="61"/>
      <c r="AS116" s="61"/>
      <c r="AT116" s="61"/>
      <c r="AU116" s="61"/>
      <c r="AV116" s="61"/>
      <c r="AW116" s="61"/>
      <c r="AX116" s="61"/>
      <c r="AY116" s="61"/>
      <c r="AZ116" s="61"/>
      <c r="BA116" s="61"/>
      <c r="BB116" s="61"/>
      <c r="BC116" s="61"/>
      <c r="BD116" s="61"/>
      <c r="BE116" s="61"/>
      <c r="BF116" s="61"/>
      <c r="BG116" s="61"/>
      <c r="BH116" s="61"/>
      <c r="BI116" s="61"/>
      <c r="BJ116" s="61"/>
      <c r="BK116" s="61"/>
      <c r="BL116" s="61"/>
      <c r="BM116" s="190">
        <f t="shared" si="8"/>
        <v>0</v>
      </c>
      <c r="BN116" s="190">
        <f t="shared" si="9"/>
        <v>0</v>
      </c>
    </row>
    <row r="117" spans="1:66" ht="18" customHeight="1" x14ac:dyDescent="0.25">
      <c r="A117" s="67"/>
      <c r="B117" s="42"/>
      <c r="C117" s="43"/>
      <c r="D117" s="43"/>
      <c r="E117" s="43"/>
      <c r="F117" s="188" t="str">
        <f>IF(B117="","",IF(C117="F",INDEX(Barèmes!$A$1:$A$7,MATCH((YEAR($B117)),Barèmes!$B$1:$B$7,-1)),INDEX(Barèmes!$C$1:$C$7,MATCH((YEAR($B117)),Barèmes!$B$1:$B$7,-1))))</f>
        <v/>
      </c>
      <c r="G117" s="61"/>
      <c r="H117" s="61"/>
      <c r="I117" s="61"/>
      <c r="J117" s="61"/>
      <c r="K117" s="61"/>
      <c r="L117" s="61"/>
      <c r="M117" s="61"/>
      <c r="N117" s="61"/>
      <c r="O117" s="61"/>
      <c r="P117" s="61"/>
      <c r="Q117" s="61"/>
      <c r="R117" s="61"/>
      <c r="S117" s="61"/>
      <c r="T117" s="61"/>
      <c r="U117" s="61"/>
      <c r="V117" s="61"/>
      <c r="W117" s="61"/>
      <c r="X117" s="61"/>
      <c r="Y117" s="61"/>
      <c r="Z117" s="61"/>
      <c r="AA117" s="61"/>
      <c r="AB117" s="61"/>
      <c r="AC117" s="61"/>
      <c r="AD117" s="61"/>
      <c r="AE117" s="61"/>
      <c r="AF117" s="61"/>
      <c r="AG117" s="61"/>
      <c r="AH117" s="61"/>
      <c r="AI117" s="61"/>
      <c r="AJ117" s="61"/>
      <c r="AK117" s="61"/>
      <c r="AL117" s="61"/>
      <c r="AM117" s="61"/>
      <c r="AN117" s="61"/>
      <c r="AO117" s="61"/>
      <c r="AP117" s="61"/>
      <c r="AQ117" s="61"/>
      <c r="AR117" s="61"/>
      <c r="AS117" s="61"/>
      <c r="AT117" s="61"/>
      <c r="AU117" s="61"/>
      <c r="AV117" s="61"/>
      <c r="AW117" s="61"/>
      <c r="AX117" s="61"/>
      <c r="AY117" s="61"/>
      <c r="AZ117" s="61"/>
      <c r="BA117" s="61"/>
      <c r="BB117" s="61"/>
      <c r="BC117" s="61"/>
      <c r="BD117" s="61"/>
      <c r="BE117" s="61"/>
      <c r="BF117" s="61"/>
      <c r="BG117" s="61"/>
      <c r="BH117" s="61"/>
      <c r="BI117" s="61"/>
      <c r="BJ117" s="61"/>
      <c r="BK117" s="61"/>
      <c r="BL117" s="61"/>
      <c r="BM117" s="190">
        <f t="shared" si="8"/>
        <v>0</v>
      </c>
      <c r="BN117" s="190">
        <f t="shared" si="9"/>
        <v>0</v>
      </c>
    </row>
    <row r="118" spans="1:66" ht="18" customHeight="1" x14ac:dyDescent="0.25">
      <c r="A118" s="67"/>
      <c r="B118" s="43"/>
      <c r="C118" s="43"/>
      <c r="D118" s="43"/>
      <c r="E118" s="43"/>
      <c r="F118" s="188" t="str">
        <f>IF(B118="","",IF(C118="F",INDEX(Barèmes!$A$1:$A$7,MATCH((YEAR($B118)),Barèmes!$B$1:$B$7,-1)),INDEX(Barèmes!$C$1:$C$7,MATCH((YEAR($B118)),Barèmes!$B$1:$B$7,-1))))</f>
        <v/>
      </c>
      <c r="G118" s="61"/>
      <c r="H118" s="61"/>
      <c r="I118" s="61"/>
      <c r="J118" s="61"/>
      <c r="K118" s="61"/>
      <c r="L118" s="61"/>
      <c r="M118" s="61"/>
      <c r="N118" s="61"/>
      <c r="O118" s="61"/>
      <c r="P118" s="61"/>
      <c r="Q118" s="61"/>
      <c r="R118" s="61"/>
      <c r="S118" s="61"/>
      <c r="T118" s="61"/>
      <c r="U118" s="61"/>
      <c r="V118" s="61"/>
      <c r="W118" s="61"/>
      <c r="X118" s="61"/>
      <c r="Y118" s="61"/>
      <c r="Z118" s="61"/>
      <c r="AA118" s="61"/>
      <c r="AB118" s="61"/>
      <c r="AC118" s="61"/>
      <c r="AD118" s="61"/>
      <c r="AE118" s="61"/>
      <c r="AF118" s="61"/>
      <c r="AG118" s="61"/>
      <c r="AH118" s="61"/>
      <c r="AI118" s="61"/>
      <c r="AJ118" s="61"/>
      <c r="AK118" s="61"/>
      <c r="AL118" s="61"/>
      <c r="AM118" s="61"/>
      <c r="AN118" s="61"/>
      <c r="AO118" s="61"/>
      <c r="AP118" s="61"/>
      <c r="AQ118" s="61"/>
      <c r="AR118" s="61"/>
      <c r="AS118" s="61"/>
      <c r="AT118" s="61"/>
      <c r="AU118" s="61"/>
      <c r="AV118" s="61"/>
      <c r="AW118" s="61"/>
      <c r="AX118" s="61"/>
      <c r="AY118" s="61"/>
      <c r="AZ118" s="61"/>
      <c r="BA118" s="61"/>
      <c r="BB118" s="61"/>
      <c r="BC118" s="61"/>
      <c r="BD118" s="61"/>
      <c r="BE118" s="61"/>
      <c r="BF118" s="61"/>
      <c r="BG118" s="61"/>
      <c r="BH118" s="61"/>
      <c r="BI118" s="61"/>
      <c r="BJ118" s="61"/>
      <c r="BK118" s="61"/>
      <c r="BL118" s="61"/>
      <c r="BM118" s="190">
        <f t="shared" si="8"/>
        <v>0</v>
      </c>
      <c r="BN118" s="190">
        <f t="shared" si="9"/>
        <v>0</v>
      </c>
    </row>
    <row r="119" spans="1:66" ht="18" customHeight="1" x14ac:dyDescent="0.25">
      <c r="A119" s="67"/>
      <c r="B119" s="43"/>
      <c r="C119" s="43"/>
      <c r="D119" s="43"/>
      <c r="E119" s="43"/>
      <c r="F119" s="188" t="str">
        <f>IF(B119="","",IF(C119="F",INDEX(Barèmes!$A$1:$A$7,MATCH((YEAR($B119)),Barèmes!$B$1:$B$7,-1)),INDEX(Barèmes!$C$1:$C$7,MATCH((YEAR($B119)),Barèmes!$B$1:$B$7,-1))))</f>
        <v/>
      </c>
      <c r="G119" s="61"/>
      <c r="H119" s="61"/>
      <c r="I119" s="61"/>
      <c r="J119" s="61"/>
      <c r="K119" s="61"/>
      <c r="L119" s="61"/>
      <c r="M119" s="61"/>
      <c r="N119" s="61"/>
      <c r="O119" s="61"/>
      <c r="P119" s="61"/>
      <c r="Q119" s="61"/>
      <c r="R119" s="61"/>
      <c r="S119" s="61"/>
      <c r="T119" s="61"/>
      <c r="U119" s="61"/>
      <c r="V119" s="61"/>
      <c r="W119" s="61"/>
      <c r="X119" s="61"/>
      <c r="Y119" s="61"/>
      <c r="Z119" s="61"/>
      <c r="AA119" s="61"/>
      <c r="AB119" s="61"/>
      <c r="AC119" s="61"/>
      <c r="AD119" s="61"/>
      <c r="AE119" s="61"/>
      <c r="AF119" s="61"/>
      <c r="AG119" s="61"/>
      <c r="AH119" s="61"/>
      <c r="AI119" s="61"/>
      <c r="AJ119" s="61"/>
      <c r="AK119" s="61"/>
      <c r="AL119" s="61"/>
      <c r="AM119" s="61"/>
      <c r="AN119" s="61"/>
      <c r="AO119" s="61"/>
      <c r="AP119" s="61"/>
      <c r="AQ119" s="61"/>
      <c r="AR119" s="61"/>
      <c r="AS119" s="61"/>
      <c r="AT119" s="61"/>
      <c r="AU119" s="61"/>
      <c r="AV119" s="61"/>
      <c r="AW119" s="61"/>
      <c r="AX119" s="61"/>
      <c r="AY119" s="61"/>
      <c r="AZ119" s="61"/>
      <c r="BA119" s="61"/>
      <c r="BB119" s="61"/>
      <c r="BC119" s="61"/>
      <c r="BD119" s="61"/>
      <c r="BE119" s="61"/>
      <c r="BF119" s="61"/>
      <c r="BG119" s="61"/>
      <c r="BH119" s="61"/>
      <c r="BI119" s="61"/>
      <c r="BJ119" s="61"/>
      <c r="BK119" s="61"/>
      <c r="BL119" s="61"/>
      <c r="BM119" s="190">
        <f t="shared" si="8"/>
        <v>0</v>
      </c>
      <c r="BN119" s="190">
        <f t="shared" si="9"/>
        <v>0</v>
      </c>
    </row>
    <row r="120" spans="1:66" ht="18" customHeight="1" x14ac:dyDescent="0.25">
      <c r="A120" s="67"/>
      <c r="B120" s="42"/>
      <c r="C120" s="43"/>
      <c r="D120" s="43"/>
      <c r="E120" s="43"/>
      <c r="F120" s="188" t="str">
        <f>IF(B120="","",IF(C120="F",INDEX(Barèmes!$A$1:$A$7,MATCH((YEAR($B120)),Barèmes!$B$1:$B$7,-1)),INDEX(Barèmes!$C$1:$C$7,MATCH((YEAR($B120)),Barèmes!$B$1:$B$7,-1))))</f>
        <v/>
      </c>
      <c r="G120" s="61"/>
      <c r="H120" s="61"/>
      <c r="I120" s="61"/>
      <c r="J120" s="61"/>
      <c r="K120" s="61"/>
      <c r="L120" s="61"/>
      <c r="M120" s="61"/>
      <c r="N120" s="61"/>
      <c r="O120" s="61"/>
      <c r="P120" s="61"/>
      <c r="Q120" s="61"/>
      <c r="R120" s="61"/>
      <c r="S120" s="61"/>
      <c r="T120" s="61"/>
      <c r="U120" s="61"/>
      <c r="V120" s="61"/>
      <c r="W120" s="61"/>
      <c r="X120" s="61"/>
      <c r="Y120" s="61"/>
      <c r="Z120" s="61"/>
      <c r="AA120" s="61"/>
      <c r="AB120" s="61"/>
      <c r="AC120" s="61"/>
      <c r="AD120" s="61"/>
      <c r="AE120" s="61"/>
      <c r="AF120" s="61"/>
      <c r="AG120" s="61"/>
      <c r="AH120" s="61"/>
      <c r="AI120" s="61"/>
      <c r="AJ120" s="61"/>
      <c r="AK120" s="61"/>
      <c r="AL120" s="61"/>
      <c r="AM120" s="61"/>
      <c r="AN120" s="61"/>
      <c r="AO120" s="61"/>
      <c r="AP120" s="61"/>
      <c r="AQ120" s="61"/>
      <c r="AR120" s="61"/>
      <c r="AS120" s="61"/>
      <c r="AT120" s="61"/>
      <c r="AU120" s="61"/>
      <c r="AV120" s="61"/>
      <c r="AW120" s="61"/>
      <c r="AX120" s="61"/>
      <c r="AY120" s="61"/>
      <c r="AZ120" s="61"/>
      <c r="BA120" s="61"/>
      <c r="BB120" s="61"/>
      <c r="BC120" s="61"/>
      <c r="BD120" s="61"/>
      <c r="BE120" s="61"/>
      <c r="BF120" s="61"/>
      <c r="BG120" s="61"/>
      <c r="BH120" s="61"/>
      <c r="BI120" s="61"/>
      <c r="BJ120" s="61"/>
      <c r="BK120" s="61"/>
      <c r="BL120" s="61"/>
      <c r="BM120" s="190">
        <f t="shared" si="8"/>
        <v>0</v>
      </c>
      <c r="BN120" s="190">
        <f t="shared" si="9"/>
        <v>0</v>
      </c>
    </row>
    <row r="121" spans="1:66" ht="18" customHeight="1" x14ac:dyDescent="0.25">
      <c r="A121" s="67"/>
      <c r="B121" s="42"/>
      <c r="C121" s="43"/>
      <c r="D121" s="43"/>
      <c r="E121" s="43"/>
      <c r="F121" s="188" t="str">
        <f>IF(B121="","",IF(C121="F",INDEX(Barèmes!$A$1:$A$7,MATCH((YEAR($B121)),Barèmes!$B$1:$B$7,-1)),INDEX(Barèmes!$C$1:$C$7,MATCH((YEAR($B121)),Barèmes!$B$1:$B$7,-1))))</f>
        <v/>
      </c>
      <c r="G121" s="61"/>
      <c r="H121" s="61"/>
      <c r="I121" s="61"/>
      <c r="J121" s="61"/>
      <c r="K121" s="61"/>
      <c r="L121" s="61"/>
      <c r="M121" s="61"/>
      <c r="N121" s="61"/>
      <c r="O121" s="61"/>
      <c r="P121" s="61"/>
      <c r="Q121" s="61"/>
      <c r="R121" s="61"/>
      <c r="S121" s="61"/>
      <c r="T121" s="61"/>
      <c r="U121" s="61"/>
      <c r="V121" s="61"/>
      <c r="W121" s="61"/>
      <c r="X121" s="61"/>
      <c r="Y121" s="61"/>
      <c r="Z121" s="61"/>
      <c r="AA121" s="61"/>
      <c r="AB121" s="61"/>
      <c r="AC121" s="61"/>
      <c r="AD121" s="61"/>
      <c r="AE121" s="61"/>
      <c r="AF121" s="61"/>
      <c r="AG121" s="61"/>
      <c r="AH121" s="61"/>
      <c r="AI121" s="61"/>
      <c r="AJ121" s="61"/>
      <c r="AK121" s="61"/>
      <c r="AL121" s="61"/>
      <c r="AM121" s="61"/>
      <c r="AN121" s="61"/>
      <c r="AO121" s="61"/>
      <c r="AP121" s="61"/>
      <c r="AQ121" s="61"/>
      <c r="AR121" s="61"/>
      <c r="AS121" s="61"/>
      <c r="AT121" s="61"/>
      <c r="AU121" s="61"/>
      <c r="AV121" s="61"/>
      <c r="AW121" s="61"/>
      <c r="AX121" s="61"/>
      <c r="AY121" s="61"/>
      <c r="AZ121" s="61"/>
      <c r="BA121" s="61"/>
      <c r="BB121" s="61"/>
      <c r="BC121" s="61"/>
      <c r="BD121" s="61"/>
      <c r="BE121" s="61"/>
      <c r="BF121" s="61"/>
      <c r="BG121" s="61"/>
      <c r="BH121" s="61"/>
      <c r="BI121" s="61"/>
      <c r="BJ121" s="61"/>
      <c r="BK121" s="61"/>
      <c r="BL121" s="61"/>
      <c r="BM121" s="190">
        <f t="shared" si="8"/>
        <v>0</v>
      </c>
      <c r="BN121" s="190">
        <f t="shared" si="9"/>
        <v>0</v>
      </c>
    </row>
    <row r="122" spans="1:66" ht="18" customHeight="1" x14ac:dyDescent="0.25">
      <c r="A122" s="67"/>
      <c r="B122" s="42"/>
      <c r="C122" s="43"/>
      <c r="D122" s="43"/>
      <c r="E122" s="43"/>
      <c r="F122" s="188" t="str">
        <f>IF(B122="","",IF(C122="F",INDEX(Barèmes!$A$1:$A$7,MATCH((YEAR($B122)),Barèmes!$B$1:$B$7,-1)),INDEX(Barèmes!$C$1:$C$7,MATCH((YEAR($B122)),Barèmes!$B$1:$B$7,-1))))</f>
        <v/>
      </c>
      <c r="G122" s="61"/>
      <c r="H122" s="61"/>
      <c r="I122" s="61"/>
      <c r="J122" s="61"/>
      <c r="K122" s="61"/>
      <c r="L122" s="61"/>
      <c r="M122" s="61"/>
      <c r="N122" s="61"/>
      <c r="O122" s="61"/>
      <c r="P122" s="61"/>
      <c r="Q122" s="61"/>
      <c r="R122" s="61"/>
      <c r="S122" s="61"/>
      <c r="T122" s="61"/>
      <c r="U122" s="61"/>
      <c r="V122" s="61"/>
      <c r="W122" s="61"/>
      <c r="X122" s="61"/>
      <c r="Y122" s="61"/>
      <c r="Z122" s="61"/>
      <c r="AA122" s="61"/>
      <c r="AB122" s="61"/>
      <c r="AC122" s="61"/>
      <c r="AD122" s="61"/>
      <c r="AE122" s="61"/>
      <c r="AF122" s="61"/>
      <c r="AG122" s="61"/>
      <c r="AH122" s="61"/>
      <c r="AI122" s="61"/>
      <c r="AJ122" s="61"/>
      <c r="AK122" s="61"/>
      <c r="AL122" s="61"/>
      <c r="AM122" s="61"/>
      <c r="AN122" s="61"/>
      <c r="AO122" s="61"/>
      <c r="AP122" s="61"/>
      <c r="AQ122" s="61"/>
      <c r="AR122" s="61"/>
      <c r="AS122" s="61"/>
      <c r="AT122" s="61"/>
      <c r="AU122" s="61"/>
      <c r="AV122" s="61"/>
      <c r="AW122" s="61"/>
      <c r="AX122" s="61"/>
      <c r="AY122" s="61"/>
      <c r="AZ122" s="61"/>
      <c r="BA122" s="61"/>
      <c r="BB122" s="61"/>
      <c r="BC122" s="61"/>
      <c r="BD122" s="61"/>
      <c r="BE122" s="61"/>
      <c r="BF122" s="61"/>
      <c r="BG122" s="61"/>
      <c r="BH122" s="61"/>
      <c r="BI122" s="61"/>
      <c r="BJ122" s="61"/>
      <c r="BK122" s="61"/>
      <c r="BL122" s="61"/>
      <c r="BM122" s="190">
        <f t="shared" si="8"/>
        <v>0</v>
      </c>
      <c r="BN122" s="190">
        <f t="shared" si="9"/>
        <v>0</v>
      </c>
    </row>
    <row r="123" spans="1:66" ht="18" customHeight="1" x14ac:dyDescent="0.25">
      <c r="A123" s="67"/>
      <c r="B123" s="42"/>
      <c r="C123" s="43"/>
      <c r="D123" s="43"/>
      <c r="E123" s="43"/>
      <c r="F123" s="188" t="str">
        <f>IF(B123="","",IF(C123="F",INDEX(Barèmes!$A$1:$A$7,MATCH((YEAR($B123)),Barèmes!$B$1:$B$7,-1)),INDEX(Barèmes!$C$1:$C$7,MATCH((YEAR($B123)),Barèmes!$B$1:$B$7,-1))))</f>
        <v/>
      </c>
      <c r="G123" s="61"/>
      <c r="H123" s="61"/>
      <c r="I123" s="61"/>
      <c r="J123" s="61"/>
      <c r="K123" s="61"/>
      <c r="L123" s="61"/>
      <c r="M123" s="61"/>
      <c r="N123" s="61"/>
      <c r="O123" s="61"/>
      <c r="P123" s="61"/>
      <c r="Q123" s="61"/>
      <c r="R123" s="61"/>
      <c r="S123" s="61"/>
      <c r="T123" s="61"/>
      <c r="U123" s="61"/>
      <c r="V123" s="61"/>
      <c r="W123" s="61"/>
      <c r="X123" s="61"/>
      <c r="Y123" s="61"/>
      <c r="Z123" s="61"/>
      <c r="AA123" s="61"/>
      <c r="AB123" s="61"/>
      <c r="AC123" s="61"/>
      <c r="AD123" s="61"/>
      <c r="AE123" s="61"/>
      <c r="AF123" s="61"/>
      <c r="AG123" s="61"/>
      <c r="AH123" s="61"/>
      <c r="AI123" s="61"/>
      <c r="AJ123" s="61"/>
      <c r="AK123" s="61"/>
      <c r="AL123" s="61"/>
      <c r="AM123" s="61"/>
      <c r="AN123" s="61"/>
      <c r="AO123" s="61"/>
      <c r="AP123" s="61"/>
      <c r="AQ123" s="61"/>
      <c r="AR123" s="61"/>
      <c r="AS123" s="61"/>
      <c r="AT123" s="61"/>
      <c r="AU123" s="61"/>
      <c r="AV123" s="61"/>
      <c r="AW123" s="61"/>
      <c r="AX123" s="61"/>
      <c r="AY123" s="61"/>
      <c r="AZ123" s="61"/>
      <c r="BA123" s="61"/>
      <c r="BB123" s="61"/>
      <c r="BC123" s="61"/>
      <c r="BD123" s="61"/>
      <c r="BE123" s="61"/>
      <c r="BF123" s="61"/>
      <c r="BG123" s="61"/>
      <c r="BH123" s="61"/>
      <c r="BI123" s="61"/>
      <c r="BJ123" s="61"/>
      <c r="BK123" s="61"/>
      <c r="BL123" s="61"/>
      <c r="BM123" s="190">
        <f t="shared" si="8"/>
        <v>0</v>
      </c>
      <c r="BN123" s="190">
        <f t="shared" si="9"/>
        <v>0</v>
      </c>
    </row>
    <row r="124" spans="1:66" ht="18" customHeight="1" x14ac:dyDescent="0.25">
      <c r="A124" s="67"/>
      <c r="B124" s="42"/>
      <c r="C124" s="43"/>
      <c r="D124" s="43"/>
      <c r="E124" s="43"/>
      <c r="F124" s="188" t="str">
        <f>IF(B124="","",IF(C124="F",INDEX(Barèmes!$A$1:$A$7,MATCH((YEAR($B124)),Barèmes!$B$1:$B$7,-1)),INDEX(Barèmes!$C$1:$C$7,MATCH((YEAR($B124)),Barèmes!$B$1:$B$7,-1))))</f>
        <v/>
      </c>
      <c r="G124" s="61"/>
      <c r="H124" s="61"/>
      <c r="I124" s="61"/>
      <c r="J124" s="61"/>
      <c r="K124" s="61"/>
      <c r="L124" s="61"/>
      <c r="M124" s="61"/>
      <c r="N124" s="61"/>
      <c r="O124" s="61"/>
      <c r="P124" s="61"/>
      <c r="Q124" s="61"/>
      <c r="R124" s="61"/>
      <c r="S124" s="61"/>
      <c r="T124" s="61"/>
      <c r="U124" s="61"/>
      <c r="V124" s="61"/>
      <c r="W124" s="61"/>
      <c r="X124" s="61"/>
      <c r="Y124" s="61"/>
      <c r="Z124" s="61"/>
      <c r="AA124" s="61"/>
      <c r="AB124" s="61"/>
      <c r="AC124" s="61"/>
      <c r="AD124" s="61"/>
      <c r="AE124" s="61"/>
      <c r="AF124" s="61"/>
      <c r="AG124" s="61"/>
      <c r="AH124" s="61"/>
      <c r="AI124" s="61"/>
      <c r="AJ124" s="61"/>
      <c r="AK124" s="61"/>
      <c r="AL124" s="61"/>
      <c r="AM124" s="61"/>
      <c r="AN124" s="61"/>
      <c r="AO124" s="61"/>
      <c r="AP124" s="61"/>
      <c r="AQ124" s="61"/>
      <c r="AR124" s="61"/>
      <c r="AS124" s="61"/>
      <c r="AT124" s="61"/>
      <c r="AU124" s="61"/>
      <c r="AV124" s="61"/>
      <c r="AW124" s="61"/>
      <c r="AX124" s="61"/>
      <c r="AY124" s="61"/>
      <c r="AZ124" s="61"/>
      <c r="BA124" s="61"/>
      <c r="BB124" s="61"/>
      <c r="BC124" s="61"/>
      <c r="BD124" s="61"/>
      <c r="BE124" s="61"/>
      <c r="BF124" s="61"/>
      <c r="BG124" s="61"/>
      <c r="BH124" s="61"/>
      <c r="BI124" s="61"/>
      <c r="BJ124" s="61"/>
      <c r="BK124" s="61"/>
      <c r="BL124" s="61"/>
      <c r="BM124" s="190">
        <f t="shared" si="8"/>
        <v>0</v>
      </c>
      <c r="BN124" s="190">
        <f t="shared" si="9"/>
        <v>0</v>
      </c>
    </row>
    <row r="125" spans="1:66" ht="18" customHeight="1" x14ac:dyDescent="0.25">
      <c r="A125" s="67"/>
      <c r="B125" s="42"/>
      <c r="C125" s="43"/>
      <c r="D125" s="43"/>
      <c r="E125" s="43"/>
      <c r="F125" s="188" t="str">
        <f>IF(B125="","",IF(C125="F",INDEX(Barèmes!$A$1:$A$7,MATCH((YEAR($B125)),Barèmes!$B$1:$B$7,-1)),INDEX(Barèmes!$C$1:$C$7,MATCH((YEAR($B125)),Barèmes!$B$1:$B$7,-1))))</f>
        <v/>
      </c>
      <c r="G125" s="61"/>
      <c r="H125" s="61"/>
      <c r="I125" s="61"/>
      <c r="J125" s="61"/>
      <c r="K125" s="61"/>
      <c r="L125" s="61"/>
      <c r="M125" s="61"/>
      <c r="N125" s="61"/>
      <c r="O125" s="61"/>
      <c r="P125" s="61"/>
      <c r="Q125" s="61"/>
      <c r="R125" s="61"/>
      <c r="S125" s="61"/>
      <c r="T125" s="61"/>
      <c r="U125" s="61"/>
      <c r="V125" s="61"/>
      <c r="W125" s="61"/>
      <c r="X125" s="61"/>
      <c r="Y125" s="61"/>
      <c r="Z125" s="61"/>
      <c r="AA125" s="61"/>
      <c r="AB125" s="61"/>
      <c r="AC125" s="61"/>
      <c r="AD125" s="61"/>
      <c r="AE125" s="61"/>
      <c r="AF125" s="61"/>
      <c r="AG125" s="61"/>
      <c r="AH125" s="61"/>
      <c r="AI125" s="61"/>
      <c r="AJ125" s="61"/>
      <c r="AK125" s="61"/>
      <c r="AL125" s="61"/>
      <c r="AM125" s="61"/>
      <c r="AN125" s="61"/>
      <c r="AO125" s="61"/>
      <c r="AP125" s="61"/>
      <c r="AQ125" s="61"/>
      <c r="AR125" s="61"/>
      <c r="AS125" s="61"/>
      <c r="AT125" s="61"/>
      <c r="AU125" s="61"/>
      <c r="AV125" s="61"/>
      <c r="AW125" s="61"/>
      <c r="AX125" s="61"/>
      <c r="AY125" s="61"/>
      <c r="AZ125" s="61"/>
      <c r="BA125" s="61"/>
      <c r="BB125" s="61"/>
      <c r="BC125" s="61"/>
      <c r="BD125" s="61"/>
      <c r="BE125" s="61"/>
      <c r="BF125" s="61"/>
      <c r="BG125" s="61"/>
      <c r="BH125" s="61"/>
      <c r="BI125" s="61"/>
      <c r="BJ125" s="61"/>
      <c r="BK125" s="61"/>
      <c r="BL125" s="61"/>
      <c r="BM125" s="190">
        <f t="shared" si="8"/>
        <v>0</v>
      </c>
      <c r="BN125" s="190">
        <f t="shared" si="9"/>
        <v>0</v>
      </c>
    </row>
    <row r="126" spans="1:66" ht="18" customHeight="1" x14ac:dyDescent="0.25">
      <c r="A126" s="67"/>
      <c r="B126" s="42"/>
      <c r="C126" s="43"/>
      <c r="D126" s="43"/>
      <c r="E126" s="43"/>
      <c r="F126" s="188" t="str">
        <f>IF(B126="","",IF(C126="F",INDEX(Barèmes!$A$1:$A$7,MATCH((YEAR($B126)),Barèmes!$B$1:$B$7,-1)),INDEX(Barèmes!$C$1:$C$7,MATCH((YEAR($B126)),Barèmes!$B$1:$B$7,-1))))</f>
        <v/>
      </c>
      <c r="G126" s="61"/>
      <c r="H126" s="61"/>
      <c r="I126" s="61"/>
      <c r="J126" s="61"/>
      <c r="K126" s="61"/>
      <c r="L126" s="61"/>
      <c r="M126" s="61"/>
      <c r="N126" s="61"/>
      <c r="O126" s="61"/>
      <c r="P126" s="61"/>
      <c r="Q126" s="61"/>
      <c r="R126" s="61"/>
      <c r="S126" s="61"/>
      <c r="T126" s="61"/>
      <c r="U126" s="61"/>
      <c r="V126" s="61"/>
      <c r="W126" s="61"/>
      <c r="X126" s="61"/>
      <c r="Y126" s="61"/>
      <c r="Z126" s="61"/>
      <c r="AA126" s="61"/>
      <c r="AB126" s="61"/>
      <c r="AC126" s="61"/>
      <c r="AD126" s="61"/>
      <c r="AE126" s="61"/>
      <c r="AF126" s="61"/>
      <c r="AG126" s="61"/>
      <c r="AH126" s="61"/>
      <c r="AI126" s="61"/>
      <c r="AJ126" s="61"/>
      <c r="AK126" s="61"/>
      <c r="AL126" s="61"/>
      <c r="AM126" s="61"/>
      <c r="AN126" s="61"/>
      <c r="AO126" s="61"/>
      <c r="AP126" s="61"/>
      <c r="AQ126" s="61"/>
      <c r="AR126" s="61"/>
      <c r="AS126" s="61"/>
      <c r="AT126" s="61"/>
      <c r="AU126" s="61"/>
      <c r="AV126" s="61"/>
      <c r="AW126" s="61"/>
      <c r="AX126" s="61"/>
      <c r="AY126" s="61"/>
      <c r="AZ126" s="61"/>
      <c r="BA126" s="61"/>
      <c r="BB126" s="61"/>
      <c r="BC126" s="61"/>
      <c r="BD126" s="61"/>
      <c r="BE126" s="61"/>
      <c r="BF126" s="61"/>
      <c r="BG126" s="61"/>
      <c r="BH126" s="61"/>
      <c r="BI126" s="61"/>
      <c r="BJ126" s="61"/>
      <c r="BK126" s="61"/>
      <c r="BL126" s="61"/>
      <c r="BM126" s="190">
        <f t="shared" si="8"/>
        <v>0</v>
      </c>
      <c r="BN126" s="190">
        <f t="shared" si="9"/>
        <v>0</v>
      </c>
    </row>
    <row r="127" spans="1:66" ht="18" customHeight="1" x14ac:dyDescent="0.25">
      <c r="A127" s="67"/>
      <c r="B127" s="42"/>
      <c r="C127" s="43"/>
      <c r="D127" s="43"/>
      <c r="E127" s="43"/>
      <c r="F127" s="188" t="str">
        <f>IF(B127="","",IF(C127="F",INDEX(Barèmes!$A$1:$A$7,MATCH((YEAR($B127)),Barèmes!$B$1:$B$7,-1)),INDEX(Barèmes!$C$1:$C$7,MATCH((YEAR($B127)),Barèmes!$B$1:$B$7,-1))))</f>
        <v/>
      </c>
      <c r="G127" s="61"/>
      <c r="H127" s="61"/>
      <c r="I127" s="61"/>
      <c r="J127" s="61"/>
      <c r="K127" s="61"/>
      <c r="L127" s="61"/>
      <c r="M127" s="61"/>
      <c r="N127" s="61"/>
      <c r="O127" s="61"/>
      <c r="P127" s="61"/>
      <c r="Q127" s="61"/>
      <c r="R127" s="61"/>
      <c r="S127" s="61"/>
      <c r="T127" s="61"/>
      <c r="U127" s="61"/>
      <c r="V127" s="61"/>
      <c r="W127" s="61"/>
      <c r="X127" s="61"/>
      <c r="Y127" s="61"/>
      <c r="Z127" s="61"/>
      <c r="AA127" s="61"/>
      <c r="AB127" s="61"/>
      <c r="AC127" s="61"/>
      <c r="AD127" s="61"/>
      <c r="AE127" s="61"/>
      <c r="AF127" s="61"/>
      <c r="AG127" s="61"/>
      <c r="AH127" s="61"/>
      <c r="AI127" s="61"/>
      <c r="AJ127" s="61"/>
      <c r="AK127" s="61"/>
      <c r="AL127" s="61"/>
      <c r="AM127" s="61"/>
      <c r="AN127" s="61"/>
      <c r="AO127" s="61"/>
      <c r="AP127" s="61"/>
      <c r="AQ127" s="61"/>
      <c r="AR127" s="61"/>
      <c r="AS127" s="61"/>
      <c r="AT127" s="61"/>
      <c r="AU127" s="61"/>
      <c r="AV127" s="61"/>
      <c r="AW127" s="61"/>
      <c r="AX127" s="61"/>
      <c r="AY127" s="61"/>
      <c r="AZ127" s="61"/>
      <c r="BA127" s="61"/>
      <c r="BB127" s="61"/>
      <c r="BC127" s="61"/>
      <c r="BD127" s="61"/>
      <c r="BE127" s="61"/>
      <c r="BF127" s="61"/>
      <c r="BG127" s="61"/>
      <c r="BH127" s="61"/>
      <c r="BI127" s="61"/>
      <c r="BJ127" s="61"/>
      <c r="BK127" s="61"/>
      <c r="BL127" s="61"/>
      <c r="BM127" s="190">
        <f t="shared" si="8"/>
        <v>0</v>
      </c>
      <c r="BN127" s="190">
        <f t="shared" si="9"/>
        <v>0</v>
      </c>
    </row>
    <row r="128" spans="1:66" ht="18" customHeight="1" x14ac:dyDescent="0.25">
      <c r="A128" s="67"/>
      <c r="B128" s="42"/>
      <c r="C128" s="43"/>
      <c r="D128" s="43"/>
      <c r="E128" s="43"/>
      <c r="F128" s="188" t="str">
        <f>IF(B128="","",IF(C128="F",INDEX(Barèmes!$A$1:$A$7,MATCH((YEAR($B128)),Barèmes!$B$1:$B$7,-1)),INDEX(Barèmes!$C$1:$C$7,MATCH((YEAR($B128)),Barèmes!$B$1:$B$7,-1))))</f>
        <v/>
      </c>
      <c r="G128" s="61"/>
      <c r="H128" s="61"/>
      <c r="I128" s="61"/>
      <c r="J128" s="61"/>
      <c r="K128" s="61"/>
      <c r="L128" s="61"/>
      <c r="M128" s="61"/>
      <c r="N128" s="61"/>
      <c r="O128" s="61"/>
      <c r="P128" s="61"/>
      <c r="Q128" s="61"/>
      <c r="R128" s="61"/>
      <c r="S128" s="61"/>
      <c r="T128" s="61"/>
      <c r="U128" s="61"/>
      <c r="V128" s="61"/>
      <c r="W128" s="61"/>
      <c r="X128" s="61"/>
      <c r="Y128" s="61"/>
      <c r="Z128" s="61"/>
      <c r="AA128" s="61"/>
      <c r="AB128" s="61"/>
      <c r="AC128" s="61"/>
      <c r="AD128" s="61"/>
      <c r="AE128" s="61"/>
      <c r="AF128" s="61"/>
      <c r="AG128" s="61"/>
      <c r="AH128" s="61"/>
      <c r="AI128" s="61"/>
      <c r="AJ128" s="61"/>
      <c r="AK128" s="61"/>
      <c r="AL128" s="61"/>
      <c r="AM128" s="61"/>
      <c r="AN128" s="61"/>
      <c r="AO128" s="61"/>
      <c r="AP128" s="61"/>
      <c r="AQ128" s="61"/>
      <c r="AR128" s="61"/>
      <c r="AS128" s="61"/>
      <c r="AT128" s="61"/>
      <c r="AU128" s="61"/>
      <c r="AV128" s="61"/>
      <c r="AW128" s="61"/>
      <c r="AX128" s="61"/>
      <c r="AY128" s="61"/>
      <c r="AZ128" s="61"/>
      <c r="BA128" s="61"/>
      <c r="BB128" s="61"/>
      <c r="BC128" s="61"/>
      <c r="BD128" s="61"/>
      <c r="BE128" s="61"/>
      <c r="BF128" s="61"/>
      <c r="BG128" s="61"/>
      <c r="BH128" s="61"/>
      <c r="BI128" s="61"/>
      <c r="BJ128" s="61"/>
      <c r="BK128" s="61"/>
      <c r="BL128" s="61"/>
      <c r="BM128" s="190">
        <f t="shared" si="8"/>
        <v>0</v>
      </c>
      <c r="BN128" s="190">
        <f t="shared" si="9"/>
        <v>0</v>
      </c>
    </row>
    <row r="129" spans="1:66" ht="18" customHeight="1" x14ac:dyDescent="0.25">
      <c r="A129" s="67"/>
      <c r="B129" s="42"/>
      <c r="C129" s="43"/>
      <c r="D129" s="43"/>
      <c r="E129" s="43"/>
      <c r="F129" s="188" t="str">
        <f>IF(B129="","",IF(C129="F",INDEX(Barèmes!$A$1:$A$7,MATCH((YEAR($B129)),Barèmes!$B$1:$B$7,-1)),INDEX(Barèmes!$C$1:$C$7,MATCH((YEAR($B129)),Barèmes!$B$1:$B$7,-1))))</f>
        <v/>
      </c>
      <c r="G129" s="61"/>
      <c r="H129" s="61"/>
      <c r="I129" s="61"/>
      <c r="J129" s="61"/>
      <c r="K129" s="61"/>
      <c r="L129" s="61"/>
      <c r="M129" s="61"/>
      <c r="N129" s="61"/>
      <c r="O129" s="61"/>
      <c r="P129" s="61"/>
      <c r="Q129" s="61"/>
      <c r="R129" s="61"/>
      <c r="S129" s="61"/>
      <c r="T129" s="61"/>
      <c r="U129" s="61"/>
      <c r="V129" s="61"/>
      <c r="W129" s="61"/>
      <c r="X129" s="61"/>
      <c r="Y129" s="61"/>
      <c r="Z129" s="61"/>
      <c r="AA129" s="61"/>
      <c r="AB129" s="61"/>
      <c r="AC129" s="61"/>
      <c r="AD129" s="61"/>
      <c r="AE129" s="61"/>
      <c r="AF129" s="61"/>
      <c r="AG129" s="61"/>
      <c r="AH129" s="61"/>
      <c r="AI129" s="61"/>
      <c r="AJ129" s="61"/>
      <c r="AK129" s="61"/>
      <c r="AL129" s="61"/>
      <c r="AM129" s="61"/>
      <c r="AN129" s="61"/>
      <c r="AO129" s="61"/>
      <c r="AP129" s="61"/>
      <c r="AQ129" s="61"/>
      <c r="AR129" s="61"/>
      <c r="AS129" s="61"/>
      <c r="AT129" s="61"/>
      <c r="AU129" s="61"/>
      <c r="AV129" s="61"/>
      <c r="AW129" s="61"/>
      <c r="AX129" s="61"/>
      <c r="AY129" s="61"/>
      <c r="AZ129" s="61"/>
      <c r="BA129" s="61"/>
      <c r="BB129" s="61"/>
      <c r="BC129" s="61"/>
      <c r="BD129" s="61"/>
      <c r="BE129" s="61"/>
      <c r="BF129" s="61"/>
      <c r="BG129" s="61"/>
      <c r="BH129" s="61"/>
      <c r="BI129" s="61"/>
      <c r="BJ129" s="61"/>
      <c r="BK129" s="61"/>
      <c r="BL129" s="61"/>
      <c r="BM129" s="190">
        <f t="shared" si="8"/>
        <v>0</v>
      </c>
      <c r="BN129" s="190">
        <f t="shared" si="9"/>
        <v>0</v>
      </c>
    </row>
    <row r="130" spans="1:66" ht="18" customHeight="1" x14ac:dyDescent="0.25">
      <c r="A130" s="67"/>
      <c r="B130" s="42"/>
      <c r="C130" s="43"/>
      <c r="D130" s="43"/>
      <c r="E130" s="43"/>
      <c r="F130" s="188" t="str">
        <f>IF(B130="","",IF(C130="F",INDEX(Barèmes!$A$1:$A$7,MATCH((YEAR($B130)),Barèmes!$B$1:$B$7,-1)),INDEX(Barèmes!$C$1:$C$7,MATCH((YEAR($B130)),Barèmes!$B$1:$B$7,-1))))</f>
        <v/>
      </c>
      <c r="G130" s="61"/>
      <c r="H130" s="61"/>
      <c r="I130" s="61"/>
      <c r="J130" s="61"/>
      <c r="K130" s="61"/>
      <c r="L130" s="61"/>
      <c r="M130" s="61"/>
      <c r="N130" s="61"/>
      <c r="O130" s="61"/>
      <c r="P130" s="61"/>
      <c r="Q130" s="61"/>
      <c r="R130" s="61"/>
      <c r="S130" s="61"/>
      <c r="T130" s="61"/>
      <c r="U130" s="61"/>
      <c r="V130" s="61"/>
      <c r="W130" s="61"/>
      <c r="X130" s="61"/>
      <c r="Y130" s="61"/>
      <c r="Z130" s="61"/>
      <c r="AA130" s="61"/>
      <c r="AB130" s="61"/>
      <c r="AC130" s="61"/>
      <c r="AD130" s="61"/>
      <c r="AE130" s="61"/>
      <c r="AF130" s="61"/>
      <c r="AG130" s="61"/>
      <c r="AH130" s="61"/>
      <c r="AI130" s="61"/>
      <c r="AJ130" s="61"/>
      <c r="AK130" s="61"/>
      <c r="AL130" s="61"/>
      <c r="AM130" s="61"/>
      <c r="AN130" s="61"/>
      <c r="AO130" s="61"/>
      <c r="AP130" s="61"/>
      <c r="AQ130" s="61"/>
      <c r="AR130" s="61"/>
      <c r="AS130" s="61"/>
      <c r="AT130" s="61"/>
      <c r="AU130" s="61"/>
      <c r="AV130" s="61"/>
      <c r="AW130" s="61"/>
      <c r="AX130" s="61"/>
      <c r="AY130" s="61"/>
      <c r="AZ130" s="61"/>
      <c r="BA130" s="61"/>
      <c r="BB130" s="61"/>
      <c r="BC130" s="61"/>
      <c r="BD130" s="61"/>
      <c r="BE130" s="61"/>
      <c r="BF130" s="61"/>
      <c r="BG130" s="61"/>
      <c r="BH130" s="61"/>
      <c r="BI130" s="61"/>
      <c r="BJ130" s="61"/>
      <c r="BK130" s="61"/>
      <c r="BL130" s="61"/>
      <c r="BM130" s="190">
        <f t="shared" si="8"/>
        <v>0</v>
      </c>
      <c r="BN130" s="190">
        <f t="shared" si="9"/>
        <v>0</v>
      </c>
    </row>
    <row r="131" spans="1:66" ht="18" customHeight="1" x14ac:dyDescent="0.25">
      <c r="A131" s="67"/>
      <c r="B131" s="42"/>
      <c r="C131" s="43"/>
      <c r="D131" s="43"/>
      <c r="E131" s="43"/>
      <c r="F131" s="188" t="str">
        <f>IF(B131="","",IF(C131="F",INDEX(Barèmes!$A$1:$A$7,MATCH((YEAR($B131)),Barèmes!$B$1:$B$7,-1)),INDEX(Barèmes!$C$1:$C$7,MATCH((YEAR($B131)),Barèmes!$B$1:$B$7,-1))))</f>
        <v/>
      </c>
      <c r="G131" s="61"/>
      <c r="H131" s="61"/>
      <c r="I131" s="61"/>
      <c r="J131" s="61"/>
      <c r="K131" s="61"/>
      <c r="L131" s="61"/>
      <c r="M131" s="61"/>
      <c r="N131" s="61"/>
      <c r="O131" s="61"/>
      <c r="P131" s="61"/>
      <c r="Q131" s="61"/>
      <c r="R131" s="61"/>
      <c r="S131" s="61"/>
      <c r="T131" s="61"/>
      <c r="U131" s="61"/>
      <c r="V131" s="61"/>
      <c r="W131" s="61"/>
      <c r="X131" s="61"/>
      <c r="Y131" s="61"/>
      <c r="Z131" s="61"/>
      <c r="AA131" s="61"/>
      <c r="AB131" s="61"/>
      <c r="AC131" s="61"/>
      <c r="AD131" s="61"/>
      <c r="AE131" s="61"/>
      <c r="AF131" s="61"/>
      <c r="AG131" s="61"/>
      <c r="AH131" s="61"/>
      <c r="AI131" s="61"/>
      <c r="AJ131" s="61"/>
      <c r="AK131" s="61"/>
      <c r="AL131" s="61"/>
      <c r="AM131" s="61"/>
      <c r="AN131" s="61"/>
      <c r="AO131" s="61"/>
      <c r="AP131" s="61"/>
      <c r="AQ131" s="61"/>
      <c r="AR131" s="61"/>
      <c r="AS131" s="61"/>
      <c r="AT131" s="61"/>
      <c r="AU131" s="61"/>
      <c r="AV131" s="61"/>
      <c r="AW131" s="61"/>
      <c r="AX131" s="61"/>
      <c r="AY131" s="61"/>
      <c r="AZ131" s="61"/>
      <c r="BA131" s="61"/>
      <c r="BB131" s="61"/>
      <c r="BC131" s="61"/>
      <c r="BD131" s="61"/>
      <c r="BE131" s="61"/>
      <c r="BF131" s="61"/>
      <c r="BG131" s="61"/>
      <c r="BH131" s="61"/>
      <c r="BI131" s="61"/>
      <c r="BJ131" s="61"/>
      <c r="BK131" s="61"/>
      <c r="BL131" s="61"/>
      <c r="BM131" s="190">
        <f t="shared" si="8"/>
        <v>0</v>
      </c>
      <c r="BN131" s="190">
        <f t="shared" si="9"/>
        <v>0</v>
      </c>
    </row>
    <row r="132" spans="1:66" ht="18" customHeight="1" x14ac:dyDescent="0.25">
      <c r="A132" s="67"/>
      <c r="B132" s="42"/>
      <c r="C132" s="43"/>
      <c r="D132" s="43"/>
      <c r="E132" s="43"/>
      <c r="F132" s="188" t="str">
        <f>IF(B132="","",IF(C132="F",INDEX(Barèmes!$A$1:$A$7,MATCH((YEAR($B132)),Barèmes!$B$1:$B$7,-1)),INDEX(Barèmes!$C$1:$C$7,MATCH((YEAR($B132)),Barèmes!$B$1:$B$7,-1))))</f>
        <v/>
      </c>
      <c r="G132" s="61"/>
      <c r="H132" s="61"/>
      <c r="I132" s="61"/>
      <c r="J132" s="61"/>
      <c r="K132" s="61"/>
      <c r="L132" s="61"/>
      <c r="M132" s="61"/>
      <c r="N132" s="61"/>
      <c r="O132" s="61"/>
      <c r="P132" s="61"/>
      <c r="Q132" s="61"/>
      <c r="R132" s="61"/>
      <c r="S132" s="61"/>
      <c r="T132" s="61"/>
      <c r="U132" s="61"/>
      <c r="V132" s="61"/>
      <c r="W132" s="61"/>
      <c r="X132" s="61"/>
      <c r="Y132" s="61"/>
      <c r="Z132" s="61"/>
      <c r="AA132" s="61"/>
      <c r="AB132" s="61"/>
      <c r="AC132" s="61"/>
      <c r="AD132" s="61"/>
      <c r="AE132" s="61"/>
      <c r="AF132" s="61"/>
      <c r="AG132" s="61"/>
      <c r="AH132" s="61"/>
      <c r="AI132" s="61"/>
      <c r="AJ132" s="61"/>
      <c r="AK132" s="61"/>
      <c r="AL132" s="61"/>
      <c r="AM132" s="61"/>
      <c r="AN132" s="61"/>
      <c r="AO132" s="61"/>
      <c r="AP132" s="61"/>
      <c r="AQ132" s="61"/>
      <c r="AR132" s="61"/>
      <c r="AS132" s="61"/>
      <c r="AT132" s="61"/>
      <c r="AU132" s="61"/>
      <c r="AV132" s="61"/>
      <c r="AW132" s="61"/>
      <c r="AX132" s="61"/>
      <c r="AY132" s="61"/>
      <c r="AZ132" s="61"/>
      <c r="BA132" s="61"/>
      <c r="BB132" s="61"/>
      <c r="BC132" s="61"/>
      <c r="BD132" s="61"/>
      <c r="BE132" s="61"/>
      <c r="BF132" s="61"/>
      <c r="BG132" s="61"/>
      <c r="BH132" s="61"/>
      <c r="BI132" s="61"/>
      <c r="BJ132" s="61"/>
      <c r="BK132" s="61"/>
      <c r="BL132" s="61"/>
      <c r="BM132" s="190">
        <f t="shared" ref="BM132:BM150" si="10">SUM((SUM(COUNTIF(G132:BL132,"E"))),SUM(COUNTIF(G132:BL132,"c")))</f>
        <v>0</v>
      </c>
      <c r="BN132" s="190">
        <f t="shared" ref="BN132:BN150" si="11">SUM(COUNTIF(G132:BL132,"c"))</f>
        <v>0</v>
      </c>
    </row>
    <row r="133" spans="1:66" ht="18" customHeight="1" x14ac:dyDescent="0.25">
      <c r="A133" s="67"/>
      <c r="B133" s="42"/>
      <c r="C133" s="43"/>
      <c r="D133" s="43"/>
      <c r="E133" s="43"/>
      <c r="F133" s="188" t="str">
        <f>IF(B133="","",IF(C133="F",INDEX(Barèmes!$A$1:$A$7,MATCH((YEAR($B133)),Barèmes!$B$1:$B$7,-1)),INDEX(Barèmes!$C$1:$C$7,MATCH((YEAR($B133)),Barèmes!$B$1:$B$7,-1))))</f>
        <v/>
      </c>
      <c r="G133" s="61"/>
      <c r="H133" s="61"/>
      <c r="I133" s="61"/>
      <c r="J133" s="61"/>
      <c r="K133" s="61"/>
      <c r="L133" s="61"/>
      <c r="M133" s="61"/>
      <c r="N133" s="61"/>
      <c r="O133" s="61"/>
      <c r="P133" s="61"/>
      <c r="Q133" s="61"/>
      <c r="R133" s="61"/>
      <c r="S133" s="61"/>
      <c r="T133" s="61"/>
      <c r="U133" s="61"/>
      <c r="V133" s="61"/>
      <c r="W133" s="61"/>
      <c r="X133" s="61"/>
      <c r="Y133" s="61"/>
      <c r="Z133" s="61"/>
      <c r="AA133" s="61"/>
      <c r="AB133" s="61"/>
      <c r="AC133" s="61"/>
      <c r="AD133" s="61"/>
      <c r="AE133" s="61"/>
      <c r="AF133" s="61"/>
      <c r="AG133" s="61"/>
      <c r="AH133" s="61"/>
      <c r="AI133" s="61"/>
      <c r="AJ133" s="61"/>
      <c r="AK133" s="61"/>
      <c r="AL133" s="61"/>
      <c r="AM133" s="61"/>
      <c r="AN133" s="61"/>
      <c r="AO133" s="61"/>
      <c r="AP133" s="61"/>
      <c r="AQ133" s="61"/>
      <c r="AR133" s="61"/>
      <c r="AS133" s="61"/>
      <c r="AT133" s="61"/>
      <c r="AU133" s="61"/>
      <c r="AV133" s="61"/>
      <c r="AW133" s="61"/>
      <c r="AX133" s="61"/>
      <c r="AY133" s="61"/>
      <c r="AZ133" s="61"/>
      <c r="BA133" s="61"/>
      <c r="BB133" s="61"/>
      <c r="BC133" s="61"/>
      <c r="BD133" s="61"/>
      <c r="BE133" s="61"/>
      <c r="BF133" s="61"/>
      <c r="BG133" s="61"/>
      <c r="BH133" s="61"/>
      <c r="BI133" s="61"/>
      <c r="BJ133" s="61"/>
      <c r="BK133" s="61"/>
      <c r="BL133" s="61"/>
      <c r="BM133" s="190">
        <f t="shared" si="10"/>
        <v>0</v>
      </c>
      <c r="BN133" s="190">
        <f t="shared" si="11"/>
        <v>0</v>
      </c>
    </row>
    <row r="134" spans="1:66" ht="18" customHeight="1" x14ac:dyDescent="0.25">
      <c r="A134" s="67"/>
      <c r="B134" s="42"/>
      <c r="C134" s="43"/>
      <c r="D134" s="43"/>
      <c r="E134" s="43"/>
      <c r="F134" s="188" t="str">
        <f>IF(B134="","",IF(C134="F",INDEX(Barèmes!$A$1:$A$7,MATCH((YEAR($B134)),Barèmes!$B$1:$B$7,-1)),INDEX(Barèmes!$C$1:$C$7,MATCH((YEAR($B134)),Barèmes!$B$1:$B$7,-1))))</f>
        <v/>
      </c>
      <c r="G134" s="61"/>
      <c r="H134" s="61"/>
      <c r="I134" s="61"/>
      <c r="J134" s="61"/>
      <c r="K134" s="61"/>
      <c r="L134" s="61"/>
      <c r="M134" s="61"/>
      <c r="N134" s="61"/>
      <c r="O134" s="61"/>
      <c r="P134" s="61"/>
      <c r="Q134" s="61"/>
      <c r="R134" s="61"/>
      <c r="S134" s="61"/>
      <c r="T134" s="61"/>
      <c r="U134" s="61"/>
      <c r="V134" s="61"/>
      <c r="W134" s="61"/>
      <c r="X134" s="61"/>
      <c r="Y134" s="61"/>
      <c r="Z134" s="61"/>
      <c r="AA134" s="61"/>
      <c r="AB134" s="61"/>
      <c r="AC134" s="61"/>
      <c r="AD134" s="61"/>
      <c r="AE134" s="61"/>
      <c r="AF134" s="61"/>
      <c r="AG134" s="61"/>
      <c r="AH134" s="61"/>
      <c r="AI134" s="61"/>
      <c r="AJ134" s="61"/>
      <c r="AK134" s="61"/>
      <c r="AL134" s="61"/>
      <c r="AM134" s="61"/>
      <c r="AN134" s="61"/>
      <c r="AO134" s="61"/>
      <c r="AP134" s="61"/>
      <c r="AQ134" s="61"/>
      <c r="AR134" s="61"/>
      <c r="AS134" s="61"/>
      <c r="AT134" s="61"/>
      <c r="AU134" s="61"/>
      <c r="AV134" s="61"/>
      <c r="AW134" s="61"/>
      <c r="AX134" s="61"/>
      <c r="AY134" s="61"/>
      <c r="AZ134" s="61"/>
      <c r="BA134" s="61"/>
      <c r="BB134" s="61"/>
      <c r="BC134" s="61"/>
      <c r="BD134" s="61"/>
      <c r="BE134" s="61"/>
      <c r="BF134" s="61"/>
      <c r="BG134" s="61"/>
      <c r="BH134" s="61"/>
      <c r="BI134" s="61"/>
      <c r="BJ134" s="61"/>
      <c r="BK134" s="61"/>
      <c r="BL134" s="61"/>
      <c r="BM134" s="190">
        <f t="shared" si="10"/>
        <v>0</v>
      </c>
      <c r="BN134" s="190">
        <f t="shared" si="11"/>
        <v>0</v>
      </c>
    </row>
    <row r="135" spans="1:66" ht="18" customHeight="1" x14ac:dyDescent="0.25">
      <c r="A135" s="67"/>
      <c r="B135" s="42"/>
      <c r="C135" s="43"/>
      <c r="D135" s="43"/>
      <c r="E135" s="43"/>
      <c r="F135" s="188" t="str">
        <f>IF(B135="","",IF(C135="F",INDEX(Barèmes!$A$1:$A$7,MATCH((YEAR($B135)),Barèmes!$B$1:$B$7,-1)),INDEX(Barèmes!$C$1:$C$7,MATCH((YEAR($B135)),Barèmes!$B$1:$B$7,-1))))</f>
        <v/>
      </c>
      <c r="G135" s="61"/>
      <c r="H135" s="61"/>
      <c r="I135" s="61"/>
      <c r="J135" s="61"/>
      <c r="K135" s="61"/>
      <c r="L135" s="61"/>
      <c r="M135" s="61"/>
      <c r="N135" s="61"/>
      <c r="O135" s="61"/>
      <c r="P135" s="61"/>
      <c r="Q135" s="61"/>
      <c r="R135" s="61"/>
      <c r="S135" s="61"/>
      <c r="T135" s="61"/>
      <c r="U135" s="61"/>
      <c r="V135" s="61"/>
      <c r="W135" s="61"/>
      <c r="X135" s="61"/>
      <c r="Y135" s="61"/>
      <c r="Z135" s="61"/>
      <c r="AA135" s="61"/>
      <c r="AB135" s="61"/>
      <c r="AC135" s="61"/>
      <c r="AD135" s="61"/>
      <c r="AE135" s="61"/>
      <c r="AF135" s="61"/>
      <c r="AG135" s="61"/>
      <c r="AH135" s="61"/>
      <c r="AI135" s="61"/>
      <c r="AJ135" s="61"/>
      <c r="AK135" s="61"/>
      <c r="AL135" s="61"/>
      <c r="AM135" s="61"/>
      <c r="AN135" s="61"/>
      <c r="AO135" s="61"/>
      <c r="AP135" s="61"/>
      <c r="AQ135" s="61"/>
      <c r="AR135" s="61"/>
      <c r="AS135" s="61"/>
      <c r="AT135" s="61"/>
      <c r="AU135" s="61"/>
      <c r="AV135" s="61"/>
      <c r="AW135" s="61"/>
      <c r="AX135" s="61"/>
      <c r="AY135" s="61"/>
      <c r="AZ135" s="61"/>
      <c r="BA135" s="61"/>
      <c r="BB135" s="61"/>
      <c r="BC135" s="61"/>
      <c r="BD135" s="61"/>
      <c r="BE135" s="61"/>
      <c r="BF135" s="61"/>
      <c r="BG135" s="61"/>
      <c r="BH135" s="61"/>
      <c r="BI135" s="61"/>
      <c r="BJ135" s="61"/>
      <c r="BK135" s="61"/>
      <c r="BL135" s="61"/>
      <c r="BM135" s="190">
        <f t="shared" si="10"/>
        <v>0</v>
      </c>
      <c r="BN135" s="190">
        <f t="shared" si="11"/>
        <v>0</v>
      </c>
    </row>
    <row r="136" spans="1:66" ht="18" customHeight="1" x14ac:dyDescent="0.25">
      <c r="A136" s="67"/>
      <c r="B136" s="42"/>
      <c r="C136" s="43"/>
      <c r="D136" s="43"/>
      <c r="E136" s="43"/>
      <c r="F136" s="188" t="str">
        <f>IF(B136="","",IF(C136="F",INDEX(Barèmes!$A$1:$A$7,MATCH((YEAR($B136)),Barèmes!$B$1:$B$7,-1)),INDEX(Barèmes!$C$1:$C$7,MATCH((YEAR($B136)),Barèmes!$B$1:$B$7,-1))))</f>
        <v/>
      </c>
      <c r="G136" s="61"/>
      <c r="H136" s="61"/>
      <c r="I136" s="61"/>
      <c r="J136" s="61"/>
      <c r="K136" s="61"/>
      <c r="L136" s="61"/>
      <c r="M136" s="61"/>
      <c r="N136" s="61"/>
      <c r="O136" s="61"/>
      <c r="P136" s="61"/>
      <c r="Q136" s="61"/>
      <c r="R136" s="61"/>
      <c r="S136" s="61"/>
      <c r="T136" s="61"/>
      <c r="U136" s="61"/>
      <c r="V136" s="61"/>
      <c r="W136" s="61"/>
      <c r="X136" s="61"/>
      <c r="Y136" s="61"/>
      <c r="Z136" s="61"/>
      <c r="AA136" s="61"/>
      <c r="AB136" s="61"/>
      <c r="AC136" s="61"/>
      <c r="AD136" s="61"/>
      <c r="AE136" s="61"/>
      <c r="AF136" s="61"/>
      <c r="AG136" s="61"/>
      <c r="AH136" s="61"/>
      <c r="AI136" s="61"/>
      <c r="AJ136" s="61"/>
      <c r="AK136" s="61"/>
      <c r="AL136" s="61"/>
      <c r="AM136" s="61"/>
      <c r="AN136" s="61"/>
      <c r="AO136" s="61"/>
      <c r="AP136" s="61"/>
      <c r="AQ136" s="61"/>
      <c r="AR136" s="61"/>
      <c r="AS136" s="61"/>
      <c r="AT136" s="61"/>
      <c r="AU136" s="61"/>
      <c r="AV136" s="61"/>
      <c r="AW136" s="61"/>
      <c r="AX136" s="61"/>
      <c r="AY136" s="61"/>
      <c r="AZ136" s="61"/>
      <c r="BA136" s="61"/>
      <c r="BB136" s="61"/>
      <c r="BC136" s="61"/>
      <c r="BD136" s="61"/>
      <c r="BE136" s="61"/>
      <c r="BF136" s="61"/>
      <c r="BG136" s="61"/>
      <c r="BH136" s="61"/>
      <c r="BI136" s="61"/>
      <c r="BJ136" s="61"/>
      <c r="BK136" s="61"/>
      <c r="BL136" s="61"/>
      <c r="BM136" s="190">
        <f t="shared" si="10"/>
        <v>0</v>
      </c>
      <c r="BN136" s="190">
        <f t="shared" si="11"/>
        <v>0</v>
      </c>
    </row>
    <row r="137" spans="1:66" ht="18" customHeight="1" x14ac:dyDescent="0.25">
      <c r="A137" s="67"/>
      <c r="B137" s="42"/>
      <c r="C137" s="43"/>
      <c r="D137" s="43"/>
      <c r="E137" s="43"/>
      <c r="F137" s="188" t="str">
        <f>IF(B137="","",IF(C137="F",INDEX(Barèmes!$A$1:$A$7,MATCH((YEAR($B137)),Barèmes!$B$1:$B$7,-1)),INDEX(Barèmes!$C$1:$C$7,MATCH((YEAR($B137)),Barèmes!$B$1:$B$7,-1))))</f>
        <v/>
      </c>
      <c r="G137" s="61"/>
      <c r="H137" s="61"/>
      <c r="I137" s="61"/>
      <c r="J137" s="61"/>
      <c r="K137" s="61"/>
      <c r="L137" s="61"/>
      <c r="M137" s="61"/>
      <c r="N137" s="61"/>
      <c r="O137" s="61"/>
      <c r="P137" s="61"/>
      <c r="Q137" s="61"/>
      <c r="R137" s="61"/>
      <c r="S137" s="61"/>
      <c r="T137" s="61"/>
      <c r="U137" s="61"/>
      <c r="V137" s="61"/>
      <c r="W137" s="61"/>
      <c r="X137" s="61"/>
      <c r="Y137" s="61"/>
      <c r="Z137" s="61"/>
      <c r="AA137" s="61"/>
      <c r="AB137" s="61"/>
      <c r="AC137" s="61"/>
      <c r="AD137" s="61"/>
      <c r="AE137" s="61"/>
      <c r="AF137" s="61"/>
      <c r="AG137" s="61"/>
      <c r="AH137" s="61"/>
      <c r="AI137" s="61"/>
      <c r="AJ137" s="61"/>
      <c r="AK137" s="61"/>
      <c r="AL137" s="61"/>
      <c r="AM137" s="61"/>
      <c r="AN137" s="61"/>
      <c r="AO137" s="61"/>
      <c r="AP137" s="61"/>
      <c r="AQ137" s="61"/>
      <c r="AR137" s="61"/>
      <c r="AS137" s="61"/>
      <c r="AT137" s="61"/>
      <c r="AU137" s="61"/>
      <c r="AV137" s="61"/>
      <c r="AW137" s="61"/>
      <c r="AX137" s="61"/>
      <c r="AY137" s="61"/>
      <c r="AZ137" s="61"/>
      <c r="BA137" s="61"/>
      <c r="BB137" s="61"/>
      <c r="BC137" s="61"/>
      <c r="BD137" s="61"/>
      <c r="BE137" s="61"/>
      <c r="BF137" s="61"/>
      <c r="BG137" s="61"/>
      <c r="BH137" s="61"/>
      <c r="BI137" s="61"/>
      <c r="BJ137" s="61"/>
      <c r="BK137" s="61"/>
      <c r="BL137" s="61"/>
      <c r="BM137" s="190">
        <f t="shared" si="10"/>
        <v>0</v>
      </c>
      <c r="BN137" s="190">
        <f t="shared" si="11"/>
        <v>0</v>
      </c>
    </row>
    <row r="138" spans="1:66" ht="18" customHeight="1" x14ac:dyDescent="0.25">
      <c r="A138" s="67"/>
      <c r="B138" s="42"/>
      <c r="C138" s="43"/>
      <c r="D138" s="43"/>
      <c r="E138" s="43"/>
      <c r="F138" s="188" t="str">
        <f>IF(B138="","",IF(C138="F",INDEX(Barèmes!$A$1:$A$7,MATCH((YEAR($B138)),Barèmes!$B$1:$B$7,-1)),INDEX(Barèmes!$C$1:$C$7,MATCH((YEAR($B138)),Barèmes!$B$1:$B$7,-1))))</f>
        <v/>
      </c>
      <c r="G138" s="61"/>
      <c r="H138" s="61"/>
      <c r="I138" s="61"/>
      <c r="J138" s="61"/>
      <c r="K138" s="61"/>
      <c r="L138" s="61"/>
      <c r="M138" s="61"/>
      <c r="N138" s="61"/>
      <c r="O138" s="61"/>
      <c r="P138" s="61"/>
      <c r="Q138" s="61"/>
      <c r="R138" s="61"/>
      <c r="S138" s="61"/>
      <c r="T138" s="61"/>
      <c r="U138" s="61"/>
      <c r="V138" s="61"/>
      <c r="W138" s="61"/>
      <c r="X138" s="61"/>
      <c r="Y138" s="61"/>
      <c r="Z138" s="61"/>
      <c r="AA138" s="61"/>
      <c r="AB138" s="61"/>
      <c r="AC138" s="61"/>
      <c r="AD138" s="61"/>
      <c r="AE138" s="61"/>
      <c r="AF138" s="61"/>
      <c r="AG138" s="61"/>
      <c r="AH138" s="61"/>
      <c r="AI138" s="61"/>
      <c r="AJ138" s="61"/>
      <c r="AK138" s="61"/>
      <c r="AL138" s="61"/>
      <c r="AM138" s="61"/>
      <c r="AN138" s="61"/>
      <c r="AO138" s="61"/>
      <c r="AP138" s="61"/>
      <c r="AQ138" s="61"/>
      <c r="AR138" s="61"/>
      <c r="AS138" s="61"/>
      <c r="AT138" s="61"/>
      <c r="AU138" s="61"/>
      <c r="AV138" s="61"/>
      <c r="AW138" s="61"/>
      <c r="AX138" s="61"/>
      <c r="AY138" s="61"/>
      <c r="AZ138" s="61"/>
      <c r="BA138" s="61"/>
      <c r="BB138" s="61"/>
      <c r="BC138" s="61"/>
      <c r="BD138" s="61"/>
      <c r="BE138" s="61"/>
      <c r="BF138" s="61"/>
      <c r="BG138" s="61"/>
      <c r="BH138" s="61"/>
      <c r="BI138" s="61"/>
      <c r="BJ138" s="61"/>
      <c r="BK138" s="61"/>
      <c r="BL138" s="61"/>
      <c r="BM138" s="190">
        <f t="shared" si="10"/>
        <v>0</v>
      </c>
      <c r="BN138" s="190">
        <f t="shared" si="11"/>
        <v>0</v>
      </c>
    </row>
    <row r="139" spans="1:66" ht="18" customHeight="1" x14ac:dyDescent="0.25">
      <c r="A139" s="67"/>
      <c r="B139" s="42"/>
      <c r="C139" s="43"/>
      <c r="D139" s="43"/>
      <c r="E139" s="43"/>
      <c r="F139" s="188" t="str">
        <f>IF(B139="","",IF(C139="F",INDEX(Barèmes!$A$1:$A$7,MATCH((YEAR($B139)),Barèmes!$B$1:$B$7,-1)),INDEX(Barèmes!$C$1:$C$7,MATCH((YEAR($B139)),Barèmes!$B$1:$B$7,-1))))</f>
        <v/>
      </c>
      <c r="G139" s="61"/>
      <c r="H139" s="61"/>
      <c r="I139" s="61"/>
      <c r="J139" s="61"/>
      <c r="K139" s="61"/>
      <c r="L139" s="61"/>
      <c r="M139" s="61"/>
      <c r="N139" s="61"/>
      <c r="O139" s="61"/>
      <c r="P139" s="61"/>
      <c r="Q139" s="61"/>
      <c r="R139" s="61"/>
      <c r="S139" s="61"/>
      <c r="T139" s="61"/>
      <c r="U139" s="61"/>
      <c r="V139" s="61"/>
      <c r="W139" s="61"/>
      <c r="X139" s="61"/>
      <c r="Y139" s="61"/>
      <c r="Z139" s="61"/>
      <c r="AA139" s="61"/>
      <c r="AB139" s="61"/>
      <c r="AC139" s="61"/>
      <c r="AD139" s="61"/>
      <c r="AE139" s="61"/>
      <c r="AF139" s="61"/>
      <c r="AG139" s="61"/>
      <c r="AH139" s="61"/>
      <c r="AI139" s="61"/>
      <c r="AJ139" s="61"/>
      <c r="AK139" s="61"/>
      <c r="AL139" s="61"/>
      <c r="AM139" s="61"/>
      <c r="AN139" s="61"/>
      <c r="AO139" s="61"/>
      <c r="AP139" s="61"/>
      <c r="AQ139" s="61"/>
      <c r="AR139" s="61"/>
      <c r="AS139" s="61"/>
      <c r="AT139" s="61"/>
      <c r="AU139" s="61"/>
      <c r="AV139" s="61"/>
      <c r="AW139" s="61"/>
      <c r="AX139" s="61"/>
      <c r="AY139" s="61"/>
      <c r="AZ139" s="61"/>
      <c r="BA139" s="61"/>
      <c r="BB139" s="61"/>
      <c r="BC139" s="61"/>
      <c r="BD139" s="61"/>
      <c r="BE139" s="61"/>
      <c r="BF139" s="61"/>
      <c r="BG139" s="61"/>
      <c r="BH139" s="61"/>
      <c r="BI139" s="61"/>
      <c r="BJ139" s="61"/>
      <c r="BK139" s="61"/>
      <c r="BL139" s="61"/>
      <c r="BM139" s="190">
        <f t="shared" si="10"/>
        <v>0</v>
      </c>
      <c r="BN139" s="190">
        <f t="shared" si="11"/>
        <v>0</v>
      </c>
    </row>
    <row r="140" spans="1:66" ht="18" customHeight="1" x14ac:dyDescent="0.25">
      <c r="A140" s="67"/>
      <c r="B140" s="42"/>
      <c r="C140" s="43"/>
      <c r="D140" s="43"/>
      <c r="E140" s="43"/>
      <c r="F140" s="188" t="str">
        <f>IF(B140="","",IF(C140="F",INDEX(Barèmes!$A$1:$A$7,MATCH((YEAR($B140)),Barèmes!$B$1:$B$7,-1)),INDEX(Barèmes!$C$1:$C$7,MATCH((YEAR($B140)),Barèmes!$B$1:$B$7,-1))))</f>
        <v/>
      </c>
      <c r="G140" s="61"/>
      <c r="H140" s="61"/>
      <c r="I140" s="61"/>
      <c r="J140" s="61"/>
      <c r="K140" s="61"/>
      <c r="L140" s="61"/>
      <c r="M140" s="61"/>
      <c r="N140" s="61"/>
      <c r="O140" s="61"/>
      <c r="P140" s="61"/>
      <c r="Q140" s="61"/>
      <c r="R140" s="61"/>
      <c r="S140" s="61"/>
      <c r="T140" s="61"/>
      <c r="U140" s="61"/>
      <c r="V140" s="61"/>
      <c r="W140" s="61"/>
      <c r="X140" s="61"/>
      <c r="Y140" s="61"/>
      <c r="Z140" s="61"/>
      <c r="AA140" s="61"/>
      <c r="AB140" s="61"/>
      <c r="AC140" s="61"/>
      <c r="AD140" s="61"/>
      <c r="AE140" s="61"/>
      <c r="AF140" s="61"/>
      <c r="AG140" s="61"/>
      <c r="AH140" s="61"/>
      <c r="AI140" s="61"/>
      <c r="AJ140" s="61"/>
      <c r="AK140" s="61"/>
      <c r="AL140" s="61"/>
      <c r="AM140" s="61"/>
      <c r="AN140" s="61"/>
      <c r="AO140" s="61"/>
      <c r="AP140" s="61"/>
      <c r="AQ140" s="61"/>
      <c r="AR140" s="61"/>
      <c r="AS140" s="61"/>
      <c r="AT140" s="61"/>
      <c r="AU140" s="61"/>
      <c r="AV140" s="61"/>
      <c r="AW140" s="61"/>
      <c r="AX140" s="61"/>
      <c r="AY140" s="61"/>
      <c r="AZ140" s="61"/>
      <c r="BA140" s="61"/>
      <c r="BB140" s="61"/>
      <c r="BC140" s="61"/>
      <c r="BD140" s="61"/>
      <c r="BE140" s="61"/>
      <c r="BF140" s="61"/>
      <c r="BG140" s="61"/>
      <c r="BH140" s="61"/>
      <c r="BI140" s="61"/>
      <c r="BJ140" s="61"/>
      <c r="BK140" s="61"/>
      <c r="BL140" s="61"/>
      <c r="BM140" s="190">
        <f t="shared" si="10"/>
        <v>0</v>
      </c>
      <c r="BN140" s="190">
        <f t="shared" si="11"/>
        <v>0</v>
      </c>
    </row>
    <row r="141" spans="1:66" ht="18" customHeight="1" x14ac:dyDescent="0.25">
      <c r="A141" s="67"/>
      <c r="B141" s="42"/>
      <c r="C141" s="43"/>
      <c r="D141" s="43"/>
      <c r="E141" s="43"/>
      <c r="F141" s="188" t="str">
        <f>IF(B141="","",IF(C141="F",INDEX(Barèmes!$A$1:$A$7,MATCH((YEAR($B141)),Barèmes!$B$1:$B$7,-1)),INDEX(Barèmes!$C$1:$C$7,MATCH((YEAR($B141)),Barèmes!$B$1:$B$7,-1))))</f>
        <v/>
      </c>
      <c r="G141" s="61"/>
      <c r="H141" s="61"/>
      <c r="I141" s="61"/>
      <c r="J141" s="61"/>
      <c r="K141" s="61"/>
      <c r="L141" s="61"/>
      <c r="M141" s="61"/>
      <c r="N141" s="61"/>
      <c r="O141" s="61"/>
      <c r="P141" s="61"/>
      <c r="Q141" s="61"/>
      <c r="R141" s="61"/>
      <c r="S141" s="61"/>
      <c r="T141" s="61"/>
      <c r="U141" s="61"/>
      <c r="V141" s="61"/>
      <c r="W141" s="61"/>
      <c r="X141" s="61"/>
      <c r="Y141" s="61"/>
      <c r="Z141" s="61"/>
      <c r="AA141" s="61"/>
      <c r="AB141" s="61"/>
      <c r="AC141" s="61"/>
      <c r="AD141" s="61"/>
      <c r="AE141" s="61"/>
      <c r="AF141" s="61"/>
      <c r="AG141" s="61"/>
      <c r="AH141" s="61"/>
      <c r="AI141" s="61"/>
      <c r="AJ141" s="61"/>
      <c r="AK141" s="61"/>
      <c r="AL141" s="61"/>
      <c r="AM141" s="61"/>
      <c r="AN141" s="61"/>
      <c r="AO141" s="61"/>
      <c r="AP141" s="61"/>
      <c r="AQ141" s="61"/>
      <c r="AR141" s="61"/>
      <c r="AS141" s="61"/>
      <c r="AT141" s="61"/>
      <c r="AU141" s="61"/>
      <c r="AV141" s="61"/>
      <c r="AW141" s="61"/>
      <c r="AX141" s="61"/>
      <c r="AY141" s="61"/>
      <c r="AZ141" s="61"/>
      <c r="BA141" s="61"/>
      <c r="BB141" s="61"/>
      <c r="BC141" s="61"/>
      <c r="BD141" s="61"/>
      <c r="BE141" s="61"/>
      <c r="BF141" s="61"/>
      <c r="BG141" s="61"/>
      <c r="BH141" s="61"/>
      <c r="BI141" s="61"/>
      <c r="BJ141" s="61"/>
      <c r="BK141" s="61"/>
      <c r="BL141" s="61"/>
      <c r="BM141" s="190">
        <f t="shared" si="10"/>
        <v>0</v>
      </c>
      <c r="BN141" s="190">
        <f t="shared" si="11"/>
        <v>0</v>
      </c>
    </row>
    <row r="142" spans="1:66" ht="18" customHeight="1" x14ac:dyDescent="0.25">
      <c r="A142" s="67"/>
      <c r="B142" s="42"/>
      <c r="C142" s="43"/>
      <c r="D142" s="43"/>
      <c r="E142" s="43"/>
      <c r="F142" s="188" t="str">
        <f>IF(B142="","",IF(C142="F",INDEX(Barèmes!$A$1:$A$7,MATCH((YEAR($B142)),Barèmes!$B$1:$B$7,-1)),INDEX(Barèmes!$C$1:$C$7,MATCH((YEAR($B142)),Barèmes!$B$1:$B$7,-1))))</f>
        <v/>
      </c>
      <c r="G142" s="61"/>
      <c r="H142" s="61"/>
      <c r="I142" s="61"/>
      <c r="J142" s="61"/>
      <c r="K142" s="61"/>
      <c r="L142" s="61"/>
      <c r="M142" s="61"/>
      <c r="N142" s="61"/>
      <c r="O142" s="61"/>
      <c r="P142" s="61"/>
      <c r="Q142" s="61"/>
      <c r="R142" s="61"/>
      <c r="S142" s="61"/>
      <c r="T142" s="61"/>
      <c r="U142" s="61"/>
      <c r="V142" s="61"/>
      <c r="W142" s="61"/>
      <c r="X142" s="61"/>
      <c r="Y142" s="61"/>
      <c r="Z142" s="61"/>
      <c r="AA142" s="61"/>
      <c r="AB142" s="61"/>
      <c r="AC142" s="61"/>
      <c r="AD142" s="61"/>
      <c r="AE142" s="61"/>
      <c r="AF142" s="61"/>
      <c r="AG142" s="61"/>
      <c r="AH142" s="61"/>
      <c r="AI142" s="61"/>
      <c r="AJ142" s="61"/>
      <c r="AK142" s="61"/>
      <c r="AL142" s="61"/>
      <c r="AM142" s="61"/>
      <c r="AN142" s="61"/>
      <c r="AO142" s="61"/>
      <c r="AP142" s="61"/>
      <c r="AQ142" s="61"/>
      <c r="AR142" s="61"/>
      <c r="AS142" s="61"/>
      <c r="AT142" s="61"/>
      <c r="AU142" s="61"/>
      <c r="AV142" s="61"/>
      <c r="AW142" s="61"/>
      <c r="AX142" s="61"/>
      <c r="AY142" s="61"/>
      <c r="AZ142" s="61"/>
      <c r="BA142" s="61"/>
      <c r="BB142" s="61"/>
      <c r="BC142" s="61"/>
      <c r="BD142" s="61"/>
      <c r="BE142" s="61"/>
      <c r="BF142" s="61"/>
      <c r="BG142" s="61"/>
      <c r="BH142" s="61"/>
      <c r="BI142" s="61"/>
      <c r="BJ142" s="61"/>
      <c r="BK142" s="61"/>
      <c r="BL142" s="61"/>
      <c r="BM142" s="190">
        <f t="shared" si="10"/>
        <v>0</v>
      </c>
      <c r="BN142" s="190">
        <f t="shared" si="11"/>
        <v>0</v>
      </c>
    </row>
    <row r="143" spans="1:66" ht="18" customHeight="1" x14ac:dyDescent="0.25">
      <c r="A143" s="67"/>
      <c r="B143" s="42"/>
      <c r="C143" s="43"/>
      <c r="D143" s="43"/>
      <c r="E143" s="43"/>
      <c r="F143" s="188" t="str">
        <f>IF(B143="","",IF(C143="F",INDEX(Barèmes!$A$1:$A$7,MATCH((YEAR($B143)),Barèmes!$B$1:$B$7,-1)),INDEX(Barèmes!$C$1:$C$7,MATCH((YEAR($B143)),Barèmes!$B$1:$B$7,-1))))</f>
        <v/>
      </c>
      <c r="G143" s="61"/>
      <c r="H143" s="61"/>
      <c r="I143" s="61"/>
      <c r="J143" s="61"/>
      <c r="K143" s="61"/>
      <c r="L143" s="61"/>
      <c r="M143" s="61"/>
      <c r="N143" s="61"/>
      <c r="O143" s="61"/>
      <c r="P143" s="61"/>
      <c r="Q143" s="61"/>
      <c r="R143" s="61"/>
      <c r="S143" s="61"/>
      <c r="T143" s="61"/>
      <c r="U143" s="61"/>
      <c r="V143" s="61"/>
      <c r="W143" s="61"/>
      <c r="X143" s="61"/>
      <c r="Y143" s="61"/>
      <c r="Z143" s="61"/>
      <c r="AA143" s="61"/>
      <c r="AB143" s="61"/>
      <c r="AC143" s="61"/>
      <c r="AD143" s="61"/>
      <c r="AE143" s="61"/>
      <c r="AF143" s="61"/>
      <c r="AG143" s="61"/>
      <c r="AH143" s="61"/>
      <c r="AI143" s="61"/>
      <c r="AJ143" s="61"/>
      <c r="AK143" s="61"/>
      <c r="AL143" s="61"/>
      <c r="AM143" s="61"/>
      <c r="AN143" s="61"/>
      <c r="AO143" s="61"/>
      <c r="AP143" s="61"/>
      <c r="AQ143" s="61"/>
      <c r="AR143" s="61"/>
      <c r="AS143" s="61"/>
      <c r="AT143" s="61"/>
      <c r="AU143" s="61"/>
      <c r="AV143" s="61"/>
      <c r="AW143" s="61"/>
      <c r="AX143" s="61"/>
      <c r="AY143" s="61"/>
      <c r="AZ143" s="61"/>
      <c r="BA143" s="61"/>
      <c r="BB143" s="61"/>
      <c r="BC143" s="61"/>
      <c r="BD143" s="61"/>
      <c r="BE143" s="61"/>
      <c r="BF143" s="61"/>
      <c r="BG143" s="61"/>
      <c r="BH143" s="61"/>
      <c r="BI143" s="61"/>
      <c r="BJ143" s="61"/>
      <c r="BK143" s="61"/>
      <c r="BL143" s="61"/>
      <c r="BM143" s="190">
        <f t="shared" si="10"/>
        <v>0</v>
      </c>
      <c r="BN143" s="190">
        <f t="shared" si="11"/>
        <v>0</v>
      </c>
    </row>
    <row r="144" spans="1:66" ht="18" customHeight="1" x14ac:dyDescent="0.25">
      <c r="A144" s="67"/>
      <c r="B144" s="43"/>
      <c r="C144" s="43"/>
      <c r="D144" s="43"/>
      <c r="E144" s="43"/>
      <c r="F144" s="188" t="str">
        <f>IF(B144="","",IF(C144="F",INDEX(Barèmes!$A$1:$A$7,MATCH((YEAR($B144)),Barèmes!$B$1:$B$7,-1)),INDEX(Barèmes!$C$1:$C$7,MATCH((YEAR($B144)),Barèmes!$B$1:$B$7,-1))))</f>
        <v/>
      </c>
      <c r="G144" s="61"/>
      <c r="H144" s="61"/>
      <c r="I144" s="61"/>
      <c r="J144" s="61"/>
      <c r="K144" s="61"/>
      <c r="L144" s="61"/>
      <c r="M144" s="61"/>
      <c r="N144" s="61"/>
      <c r="O144" s="61"/>
      <c r="P144" s="61"/>
      <c r="Q144" s="61"/>
      <c r="R144" s="61"/>
      <c r="S144" s="61"/>
      <c r="T144" s="61"/>
      <c r="U144" s="61"/>
      <c r="V144" s="61"/>
      <c r="W144" s="61"/>
      <c r="X144" s="61"/>
      <c r="Y144" s="61"/>
      <c r="Z144" s="61"/>
      <c r="AA144" s="61"/>
      <c r="AB144" s="61"/>
      <c r="AC144" s="61"/>
      <c r="AD144" s="61"/>
      <c r="AE144" s="61"/>
      <c r="AF144" s="61"/>
      <c r="AG144" s="61"/>
      <c r="AH144" s="61"/>
      <c r="AI144" s="61"/>
      <c r="AJ144" s="61"/>
      <c r="AK144" s="61"/>
      <c r="AL144" s="61"/>
      <c r="AM144" s="61"/>
      <c r="AN144" s="61"/>
      <c r="AO144" s="61"/>
      <c r="AP144" s="61"/>
      <c r="AQ144" s="61"/>
      <c r="AR144" s="61"/>
      <c r="AS144" s="61"/>
      <c r="AT144" s="61"/>
      <c r="AU144" s="61"/>
      <c r="AV144" s="61"/>
      <c r="AW144" s="61"/>
      <c r="AX144" s="61"/>
      <c r="AY144" s="61"/>
      <c r="AZ144" s="61"/>
      <c r="BA144" s="61"/>
      <c r="BB144" s="61"/>
      <c r="BC144" s="61"/>
      <c r="BD144" s="61"/>
      <c r="BE144" s="61"/>
      <c r="BF144" s="61"/>
      <c r="BG144" s="61"/>
      <c r="BH144" s="61"/>
      <c r="BI144" s="61"/>
      <c r="BJ144" s="61"/>
      <c r="BK144" s="61"/>
      <c r="BL144" s="61"/>
      <c r="BM144" s="190">
        <f t="shared" si="10"/>
        <v>0</v>
      </c>
      <c r="BN144" s="190">
        <f t="shared" si="11"/>
        <v>0</v>
      </c>
    </row>
    <row r="145" spans="1:71" ht="18" customHeight="1" x14ac:dyDescent="0.25">
      <c r="A145" s="67"/>
      <c r="B145" s="43"/>
      <c r="C145" s="43"/>
      <c r="D145" s="43"/>
      <c r="E145" s="43"/>
      <c r="F145" s="188" t="str">
        <f>IF(B145="","",IF(C145="F",INDEX(Barèmes!$A$1:$A$7,MATCH((YEAR($B145)),Barèmes!$B$1:$B$7,-1)),INDEX(Barèmes!$C$1:$C$7,MATCH((YEAR($B145)),Barèmes!$B$1:$B$7,-1))))</f>
        <v/>
      </c>
      <c r="G145" s="61"/>
      <c r="H145" s="61"/>
      <c r="I145" s="61"/>
      <c r="J145" s="61"/>
      <c r="K145" s="61"/>
      <c r="L145" s="61"/>
      <c r="M145" s="61"/>
      <c r="N145" s="61"/>
      <c r="O145" s="61"/>
      <c r="P145" s="61"/>
      <c r="Q145" s="61"/>
      <c r="R145" s="61"/>
      <c r="S145" s="61"/>
      <c r="T145" s="61"/>
      <c r="U145" s="61"/>
      <c r="V145" s="61"/>
      <c r="W145" s="61"/>
      <c r="X145" s="61"/>
      <c r="Y145" s="61"/>
      <c r="Z145" s="61"/>
      <c r="AA145" s="61"/>
      <c r="AB145" s="61"/>
      <c r="AC145" s="61"/>
      <c r="AD145" s="61"/>
      <c r="AE145" s="61"/>
      <c r="AF145" s="61"/>
      <c r="AG145" s="61"/>
      <c r="AH145" s="61"/>
      <c r="AI145" s="61"/>
      <c r="AJ145" s="61"/>
      <c r="AK145" s="61"/>
      <c r="AL145" s="61"/>
      <c r="AM145" s="61"/>
      <c r="AN145" s="61"/>
      <c r="AO145" s="61"/>
      <c r="AP145" s="61"/>
      <c r="AQ145" s="61"/>
      <c r="AR145" s="61"/>
      <c r="AS145" s="61"/>
      <c r="AT145" s="61"/>
      <c r="AU145" s="61"/>
      <c r="AV145" s="61"/>
      <c r="AW145" s="61"/>
      <c r="AX145" s="61"/>
      <c r="AY145" s="61"/>
      <c r="AZ145" s="61"/>
      <c r="BA145" s="61"/>
      <c r="BB145" s="61"/>
      <c r="BC145" s="61"/>
      <c r="BD145" s="61"/>
      <c r="BE145" s="61"/>
      <c r="BF145" s="61"/>
      <c r="BG145" s="61"/>
      <c r="BH145" s="61"/>
      <c r="BI145" s="61"/>
      <c r="BJ145" s="61"/>
      <c r="BK145" s="61"/>
      <c r="BL145" s="61"/>
      <c r="BM145" s="190">
        <f t="shared" si="10"/>
        <v>0</v>
      </c>
      <c r="BN145" s="190">
        <f t="shared" si="11"/>
        <v>0</v>
      </c>
    </row>
    <row r="146" spans="1:71" ht="18" customHeight="1" x14ac:dyDescent="0.25">
      <c r="A146" s="67"/>
      <c r="B146" s="43"/>
      <c r="C146" s="43"/>
      <c r="D146" s="43"/>
      <c r="E146" s="43"/>
      <c r="F146" s="188" t="str">
        <f>IF(B146="","",IF(C146="F",INDEX(Barèmes!$A$1:$A$7,MATCH((YEAR($B146)),Barèmes!$B$1:$B$7,-1)),INDEX(Barèmes!$C$1:$C$7,MATCH((YEAR($B146)),Barèmes!$B$1:$B$7,-1))))</f>
        <v/>
      </c>
      <c r="G146" s="61"/>
      <c r="H146" s="61"/>
      <c r="I146" s="61"/>
      <c r="J146" s="61"/>
      <c r="K146" s="61"/>
      <c r="L146" s="61"/>
      <c r="M146" s="61"/>
      <c r="N146" s="61"/>
      <c r="O146" s="61"/>
      <c r="P146" s="61"/>
      <c r="Q146" s="61"/>
      <c r="R146" s="61"/>
      <c r="S146" s="61"/>
      <c r="T146" s="61"/>
      <c r="U146" s="61"/>
      <c r="V146" s="61"/>
      <c r="W146" s="61"/>
      <c r="X146" s="61"/>
      <c r="Y146" s="61"/>
      <c r="Z146" s="61"/>
      <c r="AA146" s="61"/>
      <c r="AB146" s="61"/>
      <c r="AC146" s="61"/>
      <c r="AD146" s="61"/>
      <c r="AE146" s="61"/>
      <c r="AF146" s="61"/>
      <c r="AG146" s="61"/>
      <c r="AH146" s="61"/>
      <c r="AI146" s="61"/>
      <c r="AJ146" s="61"/>
      <c r="AK146" s="61"/>
      <c r="AL146" s="61"/>
      <c r="AM146" s="61"/>
      <c r="AN146" s="61"/>
      <c r="AO146" s="61"/>
      <c r="AP146" s="61"/>
      <c r="AQ146" s="61"/>
      <c r="AR146" s="61"/>
      <c r="AS146" s="61"/>
      <c r="AT146" s="61"/>
      <c r="AU146" s="61"/>
      <c r="AV146" s="61"/>
      <c r="AW146" s="61"/>
      <c r="AX146" s="61"/>
      <c r="AY146" s="61"/>
      <c r="AZ146" s="61"/>
      <c r="BA146" s="61"/>
      <c r="BB146" s="61"/>
      <c r="BC146" s="61"/>
      <c r="BD146" s="61"/>
      <c r="BE146" s="61"/>
      <c r="BF146" s="61"/>
      <c r="BG146" s="61"/>
      <c r="BH146" s="61"/>
      <c r="BI146" s="61"/>
      <c r="BJ146" s="61"/>
      <c r="BK146" s="61"/>
      <c r="BL146" s="61"/>
      <c r="BM146" s="190">
        <f t="shared" si="10"/>
        <v>0</v>
      </c>
      <c r="BN146" s="190">
        <f t="shared" si="11"/>
        <v>0</v>
      </c>
    </row>
    <row r="147" spans="1:71" ht="18" customHeight="1" x14ac:dyDescent="0.25">
      <c r="A147" s="67"/>
      <c r="B147" s="43"/>
      <c r="C147" s="43"/>
      <c r="D147" s="43"/>
      <c r="E147" s="43"/>
      <c r="F147" s="188" t="str">
        <f>IF(B147="","",IF(C147="F",INDEX(Barèmes!$A$1:$A$7,MATCH((YEAR($B147)),Barèmes!$B$1:$B$7,-1)),INDEX(Barèmes!$C$1:$C$7,MATCH((YEAR($B147)),Barèmes!$B$1:$B$7,-1))))</f>
        <v/>
      </c>
      <c r="G147" s="61"/>
      <c r="H147" s="61"/>
      <c r="I147" s="61"/>
      <c r="J147" s="61"/>
      <c r="K147" s="61"/>
      <c r="L147" s="61"/>
      <c r="M147" s="61"/>
      <c r="N147" s="61"/>
      <c r="O147" s="61"/>
      <c r="P147" s="61"/>
      <c r="Q147" s="61"/>
      <c r="R147" s="61"/>
      <c r="S147" s="61"/>
      <c r="T147" s="61"/>
      <c r="U147" s="61"/>
      <c r="V147" s="61"/>
      <c r="W147" s="61"/>
      <c r="X147" s="61"/>
      <c r="Y147" s="61"/>
      <c r="Z147" s="61"/>
      <c r="AA147" s="61"/>
      <c r="AB147" s="61"/>
      <c r="AC147" s="61"/>
      <c r="AD147" s="61"/>
      <c r="AE147" s="61"/>
      <c r="AF147" s="61"/>
      <c r="AG147" s="61"/>
      <c r="AH147" s="61"/>
      <c r="AI147" s="61"/>
      <c r="AJ147" s="61"/>
      <c r="AK147" s="61"/>
      <c r="AL147" s="61"/>
      <c r="AM147" s="61"/>
      <c r="AN147" s="61"/>
      <c r="AO147" s="61"/>
      <c r="AP147" s="61"/>
      <c r="AQ147" s="61"/>
      <c r="AR147" s="61"/>
      <c r="AS147" s="61"/>
      <c r="AT147" s="61"/>
      <c r="AU147" s="61"/>
      <c r="AV147" s="61"/>
      <c r="AW147" s="61"/>
      <c r="AX147" s="61"/>
      <c r="AY147" s="61"/>
      <c r="AZ147" s="61"/>
      <c r="BA147" s="61"/>
      <c r="BB147" s="61"/>
      <c r="BC147" s="61"/>
      <c r="BD147" s="61"/>
      <c r="BE147" s="61"/>
      <c r="BF147" s="61"/>
      <c r="BG147" s="61"/>
      <c r="BH147" s="61"/>
      <c r="BI147" s="61"/>
      <c r="BJ147" s="61"/>
      <c r="BK147" s="61"/>
      <c r="BL147" s="61"/>
      <c r="BM147" s="190">
        <f t="shared" si="10"/>
        <v>0</v>
      </c>
      <c r="BN147" s="190">
        <f t="shared" si="11"/>
        <v>0</v>
      </c>
    </row>
    <row r="148" spans="1:71" ht="18" customHeight="1" x14ac:dyDescent="0.25">
      <c r="A148" s="67"/>
      <c r="B148" s="43"/>
      <c r="C148" s="43"/>
      <c r="D148" s="43"/>
      <c r="E148" s="43"/>
      <c r="F148" s="188" t="str">
        <f>IF(B148="","",IF(C148="F",INDEX(Barèmes!$A$1:$A$7,MATCH((YEAR($B148)),Barèmes!$B$1:$B$7,-1)),INDEX(Barèmes!$C$1:$C$7,MATCH((YEAR($B148)),Barèmes!$B$1:$B$7,-1))))</f>
        <v/>
      </c>
      <c r="G148" s="61"/>
      <c r="H148" s="61"/>
      <c r="I148" s="61"/>
      <c r="J148" s="61"/>
      <c r="K148" s="61"/>
      <c r="L148" s="61"/>
      <c r="M148" s="61"/>
      <c r="N148" s="61"/>
      <c r="O148" s="61"/>
      <c r="P148" s="61"/>
      <c r="Q148" s="61"/>
      <c r="R148" s="61"/>
      <c r="S148" s="61"/>
      <c r="T148" s="61"/>
      <c r="U148" s="61"/>
      <c r="V148" s="61"/>
      <c r="W148" s="61"/>
      <c r="X148" s="61"/>
      <c r="Y148" s="61"/>
      <c r="Z148" s="61"/>
      <c r="AA148" s="61"/>
      <c r="AB148" s="61"/>
      <c r="AC148" s="61"/>
      <c r="AD148" s="61"/>
      <c r="AE148" s="61"/>
      <c r="AF148" s="61"/>
      <c r="AG148" s="61"/>
      <c r="AH148" s="61"/>
      <c r="AI148" s="61"/>
      <c r="AJ148" s="61"/>
      <c r="AK148" s="61"/>
      <c r="AL148" s="61"/>
      <c r="AM148" s="61"/>
      <c r="AN148" s="61"/>
      <c r="AO148" s="61"/>
      <c r="AP148" s="61"/>
      <c r="AQ148" s="61"/>
      <c r="AR148" s="61"/>
      <c r="AS148" s="61"/>
      <c r="AT148" s="61"/>
      <c r="AU148" s="61"/>
      <c r="AV148" s="61"/>
      <c r="AW148" s="61"/>
      <c r="AX148" s="61"/>
      <c r="AY148" s="61"/>
      <c r="AZ148" s="61"/>
      <c r="BA148" s="61"/>
      <c r="BB148" s="61"/>
      <c r="BC148" s="61"/>
      <c r="BD148" s="61"/>
      <c r="BE148" s="61"/>
      <c r="BF148" s="61"/>
      <c r="BG148" s="61"/>
      <c r="BH148" s="61"/>
      <c r="BI148" s="61"/>
      <c r="BJ148" s="61"/>
      <c r="BK148" s="61"/>
      <c r="BL148" s="61"/>
      <c r="BM148" s="190">
        <f t="shared" si="10"/>
        <v>0</v>
      </c>
      <c r="BN148" s="190">
        <f t="shared" si="11"/>
        <v>0</v>
      </c>
    </row>
    <row r="149" spans="1:71" ht="18" customHeight="1" x14ac:dyDescent="0.25">
      <c r="A149" s="67"/>
      <c r="B149" s="43"/>
      <c r="C149" s="43"/>
      <c r="D149" s="43"/>
      <c r="E149" s="43"/>
      <c r="F149" s="188" t="str">
        <f>IF(B149="","",IF(C149="F",INDEX(Barèmes!$A$1:$A$7,MATCH((YEAR($B149)),Barèmes!$B$1:$B$7,-1)),INDEX(Barèmes!$C$1:$C$7,MATCH((YEAR($B149)),Barèmes!$B$1:$B$7,-1))))</f>
        <v/>
      </c>
      <c r="G149" s="61"/>
      <c r="H149" s="61"/>
      <c r="I149" s="61"/>
      <c r="J149" s="61"/>
      <c r="K149" s="61"/>
      <c r="L149" s="61"/>
      <c r="M149" s="61"/>
      <c r="N149" s="61"/>
      <c r="O149" s="61"/>
      <c r="P149" s="61"/>
      <c r="Q149" s="61"/>
      <c r="R149" s="61"/>
      <c r="S149" s="61"/>
      <c r="T149" s="61"/>
      <c r="U149" s="61"/>
      <c r="V149" s="61"/>
      <c r="W149" s="61"/>
      <c r="X149" s="61"/>
      <c r="Y149" s="61"/>
      <c r="Z149" s="61"/>
      <c r="AA149" s="61"/>
      <c r="AB149" s="61"/>
      <c r="AC149" s="61"/>
      <c r="AD149" s="61"/>
      <c r="AE149" s="61"/>
      <c r="AF149" s="61"/>
      <c r="AG149" s="61"/>
      <c r="AH149" s="61"/>
      <c r="AI149" s="61"/>
      <c r="AJ149" s="61"/>
      <c r="AK149" s="61"/>
      <c r="AL149" s="61"/>
      <c r="AM149" s="61"/>
      <c r="AN149" s="61"/>
      <c r="AO149" s="61"/>
      <c r="AP149" s="61"/>
      <c r="AQ149" s="61"/>
      <c r="AR149" s="61"/>
      <c r="AS149" s="61"/>
      <c r="AT149" s="61"/>
      <c r="AU149" s="61"/>
      <c r="AV149" s="61"/>
      <c r="AW149" s="61"/>
      <c r="AX149" s="61"/>
      <c r="AY149" s="61"/>
      <c r="AZ149" s="61"/>
      <c r="BA149" s="61"/>
      <c r="BB149" s="61"/>
      <c r="BC149" s="61"/>
      <c r="BD149" s="61"/>
      <c r="BE149" s="61"/>
      <c r="BF149" s="61"/>
      <c r="BG149" s="61"/>
      <c r="BH149" s="61"/>
      <c r="BI149" s="61"/>
      <c r="BJ149" s="61"/>
      <c r="BK149" s="61"/>
      <c r="BL149" s="61"/>
      <c r="BM149" s="190">
        <f t="shared" si="10"/>
        <v>0</v>
      </c>
      <c r="BN149" s="190">
        <f t="shared" si="11"/>
        <v>0</v>
      </c>
    </row>
    <row r="150" spans="1:71" ht="18" customHeight="1" x14ac:dyDescent="0.25">
      <c r="A150" s="67"/>
      <c r="B150" s="31"/>
      <c r="C150" s="31"/>
      <c r="D150" s="31"/>
      <c r="E150" s="31"/>
      <c r="F150" s="189" t="str">
        <f>IF(B150="","",IF(C150="F",INDEX(Barèmes!$A$1:$A$7,MATCH((YEAR($B150)),Barèmes!$B$1:$B$7,-1)),INDEX(Barèmes!$C$1:$C$7,MATCH((YEAR($B150)),Barèmes!$B$1:$B$7,-1))))</f>
        <v/>
      </c>
      <c r="G150" s="64"/>
      <c r="H150" s="64"/>
      <c r="I150" s="64"/>
      <c r="J150" s="64"/>
      <c r="K150" s="64"/>
      <c r="L150" s="64"/>
      <c r="M150" s="64"/>
      <c r="N150" s="64"/>
      <c r="O150" s="64"/>
      <c r="P150" s="64"/>
      <c r="Q150" s="64"/>
      <c r="R150" s="64"/>
      <c r="S150" s="64"/>
      <c r="T150" s="64"/>
      <c r="U150" s="64"/>
      <c r="V150" s="64"/>
      <c r="W150" s="64"/>
      <c r="X150" s="64"/>
      <c r="Y150" s="64"/>
      <c r="Z150" s="64"/>
      <c r="AA150" s="64"/>
      <c r="AB150" s="64"/>
      <c r="AC150" s="64"/>
      <c r="AD150" s="64"/>
      <c r="AE150" s="64"/>
      <c r="AF150" s="64"/>
      <c r="AG150" s="64"/>
      <c r="AH150" s="64"/>
      <c r="AI150" s="64"/>
      <c r="AJ150" s="64"/>
      <c r="AK150" s="64"/>
      <c r="AL150" s="64"/>
      <c r="AM150" s="64"/>
      <c r="AN150" s="64"/>
      <c r="AO150" s="64"/>
      <c r="AP150" s="64"/>
      <c r="AQ150" s="64"/>
      <c r="AR150" s="64"/>
      <c r="AS150" s="64"/>
      <c r="AT150" s="64"/>
      <c r="AU150" s="64"/>
      <c r="AV150" s="64"/>
      <c r="AW150" s="64"/>
      <c r="AX150" s="64"/>
      <c r="AY150" s="64"/>
      <c r="AZ150" s="64"/>
      <c r="BA150" s="64"/>
      <c r="BB150" s="64"/>
      <c r="BC150" s="64"/>
      <c r="BD150" s="64"/>
      <c r="BE150" s="64"/>
      <c r="BF150" s="64"/>
      <c r="BG150" s="64"/>
      <c r="BH150" s="64"/>
      <c r="BI150" s="64"/>
      <c r="BJ150" s="64"/>
      <c r="BK150" s="64"/>
      <c r="BL150" s="64"/>
      <c r="BM150" s="190">
        <f t="shared" si="10"/>
        <v>0</v>
      </c>
      <c r="BN150" s="190">
        <f t="shared" si="11"/>
        <v>0</v>
      </c>
    </row>
    <row r="151" spans="1:71" ht="18" customHeight="1" x14ac:dyDescent="0.25">
      <c r="E151" s="65"/>
      <c r="F151" s="191" t="s">
        <v>25</v>
      </c>
      <c r="G151" s="192">
        <f t="shared" ref="G151:AL151" si="12">COUNTIF(G4:G150,"E")+COUNTIF(G4:G150,"c")</f>
        <v>0</v>
      </c>
      <c r="H151" s="192">
        <f t="shared" si="12"/>
        <v>0</v>
      </c>
      <c r="I151" s="192">
        <f t="shared" si="12"/>
        <v>0</v>
      </c>
      <c r="J151" s="192">
        <f t="shared" si="12"/>
        <v>0</v>
      </c>
      <c r="K151" s="192">
        <f t="shared" si="12"/>
        <v>0</v>
      </c>
      <c r="L151" s="192">
        <f t="shared" si="12"/>
        <v>0</v>
      </c>
      <c r="M151" s="192">
        <f t="shared" si="12"/>
        <v>0</v>
      </c>
      <c r="N151" s="192">
        <f t="shared" si="12"/>
        <v>0</v>
      </c>
      <c r="O151" s="192">
        <f t="shared" si="12"/>
        <v>0</v>
      </c>
      <c r="P151" s="192">
        <f t="shared" si="12"/>
        <v>0</v>
      </c>
      <c r="Q151" s="192">
        <f t="shared" si="12"/>
        <v>0</v>
      </c>
      <c r="R151" s="192">
        <f t="shared" si="12"/>
        <v>0</v>
      </c>
      <c r="S151" s="192">
        <f t="shared" si="12"/>
        <v>0</v>
      </c>
      <c r="T151" s="192">
        <f t="shared" si="12"/>
        <v>0</v>
      </c>
      <c r="U151" s="192">
        <f t="shared" si="12"/>
        <v>0</v>
      </c>
      <c r="V151" s="192">
        <f t="shared" si="12"/>
        <v>0</v>
      </c>
      <c r="W151" s="192">
        <f t="shared" si="12"/>
        <v>0</v>
      </c>
      <c r="X151" s="192">
        <f t="shared" si="12"/>
        <v>0</v>
      </c>
      <c r="Y151" s="192">
        <f t="shared" si="12"/>
        <v>0</v>
      </c>
      <c r="Z151" s="192">
        <f t="shared" si="12"/>
        <v>0</v>
      </c>
      <c r="AA151" s="192">
        <f t="shared" si="12"/>
        <v>0</v>
      </c>
      <c r="AB151" s="192">
        <f t="shared" si="12"/>
        <v>0</v>
      </c>
      <c r="AC151" s="192">
        <f t="shared" si="12"/>
        <v>0</v>
      </c>
      <c r="AD151" s="192">
        <f t="shared" si="12"/>
        <v>0</v>
      </c>
      <c r="AE151" s="192">
        <f t="shared" si="12"/>
        <v>0</v>
      </c>
      <c r="AF151" s="192">
        <f t="shared" si="12"/>
        <v>0</v>
      </c>
      <c r="AG151" s="192">
        <f t="shared" si="12"/>
        <v>0</v>
      </c>
      <c r="AH151" s="192">
        <f t="shared" si="12"/>
        <v>0</v>
      </c>
      <c r="AI151" s="192">
        <f t="shared" si="12"/>
        <v>0</v>
      </c>
      <c r="AJ151" s="192">
        <f t="shared" si="12"/>
        <v>0</v>
      </c>
      <c r="AK151" s="192">
        <f t="shared" si="12"/>
        <v>0</v>
      </c>
      <c r="AL151" s="192">
        <f t="shared" si="12"/>
        <v>0</v>
      </c>
      <c r="AM151" s="192">
        <f t="shared" ref="AM151:BL151" si="13">COUNTIF(AM4:AM150,"E")+COUNTIF(AM4:AM150,"c")</f>
        <v>0</v>
      </c>
      <c r="AN151" s="192">
        <f t="shared" si="13"/>
        <v>0</v>
      </c>
      <c r="AO151" s="192">
        <f t="shared" si="13"/>
        <v>0</v>
      </c>
      <c r="AP151" s="192">
        <f t="shared" si="13"/>
        <v>0</v>
      </c>
      <c r="AQ151" s="192">
        <f t="shared" si="13"/>
        <v>0</v>
      </c>
      <c r="AR151" s="192">
        <f t="shared" si="13"/>
        <v>0</v>
      </c>
      <c r="AS151" s="192">
        <f t="shared" si="13"/>
        <v>0</v>
      </c>
      <c r="AT151" s="192">
        <f t="shared" si="13"/>
        <v>0</v>
      </c>
      <c r="AU151" s="192">
        <f t="shared" si="13"/>
        <v>0</v>
      </c>
      <c r="AV151" s="192">
        <f t="shared" si="13"/>
        <v>0</v>
      </c>
      <c r="AW151" s="192">
        <f t="shared" si="13"/>
        <v>0</v>
      </c>
      <c r="AX151" s="192">
        <f t="shared" si="13"/>
        <v>0</v>
      </c>
      <c r="AY151" s="192">
        <f t="shared" si="13"/>
        <v>0</v>
      </c>
      <c r="AZ151" s="192">
        <f t="shared" si="13"/>
        <v>0</v>
      </c>
      <c r="BA151" s="192">
        <f t="shared" si="13"/>
        <v>0</v>
      </c>
      <c r="BB151" s="192">
        <f>COUNTIF(BB4:BB150,"E")+COUNTIF(BB4:BB150,"c")</f>
        <v>0</v>
      </c>
      <c r="BC151" s="192">
        <f t="shared" si="13"/>
        <v>0</v>
      </c>
      <c r="BD151" s="192">
        <f t="shared" si="13"/>
        <v>0</v>
      </c>
      <c r="BE151" s="192">
        <f t="shared" si="13"/>
        <v>0</v>
      </c>
      <c r="BF151" s="192">
        <f t="shared" si="13"/>
        <v>0</v>
      </c>
      <c r="BG151" s="192">
        <f t="shared" si="13"/>
        <v>0</v>
      </c>
      <c r="BH151" s="192">
        <f t="shared" si="13"/>
        <v>0</v>
      </c>
      <c r="BI151" s="192">
        <f t="shared" si="13"/>
        <v>0</v>
      </c>
      <c r="BJ151" s="192">
        <f t="shared" si="13"/>
        <v>0</v>
      </c>
      <c r="BK151" s="192">
        <f t="shared" si="13"/>
        <v>0</v>
      </c>
      <c r="BL151" s="192">
        <f t="shared" si="13"/>
        <v>0</v>
      </c>
      <c r="BM151" s="190">
        <f>SUM(BM4:BM150)</f>
        <v>0</v>
      </c>
      <c r="BN151" s="190">
        <f>SUM(BN4:BN150)</f>
        <v>0</v>
      </c>
      <c r="BO151" s="24" t="str">
        <f ca="1">IF(AND(BM151='Cahier AS'!D14,'Cahier AS'!E14=BN151),"Cahier AS OK", "Pb Cahier AS")</f>
        <v>Cahier AS OK</v>
      </c>
    </row>
    <row r="152" spans="1:71" x14ac:dyDescent="0.25">
      <c r="F152" s="191" t="s">
        <v>18</v>
      </c>
      <c r="G152" s="192">
        <f t="shared" ref="G152:AL152" si="14">COUNTIF(G4:G150,"c")</f>
        <v>0</v>
      </c>
      <c r="H152" s="192">
        <f t="shared" si="14"/>
        <v>0</v>
      </c>
      <c r="I152" s="192">
        <f t="shared" si="14"/>
        <v>0</v>
      </c>
      <c r="J152" s="192">
        <f t="shared" si="14"/>
        <v>0</v>
      </c>
      <c r="K152" s="192">
        <f t="shared" si="14"/>
        <v>0</v>
      </c>
      <c r="L152" s="192">
        <f t="shared" si="14"/>
        <v>0</v>
      </c>
      <c r="M152" s="192">
        <f t="shared" si="14"/>
        <v>0</v>
      </c>
      <c r="N152" s="192">
        <f t="shared" si="14"/>
        <v>0</v>
      </c>
      <c r="O152" s="192">
        <f t="shared" si="14"/>
        <v>0</v>
      </c>
      <c r="P152" s="192">
        <f t="shared" si="14"/>
        <v>0</v>
      </c>
      <c r="Q152" s="192">
        <f t="shared" si="14"/>
        <v>0</v>
      </c>
      <c r="R152" s="192">
        <f t="shared" si="14"/>
        <v>0</v>
      </c>
      <c r="S152" s="192">
        <f t="shared" si="14"/>
        <v>0</v>
      </c>
      <c r="T152" s="192">
        <f t="shared" si="14"/>
        <v>0</v>
      </c>
      <c r="U152" s="192">
        <f t="shared" si="14"/>
        <v>0</v>
      </c>
      <c r="V152" s="192">
        <f t="shared" si="14"/>
        <v>0</v>
      </c>
      <c r="W152" s="192">
        <f t="shared" si="14"/>
        <v>0</v>
      </c>
      <c r="X152" s="192">
        <f t="shared" si="14"/>
        <v>0</v>
      </c>
      <c r="Y152" s="192">
        <f t="shared" si="14"/>
        <v>0</v>
      </c>
      <c r="Z152" s="192">
        <f t="shared" si="14"/>
        <v>0</v>
      </c>
      <c r="AA152" s="192">
        <f t="shared" si="14"/>
        <v>0</v>
      </c>
      <c r="AB152" s="192">
        <f t="shared" si="14"/>
        <v>0</v>
      </c>
      <c r="AC152" s="192">
        <f t="shared" si="14"/>
        <v>0</v>
      </c>
      <c r="AD152" s="192">
        <f t="shared" si="14"/>
        <v>0</v>
      </c>
      <c r="AE152" s="192">
        <f t="shared" si="14"/>
        <v>0</v>
      </c>
      <c r="AF152" s="192">
        <f t="shared" si="14"/>
        <v>0</v>
      </c>
      <c r="AG152" s="192">
        <f t="shared" si="14"/>
        <v>0</v>
      </c>
      <c r="AH152" s="192">
        <f t="shared" si="14"/>
        <v>0</v>
      </c>
      <c r="AI152" s="192">
        <f t="shared" si="14"/>
        <v>0</v>
      </c>
      <c r="AJ152" s="192">
        <f t="shared" si="14"/>
        <v>0</v>
      </c>
      <c r="AK152" s="192">
        <f t="shared" si="14"/>
        <v>0</v>
      </c>
      <c r="AL152" s="192">
        <f t="shared" si="14"/>
        <v>0</v>
      </c>
      <c r="AM152" s="192">
        <f t="shared" ref="AM152:BF152" si="15">COUNTIF(AM4:AM150,"c")</f>
        <v>0</v>
      </c>
      <c r="AN152" s="192">
        <f t="shared" si="15"/>
        <v>0</v>
      </c>
      <c r="AO152" s="192">
        <f t="shared" si="15"/>
        <v>0</v>
      </c>
      <c r="AP152" s="192">
        <f t="shared" si="15"/>
        <v>0</v>
      </c>
      <c r="AQ152" s="192">
        <f t="shared" si="15"/>
        <v>0</v>
      </c>
      <c r="AR152" s="192">
        <f t="shared" si="15"/>
        <v>0</v>
      </c>
      <c r="AS152" s="192">
        <f t="shared" si="15"/>
        <v>0</v>
      </c>
      <c r="AT152" s="192">
        <f t="shared" si="15"/>
        <v>0</v>
      </c>
      <c r="AU152" s="192">
        <f t="shared" si="15"/>
        <v>0</v>
      </c>
      <c r="AV152" s="192">
        <f t="shared" si="15"/>
        <v>0</v>
      </c>
      <c r="AW152" s="192">
        <f t="shared" si="15"/>
        <v>0</v>
      </c>
      <c r="AX152" s="192">
        <f t="shared" si="15"/>
        <v>0</v>
      </c>
      <c r="AY152" s="192">
        <f t="shared" si="15"/>
        <v>0</v>
      </c>
      <c r="AZ152" s="192">
        <f t="shared" si="15"/>
        <v>0</v>
      </c>
      <c r="BA152" s="192">
        <f t="shared" si="15"/>
        <v>0</v>
      </c>
      <c r="BB152" s="192">
        <f>COUNTIF(BB4:BB150,"c")</f>
        <v>0</v>
      </c>
      <c r="BC152" s="192">
        <f t="shared" si="15"/>
        <v>0</v>
      </c>
      <c r="BD152" s="192">
        <f t="shared" si="15"/>
        <v>0</v>
      </c>
      <c r="BE152" s="192">
        <f t="shared" si="15"/>
        <v>0</v>
      </c>
      <c r="BF152" s="192">
        <f t="shared" si="15"/>
        <v>0</v>
      </c>
      <c r="BG152" s="192">
        <f t="shared" ref="BG152:BL152" si="16">COUNTIF(BG4:BG150,"c")</f>
        <v>0</v>
      </c>
      <c r="BH152" s="192">
        <f t="shared" si="16"/>
        <v>0</v>
      </c>
      <c r="BI152" s="192">
        <f t="shared" si="16"/>
        <v>0</v>
      </c>
      <c r="BJ152" s="192">
        <f t="shared" si="16"/>
        <v>0</v>
      </c>
      <c r="BK152" s="192">
        <f t="shared" si="16"/>
        <v>0</v>
      </c>
      <c r="BL152" s="192">
        <f t="shared" si="16"/>
        <v>0</v>
      </c>
    </row>
    <row r="153" spans="1:71" ht="15" customHeight="1" x14ac:dyDescent="0.25">
      <c r="BP153" s="193" t="s">
        <v>69</v>
      </c>
      <c r="BQ153" s="194"/>
      <c r="BR153" s="195"/>
      <c r="BS153" s="57"/>
    </row>
    <row r="154" spans="1:71" x14ac:dyDescent="0.25">
      <c r="E154" s="36"/>
      <c r="K154" s="66"/>
      <c r="L154" s="66"/>
      <c r="BP154" s="196"/>
      <c r="BQ154" s="197"/>
      <c r="BR154" s="198"/>
      <c r="BS154" s="57"/>
    </row>
    <row r="155" spans="1:71" ht="38.25" customHeight="1" x14ac:dyDescent="0.25">
      <c r="E155" s="36"/>
      <c r="BP155" s="199" t="s">
        <v>7</v>
      </c>
      <c r="BQ155" s="199" t="s">
        <v>36</v>
      </c>
      <c r="BR155" s="199" t="s">
        <v>51</v>
      </c>
      <c r="BS155" s="57"/>
    </row>
    <row r="156" spans="1:71" x14ac:dyDescent="0.25">
      <c r="BP156" s="188" t="s">
        <v>44</v>
      </c>
      <c r="BQ156" s="188"/>
      <c r="BR156" s="188"/>
      <c r="BS156" s="57"/>
    </row>
    <row r="157" spans="1:71" x14ac:dyDescent="0.25">
      <c r="BP157" s="188" t="s">
        <v>38</v>
      </c>
      <c r="BQ157" s="188"/>
      <c r="BR157" s="188"/>
      <c r="BS157" s="57"/>
    </row>
    <row r="158" spans="1:71" x14ac:dyDescent="0.25">
      <c r="BP158" s="188" t="s">
        <v>28</v>
      </c>
      <c r="BQ158" s="188"/>
      <c r="BR158" s="188"/>
      <c r="BS158" s="57"/>
    </row>
    <row r="159" spans="1:71" x14ac:dyDescent="0.25">
      <c r="BP159" s="188" t="s">
        <v>26</v>
      </c>
      <c r="BQ159" s="188"/>
      <c r="BR159" s="188"/>
      <c r="BS159" s="57"/>
    </row>
    <row r="160" spans="1:71" x14ac:dyDescent="0.25">
      <c r="BP160" s="188" t="s">
        <v>33</v>
      </c>
      <c r="BQ160" s="188"/>
      <c r="BR160" s="188"/>
      <c r="BS160" s="57"/>
    </row>
    <row r="161" spans="68:71" x14ac:dyDescent="0.25">
      <c r="BP161" s="188" t="s">
        <v>34</v>
      </c>
      <c r="BQ161" s="188"/>
      <c r="BR161" s="188"/>
      <c r="BS161" s="57"/>
    </row>
    <row r="162" spans="68:71" x14ac:dyDescent="0.25">
      <c r="BP162" s="188" t="s">
        <v>35</v>
      </c>
      <c r="BQ162" s="188"/>
      <c r="BR162" s="188"/>
      <c r="BS162" s="57"/>
    </row>
  </sheetData>
  <sheetProtection formatCells="0" formatColumns="0" formatRows="0" insertColumns="0"/>
  <mergeCells count="2">
    <mergeCell ref="A1:B2"/>
    <mergeCell ref="BP153:BR154"/>
  </mergeCells>
  <conditionalFormatting sqref="BO151">
    <cfRule type="cellIs" dxfId="22" priority="14" stopIfTrue="1" operator="equal">
      <formula>"Pb Cahier AS"</formula>
    </cfRule>
    <cfRule type="cellIs" dxfId="21" priority="15" stopIfTrue="1" operator="equal">
      <formula>"Cahier AS OK"</formula>
    </cfRule>
  </conditionalFormatting>
  <conditionalFormatting sqref="G4:BL150">
    <cfRule type="expression" dxfId="20" priority="13" stopIfTrue="1">
      <formula>G$2="E"</formula>
    </cfRule>
  </conditionalFormatting>
  <conditionalFormatting sqref="G4:BL150">
    <cfRule type="expression" dxfId="19" priority="12" stopIfTrue="1">
      <formula>G$2="M"</formula>
    </cfRule>
  </conditionalFormatting>
  <conditionalFormatting sqref="G4:BL150">
    <cfRule type="expression" dxfId="18" priority="11" stopIfTrue="1">
      <formula>G$2="C"</formula>
    </cfRule>
  </conditionalFormatting>
  <conditionalFormatting sqref="E7:E8 E12:E13 E17:E18 E22:E150">
    <cfRule type="cellIs" dxfId="17" priority="10" stopIfTrue="1" operator="equal">
      <formula>"Int"</formula>
    </cfRule>
  </conditionalFormatting>
  <conditionalFormatting sqref="E4:E6 E9:E11 E14:E16 E19:E21">
    <cfRule type="cellIs" dxfId="16" priority="9" stopIfTrue="1" operator="equal">
      <formula>"Int"</formula>
    </cfRule>
  </conditionalFormatting>
  <conditionalFormatting sqref="A4:A150">
    <cfRule type="duplicateValues" dxfId="15" priority="16" stopIfTrue="1"/>
  </conditionalFormatting>
  <conditionalFormatting sqref="G4:K7">
    <cfRule type="expression" dxfId="14" priority="7" stopIfTrue="1">
      <formula>G$2="E"</formula>
    </cfRule>
  </conditionalFormatting>
  <conditionalFormatting sqref="G4:K7">
    <cfRule type="expression" dxfId="13" priority="6" stopIfTrue="1">
      <formula>G$2="M"</formula>
    </cfRule>
  </conditionalFormatting>
  <conditionalFormatting sqref="G4:K7">
    <cfRule type="expression" dxfId="12" priority="5" stopIfTrue="1">
      <formula>G$2="C"</formula>
    </cfRule>
  </conditionalFormatting>
  <conditionalFormatting sqref="E4:E7">
    <cfRule type="cellIs" dxfId="11" priority="4" stopIfTrue="1" operator="equal">
      <formula>"Int"</formula>
    </cfRule>
  </conditionalFormatting>
  <conditionalFormatting sqref="A4:A7">
    <cfRule type="duplicateValues" dxfId="10" priority="3" stopIfTrue="1"/>
  </conditionalFormatting>
  <conditionalFormatting sqref="E4:E7">
    <cfRule type="cellIs" dxfId="9" priority="2" stopIfTrue="1" operator="equal">
      <formula>"Int"</formula>
    </cfRule>
  </conditionalFormatting>
  <conditionalFormatting sqref="A4:A7">
    <cfRule type="duplicateValues" dxfId="8" priority="1" stopIfTrue="1"/>
  </conditionalFormatting>
  <dataValidations count="1">
    <dataValidation type="list" allowBlank="1" showInputMessage="1" showErrorMessage="1" sqref="BQ156:BQ162">
      <formula1>"District, Départemental, académique, Interacadémique,CF"</formula1>
    </dataValidation>
  </dataValidations>
  <printOptions horizontalCentered="1" verticalCentered="1"/>
  <pageMargins left="0.23622047244094491" right="0.23622047244094491" top="0.19685039370078741" bottom="0.19685039370078741" header="0.51181102362204722" footer="0.51181102362204722"/>
  <pageSetup paperSize="9" scale="80" firstPageNumber="0" orientation="portrait" r:id="rId1"/>
  <drawing r:id="rId2"/>
  <legacyDrawing r:id="rId3"/>
  <controls>
    <mc:AlternateContent xmlns:mc="http://schemas.openxmlformats.org/markup-compatibility/2006">
      <mc:Choice Requires="x14">
        <control shapeId="57356" r:id="rId4" name="CommandButton3">
          <controlPr defaultSize="0" autoLine="0" r:id="rId5">
            <anchor moveWithCells="1">
              <from>
                <xdr:col>68</xdr:col>
                <xdr:colOff>85725</xdr:colOff>
                <xdr:row>2</xdr:row>
                <xdr:rowOff>523875</xdr:rowOff>
              </from>
              <to>
                <xdr:col>69</xdr:col>
                <xdr:colOff>666750</xdr:colOff>
                <xdr:row>2</xdr:row>
                <xdr:rowOff>1009650</xdr:rowOff>
              </to>
            </anchor>
          </controlPr>
        </control>
      </mc:Choice>
      <mc:Fallback>
        <control shapeId="57356" r:id="rId4" name="CommandButton3"/>
      </mc:Fallback>
    </mc:AlternateContent>
    <mc:AlternateContent xmlns:mc="http://schemas.openxmlformats.org/markup-compatibility/2006">
      <mc:Choice Requires="x14">
        <control shapeId="57355" r:id="rId6" name="CommandButton2">
          <controlPr defaultSize="0" autoLine="0" r:id="rId7">
            <anchor moveWithCells="1">
              <from>
                <xdr:col>66</xdr:col>
                <xdr:colOff>180975</xdr:colOff>
                <xdr:row>2</xdr:row>
                <xdr:rowOff>514350</xdr:rowOff>
              </from>
              <to>
                <xdr:col>68</xdr:col>
                <xdr:colOff>0</xdr:colOff>
                <xdr:row>2</xdr:row>
                <xdr:rowOff>1000125</xdr:rowOff>
              </to>
            </anchor>
          </controlPr>
        </control>
      </mc:Choice>
      <mc:Fallback>
        <control shapeId="57355" r:id="rId6" name="CommandButton2"/>
      </mc:Fallback>
    </mc:AlternateContent>
    <mc:AlternateContent xmlns:mc="http://schemas.openxmlformats.org/markup-compatibility/2006">
      <mc:Choice Requires="x14">
        <control shapeId="57354" r:id="rId8" name="CommandButton5">
          <controlPr defaultSize="0" autoLine="0" r:id="rId9">
            <anchor moveWithCells="1">
              <from>
                <xdr:col>68</xdr:col>
                <xdr:colOff>85725</xdr:colOff>
                <xdr:row>2</xdr:row>
                <xdr:rowOff>19050</xdr:rowOff>
              </from>
              <to>
                <xdr:col>69</xdr:col>
                <xdr:colOff>657225</xdr:colOff>
                <xdr:row>2</xdr:row>
                <xdr:rowOff>504825</xdr:rowOff>
              </to>
            </anchor>
          </controlPr>
        </control>
      </mc:Choice>
      <mc:Fallback>
        <control shapeId="57354" r:id="rId8" name="CommandButton5"/>
      </mc:Fallback>
    </mc:AlternateContent>
    <mc:AlternateContent xmlns:mc="http://schemas.openxmlformats.org/markup-compatibility/2006">
      <mc:Choice Requires="x14">
        <control shapeId="57353" r:id="rId10" name="CommandButton1">
          <controlPr defaultSize="0" autoLine="0" r:id="rId11">
            <anchor moveWithCells="1">
              <from>
                <xdr:col>66</xdr:col>
                <xdr:colOff>171450</xdr:colOff>
                <xdr:row>2</xdr:row>
                <xdr:rowOff>19050</xdr:rowOff>
              </from>
              <to>
                <xdr:col>68</xdr:col>
                <xdr:colOff>0</xdr:colOff>
                <xdr:row>2</xdr:row>
                <xdr:rowOff>504825</xdr:rowOff>
              </to>
            </anchor>
          </controlPr>
        </control>
      </mc:Choice>
      <mc:Fallback>
        <control shapeId="57353" r:id="rId10" name="CommandButton1"/>
      </mc:Fallback>
    </mc:AlternateContent>
    <mc:AlternateContent xmlns:mc="http://schemas.openxmlformats.org/markup-compatibility/2006">
      <mc:Choice Requires="x14">
        <control shapeId="57352" r:id="rId12" name="CommandButton4">
          <controlPr defaultSize="0" autoLine="0" r:id="rId13">
            <anchor moveWithCells="1">
              <from>
                <xdr:col>67</xdr:col>
                <xdr:colOff>352425</xdr:colOff>
                <xdr:row>0</xdr:row>
                <xdr:rowOff>28575</xdr:rowOff>
              </from>
              <to>
                <xdr:col>68</xdr:col>
                <xdr:colOff>1123950</xdr:colOff>
                <xdr:row>2</xdr:row>
                <xdr:rowOff>0</xdr:rowOff>
              </to>
            </anchor>
          </controlPr>
        </control>
      </mc:Choice>
      <mc:Fallback>
        <control shapeId="57352" r:id="rId12" name="CommandButton4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7" id="{D4497D49-8806-4FAB-BF97-97D919F85C06}">
            <xm:f>IF(VLOOKUP($A4,'Inscr AS'!$A$4:$K$700,11,TRUE)="non",TRUE,FALSE)</xm:f>
            <x14:dxf>
              <fill>
                <patternFill>
                  <bgColor rgb="FFFF0000"/>
                </patternFill>
              </fill>
            </x14:dxf>
          </x14:cfRule>
          <xm:sqref>A4:A150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/>
  <dimension ref="A1:L700"/>
  <sheetViews>
    <sheetView zoomScale="85" zoomScaleNormal="85" workbookViewId="0">
      <pane ySplit="3" topLeftCell="A4" activePane="bottomLeft" state="frozen"/>
      <selection activeCell="A72" sqref="A72:F91"/>
      <selection pane="bottomLeft" sqref="A1:B2"/>
    </sheetView>
  </sheetViews>
  <sheetFormatPr baseColWidth="10" defaultColWidth="9.140625" defaultRowHeight="15" x14ac:dyDescent="0.25"/>
  <cols>
    <col min="1" max="1" width="36.7109375" style="1" customWidth="1"/>
    <col min="2" max="2" width="15.140625" style="9" customWidth="1"/>
    <col min="3" max="3" width="7.85546875" style="1" customWidth="1"/>
    <col min="4" max="4" width="9.140625" style="1"/>
    <col min="5" max="5" width="7.42578125" style="1" customWidth="1"/>
    <col min="6" max="6" width="9.7109375" style="1" customWidth="1"/>
    <col min="7" max="7" width="11.5703125" style="32" customWidth="1"/>
    <col min="8" max="8" width="12" style="32" customWidth="1"/>
    <col min="9" max="9" width="11.140625" style="39" customWidth="1"/>
    <col min="10" max="10" width="9.140625" style="32"/>
    <col min="11" max="11" width="10" style="9" customWidth="1"/>
    <col min="12" max="12" width="38.85546875" style="6" customWidth="1"/>
    <col min="13" max="16384" width="9.140625" style="1"/>
  </cols>
  <sheetData>
    <row r="1" spans="1:11" x14ac:dyDescent="0.25">
      <c r="A1" s="120" t="e">
        <f>"INSCRIPTIONS AS "&amp;#REF!</f>
        <v>#REF!</v>
      </c>
      <c r="B1" s="120"/>
      <c r="C1" s="37"/>
      <c r="D1" s="37"/>
      <c r="E1" s="37"/>
      <c r="F1" s="37"/>
    </row>
    <row r="2" spans="1:11" ht="28.5" customHeight="1" x14ac:dyDescent="0.25">
      <c r="A2" s="121"/>
      <c r="B2" s="121"/>
      <c r="C2" s="38"/>
      <c r="D2" s="38"/>
      <c r="E2" s="38"/>
      <c r="F2" s="38"/>
    </row>
    <row r="3" spans="1:11" ht="37.5" customHeight="1" x14ac:dyDescent="0.25">
      <c r="A3" s="68" t="s">
        <v>0</v>
      </c>
      <c r="B3" s="68" t="s">
        <v>2</v>
      </c>
      <c r="C3" s="68" t="s">
        <v>10</v>
      </c>
      <c r="D3" s="68" t="s">
        <v>1</v>
      </c>
      <c r="E3" s="68" t="s">
        <v>31</v>
      </c>
      <c r="F3" s="72" t="s">
        <v>7</v>
      </c>
      <c r="G3" s="71" t="s">
        <v>15</v>
      </c>
      <c r="H3" s="71" t="s">
        <v>62</v>
      </c>
      <c r="I3" s="71" t="s">
        <v>63</v>
      </c>
      <c r="J3" s="71" t="s">
        <v>64</v>
      </c>
      <c r="K3" s="71" t="s">
        <v>16</v>
      </c>
    </row>
    <row r="4" spans="1:11" ht="15.75" x14ac:dyDescent="0.25">
      <c r="A4" s="31"/>
      <c r="B4" s="26"/>
      <c r="C4" s="29"/>
      <c r="D4" s="2"/>
      <c r="E4" s="4"/>
      <c r="F4" s="69" t="str">
        <f>IF(B4="","",IF(C4="F",INDEX(Barèmes!$A$4:$A$7,MATCH((YEAR($B4)),Barèmes!$B$4:$B$7,-1)),INDEX(Barèmes!$C$4:$C$7,MATCH((YEAR($B4)),Barèmes!$B$4:$B$7,-1))))</f>
        <v/>
      </c>
      <c r="G4" s="30"/>
      <c r="H4" s="28"/>
      <c r="I4" s="5"/>
      <c r="J4" s="27"/>
      <c r="K4" s="70" t="str">
        <f t="shared" ref="K4:K67" si="0">IF(F4="","",IF(AND(I4="oui",OR(G4="esp (15)",G4="chq (15)")),"oui (15)",IF(AND(I4="oui",OR(G4="esp (20)",G4="chq (20)")),"oui (20)",IF(AND(I4="oui",G4="Gratuité"),"Gratuité",IF(AND(I4="oui",OR(G4="esp (8)",G4="chq (8)")),"oui (8)","non")))))</f>
        <v/>
      </c>
    </row>
    <row r="5" spans="1:11" ht="15.75" x14ac:dyDescent="0.25">
      <c r="A5" s="31"/>
      <c r="B5" s="26"/>
      <c r="C5" s="29"/>
      <c r="D5" s="2"/>
      <c r="E5" s="4"/>
      <c r="F5" s="69" t="str">
        <f>IF(B5="","",IF(C5="F",INDEX(Barèmes!$A$4:$A$7,MATCH((YEAR($B5)),Barèmes!$B$4:$B$7,-1)),INDEX(Barèmes!$C$4:$C$7,MATCH((YEAR($B5)),Barèmes!$B$4:$B$7,-1))))</f>
        <v/>
      </c>
      <c r="G5" s="30"/>
      <c r="H5" s="28"/>
      <c r="I5" s="5"/>
      <c r="J5" s="27"/>
      <c r="K5" s="70" t="str">
        <f t="shared" si="0"/>
        <v/>
      </c>
    </row>
    <row r="6" spans="1:11" ht="15.75" x14ac:dyDescent="0.25">
      <c r="A6" s="31"/>
      <c r="B6" s="26"/>
      <c r="C6" s="29"/>
      <c r="D6" s="2"/>
      <c r="E6" s="4"/>
      <c r="F6" s="69" t="str">
        <f>IF(B6="","",IF(C6="F",INDEX(Barèmes!$A$4:$A$7,MATCH((YEAR($B6)),Barèmes!$B$4:$B$7,-1)),INDEX(Barèmes!$C$4:$C$7,MATCH((YEAR($B6)),Barèmes!$B$4:$B$7,-1))))</f>
        <v/>
      </c>
      <c r="G6" s="30"/>
      <c r="H6" s="28"/>
      <c r="I6" s="5"/>
      <c r="J6" s="27"/>
      <c r="K6" s="70" t="str">
        <f t="shared" si="0"/>
        <v/>
      </c>
    </row>
    <row r="7" spans="1:11" ht="15.75" x14ac:dyDescent="0.25">
      <c r="A7" s="31"/>
      <c r="B7" s="26"/>
      <c r="C7" s="29"/>
      <c r="D7" s="2"/>
      <c r="E7" s="4"/>
      <c r="F7" s="69" t="str">
        <f>IF(B7="","",IF(C7="F",INDEX(Barèmes!$A$4:$A$7,MATCH((YEAR($B7)),Barèmes!$B$4:$B$7,-1)),INDEX(Barèmes!$C$4:$C$7,MATCH((YEAR($B7)),Barèmes!$B$4:$B$7,-1))))</f>
        <v/>
      </c>
      <c r="G7" s="30"/>
      <c r="H7" s="28"/>
      <c r="I7" s="5"/>
      <c r="J7" s="27"/>
      <c r="K7" s="70" t="str">
        <f t="shared" si="0"/>
        <v/>
      </c>
    </row>
    <row r="8" spans="1:11" ht="15.75" x14ac:dyDescent="0.25">
      <c r="A8" s="31"/>
      <c r="B8" s="26"/>
      <c r="C8" s="29"/>
      <c r="D8" s="2"/>
      <c r="E8" s="4"/>
      <c r="F8" s="69" t="str">
        <f>IF(B8="","",IF(C8="F",INDEX(Barèmes!$A$4:$A$7,MATCH((YEAR($B8)),Barèmes!$B$4:$B$7,-1)),INDEX(Barèmes!$C$4:$C$7,MATCH((YEAR($B8)),Barèmes!$B$4:$B$7,-1))))</f>
        <v/>
      </c>
      <c r="G8" s="30"/>
      <c r="H8" s="28"/>
      <c r="I8" s="5"/>
      <c r="J8" s="27"/>
      <c r="K8" s="70" t="str">
        <f t="shared" si="0"/>
        <v/>
      </c>
    </row>
    <row r="9" spans="1:11" ht="15.75" x14ac:dyDescent="0.25">
      <c r="A9" s="31"/>
      <c r="B9" s="26"/>
      <c r="C9" s="29"/>
      <c r="D9" s="2"/>
      <c r="E9" s="4"/>
      <c r="F9" s="69" t="str">
        <f>IF(B9="","",IF(C9="F",INDEX(Barèmes!$A$4:$A$7,MATCH((YEAR($B9)),Barèmes!$B$4:$B$7,-1)),INDEX(Barèmes!$C$4:$C$7,MATCH((YEAR($B9)),Barèmes!$B$4:$B$7,-1))))</f>
        <v/>
      </c>
      <c r="G9" s="30"/>
      <c r="H9" s="28"/>
      <c r="I9" s="5"/>
      <c r="J9" s="27"/>
      <c r="K9" s="70" t="str">
        <f t="shared" si="0"/>
        <v/>
      </c>
    </row>
    <row r="10" spans="1:11" ht="15.75" x14ac:dyDescent="0.25">
      <c r="A10" s="31"/>
      <c r="B10" s="26"/>
      <c r="C10" s="29"/>
      <c r="D10" s="2"/>
      <c r="E10" s="4"/>
      <c r="F10" s="69" t="str">
        <f>IF(B10="","",IF(C10="F",INDEX(Barèmes!$A$4:$A$7,MATCH((YEAR($B10)),Barèmes!$B$4:$B$7,-1)),INDEX(Barèmes!$C$4:$C$7,MATCH((YEAR($B10)),Barèmes!$B$4:$B$7,-1))))</f>
        <v/>
      </c>
      <c r="G10" s="30"/>
      <c r="H10" s="28"/>
      <c r="I10" s="5"/>
      <c r="J10" s="27"/>
      <c r="K10" s="70" t="str">
        <f t="shared" si="0"/>
        <v/>
      </c>
    </row>
    <row r="11" spans="1:11" ht="15.75" x14ac:dyDescent="0.25">
      <c r="A11" s="31"/>
      <c r="B11" s="26"/>
      <c r="C11" s="29"/>
      <c r="D11" s="2"/>
      <c r="E11" s="4"/>
      <c r="F11" s="69" t="str">
        <f>IF(B11="","",IF(C11="F",INDEX(Barèmes!$A$4:$A$7,MATCH((YEAR($B11)),Barèmes!$B$4:$B$7,-1)),INDEX(Barèmes!$C$4:$C$7,MATCH((YEAR($B11)),Barèmes!$B$4:$B$7,-1))))</f>
        <v/>
      </c>
      <c r="G11" s="30"/>
      <c r="H11" s="28"/>
      <c r="I11" s="5"/>
      <c r="J11" s="27"/>
      <c r="K11" s="70" t="str">
        <f t="shared" si="0"/>
        <v/>
      </c>
    </row>
    <row r="12" spans="1:11" ht="15.75" x14ac:dyDescent="0.25">
      <c r="A12" s="31"/>
      <c r="B12" s="26"/>
      <c r="C12" s="29"/>
      <c r="D12" s="2"/>
      <c r="E12" s="4"/>
      <c r="F12" s="69" t="str">
        <f>IF(B12="","",IF(C12="F",INDEX(Barèmes!$A$4:$A$7,MATCH((YEAR($B12)),Barèmes!$B$4:$B$7,-1)),INDEX(Barèmes!$C$4:$C$7,MATCH((YEAR($B12)),Barèmes!$B$4:$B$7,-1))))</f>
        <v/>
      </c>
      <c r="G12" s="30"/>
      <c r="H12" s="28"/>
      <c r="I12" s="5"/>
      <c r="J12" s="27"/>
      <c r="K12" s="70" t="str">
        <f t="shared" si="0"/>
        <v/>
      </c>
    </row>
    <row r="13" spans="1:11" ht="15.75" x14ac:dyDescent="0.25">
      <c r="A13" s="31"/>
      <c r="B13" s="26"/>
      <c r="C13" s="29"/>
      <c r="D13" s="2"/>
      <c r="E13" s="4"/>
      <c r="F13" s="69" t="str">
        <f>IF(B13="","",IF(C13="F",INDEX(Barèmes!$A$4:$A$7,MATCH((YEAR($B13)),Barèmes!$B$4:$B$7,-1)),INDEX(Barèmes!$C$4:$C$7,MATCH((YEAR($B13)),Barèmes!$B$4:$B$7,-1))))</f>
        <v/>
      </c>
      <c r="G13" s="30"/>
      <c r="H13" s="28"/>
      <c r="I13" s="5"/>
      <c r="J13" s="27"/>
      <c r="K13" s="70" t="str">
        <f t="shared" si="0"/>
        <v/>
      </c>
    </row>
    <row r="14" spans="1:11" ht="15.75" x14ac:dyDescent="0.25">
      <c r="A14" s="31"/>
      <c r="B14" s="26"/>
      <c r="C14" s="29"/>
      <c r="D14" s="2"/>
      <c r="E14" s="4"/>
      <c r="F14" s="69" t="str">
        <f>IF(B14="","",IF(C14="F",INDEX(Barèmes!$A$4:$A$7,MATCH((YEAR($B14)),Barèmes!$B$4:$B$7,-1)),INDEX(Barèmes!$C$4:$C$7,MATCH((YEAR($B14)),Barèmes!$B$4:$B$7,-1))))</f>
        <v/>
      </c>
      <c r="G14" s="30"/>
      <c r="H14" s="28"/>
      <c r="I14" s="5"/>
      <c r="J14" s="27"/>
      <c r="K14" s="70" t="str">
        <f t="shared" si="0"/>
        <v/>
      </c>
    </row>
    <row r="15" spans="1:11" ht="15.75" x14ac:dyDescent="0.25">
      <c r="A15" s="31"/>
      <c r="B15" s="26"/>
      <c r="C15" s="29"/>
      <c r="D15" s="2"/>
      <c r="E15" s="4"/>
      <c r="F15" s="69" t="str">
        <f>IF(B15="","",IF(C15="F",INDEX(Barèmes!$A$4:$A$7,MATCH((YEAR($B15)),Barèmes!$B$4:$B$7,-1)),INDEX(Barèmes!$C$4:$C$7,MATCH((YEAR($B15)),Barèmes!$B$4:$B$7,-1))))</f>
        <v/>
      </c>
      <c r="G15" s="30"/>
      <c r="H15" s="28"/>
      <c r="I15" s="5"/>
      <c r="J15" s="27"/>
      <c r="K15" s="70" t="str">
        <f t="shared" si="0"/>
        <v/>
      </c>
    </row>
    <row r="16" spans="1:11" ht="15.75" x14ac:dyDescent="0.25">
      <c r="A16" s="31"/>
      <c r="B16" s="26"/>
      <c r="C16" s="29"/>
      <c r="D16" s="2"/>
      <c r="E16" s="4"/>
      <c r="F16" s="69" t="str">
        <f>IF(B16="","",IF(C16="F",INDEX(Barèmes!$A$4:$A$7,MATCH((YEAR($B16)),Barèmes!$B$4:$B$7,-1)),INDEX(Barèmes!$C$4:$C$7,MATCH((YEAR($B16)),Barèmes!$B$4:$B$7,-1))))</f>
        <v/>
      </c>
      <c r="G16" s="30"/>
      <c r="H16" s="28"/>
      <c r="I16" s="5"/>
      <c r="J16" s="27"/>
      <c r="K16" s="70" t="str">
        <f t="shared" si="0"/>
        <v/>
      </c>
    </row>
    <row r="17" spans="1:12" ht="15.75" x14ac:dyDescent="0.25">
      <c r="A17" s="31"/>
      <c r="B17" s="26"/>
      <c r="C17" s="29"/>
      <c r="D17" s="2"/>
      <c r="E17" s="4"/>
      <c r="F17" s="69" t="str">
        <f>IF(B17="","",IF(C17="F",INDEX(Barèmes!$A$4:$A$7,MATCH((YEAR($B17)),Barèmes!$B$4:$B$7,-1)),INDEX(Barèmes!$C$4:$C$7,MATCH((YEAR($B17)),Barèmes!$B$4:$B$7,-1))))</f>
        <v/>
      </c>
      <c r="G17" s="30"/>
      <c r="H17" s="28"/>
      <c r="I17" s="5"/>
      <c r="J17" s="27"/>
      <c r="K17" s="70" t="str">
        <f t="shared" si="0"/>
        <v/>
      </c>
    </row>
    <row r="18" spans="1:12" ht="15.75" x14ac:dyDescent="0.25">
      <c r="A18" s="31"/>
      <c r="B18" s="26"/>
      <c r="C18" s="29"/>
      <c r="D18" s="2"/>
      <c r="E18" s="4"/>
      <c r="F18" s="69" t="str">
        <f>IF(B18="","",IF(C18="F",INDEX(Barèmes!$A$4:$A$7,MATCH((YEAR($B18)),Barèmes!$B$4:$B$7,-1)),INDEX(Barèmes!$C$4:$C$7,MATCH((YEAR($B18)),Barèmes!$B$4:$B$7,-1))))</f>
        <v/>
      </c>
      <c r="G18" s="30"/>
      <c r="H18" s="28"/>
      <c r="I18" s="5"/>
      <c r="J18" s="27"/>
      <c r="K18" s="70" t="str">
        <f t="shared" si="0"/>
        <v/>
      </c>
    </row>
    <row r="19" spans="1:12" ht="15.75" x14ac:dyDescent="0.25">
      <c r="A19" s="31"/>
      <c r="B19" s="26"/>
      <c r="C19" s="29"/>
      <c r="D19" s="2"/>
      <c r="E19" s="4"/>
      <c r="F19" s="69" t="str">
        <f>IF(B19="","",IF(C19="F",INDEX(Barèmes!$A$4:$A$7,MATCH((YEAR($B19)),Barèmes!$B$4:$B$7,-1)),INDEX(Barèmes!$C$4:$C$7,MATCH((YEAR($B19)),Barèmes!$B$4:$B$7,-1))))</f>
        <v/>
      </c>
      <c r="G19" s="30"/>
      <c r="H19" s="28"/>
      <c r="I19" s="5"/>
      <c r="J19" s="27"/>
      <c r="K19" s="70" t="str">
        <f t="shared" si="0"/>
        <v/>
      </c>
    </row>
    <row r="20" spans="1:12" ht="15.75" x14ac:dyDescent="0.25">
      <c r="A20" s="31"/>
      <c r="B20" s="26"/>
      <c r="C20" s="29"/>
      <c r="D20" s="2"/>
      <c r="E20" s="4"/>
      <c r="F20" s="69" t="str">
        <f>IF(B20="","",IF(C20="F",INDEX(Barèmes!$A$4:$A$7,MATCH((YEAR($B20)),Barèmes!$B$4:$B$7,-1)),INDEX(Barèmes!$C$4:$C$7,MATCH((YEAR($B20)),Barèmes!$B$4:$B$7,-1))))</f>
        <v/>
      </c>
      <c r="G20" s="30"/>
      <c r="H20" s="28"/>
      <c r="I20" s="5"/>
      <c r="J20" s="27"/>
      <c r="K20" s="70" t="str">
        <f t="shared" si="0"/>
        <v/>
      </c>
    </row>
    <row r="21" spans="1:12" ht="15.75" x14ac:dyDescent="0.25">
      <c r="A21" s="31"/>
      <c r="B21" s="26"/>
      <c r="C21" s="29"/>
      <c r="D21" s="2"/>
      <c r="E21" s="4"/>
      <c r="F21" s="69" t="str">
        <f>IF(B21="","",IF(C21="F",INDEX(Barèmes!$A$4:$A$7,MATCH((YEAR($B21)),Barèmes!$B$4:$B$7,-1)),INDEX(Barèmes!$C$4:$C$7,MATCH((YEAR($B21)),Barèmes!$B$4:$B$7,-1))))</f>
        <v/>
      </c>
      <c r="G21" s="30"/>
      <c r="H21" s="28"/>
      <c r="I21" s="5"/>
      <c r="J21" s="27"/>
      <c r="K21" s="70" t="str">
        <f t="shared" si="0"/>
        <v/>
      </c>
    </row>
    <row r="22" spans="1:12" ht="15.75" x14ac:dyDescent="0.25">
      <c r="A22" s="31"/>
      <c r="B22" s="26"/>
      <c r="C22" s="29"/>
      <c r="D22" s="2"/>
      <c r="E22" s="4"/>
      <c r="F22" s="69" t="str">
        <f>IF(B22="","",IF(C22="F",INDEX(Barèmes!$A$4:$A$7,MATCH((YEAR($B22)),Barèmes!$B$4:$B$7,-1)),INDEX(Barèmes!$C$4:$C$7,MATCH((YEAR($B22)),Barèmes!$B$4:$B$7,-1))))</f>
        <v/>
      </c>
      <c r="G22" s="30"/>
      <c r="H22" s="28"/>
      <c r="I22" s="5"/>
      <c r="J22" s="27"/>
      <c r="K22" s="70" t="str">
        <f t="shared" si="0"/>
        <v/>
      </c>
    </row>
    <row r="23" spans="1:12" ht="15.75" x14ac:dyDescent="0.25">
      <c r="A23" s="31"/>
      <c r="B23" s="26"/>
      <c r="C23" s="29"/>
      <c r="D23" s="2"/>
      <c r="E23" s="4"/>
      <c r="F23" s="69" t="str">
        <f>IF(B23="","",IF(C23="F",INDEX(Barèmes!$A$4:$A$7,MATCH((YEAR($B23)),Barèmes!$B$4:$B$7,-1)),INDEX(Barèmes!$C$4:$C$7,MATCH((YEAR($B23)),Barèmes!$B$4:$B$7,-1))))</f>
        <v/>
      </c>
      <c r="G23" s="30"/>
      <c r="H23" s="28"/>
      <c r="I23" s="5"/>
      <c r="J23" s="27"/>
      <c r="K23" s="70" t="str">
        <f t="shared" si="0"/>
        <v/>
      </c>
    </row>
    <row r="24" spans="1:12" ht="15.75" x14ac:dyDescent="0.25">
      <c r="A24" s="31"/>
      <c r="B24" s="26"/>
      <c r="C24" s="29"/>
      <c r="D24" s="2"/>
      <c r="E24" s="4"/>
      <c r="F24" s="69" t="str">
        <f>IF(B24="","",IF(C24="F",INDEX(Barèmes!$A$4:$A$7,MATCH((YEAR($B24)),Barèmes!$B$4:$B$7,-1)),INDEX(Barèmes!$C$4:$C$7,MATCH((YEAR($B24)),Barèmes!$B$4:$B$7,-1))))</f>
        <v/>
      </c>
      <c r="G24" s="30"/>
      <c r="H24" s="28"/>
      <c r="I24" s="5"/>
      <c r="J24" s="27"/>
      <c r="K24" s="70" t="str">
        <f t="shared" si="0"/>
        <v/>
      </c>
    </row>
    <row r="25" spans="1:12" ht="15.75" x14ac:dyDescent="0.25">
      <c r="A25" s="31"/>
      <c r="B25" s="26"/>
      <c r="C25" s="29"/>
      <c r="D25" s="2"/>
      <c r="E25" s="4"/>
      <c r="F25" s="69" t="str">
        <f>IF(B25="","",IF(C25="F",INDEX(Barèmes!$A$4:$A$7,MATCH((YEAR($B25)),Barèmes!$B$4:$B$7,-1)),INDEX(Barèmes!$C$4:$C$7,MATCH((YEAR($B25)),Barèmes!$B$4:$B$7,-1))))</f>
        <v/>
      </c>
      <c r="G25" s="30"/>
      <c r="H25" s="28"/>
      <c r="I25" s="5"/>
      <c r="J25" s="27"/>
      <c r="K25" s="70" t="str">
        <f t="shared" si="0"/>
        <v/>
      </c>
    </row>
    <row r="26" spans="1:12" ht="15.75" x14ac:dyDescent="0.25">
      <c r="A26" s="31"/>
      <c r="B26" s="26"/>
      <c r="C26" s="29"/>
      <c r="D26" s="2"/>
      <c r="E26" s="4"/>
      <c r="F26" s="69" t="str">
        <f>IF(B26="","",IF(C26="F",INDEX(Barèmes!$A$4:$A$7,MATCH((YEAR($B26)),Barèmes!$B$4:$B$7,-1)),INDEX(Barèmes!$C$4:$C$7,MATCH((YEAR($B26)),Barèmes!$B$4:$B$7,-1))))</f>
        <v/>
      </c>
      <c r="G26" s="30"/>
      <c r="H26" s="28"/>
      <c r="I26" s="5"/>
      <c r="J26" s="27"/>
      <c r="K26" s="70" t="str">
        <f t="shared" si="0"/>
        <v/>
      </c>
    </row>
    <row r="27" spans="1:12" ht="15.75" x14ac:dyDescent="0.25">
      <c r="A27" s="31"/>
      <c r="B27" s="26"/>
      <c r="C27" s="29"/>
      <c r="D27" s="2"/>
      <c r="E27" s="4"/>
      <c r="F27" s="69" t="str">
        <f>IF(B27="","",IF(C27="F",INDEX(Barèmes!$A$4:$A$7,MATCH((YEAR($B27)),Barèmes!$B$4:$B$7,-1)),INDEX(Barèmes!$C$4:$C$7,MATCH((YEAR($B27)),Barèmes!$B$4:$B$7,-1))))</f>
        <v/>
      </c>
      <c r="G27" s="30"/>
      <c r="H27" s="28"/>
      <c r="I27" s="5"/>
      <c r="J27" s="27"/>
      <c r="K27" s="70" t="str">
        <f t="shared" si="0"/>
        <v/>
      </c>
    </row>
    <row r="28" spans="1:12" ht="15.75" x14ac:dyDescent="0.25">
      <c r="A28" s="31"/>
      <c r="B28" s="26"/>
      <c r="C28" s="29"/>
      <c r="D28" s="2"/>
      <c r="E28" s="4"/>
      <c r="F28" s="69" t="str">
        <f>IF(B28="","",IF(C28="F",INDEX(Barèmes!$A$4:$A$7,MATCH((YEAR($B28)),Barèmes!$B$4:$B$7,-1)),INDEX(Barèmes!$C$4:$C$7,MATCH((YEAR($B28)),Barèmes!$B$4:$B$7,-1))))</f>
        <v/>
      </c>
      <c r="G28" s="30"/>
      <c r="H28" s="28"/>
      <c r="I28" s="5"/>
      <c r="J28" s="27"/>
      <c r="K28" s="70" t="str">
        <f t="shared" si="0"/>
        <v/>
      </c>
    </row>
    <row r="29" spans="1:12" ht="15.75" x14ac:dyDescent="0.25">
      <c r="A29" s="31"/>
      <c r="B29" s="26"/>
      <c r="C29" s="29"/>
      <c r="D29" s="2"/>
      <c r="E29" s="4"/>
      <c r="F29" s="69" t="str">
        <f>IF(B29="","",IF(C29="F",INDEX(Barèmes!$A$4:$A$7,MATCH((YEAR($B29)),Barèmes!$B$4:$B$7,-1)),INDEX(Barèmes!$C$4:$C$7,MATCH((YEAR($B29)),Barèmes!$B$4:$B$7,-1))))</f>
        <v/>
      </c>
      <c r="G29" s="30"/>
      <c r="H29" s="28"/>
      <c r="I29" s="5"/>
      <c r="J29" s="27"/>
      <c r="K29" s="70" t="str">
        <f t="shared" si="0"/>
        <v/>
      </c>
      <c r="L29" s="7"/>
    </row>
    <row r="30" spans="1:12" ht="15.75" x14ac:dyDescent="0.25">
      <c r="A30" s="31"/>
      <c r="B30" s="26"/>
      <c r="C30" s="29"/>
      <c r="D30" s="2"/>
      <c r="E30" s="4"/>
      <c r="F30" s="69" t="str">
        <f>IF(B30="","",IF(C30="F",INDEX(Barèmes!$A$4:$A$7,MATCH((YEAR($B30)),Barèmes!$B$4:$B$7,-1)),INDEX(Barèmes!$C$4:$C$7,MATCH((YEAR($B30)),Barèmes!$B$4:$B$7,-1))))</f>
        <v/>
      </c>
      <c r="G30" s="30"/>
      <c r="H30" s="28"/>
      <c r="I30" s="5"/>
      <c r="J30" s="27"/>
      <c r="K30" s="70" t="str">
        <f t="shared" si="0"/>
        <v/>
      </c>
    </row>
    <row r="31" spans="1:12" ht="15.75" x14ac:dyDescent="0.25">
      <c r="A31" s="31"/>
      <c r="B31" s="26"/>
      <c r="C31" s="29"/>
      <c r="D31" s="2"/>
      <c r="E31" s="4"/>
      <c r="F31" s="69" t="str">
        <f>IF(B31="","",IF(C31="F",INDEX(Barèmes!$A$4:$A$7,MATCH((YEAR($B31)),Barèmes!$B$4:$B$7,-1)),INDEX(Barèmes!$C$4:$C$7,MATCH((YEAR($B31)),Barèmes!$B$4:$B$7,-1))))</f>
        <v/>
      </c>
      <c r="G31" s="30"/>
      <c r="H31" s="28"/>
      <c r="I31" s="5"/>
      <c r="J31" s="27"/>
      <c r="K31" s="70" t="str">
        <f t="shared" si="0"/>
        <v/>
      </c>
    </row>
    <row r="32" spans="1:12" ht="15.75" x14ac:dyDescent="0.25">
      <c r="A32" s="31"/>
      <c r="B32" s="26"/>
      <c r="C32" s="29"/>
      <c r="D32" s="2"/>
      <c r="E32" s="4"/>
      <c r="F32" s="69" t="str">
        <f>IF(B32="","",IF(C32="F",INDEX(Barèmes!$A$4:$A$7,MATCH((YEAR($B32)),Barèmes!$B$4:$B$7,-1)),INDEX(Barèmes!$C$4:$C$7,MATCH((YEAR($B32)),Barèmes!$B$4:$B$7,-1))))</f>
        <v/>
      </c>
      <c r="G32" s="30"/>
      <c r="H32" s="28"/>
      <c r="I32" s="5"/>
      <c r="J32" s="27"/>
      <c r="K32" s="70" t="str">
        <f t="shared" si="0"/>
        <v/>
      </c>
    </row>
    <row r="33" spans="1:11" ht="15.75" x14ac:dyDescent="0.25">
      <c r="A33" s="31"/>
      <c r="B33" s="26"/>
      <c r="C33" s="29"/>
      <c r="D33" s="2"/>
      <c r="E33" s="4"/>
      <c r="F33" s="69" t="str">
        <f>IF(B33="","",IF(C33="F",INDEX(Barèmes!$A$4:$A$7,MATCH((YEAR($B33)),Barèmes!$B$4:$B$7,-1)),INDEX(Barèmes!$C$4:$C$7,MATCH((YEAR($B33)),Barèmes!$B$4:$B$7,-1))))</f>
        <v/>
      </c>
      <c r="G33" s="30"/>
      <c r="H33" s="28"/>
      <c r="I33" s="5"/>
      <c r="J33" s="27"/>
      <c r="K33" s="70" t="str">
        <f t="shared" si="0"/>
        <v/>
      </c>
    </row>
    <row r="34" spans="1:11" ht="15.75" x14ac:dyDescent="0.25">
      <c r="A34" s="31"/>
      <c r="B34" s="26"/>
      <c r="C34" s="29"/>
      <c r="D34" s="2"/>
      <c r="E34" s="4"/>
      <c r="F34" s="69" t="str">
        <f>IF(B34="","",IF(C34="F",INDEX(Barèmes!$A$4:$A$7,MATCH((YEAR($B34)),Barèmes!$B$4:$B$7,-1)),INDEX(Barèmes!$C$4:$C$7,MATCH((YEAR($B34)),Barèmes!$B$4:$B$7,-1))))</f>
        <v/>
      </c>
      <c r="G34" s="30"/>
      <c r="H34" s="28"/>
      <c r="I34" s="5"/>
      <c r="J34" s="27"/>
      <c r="K34" s="70" t="str">
        <f t="shared" si="0"/>
        <v/>
      </c>
    </row>
    <row r="35" spans="1:11" ht="15.75" x14ac:dyDescent="0.25">
      <c r="A35" s="31"/>
      <c r="B35" s="26"/>
      <c r="C35" s="29"/>
      <c r="D35" s="2"/>
      <c r="E35" s="4"/>
      <c r="F35" s="69" t="str">
        <f>IF(B35="","",IF(C35="F",INDEX(Barèmes!$A$4:$A$7,MATCH((YEAR($B35)),Barèmes!$B$4:$B$7,-1)),INDEX(Barèmes!$C$4:$C$7,MATCH((YEAR($B35)),Barèmes!$B$4:$B$7,-1))))</f>
        <v/>
      </c>
      <c r="G35" s="30"/>
      <c r="H35" s="28"/>
      <c r="I35" s="5"/>
      <c r="J35" s="27"/>
      <c r="K35" s="70" t="str">
        <f t="shared" si="0"/>
        <v/>
      </c>
    </row>
    <row r="36" spans="1:11" ht="15.75" x14ac:dyDescent="0.25">
      <c r="A36" s="31"/>
      <c r="B36" s="26"/>
      <c r="C36" s="29"/>
      <c r="D36" s="2"/>
      <c r="E36" s="4"/>
      <c r="F36" s="69" t="str">
        <f>IF(B36="","",IF(C36="F",INDEX(Barèmes!$A$4:$A$7,MATCH((YEAR($B36)),Barèmes!$B$4:$B$7,-1)),INDEX(Barèmes!$C$4:$C$7,MATCH((YEAR($B36)),Barèmes!$B$4:$B$7,-1))))</f>
        <v/>
      </c>
      <c r="G36" s="30"/>
      <c r="H36" s="28"/>
      <c r="I36" s="5"/>
      <c r="J36" s="27"/>
      <c r="K36" s="70" t="str">
        <f t="shared" si="0"/>
        <v/>
      </c>
    </row>
    <row r="37" spans="1:11" ht="15.75" x14ac:dyDescent="0.25">
      <c r="A37" s="31"/>
      <c r="B37" s="26"/>
      <c r="C37" s="29"/>
      <c r="D37" s="2"/>
      <c r="E37" s="4"/>
      <c r="F37" s="69" t="str">
        <f>IF(B37="","",IF(C37="F",INDEX(Barèmes!$A$4:$A$7,MATCH((YEAR($B37)),Barèmes!$B$4:$B$7,-1)),INDEX(Barèmes!$C$4:$C$7,MATCH((YEAR($B37)),Barèmes!$B$4:$B$7,-1))))</f>
        <v/>
      </c>
      <c r="G37" s="30"/>
      <c r="H37" s="28"/>
      <c r="I37" s="5"/>
      <c r="J37" s="27"/>
      <c r="K37" s="70" t="str">
        <f t="shared" si="0"/>
        <v/>
      </c>
    </row>
    <row r="38" spans="1:11" ht="15.75" x14ac:dyDescent="0.25">
      <c r="A38" s="31"/>
      <c r="B38" s="26"/>
      <c r="C38" s="29"/>
      <c r="D38" s="2"/>
      <c r="E38" s="4"/>
      <c r="F38" s="69" t="str">
        <f>IF(B38="","",IF(C38="F",INDEX(Barèmes!$A$4:$A$7,MATCH((YEAR($B38)),Barèmes!$B$4:$B$7,-1)),INDEX(Barèmes!$C$4:$C$7,MATCH((YEAR($B38)),Barèmes!$B$4:$B$7,-1))))</f>
        <v/>
      </c>
      <c r="G38" s="30"/>
      <c r="H38" s="28"/>
      <c r="I38" s="5"/>
      <c r="J38" s="27"/>
      <c r="K38" s="70" t="str">
        <f t="shared" si="0"/>
        <v/>
      </c>
    </row>
    <row r="39" spans="1:11" ht="15.75" x14ac:dyDescent="0.25">
      <c r="A39" s="31"/>
      <c r="B39" s="26"/>
      <c r="C39" s="29"/>
      <c r="D39" s="2"/>
      <c r="E39" s="4"/>
      <c r="F39" s="69" t="str">
        <f>IF(B39="","",IF(C39="F",INDEX(Barèmes!$A$4:$A$7,MATCH((YEAR($B39)),Barèmes!$B$4:$B$7,-1)),INDEX(Barèmes!$C$4:$C$7,MATCH((YEAR($B39)),Barèmes!$B$4:$B$7,-1))))</f>
        <v/>
      </c>
      <c r="G39" s="30"/>
      <c r="H39" s="28"/>
      <c r="I39" s="5"/>
      <c r="J39" s="27"/>
      <c r="K39" s="70" t="str">
        <f t="shared" si="0"/>
        <v/>
      </c>
    </row>
    <row r="40" spans="1:11" ht="15.75" x14ac:dyDescent="0.25">
      <c r="A40" s="31"/>
      <c r="B40" s="26"/>
      <c r="C40" s="29"/>
      <c r="D40" s="2"/>
      <c r="E40" s="4"/>
      <c r="F40" s="69" t="str">
        <f>IF(B40="","",IF(C40="F",INDEX(Barèmes!$A$4:$A$7,MATCH((YEAR($B40)),Barèmes!$B$4:$B$7,-1)),INDEX(Barèmes!$C$4:$C$7,MATCH((YEAR($B40)),Barèmes!$B$4:$B$7,-1))))</f>
        <v/>
      </c>
      <c r="G40" s="30"/>
      <c r="H40" s="28"/>
      <c r="I40" s="5"/>
      <c r="J40" s="27"/>
      <c r="K40" s="70" t="str">
        <f t="shared" si="0"/>
        <v/>
      </c>
    </row>
    <row r="41" spans="1:11" ht="15.75" x14ac:dyDescent="0.25">
      <c r="A41" s="31"/>
      <c r="B41" s="26"/>
      <c r="C41" s="29"/>
      <c r="D41" s="2"/>
      <c r="E41" s="4"/>
      <c r="F41" s="69" t="str">
        <f>IF(B41="","",IF(C41="F",INDEX(Barèmes!$A$4:$A$7,MATCH((YEAR($B41)),Barèmes!$B$4:$B$7,-1)),INDEX(Barèmes!$C$4:$C$7,MATCH((YEAR($B41)),Barèmes!$B$4:$B$7,-1))))</f>
        <v/>
      </c>
      <c r="G41" s="30"/>
      <c r="H41" s="28"/>
      <c r="I41" s="5"/>
      <c r="J41" s="27"/>
      <c r="K41" s="70" t="str">
        <f t="shared" si="0"/>
        <v/>
      </c>
    </row>
    <row r="42" spans="1:11" ht="15.75" x14ac:dyDescent="0.25">
      <c r="A42" s="31"/>
      <c r="B42" s="26"/>
      <c r="C42" s="29"/>
      <c r="D42" s="2"/>
      <c r="E42" s="4"/>
      <c r="F42" s="69" t="str">
        <f>IF(B42="","",IF(C42="F",INDEX(Barèmes!$A$4:$A$7,MATCH((YEAR($B42)),Barèmes!$B$4:$B$7,-1)),INDEX(Barèmes!$C$4:$C$7,MATCH((YEAR($B42)),Barèmes!$B$4:$B$7,-1))))</f>
        <v/>
      </c>
      <c r="G42" s="30"/>
      <c r="H42" s="28"/>
      <c r="I42" s="5"/>
      <c r="J42" s="27"/>
      <c r="K42" s="70" t="str">
        <f t="shared" si="0"/>
        <v/>
      </c>
    </row>
    <row r="43" spans="1:11" ht="15.75" x14ac:dyDescent="0.25">
      <c r="A43" s="31"/>
      <c r="B43" s="26"/>
      <c r="C43" s="29"/>
      <c r="D43" s="2"/>
      <c r="E43" s="4"/>
      <c r="F43" s="69" t="str">
        <f>IF(B43="","",IF(C43="F",INDEX(Barèmes!$A$4:$A$7,MATCH((YEAR($B43)),Barèmes!$B$4:$B$7,-1)),INDEX(Barèmes!$C$4:$C$7,MATCH((YEAR($B43)),Barèmes!$B$4:$B$7,-1))))</f>
        <v/>
      </c>
      <c r="G43" s="30"/>
      <c r="H43" s="28"/>
      <c r="I43" s="5"/>
      <c r="J43" s="27"/>
      <c r="K43" s="70" t="str">
        <f t="shared" si="0"/>
        <v/>
      </c>
    </row>
    <row r="44" spans="1:11" ht="15.75" x14ac:dyDescent="0.25">
      <c r="A44" s="31"/>
      <c r="B44" s="26"/>
      <c r="C44" s="29"/>
      <c r="D44" s="2"/>
      <c r="E44" s="4"/>
      <c r="F44" s="69" t="str">
        <f>IF(B44="","",IF(C44="F",INDEX(Barèmes!$A$4:$A$7,MATCH((YEAR($B44)),Barèmes!$B$4:$B$7,-1)),INDEX(Barèmes!$C$4:$C$7,MATCH((YEAR($B44)),Barèmes!$B$4:$B$7,-1))))</f>
        <v/>
      </c>
      <c r="G44" s="30"/>
      <c r="H44" s="28"/>
      <c r="I44" s="5"/>
      <c r="J44" s="27"/>
      <c r="K44" s="70" t="str">
        <f t="shared" si="0"/>
        <v/>
      </c>
    </row>
    <row r="45" spans="1:11" ht="15.75" x14ac:dyDescent="0.25">
      <c r="A45" s="31"/>
      <c r="B45" s="26"/>
      <c r="C45" s="29"/>
      <c r="D45" s="2"/>
      <c r="E45" s="4"/>
      <c r="F45" s="69" t="str">
        <f>IF(B45="","",IF(C45="F",INDEX(Barèmes!$A$4:$A$7,MATCH((YEAR($B45)),Barèmes!$B$4:$B$7,-1)),INDEX(Barèmes!$C$4:$C$7,MATCH((YEAR($B45)),Barèmes!$B$4:$B$7,-1))))</f>
        <v/>
      </c>
      <c r="G45" s="30"/>
      <c r="H45" s="28"/>
      <c r="I45" s="5"/>
      <c r="J45" s="27"/>
      <c r="K45" s="70" t="str">
        <f t="shared" si="0"/>
        <v/>
      </c>
    </row>
    <row r="46" spans="1:11" ht="15.75" x14ac:dyDescent="0.25">
      <c r="A46" s="31"/>
      <c r="B46" s="26"/>
      <c r="C46" s="29"/>
      <c r="D46" s="2"/>
      <c r="E46" s="4"/>
      <c r="F46" s="69" t="str">
        <f>IF(B46="","",IF(C46="F",INDEX(Barèmes!$A$4:$A$7,MATCH((YEAR($B46)),Barèmes!$B$4:$B$7,-1)),INDEX(Barèmes!$C$4:$C$7,MATCH((YEAR($B46)),Barèmes!$B$4:$B$7,-1))))</f>
        <v/>
      </c>
      <c r="G46" s="30"/>
      <c r="H46" s="28"/>
      <c r="I46" s="5"/>
      <c r="J46" s="27"/>
      <c r="K46" s="70" t="str">
        <f t="shared" si="0"/>
        <v/>
      </c>
    </row>
    <row r="47" spans="1:11" ht="15.75" x14ac:dyDescent="0.25">
      <c r="A47" s="31"/>
      <c r="B47" s="26"/>
      <c r="C47" s="29"/>
      <c r="D47" s="2"/>
      <c r="E47" s="4"/>
      <c r="F47" s="69" t="str">
        <f>IF(B47="","",IF(C47="F",INDEX(Barèmes!$A$4:$A$7,MATCH((YEAR($B47)),Barèmes!$B$4:$B$7,-1)),INDEX(Barèmes!$C$4:$C$7,MATCH((YEAR($B47)),Barèmes!$B$4:$B$7,-1))))</f>
        <v/>
      </c>
      <c r="G47" s="30"/>
      <c r="H47" s="28"/>
      <c r="I47" s="5"/>
      <c r="J47" s="27"/>
      <c r="K47" s="70" t="str">
        <f t="shared" si="0"/>
        <v/>
      </c>
    </row>
    <row r="48" spans="1:11" ht="15.75" x14ac:dyDescent="0.25">
      <c r="A48" s="31"/>
      <c r="B48" s="26"/>
      <c r="C48" s="29"/>
      <c r="D48" s="2"/>
      <c r="E48" s="4"/>
      <c r="F48" s="69" t="str">
        <f>IF(B48="","",IF(C48="F",INDEX(Barèmes!$A$4:$A$7,MATCH((YEAR($B48)),Barèmes!$B$4:$B$7,-1)),INDEX(Barèmes!$C$4:$C$7,MATCH((YEAR($B48)),Barèmes!$B$4:$B$7,-1))))</f>
        <v/>
      </c>
      <c r="G48" s="30"/>
      <c r="H48" s="28"/>
      <c r="I48" s="5"/>
      <c r="J48" s="27"/>
      <c r="K48" s="70" t="str">
        <f t="shared" si="0"/>
        <v/>
      </c>
    </row>
    <row r="49" spans="1:11" ht="15.75" x14ac:dyDescent="0.25">
      <c r="A49" s="31"/>
      <c r="B49" s="26"/>
      <c r="C49" s="29"/>
      <c r="D49" s="2"/>
      <c r="E49" s="4"/>
      <c r="F49" s="69" t="str">
        <f>IF(B49="","",IF(C49="F",INDEX(Barèmes!$A$4:$A$7,MATCH((YEAR($B49)),Barèmes!$B$4:$B$7,-1)),INDEX(Barèmes!$C$4:$C$7,MATCH((YEAR($B49)),Barèmes!$B$4:$B$7,-1))))</f>
        <v/>
      </c>
      <c r="G49" s="30"/>
      <c r="H49" s="28"/>
      <c r="I49" s="5"/>
      <c r="J49" s="27"/>
      <c r="K49" s="70" t="str">
        <f t="shared" si="0"/>
        <v/>
      </c>
    </row>
    <row r="50" spans="1:11" ht="15.75" x14ac:dyDescent="0.25">
      <c r="A50" s="31"/>
      <c r="B50" s="26"/>
      <c r="C50" s="29"/>
      <c r="D50" s="2"/>
      <c r="E50" s="4"/>
      <c r="F50" s="69" t="str">
        <f>IF(B50="","",IF(C50="F",INDEX(Barèmes!$A$4:$A$7,MATCH((YEAR($B50)),Barèmes!$B$4:$B$7,-1)),INDEX(Barèmes!$C$4:$C$7,MATCH((YEAR($B50)),Barèmes!$B$4:$B$7,-1))))</f>
        <v/>
      </c>
      <c r="G50" s="30"/>
      <c r="H50" s="28"/>
      <c r="I50" s="5"/>
      <c r="J50" s="27"/>
      <c r="K50" s="70" t="str">
        <f t="shared" si="0"/>
        <v/>
      </c>
    </row>
    <row r="51" spans="1:11" ht="15.75" x14ac:dyDescent="0.25">
      <c r="A51" s="31"/>
      <c r="B51" s="26"/>
      <c r="C51" s="29"/>
      <c r="D51" s="2"/>
      <c r="E51" s="4"/>
      <c r="F51" s="69" t="str">
        <f>IF(B51="","",IF(C51="F",INDEX(Barèmes!$A$4:$A$7,MATCH((YEAR($B51)),Barèmes!$B$4:$B$7,-1)),INDEX(Barèmes!$C$4:$C$7,MATCH((YEAR($B51)),Barèmes!$B$4:$B$7,-1))))</f>
        <v/>
      </c>
      <c r="G51" s="30"/>
      <c r="H51" s="28"/>
      <c r="I51" s="5"/>
      <c r="J51" s="27"/>
      <c r="K51" s="70" t="str">
        <f t="shared" si="0"/>
        <v/>
      </c>
    </row>
    <row r="52" spans="1:11" ht="15.75" x14ac:dyDescent="0.25">
      <c r="A52" s="31"/>
      <c r="B52" s="26"/>
      <c r="C52" s="29"/>
      <c r="D52" s="2"/>
      <c r="E52" s="4"/>
      <c r="F52" s="69" t="str">
        <f>IF(B52="","",IF(C52="F",INDEX(Barèmes!$A$4:$A$7,MATCH((YEAR($B52)),Barèmes!$B$4:$B$7,-1)),INDEX(Barèmes!$C$4:$C$7,MATCH((YEAR($B52)),Barèmes!$B$4:$B$7,-1))))</f>
        <v/>
      </c>
      <c r="G52" s="30"/>
      <c r="H52" s="28"/>
      <c r="I52" s="5"/>
      <c r="J52" s="27"/>
      <c r="K52" s="70" t="str">
        <f t="shared" si="0"/>
        <v/>
      </c>
    </row>
    <row r="53" spans="1:11" ht="15.75" x14ac:dyDescent="0.25">
      <c r="A53" s="31"/>
      <c r="B53" s="26"/>
      <c r="C53" s="29"/>
      <c r="D53" s="2"/>
      <c r="E53" s="4"/>
      <c r="F53" s="69" t="str">
        <f>IF(B53="","",IF(C53="F",INDEX(Barèmes!$A$4:$A$7,MATCH((YEAR($B53)),Barèmes!$B$4:$B$7,-1)),INDEX(Barèmes!$C$4:$C$7,MATCH((YEAR($B53)),Barèmes!$B$4:$B$7,-1))))</f>
        <v/>
      </c>
      <c r="G53" s="30"/>
      <c r="H53" s="28"/>
      <c r="I53" s="5"/>
      <c r="J53" s="27"/>
      <c r="K53" s="70" t="str">
        <f t="shared" si="0"/>
        <v/>
      </c>
    </row>
    <row r="54" spans="1:11" ht="15.75" x14ac:dyDescent="0.25">
      <c r="A54" s="31"/>
      <c r="B54" s="26"/>
      <c r="C54" s="29"/>
      <c r="D54" s="2"/>
      <c r="E54" s="4"/>
      <c r="F54" s="69" t="str">
        <f>IF(B54="","",IF(C54="F",INDEX(Barèmes!$A$4:$A$7,MATCH((YEAR($B54)),Barèmes!$B$4:$B$7,-1)),INDEX(Barèmes!$C$4:$C$7,MATCH((YEAR($B54)),Barèmes!$B$4:$B$7,-1))))</f>
        <v/>
      </c>
      <c r="G54" s="30"/>
      <c r="H54" s="28"/>
      <c r="I54" s="5"/>
      <c r="J54" s="5"/>
      <c r="K54" s="70" t="str">
        <f t="shared" si="0"/>
        <v/>
      </c>
    </row>
    <row r="55" spans="1:11" ht="15.75" x14ac:dyDescent="0.25">
      <c r="A55" s="31"/>
      <c r="B55" s="26"/>
      <c r="C55" s="29"/>
      <c r="D55" s="2"/>
      <c r="E55" s="4"/>
      <c r="F55" s="69" t="str">
        <f>IF(B55="","",IF(C55="F",INDEX(Barèmes!$A$4:$A$7,MATCH((YEAR($B55)),Barèmes!$B$4:$B$7,-1)),INDEX(Barèmes!$C$4:$C$7,MATCH((YEAR($B55)),Barèmes!$B$4:$B$7,-1))))</f>
        <v/>
      </c>
      <c r="G55" s="30"/>
      <c r="H55" s="28"/>
      <c r="I55" s="5"/>
      <c r="J55" s="5"/>
      <c r="K55" s="70" t="str">
        <f t="shared" si="0"/>
        <v/>
      </c>
    </row>
    <row r="56" spans="1:11" ht="15.75" x14ac:dyDescent="0.25">
      <c r="A56" s="31"/>
      <c r="B56" s="26"/>
      <c r="C56" s="29"/>
      <c r="D56" s="2"/>
      <c r="E56" s="4"/>
      <c r="F56" s="69" t="str">
        <f>IF(B56="","",IF(C56="F",INDEX(Barèmes!$A$4:$A$7,MATCH((YEAR($B56)),Barèmes!$B$4:$B$7,-1)),INDEX(Barèmes!$C$4:$C$7,MATCH((YEAR($B56)),Barèmes!$B$4:$B$7,-1))))</f>
        <v/>
      </c>
      <c r="G56" s="30"/>
      <c r="H56" s="28"/>
      <c r="I56" s="5"/>
      <c r="J56" s="5"/>
      <c r="K56" s="70" t="str">
        <f t="shared" si="0"/>
        <v/>
      </c>
    </row>
    <row r="57" spans="1:11" ht="15.75" x14ac:dyDescent="0.25">
      <c r="A57" s="31"/>
      <c r="B57" s="26"/>
      <c r="C57" s="29"/>
      <c r="D57" s="2"/>
      <c r="E57" s="4"/>
      <c r="F57" s="69" t="str">
        <f>IF(B57="","",IF(C57="F",INDEX(Barèmes!$A$4:$A$7,MATCH((YEAR($B57)),Barèmes!$B$4:$B$7,-1)),INDEX(Barèmes!$C$4:$C$7,MATCH((YEAR($B57)),Barèmes!$B$4:$B$7,-1))))</f>
        <v/>
      </c>
      <c r="G57" s="30"/>
      <c r="H57" s="28"/>
      <c r="I57" s="5"/>
      <c r="J57" s="5"/>
      <c r="K57" s="70" t="str">
        <f t="shared" si="0"/>
        <v/>
      </c>
    </row>
    <row r="58" spans="1:11" ht="15.75" x14ac:dyDescent="0.25">
      <c r="A58" s="31"/>
      <c r="B58" s="26"/>
      <c r="C58" s="29"/>
      <c r="D58" s="2"/>
      <c r="E58" s="4"/>
      <c r="F58" s="69" t="str">
        <f>IF(B58="","",IF(C58="F",INDEX(Barèmes!$A$4:$A$7,MATCH((YEAR($B58)),Barèmes!$B$4:$B$7,-1)),INDEX(Barèmes!$C$4:$C$7,MATCH((YEAR($B58)),Barèmes!$B$4:$B$7,-1))))</f>
        <v/>
      </c>
      <c r="G58" s="30"/>
      <c r="H58" s="28"/>
      <c r="I58" s="5"/>
      <c r="J58" s="27"/>
      <c r="K58" s="70" t="str">
        <f t="shared" si="0"/>
        <v/>
      </c>
    </row>
    <row r="59" spans="1:11" ht="15.75" x14ac:dyDescent="0.25">
      <c r="A59" s="31"/>
      <c r="B59" s="26"/>
      <c r="C59" s="29"/>
      <c r="D59" s="2"/>
      <c r="E59" s="4"/>
      <c r="F59" s="69" t="str">
        <f>IF(B59="","",IF(C59="F",INDEX(Barèmes!$A$4:$A$7,MATCH((YEAR($B59)),Barèmes!$B$4:$B$7,-1)),INDEX(Barèmes!$C$4:$C$7,MATCH((YEAR($B59)),Barèmes!$B$4:$B$7,-1))))</f>
        <v/>
      </c>
      <c r="G59" s="30"/>
      <c r="H59" s="28"/>
      <c r="I59" s="5"/>
      <c r="J59" s="27"/>
      <c r="K59" s="70" t="str">
        <f t="shared" si="0"/>
        <v/>
      </c>
    </row>
    <row r="60" spans="1:11" ht="15.75" x14ac:dyDescent="0.25">
      <c r="A60" s="31"/>
      <c r="B60" s="26"/>
      <c r="C60" s="29"/>
      <c r="D60" s="2"/>
      <c r="E60" s="4"/>
      <c r="F60" s="69" t="str">
        <f>IF(B60="","",IF(C60="F",INDEX(Barèmes!$A$4:$A$7,MATCH((YEAR($B60)),Barèmes!$B$4:$B$7,-1)),INDEX(Barèmes!$C$4:$C$7,MATCH((YEAR($B60)),Barèmes!$B$4:$B$7,-1))))</f>
        <v/>
      </c>
      <c r="G60" s="30"/>
      <c r="H60" s="28"/>
      <c r="I60" s="5"/>
      <c r="J60" s="27"/>
      <c r="K60" s="70" t="str">
        <f t="shared" si="0"/>
        <v/>
      </c>
    </row>
    <row r="61" spans="1:11" ht="15.75" x14ac:dyDescent="0.25">
      <c r="A61" s="31"/>
      <c r="B61" s="26"/>
      <c r="C61" s="29"/>
      <c r="D61" s="2"/>
      <c r="E61" s="4"/>
      <c r="F61" s="69" t="str">
        <f>IF(B61="","",IF(C61="F",INDEX(Barèmes!$A$4:$A$7,MATCH((YEAR($B61)),Barèmes!$B$4:$B$7,-1)),INDEX(Barèmes!$C$4:$C$7,MATCH((YEAR($B61)),Barèmes!$B$4:$B$7,-1))))</f>
        <v/>
      </c>
      <c r="G61" s="30"/>
      <c r="H61" s="28"/>
      <c r="I61" s="5"/>
      <c r="J61" s="27"/>
      <c r="K61" s="70" t="str">
        <f t="shared" si="0"/>
        <v/>
      </c>
    </row>
    <row r="62" spans="1:11" ht="15.75" x14ac:dyDescent="0.25">
      <c r="A62" s="31"/>
      <c r="B62" s="26"/>
      <c r="C62" s="29"/>
      <c r="D62" s="2"/>
      <c r="E62" s="4"/>
      <c r="F62" s="69" t="str">
        <f>IF(B62="","",IF(C62="F",INDEX(Barèmes!$A$4:$A$7,MATCH((YEAR($B62)),Barèmes!$B$4:$B$7,-1)),INDEX(Barèmes!$C$4:$C$7,MATCH((YEAR($B62)),Barèmes!$B$4:$B$7,-1))))</f>
        <v/>
      </c>
      <c r="G62" s="30"/>
      <c r="H62" s="28"/>
      <c r="I62" s="5"/>
      <c r="J62" s="27"/>
      <c r="K62" s="70" t="str">
        <f t="shared" si="0"/>
        <v/>
      </c>
    </row>
    <row r="63" spans="1:11" ht="15.75" x14ac:dyDescent="0.25">
      <c r="A63" s="31"/>
      <c r="B63" s="26"/>
      <c r="C63" s="29"/>
      <c r="D63" s="2"/>
      <c r="E63" s="4"/>
      <c r="F63" s="69" t="str">
        <f>IF(B63="","",IF(C63="F",INDEX(Barèmes!$A$4:$A$7,MATCH((YEAR($B63)),Barèmes!$B$4:$B$7,-1)),INDEX(Barèmes!$C$4:$C$7,MATCH((YEAR($B63)),Barèmes!$B$4:$B$7,-1))))</f>
        <v/>
      </c>
      <c r="G63" s="30"/>
      <c r="H63" s="28"/>
      <c r="I63" s="5"/>
      <c r="J63" s="27"/>
      <c r="K63" s="70" t="str">
        <f t="shared" si="0"/>
        <v/>
      </c>
    </row>
    <row r="64" spans="1:11" ht="15.75" x14ac:dyDescent="0.25">
      <c r="A64" s="31"/>
      <c r="B64" s="26"/>
      <c r="C64" s="29"/>
      <c r="D64" s="2"/>
      <c r="E64" s="4"/>
      <c r="F64" s="69" t="str">
        <f>IF(B64="","",IF(C64="F",INDEX(Barèmes!$A$4:$A$7,MATCH((YEAR($B64)),Barèmes!$B$4:$B$7,-1)),INDEX(Barèmes!$C$4:$C$7,MATCH((YEAR($B64)),Barèmes!$B$4:$B$7,-1))))</f>
        <v/>
      </c>
      <c r="G64" s="30"/>
      <c r="H64" s="28"/>
      <c r="I64" s="5"/>
      <c r="J64" s="27"/>
      <c r="K64" s="70" t="str">
        <f t="shared" si="0"/>
        <v/>
      </c>
    </row>
    <row r="65" spans="1:11" ht="15.75" x14ac:dyDescent="0.25">
      <c r="A65" s="31"/>
      <c r="B65" s="26"/>
      <c r="C65" s="29"/>
      <c r="D65" s="2"/>
      <c r="E65" s="4"/>
      <c r="F65" s="69" t="str">
        <f>IF(B65="","",IF(C65="F",INDEX(Barèmes!$A$4:$A$7,MATCH((YEAR($B65)),Barèmes!$B$4:$B$7,-1)),INDEX(Barèmes!$C$4:$C$7,MATCH((YEAR($B65)),Barèmes!$B$4:$B$7,-1))))</f>
        <v/>
      </c>
      <c r="G65" s="30"/>
      <c r="H65" s="28"/>
      <c r="I65" s="5"/>
      <c r="J65" s="27"/>
      <c r="K65" s="70" t="str">
        <f t="shared" si="0"/>
        <v/>
      </c>
    </row>
    <row r="66" spans="1:11" ht="15.75" x14ac:dyDescent="0.25">
      <c r="A66" s="31"/>
      <c r="B66" s="26"/>
      <c r="C66" s="29"/>
      <c r="D66" s="2"/>
      <c r="E66" s="4"/>
      <c r="F66" s="69" t="str">
        <f>IF(B66="","",IF(C66="F",INDEX(Barèmes!$A$4:$A$7,MATCH((YEAR($B66)),Barèmes!$B$4:$B$7,-1)),INDEX(Barèmes!$C$4:$C$7,MATCH((YEAR($B66)),Barèmes!$B$4:$B$7,-1))))</f>
        <v/>
      </c>
      <c r="G66" s="30"/>
      <c r="H66" s="28"/>
      <c r="I66" s="5"/>
      <c r="J66" s="27"/>
      <c r="K66" s="70" t="str">
        <f t="shared" si="0"/>
        <v/>
      </c>
    </row>
    <row r="67" spans="1:11" ht="15.75" x14ac:dyDescent="0.25">
      <c r="A67" s="31"/>
      <c r="B67" s="26"/>
      <c r="C67" s="29"/>
      <c r="D67" s="2"/>
      <c r="E67" s="4"/>
      <c r="F67" s="69" t="str">
        <f>IF(B67="","",IF(C67="F",INDEX(Barèmes!$A$4:$A$7,MATCH((YEAR($B67)),Barèmes!$B$4:$B$7,-1)),INDEX(Barèmes!$C$4:$C$7,MATCH((YEAR($B67)),Barèmes!$B$4:$B$7,-1))))</f>
        <v/>
      </c>
      <c r="G67" s="30"/>
      <c r="H67" s="28"/>
      <c r="I67" s="5"/>
      <c r="J67" s="27"/>
      <c r="K67" s="70" t="str">
        <f t="shared" si="0"/>
        <v/>
      </c>
    </row>
    <row r="68" spans="1:11" ht="15.75" x14ac:dyDescent="0.25">
      <c r="A68" s="31"/>
      <c r="B68" s="26"/>
      <c r="C68" s="29"/>
      <c r="D68" s="2"/>
      <c r="E68" s="4"/>
      <c r="F68" s="69" t="str">
        <f>IF(B68="","",IF(C68="F",INDEX(Barèmes!$A$4:$A$7,MATCH((YEAR($B68)),Barèmes!$B$4:$B$7,-1)),INDEX(Barèmes!$C$4:$C$7,MATCH((YEAR($B68)),Barèmes!$B$4:$B$7,-1))))</f>
        <v/>
      </c>
      <c r="G68" s="30"/>
      <c r="H68" s="28"/>
      <c r="I68" s="5"/>
      <c r="J68" s="27"/>
      <c r="K68" s="70" t="str">
        <f t="shared" ref="K68:K131" si="1">IF(F68="","",IF(AND(I68="oui",OR(G68="esp (15)",G68="chq (15)")),"oui (15)",IF(AND(I68="oui",OR(G68="esp (20)",G68="chq (20)")),"oui (20)",IF(AND(I68="oui",G68="Gratuité"),"Gratuité",IF(AND(I68="oui",OR(G68="esp (8)",G68="chq (8)")),"oui (8)","non")))))</f>
        <v/>
      </c>
    </row>
    <row r="69" spans="1:11" ht="15.75" x14ac:dyDescent="0.25">
      <c r="A69" s="31"/>
      <c r="B69" s="26"/>
      <c r="C69" s="29"/>
      <c r="D69" s="2"/>
      <c r="E69" s="4"/>
      <c r="F69" s="69" t="str">
        <f>IF(B69="","",IF(C69="F",INDEX(Barèmes!$A$4:$A$7,MATCH((YEAR($B69)),Barèmes!$B$4:$B$7,-1)),INDEX(Barèmes!$C$4:$C$7,MATCH((YEAR($B69)),Barèmes!$B$4:$B$7,-1))))</f>
        <v/>
      </c>
      <c r="G69" s="30"/>
      <c r="H69" s="28"/>
      <c r="I69" s="5"/>
      <c r="J69" s="27"/>
      <c r="K69" s="70" t="str">
        <f t="shared" si="1"/>
        <v/>
      </c>
    </row>
    <row r="70" spans="1:11" ht="15.75" x14ac:dyDescent="0.25">
      <c r="A70" s="31"/>
      <c r="B70" s="26"/>
      <c r="C70" s="29"/>
      <c r="D70" s="2"/>
      <c r="E70" s="4"/>
      <c r="F70" s="69" t="str">
        <f>IF(B70="","",IF(C70="F",INDEX(Barèmes!$A$4:$A$7,MATCH((YEAR($B70)),Barèmes!$B$4:$B$7,-1)),INDEX(Barèmes!$C$4:$C$7,MATCH((YEAR($B70)),Barèmes!$B$4:$B$7,-1))))</f>
        <v/>
      </c>
      <c r="G70" s="30"/>
      <c r="H70" s="28"/>
      <c r="I70" s="5"/>
      <c r="J70" s="27"/>
      <c r="K70" s="70" t="str">
        <f t="shared" si="1"/>
        <v/>
      </c>
    </row>
    <row r="71" spans="1:11" ht="15.75" x14ac:dyDescent="0.25">
      <c r="A71" s="31"/>
      <c r="B71" s="26"/>
      <c r="C71" s="29"/>
      <c r="D71" s="2"/>
      <c r="E71" s="4"/>
      <c r="F71" s="69" t="str">
        <f>IF(B71="","",IF(C71="F",INDEX(Barèmes!$A$4:$A$7,MATCH((YEAR($B71)),Barèmes!$B$4:$B$7,-1)),INDEX(Barèmes!$C$4:$C$7,MATCH((YEAR($B71)),Barèmes!$B$4:$B$7,-1))))</f>
        <v/>
      </c>
      <c r="G71" s="30"/>
      <c r="H71" s="28"/>
      <c r="I71" s="5"/>
      <c r="J71" s="27"/>
      <c r="K71" s="70" t="str">
        <f t="shared" si="1"/>
        <v/>
      </c>
    </row>
    <row r="72" spans="1:11" ht="15.75" x14ac:dyDescent="0.25">
      <c r="A72" s="31"/>
      <c r="B72" s="26"/>
      <c r="C72" s="29"/>
      <c r="D72" s="2"/>
      <c r="E72" s="4"/>
      <c r="F72" s="69" t="str">
        <f>IF(B72="","",IF(C72="F",INDEX(Barèmes!$A$4:$A$7,MATCH((YEAR($B72)),Barèmes!$B$4:$B$7,-1)),INDEX(Barèmes!$C$4:$C$7,MATCH((YEAR($B72)),Barèmes!$B$4:$B$7,-1))))</f>
        <v/>
      </c>
      <c r="G72" s="30"/>
      <c r="H72" s="28"/>
      <c r="I72" s="5"/>
      <c r="J72" s="27"/>
      <c r="K72" s="70" t="str">
        <f t="shared" si="1"/>
        <v/>
      </c>
    </row>
    <row r="73" spans="1:11" ht="15.75" x14ac:dyDescent="0.25">
      <c r="A73" s="31"/>
      <c r="B73" s="26"/>
      <c r="C73" s="29"/>
      <c r="D73" s="2"/>
      <c r="E73" s="4"/>
      <c r="F73" s="69" t="str">
        <f>IF(B73="","",IF(C73="F",INDEX(Barèmes!$A$4:$A$7,MATCH((YEAR($B73)),Barèmes!$B$4:$B$7,-1)),INDEX(Barèmes!$C$4:$C$7,MATCH((YEAR($B73)),Barèmes!$B$4:$B$7,-1))))</f>
        <v/>
      </c>
      <c r="G73" s="30"/>
      <c r="H73" s="28"/>
      <c r="I73" s="5"/>
      <c r="J73" s="27"/>
      <c r="K73" s="70" t="str">
        <f t="shared" si="1"/>
        <v/>
      </c>
    </row>
    <row r="74" spans="1:11" ht="15.75" x14ac:dyDescent="0.25">
      <c r="A74" s="31"/>
      <c r="B74" s="26"/>
      <c r="C74" s="29"/>
      <c r="D74" s="2"/>
      <c r="E74" s="4"/>
      <c r="F74" s="69" t="str">
        <f>IF(B74="","",IF(C74="F",INDEX(Barèmes!$A$4:$A$7,MATCH((YEAR($B74)),Barèmes!$B$4:$B$7,-1)),INDEX(Barèmes!$C$4:$C$7,MATCH((YEAR($B74)),Barèmes!$B$4:$B$7,-1))))</f>
        <v/>
      </c>
      <c r="G74" s="30"/>
      <c r="H74" s="28"/>
      <c r="I74" s="5"/>
      <c r="J74" s="27"/>
      <c r="K74" s="70" t="str">
        <f t="shared" si="1"/>
        <v/>
      </c>
    </row>
    <row r="75" spans="1:11" ht="15.75" x14ac:dyDescent="0.25">
      <c r="A75" s="31"/>
      <c r="B75" s="26"/>
      <c r="C75" s="29"/>
      <c r="D75" s="2"/>
      <c r="E75" s="4"/>
      <c r="F75" s="69" t="str">
        <f>IF(B75="","",IF(C75="F",INDEX(Barèmes!$A$4:$A$7,MATCH((YEAR($B75)),Barèmes!$B$4:$B$7,-1)),INDEX(Barèmes!$C$4:$C$7,MATCH((YEAR($B75)),Barèmes!$B$4:$B$7,-1))))</f>
        <v/>
      </c>
      <c r="G75" s="30"/>
      <c r="H75" s="28"/>
      <c r="I75" s="5"/>
      <c r="J75" s="27"/>
      <c r="K75" s="70" t="str">
        <f t="shared" si="1"/>
        <v/>
      </c>
    </row>
    <row r="76" spans="1:11" ht="15.75" x14ac:dyDescent="0.25">
      <c r="A76" s="31"/>
      <c r="B76" s="26"/>
      <c r="C76" s="29"/>
      <c r="D76" s="2"/>
      <c r="E76" s="4"/>
      <c r="F76" s="69" t="str">
        <f>IF(B76="","",IF(C76="F",INDEX(Barèmes!$A$4:$A$7,MATCH((YEAR($B76)),Barèmes!$B$4:$B$7,-1)),INDEX(Barèmes!$C$4:$C$7,MATCH((YEAR($B76)),Barèmes!$B$4:$B$7,-1))))</f>
        <v/>
      </c>
      <c r="G76" s="30"/>
      <c r="H76" s="28"/>
      <c r="I76" s="5"/>
      <c r="J76" s="27"/>
      <c r="K76" s="70" t="str">
        <f t="shared" si="1"/>
        <v/>
      </c>
    </row>
    <row r="77" spans="1:11" ht="15.75" x14ac:dyDescent="0.25">
      <c r="A77" s="31"/>
      <c r="B77" s="26"/>
      <c r="C77" s="29"/>
      <c r="D77" s="2"/>
      <c r="E77" s="4"/>
      <c r="F77" s="69" t="str">
        <f>IF(B77="","",IF(C77="F",INDEX(Barèmes!$A$4:$A$7,MATCH((YEAR($B77)),Barèmes!$B$4:$B$7,-1)),INDEX(Barèmes!$C$4:$C$7,MATCH((YEAR($B77)),Barèmes!$B$4:$B$7,-1))))</f>
        <v/>
      </c>
      <c r="G77" s="30"/>
      <c r="H77" s="28"/>
      <c r="I77" s="5"/>
      <c r="J77" s="27"/>
      <c r="K77" s="70" t="str">
        <f t="shared" si="1"/>
        <v/>
      </c>
    </row>
    <row r="78" spans="1:11" ht="15.75" x14ac:dyDescent="0.25">
      <c r="A78" s="31"/>
      <c r="B78" s="26"/>
      <c r="C78" s="29"/>
      <c r="D78" s="2"/>
      <c r="E78" s="4"/>
      <c r="F78" s="69" t="str">
        <f>IF(B78="","",IF(C78="F",INDEX(Barèmes!$A$4:$A$7,MATCH((YEAR($B78)),Barèmes!$B$4:$B$7,-1)),INDEX(Barèmes!$C$4:$C$7,MATCH((YEAR($B78)),Barèmes!$B$4:$B$7,-1))))</f>
        <v/>
      </c>
      <c r="G78" s="30"/>
      <c r="H78" s="28"/>
      <c r="I78" s="5"/>
      <c r="J78" s="27"/>
      <c r="K78" s="70" t="str">
        <f t="shared" si="1"/>
        <v/>
      </c>
    </row>
    <row r="79" spans="1:11" ht="15.75" x14ac:dyDescent="0.25">
      <c r="A79" s="31"/>
      <c r="B79" s="26"/>
      <c r="C79" s="29"/>
      <c r="D79" s="2"/>
      <c r="E79" s="4"/>
      <c r="F79" s="69" t="str">
        <f>IF(B79="","",IF(C79="F",INDEX(Barèmes!$A$4:$A$7,MATCH((YEAR($B79)),Barèmes!$B$4:$B$7,-1)),INDEX(Barèmes!$C$4:$C$7,MATCH((YEAR($B79)),Barèmes!$B$4:$B$7,-1))))</f>
        <v/>
      </c>
      <c r="G79" s="30"/>
      <c r="H79" s="28"/>
      <c r="I79" s="5"/>
      <c r="J79" s="27"/>
      <c r="K79" s="70" t="str">
        <f t="shared" si="1"/>
        <v/>
      </c>
    </row>
    <row r="80" spans="1:11" ht="15.75" x14ac:dyDescent="0.25">
      <c r="A80" s="31"/>
      <c r="B80" s="26"/>
      <c r="C80" s="29"/>
      <c r="D80" s="2"/>
      <c r="E80" s="4"/>
      <c r="F80" s="69" t="str">
        <f>IF(B80="","",IF(C80="F",INDEX(Barèmes!$A$4:$A$7,MATCH((YEAR($B80)),Barèmes!$B$4:$B$7,-1)),INDEX(Barèmes!$C$4:$C$7,MATCH((YEAR($B80)),Barèmes!$B$4:$B$7,-1))))</f>
        <v/>
      </c>
      <c r="G80" s="30"/>
      <c r="H80" s="28"/>
      <c r="I80" s="5"/>
      <c r="J80" s="27"/>
      <c r="K80" s="70" t="str">
        <f t="shared" si="1"/>
        <v/>
      </c>
    </row>
    <row r="81" spans="1:11" ht="15.75" x14ac:dyDescent="0.25">
      <c r="A81" s="31"/>
      <c r="B81" s="26"/>
      <c r="C81" s="29"/>
      <c r="D81" s="2"/>
      <c r="E81" s="4"/>
      <c r="F81" s="69" t="str">
        <f>IF(B81="","",IF(C81="F",INDEX(Barèmes!$A$4:$A$7,MATCH((YEAR($B81)),Barèmes!$B$4:$B$7,-1)),INDEX(Barèmes!$C$4:$C$7,MATCH((YEAR($B81)),Barèmes!$B$4:$B$7,-1))))</f>
        <v/>
      </c>
      <c r="G81" s="30"/>
      <c r="H81" s="28"/>
      <c r="I81" s="5"/>
      <c r="J81" s="27"/>
      <c r="K81" s="70" t="str">
        <f t="shared" si="1"/>
        <v/>
      </c>
    </row>
    <row r="82" spans="1:11" ht="15.75" x14ac:dyDescent="0.25">
      <c r="A82" s="31"/>
      <c r="B82" s="26"/>
      <c r="C82" s="29"/>
      <c r="D82" s="2"/>
      <c r="E82" s="4"/>
      <c r="F82" s="69" t="str">
        <f>IF(B82="","",IF(C82="F",INDEX(Barèmes!$A$4:$A$7,MATCH((YEAR($B82)),Barèmes!$B$4:$B$7,-1)),INDEX(Barèmes!$C$4:$C$7,MATCH((YEAR($B82)),Barèmes!$B$4:$B$7,-1))))</f>
        <v/>
      </c>
      <c r="G82" s="30"/>
      <c r="H82" s="28"/>
      <c r="I82" s="5"/>
      <c r="J82" s="27"/>
      <c r="K82" s="70" t="str">
        <f t="shared" si="1"/>
        <v/>
      </c>
    </row>
    <row r="83" spans="1:11" ht="15.75" x14ac:dyDescent="0.25">
      <c r="A83" s="31"/>
      <c r="B83" s="26"/>
      <c r="C83" s="29"/>
      <c r="D83" s="2"/>
      <c r="E83" s="4"/>
      <c r="F83" s="69" t="str">
        <f>IF(B83="","",IF(C83="F",INDEX(Barèmes!$A$4:$A$7,MATCH((YEAR($B83)),Barèmes!$B$4:$B$7,-1)),INDEX(Barèmes!$C$4:$C$7,MATCH((YEAR($B83)),Barèmes!$B$4:$B$7,-1))))</f>
        <v/>
      </c>
      <c r="G83" s="30"/>
      <c r="H83" s="28"/>
      <c r="I83" s="5"/>
      <c r="J83" s="27"/>
      <c r="K83" s="70" t="str">
        <f t="shared" si="1"/>
        <v/>
      </c>
    </row>
    <row r="84" spans="1:11" ht="15.75" x14ac:dyDescent="0.25">
      <c r="A84" s="31"/>
      <c r="B84" s="26"/>
      <c r="C84" s="29"/>
      <c r="D84" s="2"/>
      <c r="E84" s="4"/>
      <c r="F84" s="69" t="str">
        <f>IF(B84="","",IF(C84="F",INDEX(Barèmes!$A$4:$A$7,MATCH((YEAR($B84)),Barèmes!$B$4:$B$7,-1)),INDEX(Barèmes!$C$4:$C$7,MATCH((YEAR($B84)),Barèmes!$B$4:$B$7,-1))))</f>
        <v/>
      </c>
      <c r="G84" s="30"/>
      <c r="H84" s="28"/>
      <c r="I84" s="5"/>
      <c r="J84" s="27"/>
      <c r="K84" s="70" t="str">
        <f t="shared" si="1"/>
        <v/>
      </c>
    </row>
    <row r="85" spans="1:11" ht="15.75" x14ac:dyDescent="0.25">
      <c r="A85" s="31"/>
      <c r="B85" s="26"/>
      <c r="C85" s="29"/>
      <c r="D85" s="2"/>
      <c r="E85" s="4"/>
      <c r="F85" s="69" t="str">
        <f>IF(B85="","",IF(C85="F",INDEX(Barèmes!$A$4:$A$7,MATCH((YEAR($B85)),Barèmes!$B$4:$B$7,-1)),INDEX(Barèmes!$C$4:$C$7,MATCH((YEAR($B85)),Barèmes!$B$4:$B$7,-1))))</f>
        <v/>
      </c>
      <c r="G85" s="30"/>
      <c r="H85" s="28"/>
      <c r="I85" s="5"/>
      <c r="J85" s="27"/>
      <c r="K85" s="70" t="str">
        <f t="shared" si="1"/>
        <v/>
      </c>
    </row>
    <row r="86" spans="1:11" ht="15.75" x14ac:dyDescent="0.25">
      <c r="A86" s="31"/>
      <c r="B86" s="26"/>
      <c r="C86" s="29"/>
      <c r="D86" s="2"/>
      <c r="E86" s="4"/>
      <c r="F86" s="69" t="str">
        <f>IF(B86="","",IF(C86="F",INDEX(Barèmes!$A$4:$A$7,MATCH((YEAR($B86)),Barèmes!$B$4:$B$7,-1)),INDEX(Barèmes!$C$4:$C$7,MATCH((YEAR($B86)),Barèmes!$B$4:$B$7,-1))))</f>
        <v/>
      </c>
      <c r="G86" s="30"/>
      <c r="H86" s="28"/>
      <c r="I86" s="5"/>
      <c r="J86" s="27"/>
      <c r="K86" s="70" t="str">
        <f t="shared" si="1"/>
        <v/>
      </c>
    </row>
    <row r="87" spans="1:11" ht="15.75" x14ac:dyDescent="0.25">
      <c r="A87" s="31"/>
      <c r="B87" s="26"/>
      <c r="C87" s="29"/>
      <c r="D87" s="2"/>
      <c r="E87" s="4"/>
      <c r="F87" s="69" t="str">
        <f>IF(B87="","",IF(C87="F",INDEX(Barèmes!$A$4:$A$7,MATCH((YEAR($B87)),Barèmes!$B$4:$B$7,-1)),INDEX(Barèmes!$C$4:$C$7,MATCH((YEAR($B87)),Barèmes!$B$4:$B$7,-1))))</f>
        <v/>
      </c>
      <c r="G87" s="30"/>
      <c r="H87" s="28"/>
      <c r="I87" s="5"/>
      <c r="J87" s="27"/>
      <c r="K87" s="70" t="str">
        <f t="shared" si="1"/>
        <v/>
      </c>
    </row>
    <row r="88" spans="1:11" ht="15.75" x14ac:dyDescent="0.25">
      <c r="A88" s="31"/>
      <c r="B88" s="26"/>
      <c r="C88" s="29"/>
      <c r="D88" s="2"/>
      <c r="E88" s="4"/>
      <c r="F88" s="69" t="str">
        <f>IF(B88="","",IF(C88="F",INDEX(Barèmes!$A$4:$A$7,MATCH((YEAR($B88)),Barèmes!$B$4:$B$7,-1)),INDEX(Barèmes!$C$4:$C$7,MATCH((YEAR($B88)),Barèmes!$B$4:$B$7,-1))))</f>
        <v/>
      </c>
      <c r="G88" s="30"/>
      <c r="H88" s="28"/>
      <c r="I88" s="5"/>
      <c r="J88" s="27"/>
      <c r="K88" s="70" t="str">
        <f t="shared" si="1"/>
        <v/>
      </c>
    </row>
    <row r="89" spans="1:11" ht="15.75" x14ac:dyDescent="0.25">
      <c r="A89" s="31"/>
      <c r="B89" s="26"/>
      <c r="C89" s="29"/>
      <c r="D89" s="2"/>
      <c r="E89" s="4"/>
      <c r="F89" s="69" t="str">
        <f>IF(B89="","",IF(C89="F",INDEX(Barèmes!$A$4:$A$7,MATCH((YEAR($B89)),Barèmes!$B$4:$B$7,-1)),INDEX(Barèmes!$C$4:$C$7,MATCH((YEAR($B89)),Barèmes!$B$4:$B$7,-1))))</f>
        <v/>
      </c>
      <c r="G89" s="30"/>
      <c r="H89" s="28"/>
      <c r="I89" s="5"/>
      <c r="J89" s="27"/>
      <c r="K89" s="70" t="str">
        <f t="shared" si="1"/>
        <v/>
      </c>
    </row>
    <row r="90" spans="1:11" ht="15.75" x14ac:dyDescent="0.25">
      <c r="A90" s="31"/>
      <c r="B90" s="26"/>
      <c r="C90" s="29"/>
      <c r="D90" s="2"/>
      <c r="E90" s="4"/>
      <c r="F90" s="69" t="str">
        <f>IF(B90="","",IF(C90="F",INDEX(Barèmes!$A$4:$A$7,MATCH((YEAR($B90)),Barèmes!$B$4:$B$7,-1)),INDEX(Barèmes!$C$4:$C$7,MATCH((YEAR($B90)),Barèmes!$B$4:$B$7,-1))))</f>
        <v/>
      </c>
      <c r="G90" s="30"/>
      <c r="H90" s="28"/>
      <c r="I90" s="5"/>
      <c r="J90" s="27"/>
      <c r="K90" s="70" t="str">
        <f t="shared" si="1"/>
        <v/>
      </c>
    </row>
    <row r="91" spans="1:11" ht="15.75" x14ac:dyDescent="0.25">
      <c r="A91" s="31"/>
      <c r="B91" s="26"/>
      <c r="C91" s="29"/>
      <c r="D91" s="2"/>
      <c r="E91" s="4"/>
      <c r="F91" s="69" t="str">
        <f>IF(B91="","",IF(C91="F",INDEX(Barèmes!$A$4:$A$7,MATCH((YEAR($B91)),Barèmes!$B$4:$B$7,-1)),INDEX(Barèmes!$C$4:$C$7,MATCH((YEAR($B91)),Barèmes!$B$4:$B$7,-1))))</f>
        <v/>
      </c>
      <c r="G91" s="30"/>
      <c r="H91" s="28"/>
      <c r="I91" s="5"/>
      <c r="J91" s="27"/>
      <c r="K91" s="70" t="str">
        <f t="shared" si="1"/>
        <v/>
      </c>
    </row>
    <row r="92" spans="1:11" ht="15.75" x14ac:dyDescent="0.25">
      <c r="A92" s="31"/>
      <c r="B92" s="26"/>
      <c r="C92" s="29"/>
      <c r="D92" s="2"/>
      <c r="E92" s="4"/>
      <c r="F92" s="69" t="str">
        <f>IF(B92="","",IF(C92="F",INDEX(Barèmes!$A$4:$A$7,MATCH((YEAR($B92)),Barèmes!$B$4:$B$7,-1)),INDEX(Barèmes!$C$4:$C$7,MATCH((YEAR($B92)),Barèmes!$B$4:$B$7,-1))))</f>
        <v/>
      </c>
      <c r="G92" s="30"/>
      <c r="H92" s="28"/>
      <c r="I92" s="5"/>
      <c r="J92" s="27"/>
      <c r="K92" s="70" t="str">
        <f t="shared" si="1"/>
        <v/>
      </c>
    </row>
    <row r="93" spans="1:11" ht="15.75" x14ac:dyDescent="0.25">
      <c r="A93" s="31"/>
      <c r="B93" s="26"/>
      <c r="C93" s="29"/>
      <c r="D93" s="2"/>
      <c r="E93" s="4"/>
      <c r="F93" s="69" t="str">
        <f>IF(B93="","",IF(C93="F",INDEX(Barèmes!$A$4:$A$7,MATCH((YEAR($B93)),Barèmes!$B$4:$B$7,-1)),INDEX(Barèmes!$C$4:$C$7,MATCH((YEAR($B93)),Barèmes!$B$4:$B$7,-1))))</f>
        <v/>
      </c>
      <c r="G93" s="30"/>
      <c r="H93" s="28"/>
      <c r="I93" s="5"/>
      <c r="J93" s="27"/>
      <c r="K93" s="70" t="str">
        <f t="shared" si="1"/>
        <v/>
      </c>
    </row>
    <row r="94" spans="1:11" ht="15.75" x14ac:dyDescent="0.25">
      <c r="A94" s="31"/>
      <c r="B94" s="26"/>
      <c r="C94" s="29"/>
      <c r="D94" s="2"/>
      <c r="E94" s="4"/>
      <c r="F94" s="69" t="str">
        <f>IF(B94="","",IF(C94="F",INDEX(Barèmes!$A$4:$A$7,MATCH((YEAR($B94)),Barèmes!$B$4:$B$7,-1)),INDEX(Barèmes!$C$4:$C$7,MATCH((YEAR($B94)),Barèmes!$B$4:$B$7,-1))))</f>
        <v/>
      </c>
      <c r="G94" s="30"/>
      <c r="H94" s="28"/>
      <c r="I94" s="5"/>
      <c r="J94" s="27"/>
      <c r="K94" s="70" t="str">
        <f t="shared" si="1"/>
        <v/>
      </c>
    </row>
    <row r="95" spans="1:11" ht="15.75" x14ac:dyDescent="0.25">
      <c r="A95" s="31"/>
      <c r="B95" s="26"/>
      <c r="C95" s="29"/>
      <c r="D95" s="2"/>
      <c r="E95" s="4"/>
      <c r="F95" s="69" t="str">
        <f>IF(B95="","",IF(C95="F",INDEX(Barèmes!$A$4:$A$7,MATCH((YEAR($B95)),Barèmes!$B$4:$B$7,-1)),INDEX(Barèmes!$C$4:$C$7,MATCH((YEAR($B95)),Barèmes!$B$4:$B$7,-1))))</f>
        <v/>
      </c>
      <c r="G95" s="30"/>
      <c r="H95" s="28"/>
      <c r="I95" s="5"/>
      <c r="J95" s="27"/>
      <c r="K95" s="70" t="str">
        <f t="shared" si="1"/>
        <v/>
      </c>
    </row>
    <row r="96" spans="1:11" ht="15.75" x14ac:dyDescent="0.25">
      <c r="A96" s="31"/>
      <c r="B96" s="26"/>
      <c r="C96" s="29"/>
      <c r="D96" s="2"/>
      <c r="E96" s="4"/>
      <c r="F96" s="69" t="str">
        <f>IF(B96="","",IF(C96="F",INDEX(Barèmes!$A$4:$A$7,MATCH((YEAR($B96)),Barèmes!$B$4:$B$7,-1)),INDEX(Barèmes!$C$4:$C$7,MATCH((YEAR($B96)),Barèmes!$B$4:$B$7,-1))))</f>
        <v/>
      </c>
      <c r="G96" s="30"/>
      <c r="H96" s="28"/>
      <c r="I96" s="5"/>
      <c r="J96" s="27"/>
      <c r="K96" s="70" t="str">
        <f t="shared" si="1"/>
        <v/>
      </c>
    </row>
    <row r="97" spans="1:11" ht="15.75" x14ac:dyDescent="0.25">
      <c r="A97" s="31"/>
      <c r="B97" s="26"/>
      <c r="C97" s="29"/>
      <c r="D97" s="2"/>
      <c r="E97" s="4"/>
      <c r="F97" s="69" t="str">
        <f>IF(B97="","",IF(C97="F",INDEX(Barèmes!$A$4:$A$7,MATCH((YEAR($B97)),Barèmes!$B$4:$B$7,-1)),INDEX(Barèmes!$C$4:$C$7,MATCH((YEAR($B97)),Barèmes!$B$4:$B$7,-1))))</f>
        <v/>
      </c>
      <c r="G97" s="30"/>
      <c r="H97" s="28"/>
      <c r="I97" s="5"/>
      <c r="J97" s="27"/>
      <c r="K97" s="70" t="str">
        <f t="shared" si="1"/>
        <v/>
      </c>
    </row>
    <row r="98" spans="1:11" ht="15.75" x14ac:dyDescent="0.25">
      <c r="A98" s="31"/>
      <c r="B98" s="26"/>
      <c r="C98" s="29"/>
      <c r="D98" s="2"/>
      <c r="E98" s="4"/>
      <c r="F98" s="69" t="str">
        <f>IF(B98="","",IF(C98="F",INDEX(Barèmes!$A$4:$A$7,MATCH((YEAR($B98)),Barèmes!$B$4:$B$7,-1)),INDEX(Barèmes!$C$4:$C$7,MATCH((YEAR($B98)),Barèmes!$B$4:$B$7,-1))))</f>
        <v/>
      </c>
      <c r="G98" s="30"/>
      <c r="H98" s="28"/>
      <c r="I98" s="5"/>
      <c r="J98" s="27"/>
      <c r="K98" s="70" t="str">
        <f t="shared" si="1"/>
        <v/>
      </c>
    </row>
    <row r="99" spans="1:11" ht="15.75" x14ac:dyDescent="0.25">
      <c r="A99" s="31"/>
      <c r="B99" s="26"/>
      <c r="C99" s="29"/>
      <c r="D99" s="2"/>
      <c r="E99" s="4"/>
      <c r="F99" s="69" t="str">
        <f>IF(B99="","",IF(C99="F",INDEX(Barèmes!$A$4:$A$7,MATCH((YEAR($B99)),Barèmes!$B$4:$B$7,-1)),INDEX(Barèmes!$C$4:$C$7,MATCH((YEAR($B99)),Barèmes!$B$4:$B$7,-1))))</f>
        <v/>
      </c>
      <c r="G99" s="30"/>
      <c r="H99" s="28"/>
      <c r="I99" s="5"/>
      <c r="J99" s="27"/>
      <c r="K99" s="70" t="str">
        <f t="shared" si="1"/>
        <v/>
      </c>
    </row>
    <row r="100" spans="1:11" ht="15.75" x14ac:dyDescent="0.25">
      <c r="A100" s="31"/>
      <c r="B100" s="26"/>
      <c r="C100" s="29"/>
      <c r="D100" s="2"/>
      <c r="E100" s="4"/>
      <c r="F100" s="69" t="str">
        <f>IF(B100="","",IF(C100="F",INDEX(Barèmes!$A$4:$A$7,MATCH((YEAR($B100)),Barèmes!$B$4:$B$7,-1)),INDEX(Barèmes!$C$4:$C$7,MATCH((YEAR($B100)),Barèmes!$B$4:$B$7,-1))))</f>
        <v/>
      </c>
      <c r="G100" s="30"/>
      <c r="H100" s="28"/>
      <c r="I100" s="5"/>
      <c r="J100" s="27"/>
      <c r="K100" s="70" t="str">
        <f t="shared" si="1"/>
        <v/>
      </c>
    </row>
    <row r="101" spans="1:11" ht="15.75" x14ac:dyDescent="0.25">
      <c r="A101" s="31"/>
      <c r="B101" s="26"/>
      <c r="C101" s="29"/>
      <c r="D101" s="2"/>
      <c r="E101" s="4"/>
      <c r="F101" s="69" t="str">
        <f>IF(B101="","",IF(C101="F",INDEX(Barèmes!$A$4:$A$7,MATCH((YEAR($B101)),Barèmes!$B$4:$B$7,-1)),INDEX(Barèmes!$C$4:$C$7,MATCH((YEAR($B101)),Barèmes!$B$4:$B$7,-1))))</f>
        <v/>
      </c>
      <c r="G101" s="30"/>
      <c r="H101" s="28"/>
      <c r="I101" s="5"/>
      <c r="J101" s="27"/>
      <c r="K101" s="70" t="str">
        <f t="shared" si="1"/>
        <v/>
      </c>
    </row>
    <row r="102" spans="1:11" ht="15.75" x14ac:dyDescent="0.25">
      <c r="A102" s="31"/>
      <c r="B102" s="26"/>
      <c r="C102" s="29"/>
      <c r="D102" s="2"/>
      <c r="E102" s="4"/>
      <c r="F102" s="69" t="str">
        <f>IF(B102="","",IF(C102="F",INDEX(Barèmes!$A$4:$A$7,MATCH((YEAR($B102)),Barèmes!$B$4:$B$7,-1)),INDEX(Barèmes!$C$4:$C$7,MATCH((YEAR($B102)),Barèmes!$B$4:$B$7,-1))))</f>
        <v/>
      </c>
      <c r="G102" s="30"/>
      <c r="H102" s="28"/>
      <c r="I102" s="5"/>
      <c r="J102" s="27"/>
      <c r="K102" s="70" t="str">
        <f t="shared" si="1"/>
        <v/>
      </c>
    </row>
    <row r="103" spans="1:11" ht="15.75" x14ac:dyDescent="0.25">
      <c r="A103" s="31"/>
      <c r="B103" s="26"/>
      <c r="C103" s="29"/>
      <c r="D103" s="2"/>
      <c r="E103" s="4"/>
      <c r="F103" s="69" t="str">
        <f>IF(B103="","",IF(C103="F",INDEX(Barèmes!$A$4:$A$7,MATCH((YEAR($B103)),Barèmes!$B$4:$B$7,-1)),INDEX(Barèmes!$C$4:$C$7,MATCH((YEAR($B103)),Barèmes!$B$4:$B$7,-1))))</f>
        <v/>
      </c>
      <c r="G103" s="30"/>
      <c r="H103" s="28"/>
      <c r="I103" s="5"/>
      <c r="J103" s="27"/>
      <c r="K103" s="70" t="str">
        <f t="shared" si="1"/>
        <v/>
      </c>
    </row>
    <row r="104" spans="1:11" ht="15.75" x14ac:dyDescent="0.25">
      <c r="A104" s="31"/>
      <c r="B104" s="26"/>
      <c r="C104" s="29"/>
      <c r="D104" s="2"/>
      <c r="E104" s="4"/>
      <c r="F104" s="69" t="str">
        <f>IF(B104="","",IF(C104="F",INDEX(Barèmes!$A$4:$A$7,MATCH((YEAR($B104)),Barèmes!$B$4:$B$7,-1)),INDEX(Barèmes!$C$4:$C$7,MATCH((YEAR($B104)),Barèmes!$B$4:$B$7,-1))))</f>
        <v/>
      </c>
      <c r="G104" s="30"/>
      <c r="H104" s="28"/>
      <c r="I104" s="5"/>
      <c r="J104" s="27"/>
      <c r="K104" s="70" t="str">
        <f t="shared" si="1"/>
        <v/>
      </c>
    </row>
    <row r="105" spans="1:11" ht="15.75" x14ac:dyDescent="0.25">
      <c r="A105" s="31"/>
      <c r="B105" s="26"/>
      <c r="C105" s="29"/>
      <c r="D105" s="2"/>
      <c r="E105" s="4"/>
      <c r="F105" s="69" t="str">
        <f>IF(B105="","",IF(C105="F",INDEX(Barèmes!$A$4:$A$7,MATCH((YEAR($B105)),Barèmes!$B$4:$B$7,-1)),INDEX(Barèmes!$C$4:$C$7,MATCH((YEAR($B105)),Barèmes!$B$4:$B$7,-1))))</f>
        <v/>
      </c>
      <c r="G105" s="30"/>
      <c r="H105" s="28"/>
      <c r="I105" s="5"/>
      <c r="J105" s="27"/>
      <c r="K105" s="70" t="str">
        <f t="shared" si="1"/>
        <v/>
      </c>
    </row>
    <row r="106" spans="1:11" ht="15.75" x14ac:dyDescent="0.25">
      <c r="A106" s="31"/>
      <c r="B106" s="26"/>
      <c r="C106" s="29"/>
      <c r="D106" s="2"/>
      <c r="E106" s="4"/>
      <c r="F106" s="69" t="str">
        <f>IF(B106="","",IF(C106="F",INDEX(Barèmes!$A$4:$A$7,MATCH((YEAR($B106)),Barèmes!$B$4:$B$7,-1)),INDEX(Barèmes!$C$4:$C$7,MATCH((YEAR($B106)),Barèmes!$B$4:$B$7,-1))))</f>
        <v/>
      </c>
      <c r="G106" s="30"/>
      <c r="H106" s="28"/>
      <c r="I106" s="5"/>
      <c r="J106" s="27"/>
      <c r="K106" s="70" t="str">
        <f t="shared" si="1"/>
        <v/>
      </c>
    </row>
    <row r="107" spans="1:11" ht="15.75" x14ac:dyDescent="0.25">
      <c r="A107" s="31"/>
      <c r="B107" s="26"/>
      <c r="C107" s="29"/>
      <c r="D107" s="2"/>
      <c r="E107" s="4"/>
      <c r="F107" s="69" t="str">
        <f>IF(B107="","",IF(C107="F",INDEX(Barèmes!$A$4:$A$7,MATCH((YEAR($B107)),Barèmes!$B$4:$B$7,-1)),INDEX(Barèmes!$C$4:$C$7,MATCH((YEAR($B107)),Barèmes!$B$4:$B$7,-1))))</f>
        <v/>
      </c>
      <c r="G107" s="30"/>
      <c r="H107" s="28"/>
      <c r="I107" s="5"/>
      <c r="J107" s="27"/>
      <c r="K107" s="70" t="str">
        <f t="shared" si="1"/>
        <v/>
      </c>
    </row>
    <row r="108" spans="1:11" ht="15.75" x14ac:dyDescent="0.25">
      <c r="A108" s="31"/>
      <c r="B108" s="26"/>
      <c r="C108" s="29"/>
      <c r="D108" s="2"/>
      <c r="E108" s="4"/>
      <c r="F108" s="69" t="str">
        <f>IF(B108="","",IF(C108="F",INDEX(Barèmes!$A$4:$A$7,MATCH((YEAR($B108)),Barèmes!$B$4:$B$7,-1)),INDEX(Barèmes!$C$4:$C$7,MATCH((YEAR($B108)),Barèmes!$B$4:$B$7,-1))))</f>
        <v/>
      </c>
      <c r="G108" s="30"/>
      <c r="H108" s="28"/>
      <c r="I108" s="5"/>
      <c r="J108" s="27"/>
      <c r="K108" s="70" t="str">
        <f t="shared" si="1"/>
        <v/>
      </c>
    </row>
    <row r="109" spans="1:11" ht="15.75" x14ac:dyDescent="0.25">
      <c r="A109" s="31"/>
      <c r="B109" s="26"/>
      <c r="C109" s="29"/>
      <c r="D109" s="2"/>
      <c r="E109" s="4"/>
      <c r="F109" s="69" t="str">
        <f>IF(B109="","",IF(C109="F",INDEX(Barèmes!$A$4:$A$7,MATCH((YEAR($B109)),Barèmes!$B$4:$B$7,-1)),INDEX(Barèmes!$C$4:$C$7,MATCH((YEAR($B109)),Barèmes!$B$4:$B$7,-1))))</f>
        <v/>
      </c>
      <c r="G109" s="30"/>
      <c r="H109" s="28"/>
      <c r="I109" s="5"/>
      <c r="J109" s="27"/>
      <c r="K109" s="70" t="str">
        <f t="shared" si="1"/>
        <v/>
      </c>
    </row>
    <row r="110" spans="1:11" ht="15.75" x14ac:dyDescent="0.25">
      <c r="A110" s="31"/>
      <c r="B110" s="26"/>
      <c r="C110" s="29"/>
      <c r="D110" s="2"/>
      <c r="E110" s="4"/>
      <c r="F110" s="69" t="str">
        <f>IF(B110="","",IF(C110="F",INDEX(Barèmes!$A$4:$A$7,MATCH((YEAR($B110)),Barèmes!$B$4:$B$7,-1)),INDEX(Barèmes!$C$4:$C$7,MATCH((YEAR($B110)),Barèmes!$B$4:$B$7,-1))))</f>
        <v/>
      </c>
      <c r="G110" s="30"/>
      <c r="H110" s="28"/>
      <c r="I110" s="5"/>
      <c r="J110" s="27"/>
      <c r="K110" s="70" t="str">
        <f t="shared" si="1"/>
        <v/>
      </c>
    </row>
    <row r="111" spans="1:11" ht="15.75" x14ac:dyDescent="0.25">
      <c r="A111" s="31"/>
      <c r="B111" s="26"/>
      <c r="C111" s="29"/>
      <c r="D111" s="2"/>
      <c r="E111" s="4"/>
      <c r="F111" s="69" t="str">
        <f>IF(B111="","",IF(C111="F",INDEX(Barèmes!$A$4:$A$7,MATCH((YEAR($B111)),Barèmes!$B$4:$B$7,-1)),INDEX(Barèmes!$C$4:$C$7,MATCH((YEAR($B111)),Barèmes!$B$4:$B$7,-1))))</f>
        <v/>
      </c>
      <c r="G111" s="30"/>
      <c r="H111" s="28"/>
      <c r="I111" s="5"/>
      <c r="J111" s="27"/>
      <c r="K111" s="70" t="str">
        <f t="shared" si="1"/>
        <v/>
      </c>
    </row>
    <row r="112" spans="1:11" ht="15.75" x14ac:dyDescent="0.25">
      <c r="A112" s="31"/>
      <c r="B112" s="26"/>
      <c r="C112" s="29"/>
      <c r="D112" s="2"/>
      <c r="E112" s="4"/>
      <c r="F112" s="69" t="str">
        <f>IF(B112="","",IF(C112="F",INDEX(Barèmes!$A$4:$A$7,MATCH((YEAR($B112)),Barèmes!$B$4:$B$7,-1)),INDEX(Barèmes!$C$4:$C$7,MATCH((YEAR($B112)),Barèmes!$B$4:$B$7,-1))))</f>
        <v/>
      </c>
      <c r="G112" s="30"/>
      <c r="H112" s="28"/>
      <c r="I112" s="5"/>
      <c r="J112" s="27"/>
      <c r="K112" s="70" t="str">
        <f t="shared" si="1"/>
        <v/>
      </c>
    </row>
    <row r="113" spans="1:11" ht="15.75" x14ac:dyDescent="0.25">
      <c r="A113" s="31"/>
      <c r="B113" s="26"/>
      <c r="C113" s="29"/>
      <c r="D113" s="2"/>
      <c r="E113" s="4"/>
      <c r="F113" s="69" t="str">
        <f>IF(B113="","",IF(C113="F",INDEX(Barèmes!$A$4:$A$7,MATCH((YEAR($B113)),Barèmes!$B$4:$B$7,-1)),INDEX(Barèmes!$C$4:$C$7,MATCH((YEAR($B113)),Barèmes!$B$4:$B$7,-1))))</f>
        <v/>
      </c>
      <c r="G113" s="30"/>
      <c r="H113" s="28"/>
      <c r="I113" s="5"/>
      <c r="J113" s="27"/>
      <c r="K113" s="70" t="str">
        <f t="shared" si="1"/>
        <v/>
      </c>
    </row>
    <row r="114" spans="1:11" ht="15.75" x14ac:dyDescent="0.25">
      <c r="A114" s="31"/>
      <c r="B114" s="26"/>
      <c r="C114" s="29"/>
      <c r="D114" s="2"/>
      <c r="E114" s="4"/>
      <c r="F114" s="69" t="str">
        <f>IF(B114="","",IF(C114="F",INDEX(Barèmes!$A$4:$A$7,MATCH((YEAR($B114)),Barèmes!$B$4:$B$7,-1)),INDEX(Barèmes!$C$4:$C$7,MATCH((YEAR($B114)),Barèmes!$B$4:$B$7,-1))))</f>
        <v/>
      </c>
      <c r="G114" s="30"/>
      <c r="H114" s="28"/>
      <c r="I114" s="5"/>
      <c r="J114" s="27"/>
      <c r="K114" s="70" t="str">
        <f t="shared" si="1"/>
        <v/>
      </c>
    </row>
    <row r="115" spans="1:11" ht="15.75" x14ac:dyDescent="0.25">
      <c r="A115" s="31"/>
      <c r="B115" s="26"/>
      <c r="C115" s="29"/>
      <c r="D115" s="2"/>
      <c r="E115" s="4"/>
      <c r="F115" s="69" t="str">
        <f>IF(B115="","",IF(C115="F",INDEX(Barèmes!$A$4:$A$7,MATCH((YEAR($B115)),Barèmes!$B$4:$B$7,-1)),INDEX(Barèmes!$C$4:$C$7,MATCH((YEAR($B115)),Barèmes!$B$4:$B$7,-1))))</f>
        <v/>
      </c>
      <c r="G115" s="30"/>
      <c r="H115" s="28"/>
      <c r="I115" s="5"/>
      <c r="J115" s="27"/>
      <c r="K115" s="70" t="str">
        <f t="shared" si="1"/>
        <v/>
      </c>
    </row>
    <row r="116" spans="1:11" ht="15.75" x14ac:dyDescent="0.25">
      <c r="A116" s="31"/>
      <c r="B116" s="26"/>
      <c r="C116" s="29"/>
      <c r="D116" s="2"/>
      <c r="E116" s="4"/>
      <c r="F116" s="69" t="str">
        <f>IF(B116="","",IF(C116="F",INDEX(Barèmes!$A$4:$A$7,MATCH((YEAR($B116)),Barèmes!$B$4:$B$7,-1)),INDEX(Barèmes!$C$4:$C$7,MATCH((YEAR($B116)),Barèmes!$B$4:$B$7,-1))))</f>
        <v/>
      </c>
      <c r="G116" s="30"/>
      <c r="H116" s="28"/>
      <c r="I116" s="5"/>
      <c r="J116" s="27"/>
      <c r="K116" s="70" t="str">
        <f t="shared" si="1"/>
        <v/>
      </c>
    </row>
    <row r="117" spans="1:11" ht="15.75" x14ac:dyDescent="0.25">
      <c r="A117" s="31"/>
      <c r="B117" s="26"/>
      <c r="C117" s="29"/>
      <c r="D117" s="2"/>
      <c r="E117" s="4"/>
      <c r="F117" s="69" t="str">
        <f>IF(B117="","",IF(C117="F",INDEX(Barèmes!$A$4:$A$7,MATCH((YEAR($B117)),Barèmes!$B$4:$B$7,-1)),INDEX(Barèmes!$C$4:$C$7,MATCH((YEAR($B117)),Barèmes!$B$4:$B$7,-1))))</f>
        <v/>
      </c>
      <c r="G117" s="30"/>
      <c r="H117" s="28"/>
      <c r="I117" s="5"/>
      <c r="J117" s="27"/>
      <c r="K117" s="70" t="str">
        <f t="shared" si="1"/>
        <v/>
      </c>
    </row>
    <row r="118" spans="1:11" ht="15.75" x14ac:dyDescent="0.25">
      <c r="A118" s="31"/>
      <c r="B118" s="26"/>
      <c r="C118" s="29"/>
      <c r="D118" s="2"/>
      <c r="E118" s="4"/>
      <c r="F118" s="69" t="str">
        <f>IF(B118="","",IF(C118="F",INDEX(Barèmes!$A$4:$A$7,MATCH((YEAR($B118)),Barèmes!$B$4:$B$7,-1)),INDEX(Barèmes!$C$4:$C$7,MATCH((YEAR($B118)),Barèmes!$B$4:$B$7,-1))))</f>
        <v/>
      </c>
      <c r="G118" s="30"/>
      <c r="H118" s="28"/>
      <c r="I118" s="5"/>
      <c r="J118" s="27"/>
      <c r="K118" s="70" t="str">
        <f t="shared" si="1"/>
        <v/>
      </c>
    </row>
    <row r="119" spans="1:11" ht="15.75" x14ac:dyDescent="0.25">
      <c r="A119" s="31"/>
      <c r="B119" s="26"/>
      <c r="C119" s="29"/>
      <c r="D119" s="2"/>
      <c r="E119" s="4"/>
      <c r="F119" s="69" t="str">
        <f>IF(B119="","",IF(C119="F",INDEX(Barèmes!$A$4:$A$7,MATCH((YEAR($B119)),Barèmes!$B$4:$B$7,-1)),INDEX(Barèmes!$C$4:$C$7,MATCH((YEAR($B119)),Barèmes!$B$4:$B$7,-1))))</f>
        <v/>
      </c>
      <c r="G119" s="30"/>
      <c r="H119" s="28"/>
      <c r="I119" s="5"/>
      <c r="J119" s="27"/>
      <c r="K119" s="70" t="str">
        <f t="shared" si="1"/>
        <v/>
      </c>
    </row>
    <row r="120" spans="1:11" ht="15.75" x14ac:dyDescent="0.25">
      <c r="A120" s="31"/>
      <c r="B120" s="26"/>
      <c r="C120" s="29"/>
      <c r="D120" s="2"/>
      <c r="E120" s="4"/>
      <c r="F120" s="69" t="str">
        <f>IF(B120="","",IF(C120="F",INDEX(Barèmes!$A$4:$A$7,MATCH((YEAR($B120)),Barèmes!$B$4:$B$7,-1)),INDEX(Barèmes!$C$4:$C$7,MATCH((YEAR($B120)),Barèmes!$B$4:$B$7,-1))))</f>
        <v/>
      </c>
      <c r="G120" s="30"/>
      <c r="H120" s="28"/>
      <c r="I120" s="5"/>
      <c r="J120" s="27"/>
      <c r="K120" s="70" t="str">
        <f t="shared" si="1"/>
        <v/>
      </c>
    </row>
    <row r="121" spans="1:11" ht="15.75" x14ac:dyDescent="0.25">
      <c r="A121" s="31"/>
      <c r="B121" s="26"/>
      <c r="C121" s="29"/>
      <c r="D121" s="2"/>
      <c r="E121" s="4"/>
      <c r="F121" s="69" t="str">
        <f>IF(B121="","",IF(C121="F",INDEX(Barèmes!$A$4:$A$7,MATCH((YEAR($B121)),Barèmes!$B$4:$B$7,-1)),INDEX(Barèmes!$C$4:$C$7,MATCH((YEAR($B121)),Barèmes!$B$4:$B$7,-1))))</f>
        <v/>
      </c>
      <c r="G121" s="30"/>
      <c r="H121" s="28"/>
      <c r="I121" s="5"/>
      <c r="J121" s="27"/>
      <c r="K121" s="70" t="str">
        <f t="shared" si="1"/>
        <v/>
      </c>
    </row>
    <row r="122" spans="1:11" ht="15.75" x14ac:dyDescent="0.25">
      <c r="A122" s="31"/>
      <c r="B122" s="26"/>
      <c r="C122" s="29"/>
      <c r="D122" s="2"/>
      <c r="E122" s="4"/>
      <c r="F122" s="69" t="str">
        <f>IF(B122="","",IF(C122="F",INDEX(Barèmes!$A$4:$A$7,MATCH((YEAR($B122)),Barèmes!$B$4:$B$7,-1)),INDEX(Barèmes!$C$4:$C$7,MATCH((YEAR($B122)),Barèmes!$B$4:$B$7,-1))))</f>
        <v/>
      </c>
      <c r="G122" s="30"/>
      <c r="H122" s="28"/>
      <c r="I122" s="5"/>
      <c r="J122" s="27"/>
      <c r="K122" s="70" t="str">
        <f t="shared" si="1"/>
        <v/>
      </c>
    </row>
    <row r="123" spans="1:11" ht="15.75" x14ac:dyDescent="0.25">
      <c r="A123" s="31"/>
      <c r="B123" s="26"/>
      <c r="C123" s="29"/>
      <c r="D123" s="2"/>
      <c r="E123" s="4"/>
      <c r="F123" s="69" t="str">
        <f>IF(B123="","",IF(C123="F",INDEX(Barèmes!$A$4:$A$7,MATCH((YEAR($B123)),Barèmes!$B$4:$B$7,-1)),INDEX(Barèmes!$C$4:$C$7,MATCH((YEAR($B123)),Barèmes!$B$4:$B$7,-1))))</f>
        <v/>
      </c>
      <c r="G123" s="30"/>
      <c r="H123" s="28"/>
      <c r="I123" s="5"/>
      <c r="J123" s="27"/>
      <c r="K123" s="70" t="str">
        <f t="shared" si="1"/>
        <v/>
      </c>
    </row>
    <row r="124" spans="1:11" ht="15.75" x14ac:dyDescent="0.25">
      <c r="A124" s="31"/>
      <c r="B124" s="26"/>
      <c r="C124" s="29"/>
      <c r="D124" s="2"/>
      <c r="E124" s="4"/>
      <c r="F124" s="69" t="str">
        <f>IF(B124="","",IF(C124="F",INDEX(Barèmes!$A$4:$A$7,MATCH((YEAR($B124)),Barèmes!$B$4:$B$7,-1)),INDEX(Barèmes!$C$4:$C$7,MATCH((YEAR($B124)),Barèmes!$B$4:$B$7,-1))))</f>
        <v/>
      </c>
      <c r="G124" s="30"/>
      <c r="H124" s="28"/>
      <c r="I124" s="5"/>
      <c r="J124" s="27"/>
      <c r="K124" s="70" t="str">
        <f t="shared" si="1"/>
        <v/>
      </c>
    </row>
    <row r="125" spans="1:11" ht="15.75" x14ac:dyDescent="0.25">
      <c r="A125" s="31"/>
      <c r="B125" s="26"/>
      <c r="C125" s="29"/>
      <c r="D125" s="2"/>
      <c r="E125" s="4"/>
      <c r="F125" s="69" t="str">
        <f>IF(B125="","",IF(C125="F",INDEX(Barèmes!$A$4:$A$7,MATCH((YEAR($B125)),Barèmes!$B$4:$B$7,-1)),INDEX(Barèmes!$C$4:$C$7,MATCH((YEAR($B125)),Barèmes!$B$4:$B$7,-1))))</f>
        <v/>
      </c>
      <c r="G125" s="30"/>
      <c r="H125" s="28"/>
      <c r="I125" s="5"/>
      <c r="J125" s="27"/>
      <c r="K125" s="70" t="str">
        <f t="shared" si="1"/>
        <v/>
      </c>
    </row>
    <row r="126" spans="1:11" ht="15.75" x14ac:dyDescent="0.25">
      <c r="A126" s="31"/>
      <c r="B126" s="26"/>
      <c r="C126" s="29"/>
      <c r="D126" s="2"/>
      <c r="E126" s="4"/>
      <c r="F126" s="69" t="str">
        <f>IF(B126="","",IF(C126="F",INDEX(Barèmes!$A$4:$A$7,MATCH((YEAR($B126)),Barèmes!$B$4:$B$7,-1)),INDEX(Barèmes!$C$4:$C$7,MATCH((YEAR($B126)),Barèmes!$B$4:$B$7,-1))))</f>
        <v/>
      </c>
      <c r="G126" s="30"/>
      <c r="H126" s="28"/>
      <c r="I126" s="5"/>
      <c r="J126" s="27"/>
      <c r="K126" s="70" t="str">
        <f t="shared" si="1"/>
        <v/>
      </c>
    </row>
    <row r="127" spans="1:11" ht="15.75" x14ac:dyDescent="0.25">
      <c r="A127" s="31"/>
      <c r="B127" s="26"/>
      <c r="C127" s="29"/>
      <c r="D127" s="2"/>
      <c r="E127" s="4"/>
      <c r="F127" s="69" t="str">
        <f>IF(B127="","",IF(C127="F",INDEX(Barèmes!$A$4:$A$7,MATCH((YEAR($B127)),Barèmes!$B$4:$B$7,-1)),INDEX(Barèmes!$C$4:$C$7,MATCH((YEAR($B127)),Barèmes!$B$4:$B$7,-1))))</f>
        <v/>
      </c>
      <c r="G127" s="30"/>
      <c r="H127" s="28"/>
      <c r="I127" s="5"/>
      <c r="J127" s="27"/>
      <c r="K127" s="70" t="str">
        <f t="shared" si="1"/>
        <v/>
      </c>
    </row>
    <row r="128" spans="1:11" ht="15.75" x14ac:dyDescent="0.25">
      <c r="A128" s="31"/>
      <c r="B128" s="26"/>
      <c r="C128" s="29"/>
      <c r="D128" s="2"/>
      <c r="E128" s="4"/>
      <c r="F128" s="69" t="str">
        <f>IF(B128="","",IF(C128="F",INDEX(Barèmes!$A$4:$A$7,MATCH((YEAR($B128)),Barèmes!$B$4:$B$7,-1)),INDEX(Barèmes!$C$4:$C$7,MATCH((YEAR($B128)),Barèmes!$B$4:$B$7,-1))))</f>
        <v/>
      </c>
      <c r="G128" s="30"/>
      <c r="H128" s="28"/>
      <c r="I128" s="5"/>
      <c r="J128" s="27"/>
      <c r="K128" s="70" t="str">
        <f t="shared" si="1"/>
        <v/>
      </c>
    </row>
    <row r="129" spans="1:11" ht="15.75" x14ac:dyDescent="0.25">
      <c r="A129" s="31"/>
      <c r="B129" s="26"/>
      <c r="C129" s="29"/>
      <c r="D129" s="2"/>
      <c r="E129" s="4"/>
      <c r="F129" s="69" t="str">
        <f>IF(B129="","",IF(C129="F",INDEX(Barèmes!$A$4:$A$7,MATCH((YEAR($B129)),Barèmes!$B$4:$B$7,-1)),INDEX(Barèmes!$C$4:$C$7,MATCH((YEAR($B129)),Barèmes!$B$4:$B$7,-1))))</f>
        <v/>
      </c>
      <c r="G129" s="30"/>
      <c r="H129" s="28"/>
      <c r="I129" s="5"/>
      <c r="J129" s="27"/>
      <c r="K129" s="70" t="str">
        <f t="shared" si="1"/>
        <v/>
      </c>
    </row>
    <row r="130" spans="1:11" ht="15.75" x14ac:dyDescent="0.25">
      <c r="A130" s="31"/>
      <c r="B130" s="26"/>
      <c r="C130" s="29"/>
      <c r="D130" s="2"/>
      <c r="E130" s="4"/>
      <c r="F130" s="69" t="str">
        <f>IF(B130="","",IF(C130="F",INDEX(Barèmes!$A$4:$A$7,MATCH((YEAR($B130)),Barèmes!$B$4:$B$7,-1)),INDEX(Barèmes!$C$4:$C$7,MATCH((YEAR($B130)),Barèmes!$B$4:$B$7,-1))))</f>
        <v/>
      </c>
      <c r="G130" s="30"/>
      <c r="H130" s="28"/>
      <c r="I130" s="5"/>
      <c r="J130" s="27"/>
      <c r="K130" s="70" t="str">
        <f t="shared" si="1"/>
        <v/>
      </c>
    </row>
    <row r="131" spans="1:11" ht="15.75" x14ac:dyDescent="0.25">
      <c r="A131" s="31"/>
      <c r="B131" s="26"/>
      <c r="C131" s="29"/>
      <c r="D131" s="2"/>
      <c r="E131" s="4"/>
      <c r="F131" s="69" t="str">
        <f>IF(B131="","",IF(C131="F",INDEX(Barèmes!$A$4:$A$7,MATCH((YEAR($B131)),Barèmes!$B$4:$B$7,-1)),INDEX(Barèmes!$C$4:$C$7,MATCH((YEAR($B131)),Barèmes!$B$4:$B$7,-1))))</f>
        <v/>
      </c>
      <c r="G131" s="30"/>
      <c r="H131" s="28"/>
      <c r="I131" s="5"/>
      <c r="J131" s="27"/>
      <c r="K131" s="70" t="str">
        <f t="shared" si="1"/>
        <v/>
      </c>
    </row>
    <row r="132" spans="1:11" ht="15.75" x14ac:dyDescent="0.25">
      <c r="A132" s="31"/>
      <c r="B132" s="26"/>
      <c r="C132" s="29"/>
      <c r="D132" s="2"/>
      <c r="E132" s="4"/>
      <c r="F132" s="69" t="str">
        <f>IF(B132="","",IF(C132="F",INDEX(Barèmes!$A$4:$A$7,MATCH((YEAR($B132)),Barèmes!$B$4:$B$7,-1)),INDEX(Barèmes!$C$4:$C$7,MATCH((YEAR($B132)),Barèmes!$B$4:$B$7,-1))))</f>
        <v/>
      </c>
      <c r="G132" s="30"/>
      <c r="H132" s="28"/>
      <c r="I132" s="5"/>
      <c r="J132" s="27"/>
      <c r="K132" s="70" t="str">
        <f t="shared" ref="K132:K195" si="2">IF(F132="","",IF(AND(I132="oui",OR(G132="esp (15)",G132="chq (15)")),"oui (15)",IF(AND(I132="oui",OR(G132="esp (20)",G132="chq (20)")),"oui (20)",IF(AND(I132="oui",G132="Gratuité"),"Gratuité",IF(AND(I132="oui",OR(G132="esp (8)",G132="chq (8)")),"oui (8)","non")))))</f>
        <v/>
      </c>
    </row>
    <row r="133" spans="1:11" ht="15.75" x14ac:dyDescent="0.25">
      <c r="A133" s="31"/>
      <c r="B133" s="26"/>
      <c r="C133" s="29"/>
      <c r="D133" s="2"/>
      <c r="E133" s="4"/>
      <c r="F133" s="69" t="str">
        <f>IF(B133="","",IF(C133="F",INDEX(Barèmes!$A$4:$A$7,MATCH((YEAR($B133)),Barèmes!$B$4:$B$7,-1)),INDEX(Barèmes!$C$4:$C$7,MATCH((YEAR($B133)),Barèmes!$B$4:$B$7,-1))))</f>
        <v/>
      </c>
      <c r="G133" s="30"/>
      <c r="H133" s="28"/>
      <c r="I133" s="5"/>
      <c r="J133" s="27"/>
      <c r="K133" s="70" t="str">
        <f t="shared" si="2"/>
        <v/>
      </c>
    </row>
    <row r="134" spans="1:11" ht="15.75" x14ac:dyDescent="0.25">
      <c r="A134" s="31"/>
      <c r="B134" s="26"/>
      <c r="C134" s="29"/>
      <c r="D134" s="2"/>
      <c r="E134" s="4"/>
      <c r="F134" s="69" t="str">
        <f>IF(B134="","",IF(C134="F",INDEX(Barèmes!$A$4:$A$7,MATCH((YEAR($B134)),Barèmes!$B$4:$B$7,-1)),INDEX(Barèmes!$C$4:$C$7,MATCH((YEAR($B134)),Barèmes!$B$4:$B$7,-1))))</f>
        <v/>
      </c>
      <c r="G134" s="30"/>
      <c r="H134" s="28"/>
      <c r="I134" s="5"/>
      <c r="J134" s="27"/>
      <c r="K134" s="70" t="str">
        <f t="shared" si="2"/>
        <v/>
      </c>
    </row>
    <row r="135" spans="1:11" ht="15.75" x14ac:dyDescent="0.25">
      <c r="A135" s="31"/>
      <c r="B135" s="26"/>
      <c r="C135" s="29"/>
      <c r="D135" s="2"/>
      <c r="E135" s="4"/>
      <c r="F135" s="69" t="str">
        <f>IF(B135="","",IF(C135="F",INDEX(Barèmes!$A$4:$A$7,MATCH((YEAR($B135)),Barèmes!$B$4:$B$7,-1)),INDEX(Barèmes!$C$4:$C$7,MATCH((YEAR($B135)),Barèmes!$B$4:$B$7,-1))))</f>
        <v/>
      </c>
      <c r="G135" s="30"/>
      <c r="H135" s="28"/>
      <c r="I135" s="5"/>
      <c r="J135" s="27"/>
      <c r="K135" s="70" t="str">
        <f t="shared" si="2"/>
        <v/>
      </c>
    </row>
    <row r="136" spans="1:11" ht="15.75" x14ac:dyDescent="0.25">
      <c r="A136" s="31"/>
      <c r="B136" s="26"/>
      <c r="C136" s="29"/>
      <c r="D136" s="2"/>
      <c r="E136" s="4"/>
      <c r="F136" s="69" t="str">
        <f>IF(B136="","",IF(C136="F",INDEX(Barèmes!$A$4:$A$7,MATCH((YEAR($B136)),Barèmes!$B$4:$B$7,-1)),INDEX(Barèmes!$C$4:$C$7,MATCH((YEAR($B136)),Barèmes!$B$4:$B$7,-1))))</f>
        <v/>
      </c>
      <c r="G136" s="30"/>
      <c r="H136" s="28"/>
      <c r="I136" s="5"/>
      <c r="J136" s="27"/>
      <c r="K136" s="70" t="str">
        <f t="shared" si="2"/>
        <v/>
      </c>
    </row>
    <row r="137" spans="1:11" ht="15.75" x14ac:dyDescent="0.25">
      <c r="A137" s="31"/>
      <c r="B137" s="25"/>
      <c r="C137" s="23"/>
      <c r="D137" s="23"/>
      <c r="E137" s="4"/>
      <c r="F137" s="69" t="str">
        <f>IF(B137="","",IF(C137="F",INDEX(Barèmes!$A$4:$A$7,MATCH((YEAR($B137)),Barèmes!$B$4:$B$7,-1)),INDEX(Barèmes!$C$4:$C$7,MATCH((YEAR($B137)),Barèmes!$B$4:$B$7,-1))))</f>
        <v/>
      </c>
      <c r="G137" s="30"/>
      <c r="H137" s="28"/>
      <c r="I137" s="5"/>
      <c r="J137" s="27"/>
      <c r="K137" s="70" t="str">
        <f t="shared" si="2"/>
        <v/>
      </c>
    </row>
    <row r="138" spans="1:11" ht="15.75" x14ac:dyDescent="0.25">
      <c r="A138" s="31"/>
      <c r="B138" s="26"/>
      <c r="C138" s="29"/>
      <c r="D138" s="2"/>
      <c r="E138" s="4"/>
      <c r="F138" s="69" t="str">
        <f>IF(B138="","",IF(C138="F",INDEX(Barèmes!$A$4:$A$7,MATCH((YEAR($B138)),Barèmes!$B$4:$B$7,-1)),INDEX(Barèmes!$C$4:$C$7,MATCH((YEAR($B138)),Barèmes!$B$4:$B$7,-1))))</f>
        <v/>
      </c>
      <c r="G138" s="30"/>
      <c r="H138" s="28"/>
      <c r="I138" s="5"/>
      <c r="J138" s="27"/>
      <c r="K138" s="70" t="str">
        <f t="shared" si="2"/>
        <v/>
      </c>
    </row>
    <row r="139" spans="1:11" ht="15.75" x14ac:dyDescent="0.25">
      <c r="A139" s="31"/>
      <c r="B139" s="26"/>
      <c r="C139" s="29"/>
      <c r="D139" s="2"/>
      <c r="E139" s="4"/>
      <c r="F139" s="69" t="str">
        <f>IF(B139="","",IF(C139="F",INDEX(Barèmes!$A$4:$A$7,MATCH((YEAR($B139)),Barèmes!$B$4:$B$7,-1)),INDEX(Barèmes!$C$4:$C$7,MATCH((YEAR($B139)),Barèmes!$B$4:$B$7,-1))))</f>
        <v/>
      </c>
      <c r="G139" s="30"/>
      <c r="H139" s="28"/>
      <c r="I139" s="5"/>
      <c r="J139" s="27"/>
      <c r="K139" s="70" t="str">
        <f t="shared" si="2"/>
        <v/>
      </c>
    </row>
    <row r="140" spans="1:11" ht="15.75" x14ac:dyDescent="0.25">
      <c r="A140" s="31"/>
      <c r="B140" s="26"/>
      <c r="C140" s="29"/>
      <c r="D140" s="2"/>
      <c r="E140" s="4"/>
      <c r="F140" s="69" t="str">
        <f>IF(B140="","",IF(C140="F",INDEX(Barèmes!$A$4:$A$7,MATCH((YEAR($B140)),Barèmes!$B$4:$B$7,-1)),INDEX(Barèmes!$C$4:$C$7,MATCH((YEAR($B140)),Barèmes!$B$4:$B$7,-1))))</f>
        <v/>
      </c>
      <c r="G140" s="30"/>
      <c r="H140" s="28"/>
      <c r="I140" s="5"/>
      <c r="J140" s="27"/>
      <c r="K140" s="70" t="str">
        <f t="shared" si="2"/>
        <v/>
      </c>
    </row>
    <row r="141" spans="1:11" ht="15.75" x14ac:dyDescent="0.25">
      <c r="A141" s="31"/>
      <c r="B141" s="26"/>
      <c r="C141" s="29"/>
      <c r="D141" s="2"/>
      <c r="E141" s="4"/>
      <c r="F141" s="69" t="str">
        <f>IF(B141="","",IF(C141="F",INDEX(Barèmes!$A$4:$A$7,MATCH((YEAR($B141)),Barèmes!$B$4:$B$7,-1)),INDEX(Barèmes!$C$4:$C$7,MATCH((YEAR($B141)),Barèmes!$B$4:$B$7,-1))))</f>
        <v/>
      </c>
      <c r="G141" s="30"/>
      <c r="H141" s="28"/>
      <c r="I141" s="5"/>
      <c r="J141" s="27"/>
      <c r="K141" s="70" t="str">
        <f t="shared" si="2"/>
        <v/>
      </c>
    </row>
    <row r="142" spans="1:11" ht="15.75" x14ac:dyDescent="0.25">
      <c r="A142" s="31"/>
      <c r="B142" s="26"/>
      <c r="C142" s="29"/>
      <c r="D142" s="2"/>
      <c r="E142" s="4"/>
      <c r="F142" s="69" t="str">
        <f>IF(B142="","",IF(C142="F",INDEX(Barèmes!$A$4:$A$7,MATCH((YEAR($B142)),Barèmes!$B$4:$B$7,-1)),INDEX(Barèmes!$C$4:$C$7,MATCH((YEAR($B142)),Barèmes!$B$4:$B$7,-1))))</f>
        <v/>
      </c>
      <c r="G142" s="30"/>
      <c r="H142" s="28"/>
      <c r="I142" s="5"/>
      <c r="J142" s="27"/>
      <c r="K142" s="70" t="str">
        <f t="shared" si="2"/>
        <v/>
      </c>
    </row>
    <row r="143" spans="1:11" ht="15.75" x14ac:dyDescent="0.25">
      <c r="A143" s="31"/>
      <c r="B143" s="26"/>
      <c r="C143" s="29"/>
      <c r="D143" s="2"/>
      <c r="E143" s="4"/>
      <c r="F143" s="69" t="str">
        <f>IF(B143="","",IF(C143="F",INDEX(Barèmes!$A$4:$A$7,MATCH((YEAR($B143)),Barèmes!$B$4:$B$7,-1)),INDEX(Barèmes!$C$4:$C$7,MATCH((YEAR($B143)),Barèmes!$B$4:$B$7,-1))))</f>
        <v/>
      </c>
      <c r="G143" s="30"/>
      <c r="H143" s="28"/>
      <c r="I143" s="5"/>
      <c r="J143" s="27"/>
      <c r="K143" s="70" t="str">
        <f t="shared" si="2"/>
        <v/>
      </c>
    </row>
    <row r="144" spans="1:11" ht="15.75" x14ac:dyDescent="0.25">
      <c r="A144" s="31"/>
      <c r="B144" s="26"/>
      <c r="C144" s="29"/>
      <c r="D144" s="2"/>
      <c r="E144" s="4"/>
      <c r="F144" s="69" t="str">
        <f>IF(B144="","",IF(C144="F",INDEX(Barèmes!$A$4:$A$7,MATCH((YEAR($B144)),Barèmes!$B$4:$B$7,-1)),INDEX(Barèmes!$C$4:$C$7,MATCH((YEAR($B144)),Barèmes!$B$4:$B$7,-1))))</f>
        <v/>
      </c>
      <c r="G144" s="30"/>
      <c r="H144" s="28"/>
      <c r="I144" s="5"/>
      <c r="J144" s="27"/>
      <c r="K144" s="70" t="str">
        <f t="shared" si="2"/>
        <v/>
      </c>
    </row>
    <row r="145" spans="1:12" ht="15.75" x14ac:dyDescent="0.25">
      <c r="A145" s="31"/>
      <c r="B145" s="26"/>
      <c r="C145" s="29"/>
      <c r="D145" s="2"/>
      <c r="E145" s="4"/>
      <c r="F145" s="69" t="str">
        <f>IF(B145="","",IF(C145="F",INDEX(Barèmes!$A$4:$A$7,MATCH((YEAR($B145)),Barèmes!$B$4:$B$7,-1)),INDEX(Barèmes!$C$4:$C$7,MATCH((YEAR($B145)),Barèmes!$B$4:$B$7,-1))))</f>
        <v/>
      </c>
      <c r="G145" s="30"/>
      <c r="H145" s="28"/>
      <c r="I145" s="5"/>
      <c r="J145" s="27"/>
      <c r="K145" s="70" t="str">
        <f t="shared" si="2"/>
        <v/>
      </c>
    </row>
    <row r="146" spans="1:12" ht="15.75" x14ac:dyDescent="0.25">
      <c r="A146" s="31"/>
      <c r="B146" s="26"/>
      <c r="C146" s="29"/>
      <c r="D146" s="2"/>
      <c r="E146" s="4"/>
      <c r="F146" s="69" t="str">
        <f>IF(B146="","",IF(C146="F",INDEX(Barèmes!$A$4:$A$7,MATCH((YEAR($B146)),Barèmes!$B$4:$B$7,-1)),INDEX(Barèmes!$C$4:$C$7,MATCH((YEAR($B146)),Barèmes!$B$4:$B$7,-1))))</f>
        <v/>
      </c>
      <c r="G146" s="30"/>
      <c r="H146" s="28"/>
      <c r="I146" s="5"/>
      <c r="J146" s="27"/>
      <c r="K146" s="70" t="str">
        <f t="shared" si="2"/>
        <v/>
      </c>
    </row>
    <row r="147" spans="1:12" ht="15.75" x14ac:dyDescent="0.25">
      <c r="A147" s="31"/>
      <c r="B147" s="26"/>
      <c r="C147" s="29"/>
      <c r="D147" s="2"/>
      <c r="E147" s="4"/>
      <c r="F147" s="69" t="str">
        <f>IF(B147="","",IF(C147="F",INDEX(Barèmes!$A$4:$A$7,MATCH((YEAR($B147)),Barèmes!$B$4:$B$7,-1)),INDEX(Barèmes!$C$4:$C$7,MATCH((YEAR($B147)),Barèmes!$B$4:$B$7,-1))))</f>
        <v/>
      </c>
      <c r="G147" s="30"/>
      <c r="H147" s="28"/>
      <c r="I147" s="5"/>
      <c r="J147" s="27"/>
      <c r="K147" s="70" t="str">
        <f t="shared" si="2"/>
        <v/>
      </c>
    </row>
    <row r="148" spans="1:12" ht="15.75" x14ac:dyDescent="0.25">
      <c r="A148" s="31"/>
      <c r="B148" s="26"/>
      <c r="C148" s="29"/>
      <c r="D148" s="2"/>
      <c r="E148" s="4"/>
      <c r="F148" s="69" t="str">
        <f>IF(B148="","",IF(C148="F",INDEX(Barèmes!$A$4:$A$7,MATCH((YEAR($B148)),Barèmes!$B$4:$B$7,-1)),INDEX(Barèmes!$C$4:$C$7,MATCH((YEAR($B148)),Barèmes!$B$4:$B$7,-1))))</f>
        <v/>
      </c>
      <c r="G148" s="30"/>
      <c r="H148" s="28"/>
      <c r="I148" s="5"/>
      <c r="J148" s="27"/>
      <c r="K148" s="70" t="str">
        <f t="shared" si="2"/>
        <v/>
      </c>
    </row>
    <row r="149" spans="1:12" ht="15.75" x14ac:dyDescent="0.25">
      <c r="A149" s="31"/>
      <c r="B149" s="26"/>
      <c r="C149" s="29"/>
      <c r="D149" s="2"/>
      <c r="E149" s="4"/>
      <c r="F149" s="69" t="str">
        <f>IF(B149="","",IF(C149="F",INDEX(Barèmes!$A$4:$A$7,MATCH((YEAR($B149)),Barèmes!$B$4:$B$7,-1)),INDEX(Barèmes!$C$4:$C$7,MATCH((YEAR($B149)),Barèmes!$B$4:$B$7,-1))))</f>
        <v/>
      </c>
      <c r="G149" s="30"/>
      <c r="H149" s="28"/>
      <c r="I149" s="5"/>
      <c r="J149" s="27"/>
      <c r="K149" s="70" t="str">
        <f t="shared" si="2"/>
        <v/>
      </c>
    </row>
    <row r="150" spans="1:12" ht="15.75" x14ac:dyDescent="0.25">
      <c r="A150" s="31"/>
      <c r="B150" s="26"/>
      <c r="C150" s="29"/>
      <c r="D150" s="2"/>
      <c r="E150" s="4"/>
      <c r="F150" s="69" t="str">
        <f>IF(B150="","",IF(C150="F",INDEX(Barèmes!$A$4:$A$7,MATCH((YEAR($B150)),Barèmes!$B$4:$B$7,-1)),INDEX(Barèmes!$C$4:$C$7,MATCH((YEAR($B150)),Barèmes!$B$4:$B$7,-1))))</f>
        <v/>
      </c>
      <c r="G150" s="30"/>
      <c r="H150" s="28"/>
      <c r="I150" s="5"/>
      <c r="J150" s="27"/>
      <c r="K150" s="70" t="str">
        <f t="shared" si="2"/>
        <v/>
      </c>
    </row>
    <row r="151" spans="1:12" ht="15.75" x14ac:dyDescent="0.25">
      <c r="A151" s="31"/>
      <c r="B151" s="26"/>
      <c r="C151" s="29"/>
      <c r="D151" s="2"/>
      <c r="E151" s="4"/>
      <c r="F151" s="69" t="str">
        <f>IF(B151="","",IF(C151="F",INDEX(Barèmes!$A$4:$A$7,MATCH((YEAR($B151)),Barèmes!$B$4:$B$7,-1)),INDEX(Barèmes!$C$4:$C$7,MATCH((YEAR($B151)),Barèmes!$B$4:$B$7,-1))))</f>
        <v/>
      </c>
      <c r="G151" s="30"/>
      <c r="H151" s="28"/>
      <c r="I151" s="5"/>
      <c r="J151" s="27"/>
      <c r="K151" s="70" t="str">
        <f t="shared" si="2"/>
        <v/>
      </c>
    </row>
    <row r="152" spans="1:12" ht="15.75" x14ac:dyDescent="0.25">
      <c r="A152" s="31"/>
      <c r="B152" s="26"/>
      <c r="C152" s="29"/>
      <c r="D152" s="2"/>
      <c r="E152" s="4"/>
      <c r="F152" s="69" t="str">
        <f>IF(B152="","",IF(C152="F",INDEX(Barèmes!$A$4:$A$7,MATCH((YEAR($B152)),Barèmes!$B$4:$B$7,-1)),INDEX(Barèmes!$C$4:$C$7,MATCH((YEAR($B152)),Barèmes!$B$4:$B$7,-1))))</f>
        <v/>
      </c>
      <c r="G152" s="30"/>
      <c r="H152" s="28"/>
      <c r="I152" s="5"/>
      <c r="J152" s="27"/>
      <c r="K152" s="70" t="str">
        <f t="shared" si="2"/>
        <v/>
      </c>
    </row>
    <row r="153" spans="1:12" ht="15.75" x14ac:dyDescent="0.25">
      <c r="A153" s="31"/>
      <c r="B153" s="26"/>
      <c r="C153" s="29"/>
      <c r="D153" s="2"/>
      <c r="E153" s="4"/>
      <c r="F153" s="69" t="str">
        <f>IF(B153="","",IF(C153="F",INDEX(Barèmes!$A$4:$A$7,MATCH((YEAR($B153)),Barèmes!$B$4:$B$7,-1)),INDEX(Barèmes!$C$4:$C$7,MATCH((YEAR($B153)),Barèmes!$B$4:$B$7,-1))))</f>
        <v/>
      </c>
      <c r="G153" s="30"/>
      <c r="H153" s="28"/>
      <c r="I153" s="5"/>
      <c r="J153" s="27"/>
      <c r="K153" s="70" t="str">
        <f t="shared" si="2"/>
        <v/>
      </c>
    </row>
    <row r="154" spans="1:12" ht="15.75" x14ac:dyDescent="0.25">
      <c r="A154" s="31"/>
      <c r="B154" s="26"/>
      <c r="C154" s="29"/>
      <c r="D154" s="2"/>
      <c r="E154" s="4"/>
      <c r="F154" s="69" t="str">
        <f>IF(B154="","",IF(C154="F",INDEX(Barèmes!$A$4:$A$7,MATCH((YEAR($B154)),Barèmes!$B$4:$B$7,-1)),INDEX(Barèmes!$C$4:$C$7,MATCH((YEAR($B154)),Barèmes!$B$4:$B$7,-1))))</f>
        <v/>
      </c>
      <c r="G154" s="30"/>
      <c r="H154" s="28"/>
      <c r="I154" s="5"/>
      <c r="J154" s="27"/>
      <c r="K154" s="70" t="str">
        <f t="shared" si="2"/>
        <v/>
      </c>
      <c r="L154" s="35"/>
    </row>
    <row r="155" spans="1:12" ht="15.75" x14ac:dyDescent="0.25">
      <c r="A155" s="31"/>
      <c r="B155" s="26"/>
      <c r="C155" s="29"/>
      <c r="D155" s="2"/>
      <c r="E155" s="4"/>
      <c r="F155" s="69" t="str">
        <f>IF(B155="","",IF(C155="F",INDEX(Barèmes!$A$4:$A$7,MATCH((YEAR($B155)),Barèmes!$B$4:$B$7,-1)),INDEX(Barèmes!$C$4:$C$7,MATCH((YEAR($B155)),Barèmes!$B$4:$B$7,-1))))</f>
        <v/>
      </c>
      <c r="G155" s="30"/>
      <c r="H155" s="28"/>
      <c r="I155" s="5"/>
      <c r="J155" s="27"/>
      <c r="K155" s="70" t="str">
        <f t="shared" si="2"/>
        <v/>
      </c>
    </row>
    <row r="156" spans="1:12" ht="15.75" x14ac:dyDescent="0.25">
      <c r="A156" s="31"/>
      <c r="B156" s="26"/>
      <c r="C156" s="29"/>
      <c r="D156" s="2"/>
      <c r="E156" s="4"/>
      <c r="F156" s="69" t="str">
        <f>IF(B156="","",IF(C156="F",INDEX(Barèmes!$A$4:$A$7,MATCH((YEAR($B156)),Barèmes!$B$4:$B$7,-1)),INDEX(Barèmes!$C$4:$C$7,MATCH((YEAR($B156)),Barèmes!$B$4:$B$7,-1))))</f>
        <v/>
      </c>
      <c r="G156" s="30"/>
      <c r="H156" s="28"/>
      <c r="I156" s="5"/>
      <c r="J156" s="27"/>
      <c r="K156" s="70" t="str">
        <f t="shared" si="2"/>
        <v/>
      </c>
    </row>
    <row r="157" spans="1:12" ht="15.75" x14ac:dyDescent="0.25">
      <c r="A157" s="31"/>
      <c r="B157" s="26"/>
      <c r="C157" s="29"/>
      <c r="D157" s="2"/>
      <c r="E157" s="4"/>
      <c r="F157" s="69" t="str">
        <f>IF(B157="","",IF(C157="F",INDEX(Barèmes!$A$4:$A$7,MATCH((YEAR($B157)),Barèmes!$B$4:$B$7,-1)),INDEX(Barèmes!$C$4:$C$7,MATCH((YEAR($B157)),Barèmes!$B$4:$B$7,-1))))</f>
        <v/>
      </c>
      <c r="G157" s="30"/>
      <c r="H157" s="28"/>
      <c r="I157" s="5"/>
      <c r="J157" s="27"/>
      <c r="K157" s="70" t="str">
        <f t="shared" si="2"/>
        <v/>
      </c>
    </row>
    <row r="158" spans="1:12" ht="15.75" x14ac:dyDescent="0.25">
      <c r="A158" s="31"/>
      <c r="B158" s="26"/>
      <c r="C158" s="29"/>
      <c r="D158" s="2"/>
      <c r="E158" s="4"/>
      <c r="F158" s="69" t="str">
        <f>IF(B158="","",IF(C158="F",INDEX(Barèmes!$A$4:$A$7,MATCH((YEAR($B158)),Barèmes!$B$4:$B$7,-1)),INDEX(Barèmes!$C$4:$C$7,MATCH((YEAR($B158)),Barèmes!$B$4:$B$7,-1))))</f>
        <v/>
      </c>
      <c r="G158" s="30"/>
      <c r="H158" s="28"/>
      <c r="I158" s="5"/>
      <c r="J158" s="27"/>
      <c r="K158" s="70" t="str">
        <f t="shared" si="2"/>
        <v/>
      </c>
    </row>
    <row r="159" spans="1:12" ht="15.75" x14ac:dyDescent="0.25">
      <c r="A159" s="31"/>
      <c r="B159" s="26"/>
      <c r="C159" s="29"/>
      <c r="D159" s="2"/>
      <c r="E159" s="4"/>
      <c r="F159" s="69" t="str">
        <f>IF(B159="","",IF(C159="F",INDEX(Barèmes!$A$4:$A$7,MATCH((YEAR($B159)),Barèmes!$B$4:$B$7,-1)),INDEX(Barèmes!$C$4:$C$7,MATCH((YEAR($B159)),Barèmes!$B$4:$B$7,-1))))</f>
        <v/>
      </c>
      <c r="G159" s="30"/>
      <c r="H159" s="28"/>
      <c r="I159" s="5"/>
      <c r="J159" s="27"/>
      <c r="K159" s="70" t="str">
        <f t="shared" si="2"/>
        <v/>
      </c>
    </row>
    <row r="160" spans="1:12" ht="15.75" x14ac:dyDescent="0.25">
      <c r="A160" s="31"/>
      <c r="B160" s="26"/>
      <c r="C160" s="29"/>
      <c r="D160" s="2"/>
      <c r="E160" s="4"/>
      <c r="F160" s="69" t="str">
        <f>IF(B160="","",IF(C160="F",INDEX(Barèmes!$A$4:$A$7,MATCH((YEAR($B160)),Barèmes!$B$4:$B$7,-1)),INDEX(Barèmes!$C$4:$C$7,MATCH((YEAR($B160)),Barèmes!$B$4:$B$7,-1))))</f>
        <v/>
      </c>
      <c r="G160" s="30"/>
      <c r="H160" s="28"/>
      <c r="I160" s="5"/>
      <c r="J160" s="27"/>
      <c r="K160" s="70" t="str">
        <f t="shared" si="2"/>
        <v/>
      </c>
    </row>
    <row r="161" spans="1:12" ht="15.75" x14ac:dyDescent="0.25">
      <c r="A161" s="31"/>
      <c r="B161" s="26"/>
      <c r="C161" s="29"/>
      <c r="D161" s="2"/>
      <c r="E161" s="4"/>
      <c r="F161" s="69" t="str">
        <f>IF(B161="","",IF(C161="F",INDEX(Barèmes!$A$4:$A$7,MATCH((YEAR($B161)),Barèmes!$B$4:$B$7,-1)),INDEX(Barèmes!$C$4:$C$7,MATCH((YEAR($B161)),Barèmes!$B$4:$B$7,-1))))</f>
        <v/>
      </c>
      <c r="G161" s="30"/>
      <c r="H161" s="28"/>
      <c r="I161" s="5"/>
      <c r="J161" s="27"/>
      <c r="K161" s="70" t="str">
        <f t="shared" si="2"/>
        <v/>
      </c>
    </row>
    <row r="162" spans="1:12" ht="15.75" x14ac:dyDescent="0.25">
      <c r="A162" s="31"/>
      <c r="B162" s="26"/>
      <c r="C162" s="29"/>
      <c r="D162" s="2"/>
      <c r="E162" s="4"/>
      <c r="F162" s="69" t="str">
        <f>IF(B162="","",IF(C162="F",INDEX(Barèmes!$A$4:$A$7,MATCH((YEAR($B162)),Barèmes!$B$4:$B$7,-1)),INDEX(Barèmes!$C$4:$C$7,MATCH((YEAR($B162)),Barèmes!$B$4:$B$7,-1))))</f>
        <v/>
      </c>
      <c r="G162" s="30"/>
      <c r="H162" s="28"/>
      <c r="I162" s="5"/>
      <c r="J162" s="27"/>
      <c r="K162" s="70" t="str">
        <f t="shared" si="2"/>
        <v/>
      </c>
    </row>
    <row r="163" spans="1:12" ht="15.75" x14ac:dyDescent="0.25">
      <c r="A163" s="31"/>
      <c r="B163" s="26"/>
      <c r="C163" s="29"/>
      <c r="D163" s="2"/>
      <c r="E163" s="4"/>
      <c r="F163" s="69" t="str">
        <f>IF(B163="","",IF(C163="F",INDEX(Barèmes!$A$4:$A$7,MATCH((YEAR($B163)),Barèmes!$B$4:$B$7,-1)),INDEX(Barèmes!$C$4:$C$7,MATCH((YEAR($B163)),Barèmes!$B$4:$B$7,-1))))</f>
        <v/>
      </c>
      <c r="G163" s="30"/>
      <c r="H163" s="28"/>
      <c r="I163" s="5"/>
      <c r="J163" s="27"/>
      <c r="K163" s="70" t="str">
        <f t="shared" si="2"/>
        <v/>
      </c>
    </row>
    <row r="164" spans="1:12" ht="15.75" x14ac:dyDescent="0.25">
      <c r="A164" s="31"/>
      <c r="B164" s="26"/>
      <c r="C164" s="29"/>
      <c r="D164" s="2"/>
      <c r="E164" s="4"/>
      <c r="F164" s="69" t="str">
        <f>IF(B164="","",IF(C164="F",INDEX(Barèmes!$A$4:$A$7,MATCH((YEAR($B164)),Barèmes!$B$4:$B$7,-1)),INDEX(Barèmes!$C$4:$C$7,MATCH((YEAR($B164)),Barèmes!$B$4:$B$7,-1))))</f>
        <v/>
      </c>
      <c r="G164" s="30"/>
      <c r="H164" s="28"/>
      <c r="I164" s="5"/>
      <c r="J164" s="27"/>
      <c r="K164" s="70" t="str">
        <f t="shared" si="2"/>
        <v/>
      </c>
    </row>
    <row r="165" spans="1:12" ht="15.75" x14ac:dyDescent="0.25">
      <c r="A165" s="31"/>
      <c r="B165" s="26"/>
      <c r="C165" s="29"/>
      <c r="D165" s="2"/>
      <c r="E165" s="4"/>
      <c r="F165" s="69" t="str">
        <f>IF(B165="","",IF(C165="F",INDEX(Barèmes!$A$4:$A$7,MATCH((YEAR($B165)),Barèmes!$B$4:$B$7,-1)),INDEX(Barèmes!$C$4:$C$7,MATCH((YEAR($B165)),Barèmes!$B$4:$B$7,-1))))</f>
        <v/>
      </c>
      <c r="G165" s="30"/>
      <c r="H165" s="28"/>
      <c r="I165" s="5"/>
      <c r="J165" s="27"/>
      <c r="K165" s="70" t="str">
        <f t="shared" si="2"/>
        <v/>
      </c>
    </row>
    <row r="166" spans="1:12" ht="15.75" x14ac:dyDescent="0.25">
      <c r="A166" s="31"/>
      <c r="B166" s="26"/>
      <c r="C166" s="29"/>
      <c r="D166" s="2"/>
      <c r="E166" s="4"/>
      <c r="F166" s="69" t="str">
        <f>IF(B166="","",IF(C166="F",INDEX(Barèmes!$A$4:$A$7,MATCH((YEAR($B166)),Barèmes!$B$4:$B$7,-1)),INDEX(Barèmes!$C$4:$C$7,MATCH((YEAR($B166)),Barèmes!$B$4:$B$7,-1))))</f>
        <v/>
      </c>
      <c r="G166" s="30"/>
      <c r="H166" s="28"/>
      <c r="I166" s="5"/>
      <c r="J166" s="27"/>
      <c r="K166" s="70" t="str">
        <f t="shared" si="2"/>
        <v/>
      </c>
    </row>
    <row r="167" spans="1:12" ht="15.75" x14ac:dyDescent="0.25">
      <c r="A167" s="31"/>
      <c r="B167" s="26"/>
      <c r="C167" s="29"/>
      <c r="D167" s="2"/>
      <c r="E167" s="4"/>
      <c r="F167" s="69" t="str">
        <f>IF(B167="","",IF(C167="F",INDEX(Barèmes!$A$4:$A$7,MATCH((YEAR($B167)),Barèmes!$B$4:$B$7,-1)),INDEX(Barèmes!$C$4:$C$7,MATCH((YEAR($B167)),Barèmes!$B$4:$B$7,-1))))</f>
        <v/>
      </c>
      <c r="G167" s="30"/>
      <c r="H167" s="28"/>
      <c r="I167" s="5"/>
      <c r="J167" s="27"/>
      <c r="K167" s="70" t="str">
        <f t="shared" si="2"/>
        <v/>
      </c>
    </row>
    <row r="168" spans="1:12" ht="15.75" x14ac:dyDescent="0.25">
      <c r="A168" s="31"/>
      <c r="B168" s="26"/>
      <c r="C168" s="29"/>
      <c r="D168" s="2"/>
      <c r="E168" s="4"/>
      <c r="F168" s="69" t="str">
        <f>IF(B168="","",IF(C168="F",INDEX(Barèmes!$A$4:$A$7,MATCH((YEAR($B168)),Barèmes!$B$4:$B$7,-1)),INDEX(Barèmes!$C$4:$C$7,MATCH((YEAR($B168)),Barèmes!$B$4:$B$7,-1))))</f>
        <v/>
      </c>
      <c r="G168" s="30"/>
      <c r="H168" s="28"/>
      <c r="I168" s="5"/>
      <c r="J168" s="27"/>
      <c r="K168" s="70" t="str">
        <f t="shared" si="2"/>
        <v/>
      </c>
    </row>
    <row r="169" spans="1:12" ht="15.75" x14ac:dyDescent="0.25">
      <c r="A169" s="31"/>
      <c r="B169" s="26"/>
      <c r="C169" s="29"/>
      <c r="D169" s="2"/>
      <c r="E169" s="4"/>
      <c r="F169" s="69" t="str">
        <f>IF(B169="","",IF(C169="F",INDEX(Barèmes!$A$4:$A$7,MATCH((YEAR($B169)),Barèmes!$B$4:$B$7,-1)),INDEX(Barèmes!$C$4:$C$7,MATCH((YEAR($B169)),Barèmes!$B$4:$B$7,-1))))</f>
        <v/>
      </c>
      <c r="G169" s="30"/>
      <c r="H169" s="28"/>
      <c r="I169" s="5"/>
      <c r="J169" s="27"/>
      <c r="K169" s="70" t="str">
        <f t="shared" si="2"/>
        <v/>
      </c>
    </row>
    <row r="170" spans="1:12" ht="15.75" x14ac:dyDescent="0.25">
      <c r="A170" s="31"/>
      <c r="B170" s="26"/>
      <c r="C170" s="29"/>
      <c r="D170" s="2"/>
      <c r="E170" s="4"/>
      <c r="F170" s="69" t="str">
        <f>IF(B170="","",IF(C170="F",INDEX(Barèmes!$A$4:$A$7,MATCH((YEAR($B170)),Barèmes!$B$4:$B$7,-1)),INDEX(Barèmes!$C$4:$C$7,MATCH((YEAR($B170)),Barèmes!$B$4:$B$7,-1))))</f>
        <v/>
      </c>
      <c r="G170" s="30"/>
      <c r="H170" s="28"/>
      <c r="I170" s="5"/>
      <c r="J170" s="27"/>
      <c r="K170" s="70" t="str">
        <f t="shared" si="2"/>
        <v/>
      </c>
    </row>
    <row r="171" spans="1:12" ht="15.75" x14ac:dyDescent="0.25">
      <c r="A171" s="31"/>
      <c r="B171" s="26"/>
      <c r="C171" s="29"/>
      <c r="D171" s="2"/>
      <c r="E171" s="4"/>
      <c r="F171" s="69" t="str">
        <f>IF(B171="","",IF(C171="F",INDEX(Barèmes!$A$4:$A$7,MATCH((YEAR($B171)),Barèmes!$B$4:$B$7,-1)),INDEX(Barèmes!$C$4:$C$7,MATCH((YEAR($B171)),Barèmes!$B$4:$B$7,-1))))</f>
        <v/>
      </c>
      <c r="G171" s="30"/>
      <c r="H171" s="28"/>
      <c r="I171" s="5"/>
      <c r="J171" s="27"/>
      <c r="K171" s="70" t="str">
        <f t="shared" si="2"/>
        <v/>
      </c>
    </row>
    <row r="172" spans="1:12" ht="15.75" x14ac:dyDescent="0.25">
      <c r="A172" s="31"/>
      <c r="B172" s="26"/>
      <c r="C172" s="29"/>
      <c r="D172" s="2"/>
      <c r="E172" s="4"/>
      <c r="F172" s="69" t="str">
        <f>IF(B172="","",IF(C172="F",INDEX(Barèmes!$A$4:$A$7,MATCH((YEAR($B172)),Barèmes!$B$4:$B$7,-1)),INDEX(Barèmes!$C$4:$C$7,MATCH((YEAR($B172)),Barèmes!$B$4:$B$7,-1))))</f>
        <v/>
      </c>
      <c r="G172" s="30"/>
      <c r="H172" s="28"/>
      <c r="I172" s="5"/>
      <c r="J172" s="27"/>
      <c r="K172" s="70" t="str">
        <f t="shared" si="2"/>
        <v/>
      </c>
    </row>
    <row r="173" spans="1:12" ht="15.75" x14ac:dyDescent="0.25">
      <c r="A173" s="31"/>
      <c r="B173" s="26"/>
      <c r="C173" s="29"/>
      <c r="D173" s="2"/>
      <c r="E173" s="4"/>
      <c r="F173" s="69" t="str">
        <f>IF(B173="","",IF(C173="F",INDEX(Barèmes!$A$4:$A$7,MATCH((YEAR($B173)),Barèmes!$B$4:$B$7,-1)),INDEX(Barèmes!$C$4:$C$7,MATCH((YEAR($B173)),Barèmes!$B$4:$B$7,-1))))</f>
        <v/>
      </c>
      <c r="G173" s="30"/>
      <c r="H173" s="28"/>
      <c r="I173" s="5"/>
      <c r="J173" s="27"/>
      <c r="K173" s="70" t="str">
        <f t="shared" si="2"/>
        <v/>
      </c>
    </row>
    <row r="174" spans="1:12" ht="15.75" x14ac:dyDescent="0.25">
      <c r="A174" s="31"/>
      <c r="B174" s="26"/>
      <c r="C174" s="29"/>
      <c r="D174" s="2"/>
      <c r="E174" s="4"/>
      <c r="F174" s="69" t="str">
        <f>IF(B174="","",IF(C174="F",INDEX(Barèmes!$A$4:$A$7,MATCH((YEAR($B174)),Barèmes!$B$4:$B$7,-1)),INDEX(Barèmes!$C$4:$C$7,MATCH((YEAR($B174)),Barèmes!$B$4:$B$7,-1))))</f>
        <v/>
      </c>
      <c r="G174" s="30"/>
      <c r="H174" s="28"/>
      <c r="I174" s="5"/>
      <c r="J174" s="27"/>
      <c r="K174" s="70" t="str">
        <f t="shared" si="2"/>
        <v/>
      </c>
    </row>
    <row r="175" spans="1:12" ht="15.75" x14ac:dyDescent="0.25">
      <c r="A175" s="31"/>
      <c r="B175" s="26"/>
      <c r="C175" s="29"/>
      <c r="D175" s="2"/>
      <c r="E175" s="4"/>
      <c r="F175" s="69" t="str">
        <f>IF(B175="","",IF(C175="F",INDEX(Barèmes!$A$4:$A$7,MATCH((YEAR($B175)),Barèmes!$B$4:$B$7,-1)),INDEX(Barèmes!$C$4:$C$7,MATCH((YEAR($B175)),Barèmes!$B$4:$B$7,-1))))</f>
        <v/>
      </c>
      <c r="G175" s="30"/>
      <c r="H175" s="28"/>
      <c r="I175" s="5"/>
      <c r="J175" s="27"/>
      <c r="K175" s="70" t="str">
        <f t="shared" si="2"/>
        <v/>
      </c>
    </row>
    <row r="176" spans="1:12" customFormat="1" ht="15.75" x14ac:dyDescent="0.25">
      <c r="A176" s="31"/>
      <c r="B176" s="26"/>
      <c r="C176" s="29"/>
      <c r="D176" s="2"/>
      <c r="E176" s="4"/>
      <c r="F176" s="69" t="str">
        <f>IF(B176="","",IF(C176="F",INDEX(Barèmes!$A$4:$A$7,MATCH((YEAR($B176)),Barèmes!$B$4:$B$7,-1)),INDEX(Barèmes!$C$4:$C$7,MATCH((YEAR($B176)),Barèmes!$B$4:$B$7,-1))))</f>
        <v/>
      </c>
      <c r="G176" s="30"/>
      <c r="H176" s="28"/>
      <c r="I176" s="5"/>
      <c r="J176" s="27"/>
      <c r="K176" s="70" t="str">
        <f t="shared" si="2"/>
        <v/>
      </c>
      <c r="L176" s="6"/>
    </row>
    <row r="177" spans="1:11" ht="15.75" x14ac:dyDescent="0.25">
      <c r="A177" s="31"/>
      <c r="B177" s="26"/>
      <c r="C177" s="29"/>
      <c r="D177" s="2"/>
      <c r="E177" s="4"/>
      <c r="F177" s="69" t="str">
        <f>IF(B177="","",IF(C177="F",INDEX(Barèmes!$A$4:$A$7,MATCH((YEAR($B177)),Barèmes!$B$4:$B$7,-1)),INDEX(Barèmes!$C$4:$C$7,MATCH((YEAR($B177)),Barèmes!$B$4:$B$7,-1))))</f>
        <v/>
      </c>
      <c r="G177" s="30"/>
      <c r="H177" s="28"/>
      <c r="I177" s="5"/>
      <c r="J177" s="27"/>
      <c r="K177" s="70" t="str">
        <f t="shared" si="2"/>
        <v/>
      </c>
    </row>
    <row r="178" spans="1:11" ht="15.75" x14ac:dyDescent="0.25">
      <c r="A178" s="31"/>
      <c r="B178" s="26"/>
      <c r="C178" s="29"/>
      <c r="D178" s="2"/>
      <c r="E178" s="4"/>
      <c r="F178" s="69" t="str">
        <f>IF(B178="","",IF(C178="F",INDEX(Barèmes!$A$4:$A$7,MATCH((YEAR($B178)),Barèmes!$B$4:$B$7,-1)),INDEX(Barèmes!$C$4:$C$7,MATCH((YEAR($B178)),Barèmes!$B$4:$B$7,-1))))</f>
        <v/>
      </c>
      <c r="G178" s="30"/>
      <c r="H178" s="28"/>
      <c r="I178" s="5"/>
      <c r="J178" s="27"/>
      <c r="K178" s="70" t="str">
        <f t="shared" si="2"/>
        <v/>
      </c>
    </row>
    <row r="179" spans="1:11" ht="15.75" x14ac:dyDescent="0.25">
      <c r="A179" s="31"/>
      <c r="B179" s="26"/>
      <c r="C179" s="29"/>
      <c r="D179" s="2"/>
      <c r="E179" s="4"/>
      <c r="F179" s="69" t="str">
        <f>IF(B179="","",IF(C179="F",INDEX(Barèmes!$A$4:$A$7,MATCH((YEAR($B179)),Barèmes!$B$4:$B$7,-1)),INDEX(Barèmes!$C$4:$C$7,MATCH((YEAR($B179)),Barèmes!$B$4:$B$7,-1))))</f>
        <v/>
      </c>
      <c r="G179" s="30"/>
      <c r="H179" s="28"/>
      <c r="I179" s="5"/>
      <c r="J179" s="27"/>
      <c r="K179" s="70" t="str">
        <f t="shared" si="2"/>
        <v/>
      </c>
    </row>
    <row r="180" spans="1:11" ht="15.75" x14ac:dyDescent="0.25">
      <c r="A180" s="31"/>
      <c r="B180" s="26"/>
      <c r="C180" s="29"/>
      <c r="D180" s="2"/>
      <c r="E180" s="4"/>
      <c r="F180" s="69" t="str">
        <f>IF(B180="","",IF(C180="F",INDEX(Barèmes!$A$4:$A$7,MATCH((YEAR($B180)),Barèmes!$B$4:$B$7,-1)),INDEX(Barèmes!$C$4:$C$7,MATCH((YEAR($B180)),Barèmes!$B$4:$B$7,-1))))</f>
        <v/>
      </c>
      <c r="G180" s="30"/>
      <c r="H180" s="28"/>
      <c r="I180" s="5"/>
      <c r="J180" s="27"/>
      <c r="K180" s="70" t="str">
        <f t="shared" si="2"/>
        <v/>
      </c>
    </row>
    <row r="181" spans="1:11" ht="15.75" x14ac:dyDescent="0.25">
      <c r="A181" s="31"/>
      <c r="B181" s="26"/>
      <c r="C181" s="29"/>
      <c r="D181" s="2"/>
      <c r="E181" s="4"/>
      <c r="F181" s="69" t="str">
        <f>IF(B181="","",IF(C181="F",INDEX(Barèmes!$A$4:$A$7,MATCH((YEAR($B181)),Barèmes!$B$4:$B$7,-1)),INDEX(Barèmes!$C$4:$C$7,MATCH((YEAR($B181)),Barèmes!$B$4:$B$7,-1))))</f>
        <v/>
      </c>
      <c r="G181" s="30"/>
      <c r="H181" s="28"/>
      <c r="I181" s="5"/>
      <c r="J181" s="27"/>
      <c r="K181" s="70" t="str">
        <f t="shared" si="2"/>
        <v/>
      </c>
    </row>
    <row r="182" spans="1:11" ht="15.75" x14ac:dyDescent="0.25">
      <c r="A182" s="31"/>
      <c r="B182" s="26"/>
      <c r="C182" s="29"/>
      <c r="D182" s="2"/>
      <c r="E182" s="4"/>
      <c r="F182" s="69" t="str">
        <f>IF(B182="","",IF(C182="F",INDEX(Barèmes!$A$4:$A$7,MATCH((YEAR($B182)),Barèmes!$B$4:$B$7,-1)),INDEX(Barèmes!$C$4:$C$7,MATCH((YEAR($B182)),Barèmes!$B$4:$B$7,-1))))</f>
        <v/>
      </c>
      <c r="G182" s="30"/>
      <c r="H182" s="28"/>
      <c r="I182" s="5"/>
      <c r="J182" s="27"/>
      <c r="K182" s="70" t="str">
        <f t="shared" si="2"/>
        <v/>
      </c>
    </row>
    <row r="183" spans="1:11" ht="15.75" x14ac:dyDescent="0.25">
      <c r="A183" s="31"/>
      <c r="B183" s="26"/>
      <c r="C183" s="29"/>
      <c r="D183" s="2"/>
      <c r="E183" s="4"/>
      <c r="F183" s="69" t="str">
        <f>IF(B183="","",IF(C183="F",INDEX(Barèmes!$A$4:$A$7,MATCH((YEAR($B183)),Barèmes!$B$4:$B$7,-1)),INDEX(Barèmes!$C$4:$C$7,MATCH((YEAR($B183)),Barèmes!$B$4:$B$7,-1))))</f>
        <v/>
      </c>
      <c r="G183" s="30"/>
      <c r="H183" s="28"/>
      <c r="I183" s="5"/>
      <c r="J183" s="27"/>
      <c r="K183" s="70" t="str">
        <f t="shared" si="2"/>
        <v/>
      </c>
    </row>
    <row r="184" spans="1:11" ht="15.75" x14ac:dyDescent="0.25">
      <c r="A184" s="31"/>
      <c r="B184" s="26"/>
      <c r="C184" s="29"/>
      <c r="D184" s="2"/>
      <c r="E184" s="4"/>
      <c r="F184" s="69" t="str">
        <f>IF(B184="","",IF(C184="F",INDEX(Barèmes!$A$4:$A$7,MATCH((YEAR($B184)),Barèmes!$B$4:$B$7,-1)),INDEX(Barèmes!$C$4:$C$7,MATCH((YEAR($B184)),Barèmes!$B$4:$B$7,-1))))</f>
        <v/>
      </c>
      <c r="G184" s="30"/>
      <c r="H184" s="28"/>
      <c r="I184" s="5"/>
      <c r="J184" s="27"/>
      <c r="K184" s="70" t="str">
        <f t="shared" si="2"/>
        <v/>
      </c>
    </row>
    <row r="185" spans="1:11" ht="15.75" x14ac:dyDescent="0.25">
      <c r="A185" s="31"/>
      <c r="B185" s="26"/>
      <c r="C185" s="29"/>
      <c r="D185" s="2"/>
      <c r="E185" s="4"/>
      <c r="F185" s="69" t="str">
        <f>IF(B185="","",IF(C185="F",INDEX(Barèmes!$A$4:$A$7,MATCH((YEAR($B185)),Barèmes!$B$4:$B$7,-1)),INDEX(Barèmes!$C$4:$C$7,MATCH((YEAR($B185)),Barèmes!$B$4:$B$7,-1))))</f>
        <v/>
      </c>
      <c r="G185" s="30"/>
      <c r="H185" s="28"/>
      <c r="I185" s="5"/>
      <c r="J185" s="27"/>
      <c r="K185" s="70" t="str">
        <f t="shared" si="2"/>
        <v/>
      </c>
    </row>
    <row r="186" spans="1:11" ht="15.75" x14ac:dyDescent="0.25">
      <c r="A186" s="31"/>
      <c r="B186" s="26"/>
      <c r="C186" s="29"/>
      <c r="D186" s="2"/>
      <c r="E186" s="4"/>
      <c r="F186" s="69" t="str">
        <f>IF(B186="","",IF(C186="F",INDEX(Barèmes!$A$4:$A$7,MATCH((YEAR($B186)),Barèmes!$B$4:$B$7,-1)),INDEX(Barèmes!$C$4:$C$7,MATCH((YEAR($B186)),Barèmes!$B$4:$B$7,-1))))</f>
        <v/>
      </c>
      <c r="G186" s="30"/>
      <c r="H186" s="28"/>
      <c r="I186" s="5"/>
      <c r="J186" s="27"/>
      <c r="K186" s="70" t="str">
        <f t="shared" si="2"/>
        <v/>
      </c>
    </row>
    <row r="187" spans="1:11" ht="15.75" x14ac:dyDescent="0.25">
      <c r="A187" s="31"/>
      <c r="B187" s="26"/>
      <c r="C187" s="29"/>
      <c r="D187" s="2"/>
      <c r="E187" s="4"/>
      <c r="F187" s="69" t="str">
        <f>IF(B187="","",IF(C187="F",INDEX(Barèmes!$A$4:$A$7,MATCH((YEAR($B187)),Barèmes!$B$4:$B$7,-1)),INDEX(Barèmes!$C$4:$C$7,MATCH((YEAR($B187)),Barèmes!$B$4:$B$7,-1))))</f>
        <v/>
      </c>
      <c r="G187" s="30"/>
      <c r="H187" s="28"/>
      <c r="I187" s="5"/>
      <c r="J187" s="27"/>
      <c r="K187" s="70" t="str">
        <f t="shared" si="2"/>
        <v/>
      </c>
    </row>
    <row r="188" spans="1:11" ht="15.75" x14ac:dyDescent="0.25">
      <c r="A188" s="31"/>
      <c r="B188" s="26"/>
      <c r="C188" s="29"/>
      <c r="D188" s="2"/>
      <c r="E188" s="4"/>
      <c r="F188" s="69" t="str">
        <f>IF(B188="","",IF(C188="F",INDEX(Barèmes!$A$4:$A$7,MATCH((YEAR($B188)),Barèmes!$B$4:$B$7,-1)),INDEX(Barèmes!$C$4:$C$7,MATCH((YEAR($B188)),Barèmes!$B$4:$B$7,-1))))</f>
        <v/>
      </c>
      <c r="G188" s="30"/>
      <c r="H188" s="28"/>
      <c r="I188" s="5"/>
      <c r="J188" s="27"/>
      <c r="K188" s="70" t="str">
        <f t="shared" si="2"/>
        <v/>
      </c>
    </row>
    <row r="189" spans="1:11" ht="15.75" x14ac:dyDescent="0.25">
      <c r="A189" s="31"/>
      <c r="B189" s="26"/>
      <c r="C189" s="29"/>
      <c r="D189" s="2"/>
      <c r="E189" s="4"/>
      <c r="F189" s="69" t="str">
        <f>IF(B189="","",IF(C189="F",INDEX(Barèmes!$A$4:$A$7,MATCH((YEAR($B189)),Barèmes!$B$4:$B$7,-1)),INDEX(Barèmes!$C$4:$C$7,MATCH((YEAR($B189)),Barèmes!$B$4:$B$7,-1))))</f>
        <v/>
      </c>
      <c r="G189" s="30"/>
      <c r="H189" s="28"/>
      <c r="I189" s="5"/>
      <c r="J189" s="27"/>
      <c r="K189" s="70" t="str">
        <f t="shared" si="2"/>
        <v/>
      </c>
    </row>
    <row r="190" spans="1:11" ht="15.75" x14ac:dyDescent="0.25">
      <c r="A190" s="31"/>
      <c r="B190" s="26"/>
      <c r="C190" s="29"/>
      <c r="D190" s="2"/>
      <c r="E190" s="4"/>
      <c r="F190" s="69" t="str">
        <f>IF(B190="","",IF(C190="F",INDEX(Barèmes!$A$4:$A$7,MATCH((YEAR($B190)),Barèmes!$B$4:$B$7,-1)),INDEX(Barèmes!$C$4:$C$7,MATCH((YEAR($B190)),Barèmes!$B$4:$B$7,-1))))</f>
        <v/>
      </c>
      <c r="G190" s="30"/>
      <c r="H190" s="28"/>
      <c r="I190" s="5"/>
      <c r="J190" s="27"/>
      <c r="K190" s="70" t="str">
        <f t="shared" si="2"/>
        <v/>
      </c>
    </row>
    <row r="191" spans="1:11" ht="15.75" x14ac:dyDescent="0.25">
      <c r="A191" s="31"/>
      <c r="B191" s="26"/>
      <c r="C191" s="29"/>
      <c r="D191" s="2"/>
      <c r="E191" s="4"/>
      <c r="F191" s="69" t="str">
        <f>IF(B191="","",IF(C191="F",INDEX(Barèmes!$A$4:$A$7,MATCH((YEAR($B191)),Barèmes!$B$4:$B$7,-1)),INDEX(Barèmes!$C$4:$C$7,MATCH((YEAR($B191)),Barèmes!$B$4:$B$7,-1))))</f>
        <v/>
      </c>
      <c r="G191" s="30"/>
      <c r="H191" s="28"/>
      <c r="I191" s="5"/>
      <c r="J191" s="27"/>
      <c r="K191" s="70" t="str">
        <f t="shared" si="2"/>
        <v/>
      </c>
    </row>
    <row r="192" spans="1:11" ht="15.75" x14ac:dyDescent="0.25">
      <c r="A192" s="31"/>
      <c r="B192" s="26"/>
      <c r="C192" s="29"/>
      <c r="D192" s="2"/>
      <c r="E192" s="4"/>
      <c r="F192" s="69" t="str">
        <f>IF(B192="","",IF(C192="F",INDEX(Barèmes!$A$4:$A$7,MATCH((YEAR($B192)),Barèmes!$B$4:$B$7,-1)),INDEX(Barèmes!$C$4:$C$7,MATCH((YEAR($B192)),Barèmes!$B$4:$B$7,-1))))</f>
        <v/>
      </c>
      <c r="G192" s="30"/>
      <c r="H192" s="28"/>
      <c r="I192" s="5"/>
      <c r="J192" s="27"/>
      <c r="K192" s="70" t="str">
        <f t="shared" si="2"/>
        <v/>
      </c>
    </row>
    <row r="193" spans="1:11" ht="15.75" x14ac:dyDescent="0.25">
      <c r="A193" s="31"/>
      <c r="B193" s="26"/>
      <c r="C193" s="29"/>
      <c r="D193" s="2"/>
      <c r="E193" s="4"/>
      <c r="F193" s="69" t="str">
        <f>IF(B193="","",IF(C193="F",INDEX(Barèmes!$A$4:$A$7,MATCH((YEAR($B193)),Barèmes!$B$4:$B$7,-1)),INDEX(Barèmes!$C$4:$C$7,MATCH((YEAR($B193)),Barèmes!$B$4:$B$7,-1))))</f>
        <v/>
      </c>
      <c r="G193" s="30"/>
      <c r="H193" s="28"/>
      <c r="I193" s="5"/>
      <c r="J193" s="27"/>
      <c r="K193" s="70" t="str">
        <f t="shared" si="2"/>
        <v/>
      </c>
    </row>
    <row r="194" spans="1:11" ht="15.75" x14ac:dyDescent="0.25">
      <c r="A194" s="31"/>
      <c r="B194" s="26"/>
      <c r="C194" s="29"/>
      <c r="D194" s="2"/>
      <c r="E194" s="4"/>
      <c r="F194" s="69" t="str">
        <f>IF(B194="","",IF(C194="F",INDEX(Barèmes!$A$4:$A$7,MATCH((YEAR($B194)),Barèmes!$B$4:$B$7,-1)),INDEX(Barèmes!$C$4:$C$7,MATCH((YEAR($B194)),Barèmes!$B$4:$B$7,-1))))</f>
        <v/>
      </c>
      <c r="G194" s="30"/>
      <c r="H194" s="28"/>
      <c r="I194" s="5"/>
      <c r="J194" s="27"/>
      <c r="K194" s="70" t="str">
        <f t="shared" si="2"/>
        <v/>
      </c>
    </row>
    <row r="195" spans="1:11" ht="15.75" x14ac:dyDescent="0.25">
      <c r="A195" s="31"/>
      <c r="B195" s="26"/>
      <c r="C195" s="29"/>
      <c r="D195" s="2"/>
      <c r="E195" s="4"/>
      <c r="F195" s="69" t="str">
        <f>IF(B195="","",IF(C195="F",INDEX(Barèmes!$A$4:$A$7,MATCH((YEAR($B195)),Barèmes!$B$4:$B$7,-1)),INDEX(Barèmes!$C$4:$C$7,MATCH((YEAR($B195)),Barèmes!$B$4:$B$7,-1))))</f>
        <v/>
      </c>
      <c r="G195" s="30"/>
      <c r="H195" s="28"/>
      <c r="I195" s="5"/>
      <c r="J195" s="27"/>
      <c r="K195" s="70" t="str">
        <f t="shared" si="2"/>
        <v/>
      </c>
    </row>
    <row r="196" spans="1:11" ht="15.75" x14ac:dyDescent="0.25">
      <c r="A196" s="31"/>
      <c r="B196" s="26"/>
      <c r="C196" s="29"/>
      <c r="D196" s="2"/>
      <c r="E196" s="4"/>
      <c r="F196" s="69" t="str">
        <f>IF(B196="","",IF(C196="F",INDEX(Barèmes!$A$4:$A$7,MATCH((YEAR($B196)),Barèmes!$B$4:$B$7,-1)),INDEX(Barèmes!$C$4:$C$7,MATCH((YEAR($B196)),Barèmes!$B$4:$B$7,-1))))</f>
        <v/>
      </c>
      <c r="G196" s="30"/>
      <c r="H196" s="28"/>
      <c r="I196" s="5"/>
      <c r="J196" s="27"/>
      <c r="K196" s="70" t="str">
        <f t="shared" ref="K196:K259" si="3">IF(F196="","",IF(AND(I196="oui",OR(G196="esp (15)",G196="chq (15)")),"oui (15)",IF(AND(I196="oui",OR(G196="esp (20)",G196="chq (20)")),"oui (20)",IF(AND(I196="oui",G196="Gratuité"),"Gratuité",IF(AND(I196="oui",OR(G196="esp (8)",G196="chq (8)")),"oui (8)","non")))))</f>
        <v/>
      </c>
    </row>
    <row r="197" spans="1:11" ht="15.75" x14ac:dyDescent="0.25">
      <c r="A197" s="31"/>
      <c r="B197" s="26"/>
      <c r="C197" s="29"/>
      <c r="D197" s="2"/>
      <c r="E197" s="4"/>
      <c r="F197" s="69" t="str">
        <f>IF(B197="","",IF(C197="F",INDEX(Barèmes!$A$4:$A$7,MATCH((YEAR($B197)),Barèmes!$B$4:$B$7,-1)),INDEX(Barèmes!$C$4:$C$7,MATCH((YEAR($B197)),Barèmes!$B$4:$B$7,-1))))</f>
        <v/>
      </c>
      <c r="G197" s="30"/>
      <c r="H197" s="28"/>
      <c r="I197" s="5"/>
      <c r="J197" s="27"/>
      <c r="K197" s="70" t="str">
        <f t="shared" si="3"/>
        <v/>
      </c>
    </row>
    <row r="198" spans="1:11" ht="15.75" x14ac:dyDescent="0.25">
      <c r="A198" s="31"/>
      <c r="B198" s="26"/>
      <c r="C198" s="29"/>
      <c r="D198" s="2"/>
      <c r="E198" s="4"/>
      <c r="F198" s="69" t="str">
        <f>IF(B198="","",IF(C198="F",INDEX(Barèmes!$A$4:$A$7,MATCH((YEAR($B198)),Barèmes!$B$4:$B$7,-1)),INDEX(Barèmes!$C$4:$C$7,MATCH((YEAR($B198)),Barèmes!$B$4:$B$7,-1))))</f>
        <v/>
      </c>
      <c r="G198" s="30"/>
      <c r="H198" s="28"/>
      <c r="I198" s="5"/>
      <c r="J198" s="27"/>
      <c r="K198" s="70" t="str">
        <f t="shared" si="3"/>
        <v/>
      </c>
    </row>
    <row r="199" spans="1:11" ht="15.75" x14ac:dyDescent="0.25">
      <c r="A199" s="31"/>
      <c r="B199" s="26"/>
      <c r="C199" s="29"/>
      <c r="D199" s="2"/>
      <c r="E199" s="4"/>
      <c r="F199" s="69" t="str">
        <f>IF(B199="","",IF(C199="F",INDEX(Barèmes!$A$4:$A$7,MATCH((YEAR($B199)),Barèmes!$B$4:$B$7,-1)),INDEX(Barèmes!$C$4:$C$7,MATCH((YEAR($B199)),Barèmes!$B$4:$B$7,-1))))</f>
        <v/>
      </c>
      <c r="G199" s="30"/>
      <c r="H199" s="28"/>
      <c r="I199" s="5"/>
      <c r="J199" s="27"/>
      <c r="K199" s="70" t="str">
        <f t="shared" si="3"/>
        <v/>
      </c>
    </row>
    <row r="200" spans="1:11" ht="15.75" x14ac:dyDescent="0.25">
      <c r="A200" s="31"/>
      <c r="B200" s="26"/>
      <c r="C200" s="29"/>
      <c r="D200" s="2"/>
      <c r="E200" s="4"/>
      <c r="F200" s="69" t="str">
        <f>IF(B200="","",IF(C200="F",INDEX(Barèmes!$A$4:$A$7,MATCH((YEAR($B200)),Barèmes!$B$4:$B$7,-1)),INDEX(Barèmes!$C$4:$C$7,MATCH((YEAR($B200)),Barèmes!$B$4:$B$7,-1))))</f>
        <v/>
      </c>
      <c r="G200" s="30"/>
      <c r="H200" s="28"/>
      <c r="I200" s="5"/>
      <c r="J200" s="27"/>
      <c r="K200" s="70" t="str">
        <f t="shared" si="3"/>
        <v/>
      </c>
    </row>
    <row r="201" spans="1:11" ht="15.75" x14ac:dyDescent="0.25">
      <c r="A201" s="31"/>
      <c r="B201" s="26"/>
      <c r="C201" s="29"/>
      <c r="D201" s="2"/>
      <c r="E201" s="4"/>
      <c r="F201" s="69" t="str">
        <f>IF(B201="","",IF(C201="F",INDEX(Barèmes!$A$4:$A$7,MATCH((YEAR($B201)),Barèmes!$B$4:$B$7,-1)),INDEX(Barèmes!$C$4:$C$7,MATCH((YEAR($B201)),Barèmes!$B$4:$B$7,-1))))</f>
        <v/>
      </c>
      <c r="G201" s="30"/>
      <c r="H201" s="28"/>
      <c r="I201" s="5"/>
      <c r="J201" s="27"/>
      <c r="K201" s="70" t="str">
        <f t="shared" si="3"/>
        <v/>
      </c>
    </row>
    <row r="202" spans="1:11" ht="15.75" x14ac:dyDescent="0.25">
      <c r="A202" s="31"/>
      <c r="B202" s="26"/>
      <c r="C202" s="29"/>
      <c r="D202" s="2"/>
      <c r="E202" s="4"/>
      <c r="F202" s="69" t="str">
        <f>IF(B202="","",IF(C202="F",INDEX(Barèmes!$A$4:$A$7,MATCH((YEAR($B202)),Barèmes!$B$4:$B$7,-1)),INDEX(Barèmes!$C$4:$C$7,MATCH((YEAR($B202)),Barèmes!$B$4:$B$7,-1))))</f>
        <v/>
      </c>
      <c r="G202" s="30"/>
      <c r="H202" s="28"/>
      <c r="I202" s="5"/>
      <c r="J202" s="27"/>
      <c r="K202" s="70" t="str">
        <f t="shared" si="3"/>
        <v/>
      </c>
    </row>
    <row r="203" spans="1:11" ht="15.75" x14ac:dyDescent="0.25">
      <c r="A203" s="31"/>
      <c r="B203" s="26"/>
      <c r="C203" s="29"/>
      <c r="D203" s="2"/>
      <c r="E203" s="4"/>
      <c r="F203" s="69" t="str">
        <f>IF(B203="","",IF(C203="F",INDEX(Barèmes!$A$4:$A$7,MATCH((YEAR($B203)),Barèmes!$B$4:$B$7,-1)),INDEX(Barèmes!$C$4:$C$7,MATCH((YEAR($B203)),Barèmes!$B$4:$B$7,-1))))</f>
        <v/>
      </c>
      <c r="G203" s="30"/>
      <c r="H203" s="28"/>
      <c r="I203" s="5"/>
      <c r="J203" s="27"/>
      <c r="K203" s="70" t="str">
        <f t="shared" si="3"/>
        <v/>
      </c>
    </row>
    <row r="204" spans="1:11" ht="15.75" x14ac:dyDescent="0.25">
      <c r="A204" s="31"/>
      <c r="B204" s="26"/>
      <c r="C204" s="29"/>
      <c r="D204" s="2"/>
      <c r="E204" s="4"/>
      <c r="F204" s="69" t="str">
        <f>IF(B204="","",IF(C204="F",INDEX(Barèmes!$A$4:$A$7,MATCH((YEAR($B204)),Barèmes!$B$4:$B$7,-1)),INDEX(Barèmes!$C$4:$C$7,MATCH((YEAR($B204)),Barèmes!$B$4:$B$7,-1))))</f>
        <v/>
      </c>
      <c r="G204" s="30"/>
      <c r="H204" s="28"/>
      <c r="I204" s="5"/>
      <c r="J204" s="27"/>
      <c r="K204" s="70" t="str">
        <f t="shared" si="3"/>
        <v/>
      </c>
    </row>
    <row r="205" spans="1:11" ht="15.75" x14ac:dyDescent="0.25">
      <c r="A205" s="31"/>
      <c r="B205" s="26"/>
      <c r="C205" s="29"/>
      <c r="D205" s="2"/>
      <c r="E205" s="4"/>
      <c r="F205" s="69" t="str">
        <f>IF(B205="","",IF(C205="F",INDEX(Barèmes!$A$4:$A$7,MATCH((YEAR($B205)),Barèmes!$B$4:$B$7,-1)),INDEX(Barèmes!$C$4:$C$7,MATCH((YEAR($B205)),Barèmes!$B$4:$B$7,-1))))</f>
        <v/>
      </c>
      <c r="G205" s="30"/>
      <c r="H205" s="28"/>
      <c r="I205" s="5"/>
      <c r="J205" s="27"/>
      <c r="K205" s="70" t="str">
        <f t="shared" si="3"/>
        <v/>
      </c>
    </row>
    <row r="206" spans="1:11" ht="15.75" x14ac:dyDescent="0.25">
      <c r="A206" s="31"/>
      <c r="B206" s="26"/>
      <c r="C206" s="29"/>
      <c r="D206" s="2"/>
      <c r="E206" s="4"/>
      <c r="F206" s="69" t="str">
        <f>IF(B206="","",IF(C206="F",INDEX(Barèmes!$A$4:$A$7,MATCH((YEAR($B206)),Barèmes!$B$4:$B$7,-1)),INDEX(Barèmes!$C$4:$C$7,MATCH((YEAR($B206)),Barèmes!$B$4:$B$7,-1))))</f>
        <v/>
      </c>
      <c r="G206" s="30"/>
      <c r="H206" s="28"/>
      <c r="I206" s="5"/>
      <c r="J206" s="27"/>
      <c r="K206" s="70" t="str">
        <f t="shared" si="3"/>
        <v/>
      </c>
    </row>
    <row r="207" spans="1:11" ht="15.75" x14ac:dyDescent="0.25">
      <c r="A207" s="31"/>
      <c r="B207" s="26"/>
      <c r="C207" s="29"/>
      <c r="D207" s="2"/>
      <c r="E207" s="4"/>
      <c r="F207" s="69" t="str">
        <f>IF(B207="","",IF(C207="F",INDEX(Barèmes!$A$4:$A$7,MATCH((YEAR($B207)),Barèmes!$B$4:$B$7,-1)),INDEX(Barèmes!$C$4:$C$7,MATCH((YEAR($B207)),Barèmes!$B$4:$B$7,-1))))</f>
        <v/>
      </c>
      <c r="G207" s="30"/>
      <c r="H207" s="28"/>
      <c r="I207" s="5"/>
      <c r="J207" s="27"/>
      <c r="K207" s="70" t="str">
        <f t="shared" si="3"/>
        <v/>
      </c>
    </row>
    <row r="208" spans="1:11" ht="15.75" x14ac:dyDescent="0.25">
      <c r="A208" s="31"/>
      <c r="B208" s="26"/>
      <c r="C208" s="29"/>
      <c r="D208" s="2"/>
      <c r="E208" s="4"/>
      <c r="F208" s="69" t="str">
        <f>IF(B208="","",IF(C208="F",INDEX(Barèmes!$A$4:$A$7,MATCH((YEAR($B208)),Barèmes!$B$4:$B$7,-1)),INDEX(Barèmes!$C$4:$C$7,MATCH((YEAR($B208)),Barèmes!$B$4:$B$7,-1))))</f>
        <v/>
      </c>
      <c r="G208" s="30"/>
      <c r="H208" s="28"/>
      <c r="I208" s="5"/>
      <c r="J208" s="27"/>
      <c r="K208" s="70" t="str">
        <f t="shared" si="3"/>
        <v/>
      </c>
    </row>
    <row r="209" spans="1:12" ht="15.75" x14ac:dyDescent="0.25">
      <c r="A209" s="31"/>
      <c r="B209" s="26"/>
      <c r="C209" s="29"/>
      <c r="D209" s="2"/>
      <c r="E209" s="4"/>
      <c r="F209" s="69" t="str">
        <f>IF(B209="","",IF(C209="F",INDEX(Barèmes!$A$4:$A$7,MATCH((YEAR($B209)),Barèmes!$B$4:$B$7,-1)),INDEX(Barèmes!$C$4:$C$7,MATCH((YEAR($B209)),Barèmes!$B$4:$B$7,-1))))</f>
        <v/>
      </c>
      <c r="G209" s="30"/>
      <c r="H209" s="28"/>
      <c r="I209" s="5"/>
      <c r="J209" s="27"/>
      <c r="K209" s="70" t="str">
        <f t="shared" si="3"/>
        <v/>
      </c>
    </row>
    <row r="210" spans="1:12" ht="15.75" x14ac:dyDescent="0.25">
      <c r="A210" s="31"/>
      <c r="B210" s="26"/>
      <c r="C210" s="29"/>
      <c r="D210" s="2"/>
      <c r="E210" s="4"/>
      <c r="F210" s="69" t="str">
        <f>IF(B210="","",IF(C210="F",INDEX(Barèmes!$A$4:$A$7,MATCH((YEAR($B210)),Barèmes!$B$4:$B$7,-1)),INDEX(Barèmes!$C$4:$C$7,MATCH((YEAR($B210)),Barèmes!$B$4:$B$7,-1))))</f>
        <v/>
      </c>
      <c r="G210" s="30"/>
      <c r="H210" s="28"/>
      <c r="I210" s="5"/>
      <c r="J210" s="27"/>
      <c r="K210" s="70" t="str">
        <f t="shared" si="3"/>
        <v/>
      </c>
    </row>
    <row r="211" spans="1:12" ht="15.75" x14ac:dyDescent="0.25">
      <c r="A211" s="31"/>
      <c r="B211" s="26"/>
      <c r="C211" s="29"/>
      <c r="D211" s="2"/>
      <c r="E211" s="4"/>
      <c r="F211" s="69" t="str">
        <f>IF(B211="","",IF(C211="F",INDEX(Barèmes!$A$4:$A$7,MATCH((YEAR($B211)),Barèmes!$B$4:$B$7,-1)),INDEX(Barèmes!$C$4:$C$7,MATCH((YEAR($B211)),Barèmes!$B$4:$B$7,-1))))</f>
        <v/>
      </c>
      <c r="G211" s="30"/>
      <c r="H211" s="28"/>
      <c r="I211" s="5"/>
      <c r="J211" s="27"/>
      <c r="K211" s="70" t="str">
        <f t="shared" si="3"/>
        <v/>
      </c>
    </row>
    <row r="212" spans="1:12" ht="15.75" x14ac:dyDescent="0.25">
      <c r="A212" s="31"/>
      <c r="B212" s="26"/>
      <c r="C212" s="29"/>
      <c r="D212" s="2"/>
      <c r="E212" s="4"/>
      <c r="F212" s="69" t="str">
        <f>IF(B212="","",IF(C212="F",INDEX(Barèmes!$A$4:$A$7,MATCH((YEAR($B212)),Barèmes!$B$4:$B$7,-1)),INDEX(Barèmes!$C$4:$C$7,MATCH((YEAR($B212)),Barèmes!$B$4:$B$7,-1))))</f>
        <v/>
      </c>
      <c r="G212" s="30"/>
      <c r="H212" s="28"/>
      <c r="I212" s="5"/>
      <c r="J212" s="27"/>
      <c r="K212" s="70" t="str">
        <f t="shared" si="3"/>
        <v/>
      </c>
    </row>
    <row r="213" spans="1:12" ht="15.75" x14ac:dyDescent="0.25">
      <c r="A213" s="31"/>
      <c r="B213" s="26"/>
      <c r="C213" s="29"/>
      <c r="D213" s="2"/>
      <c r="E213" s="4"/>
      <c r="F213" s="69" t="str">
        <f>IF(B213="","",IF(C213="F",INDEX(Barèmes!$A$4:$A$7,MATCH((YEAR($B213)),Barèmes!$B$4:$B$7,-1)),INDEX(Barèmes!$C$4:$C$7,MATCH((YEAR($B213)),Barèmes!$B$4:$B$7,-1))))</f>
        <v/>
      </c>
      <c r="G213" s="30"/>
      <c r="H213" s="28"/>
      <c r="I213" s="5"/>
      <c r="J213" s="27"/>
      <c r="K213" s="70" t="str">
        <f t="shared" si="3"/>
        <v/>
      </c>
    </row>
    <row r="214" spans="1:12" ht="15.75" x14ac:dyDescent="0.25">
      <c r="A214" s="31"/>
      <c r="B214" s="26"/>
      <c r="C214" s="29"/>
      <c r="D214" s="2"/>
      <c r="E214" s="4"/>
      <c r="F214" s="69" t="str">
        <f>IF(B214="","",IF(C214="F",INDEX(Barèmes!$A$4:$A$7,MATCH((YEAR($B214)),Barèmes!$B$4:$B$7,-1)),INDEX(Barèmes!$C$4:$C$7,MATCH((YEAR($B214)),Barèmes!$B$4:$B$7,-1))))</f>
        <v/>
      </c>
      <c r="G214" s="30"/>
      <c r="H214" s="28"/>
      <c r="I214" s="5"/>
      <c r="J214" s="27"/>
      <c r="K214" s="70" t="str">
        <f t="shared" si="3"/>
        <v/>
      </c>
    </row>
    <row r="215" spans="1:12" ht="15.75" x14ac:dyDescent="0.25">
      <c r="A215" s="31"/>
      <c r="B215" s="26"/>
      <c r="C215" s="29"/>
      <c r="D215" s="2"/>
      <c r="E215" s="4"/>
      <c r="F215" s="69" t="str">
        <f>IF(B215="","",IF(C215="F",INDEX(Barèmes!$A$4:$A$7,MATCH((YEAR($B215)),Barèmes!$B$4:$B$7,-1)),INDEX(Barèmes!$C$4:$C$7,MATCH((YEAR($B215)),Barèmes!$B$4:$B$7,-1))))</f>
        <v/>
      </c>
      <c r="G215" s="30"/>
      <c r="H215" s="28"/>
      <c r="I215" s="5"/>
      <c r="J215" s="27"/>
      <c r="K215" s="70" t="str">
        <f t="shared" si="3"/>
        <v/>
      </c>
    </row>
    <row r="216" spans="1:12" ht="15.75" x14ac:dyDescent="0.25">
      <c r="A216" s="31"/>
      <c r="B216" s="26"/>
      <c r="C216" s="29"/>
      <c r="D216" s="2"/>
      <c r="E216" s="4"/>
      <c r="F216" s="69" t="str">
        <f>IF(B216="","",IF(C216="F",INDEX(Barèmes!$A$4:$A$7,MATCH((YEAR($B216)),Barèmes!$B$4:$B$7,-1)),INDEX(Barèmes!$C$4:$C$7,MATCH((YEAR($B216)),Barèmes!$B$4:$B$7,-1))))</f>
        <v/>
      </c>
      <c r="G216" s="30"/>
      <c r="H216" s="28"/>
      <c r="I216" s="5"/>
      <c r="J216" s="27"/>
      <c r="K216" s="70" t="str">
        <f t="shared" si="3"/>
        <v/>
      </c>
    </row>
    <row r="217" spans="1:12" ht="15.75" x14ac:dyDescent="0.25">
      <c r="A217" s="31"/>
      <c r="B217" s="26"/>
      <c r="C217" s="29"/>
      <c r="D217" s="2"/>
      <c r="E217" s="4"/>
      <c r="F217" s="69" t="str">
        <f>IF(B217="","",IF(C217="F",INDEX(Barèmes!$A$4:$A$7,MATCH((YEAR($B217)),Barèmes!$B$4:$B$7,-1)),INDEX(Barèmes!$C$4:$C$7,MATCH((YEAR($B217)),Barèmes!$B$4:$B$7,-1))))</f>
        <v/>
      </c>
      <c r="G217" s="30"/>
      <c r="H217" s="28"/>
      <c r="I217" s="5"/>
      <c r="J217" s="27"/>
      <c r="K217" s="70" t="str">
        <f t="shared" si="3"/>
        <v/>
      </c>
    </row>
    <row r="218" spans="1:12" ht="15.75" x14ac:dyDescent="0.25">
      <c r="A218" s="31"/>
      <c r="B218" s="26"/>
      <c r="C218" s="29"/>
      <c r="D218" s="2"/>
      <c r="E218" s="4"/>
      <c r="F218" s="69" t="str">
        <f>IF(B218="","",IF(C218="F",INDEX(Barèmes!$A$4:$A$7,MATCH((YEAR($B218)),Barèmes!$B$4:$B$7,-1)),INDEX(Barèmes!$C$4:$C$7,MATCH((YEAR($B218)),Barèmes!$B$4:$B$7,-1))))</f>
        <v/>
      </c>
      <c r="G218" s="30"/>
      <c r="H218" s="28"/>
      <c r="I218" s="5"/>
      <c r="J218" s="27"/>
      <c r="K218" s="70" t="str">
        <f t="shared" si="3"/>
        <v/>
      </c>
    </row>
    <row r="219" spans="1:12" ht="15.75" x14ac:dyDescent="0.25">
      <c r="A219" s="31"/>
      <c r="B219" s="26"/>
      <c r="C219" s="29"/>
      <c r="D219" s="2"/>
      <c r="E219" s="4"/>
      <c r="F219" s="69" t="str">
        <f>IF(B219="","",IF(C219="F",INDEX(Barèmes!$A$4:$A$7,MATCH((YEAR($B219)),Barèmes!$B$4:$B$7,-1)),INDEX(Barèmes!$C$4:$C$7,MATCH((YEAR($B219)),Barèmes!$B$4:$B$7,-1))))</f>
        <v/>
      </c>
      <c r="G219" s="30"/>
      <c r="H219" s="28"/>
      <c r="I219" s="5"/>
      <c r="J219" s="27"/>
      <c r="K219" s="70" t="str">
        <f t="shared" si="3"/>
        <v/>
      </c>
      <c r="L219" s="3"/>
    </row>
    <row r="220" spans="1:12" ht="15.75" x14ac:dyDescent="0.25">
      <c r="A220" s="31"/>
      <c r="B220" s="26"/>
      <c r="C220" s="29"/>
      <c r="D220" s="2"/>
      <c r="E220" s="4"/>
      <c r="F220" s="69" t="str">
        <f>IF(B220="","",IF(C220="F",INDEX(Barèmes!$A$4:$A$7,MATCH((YEAR($B220)),Barèmes!$B$4:$B$7,-1)),INDEX(Barèmes!$C$4:$C$7,MATCH((YEAR($B220)),Barèmes!$B$4:$B$7,-1))))</f>
        <v/>
      </c>
      <c r="G220" s="30"/>
      <c r="H220" s="28"/>
      <c r="I220" s="5"/>
      <c r="J220" s="27"/>
      <c r="K220" s="70" t="str">
        <f t="shared" si="3"/>
        <v/>
      </c>
    </row>
    <row r="221" spans="1:12" ht="15.75" x14ac:dyDescent="0.25">
      <c r="A221" s="31"/>
      <c r="B221" s="26"/>
      <c r="C221" s="29"/>
      <c r="D221" s="2"/>
      <c r="E221" s="4"/>
      <c r="F221" s="69" t="str">
        <f>IF(B221="","",IF(C221="F",INDEX(Barèmes!$A$4:$A$7,MATCH((YEAR($B221)),Barèmes!$B$4:$B$7,-1)),INDEX(Barèmes!$C$4:$C$7,MATCH((YEAR($B221)),Barèmes!$B$4:$B$7,-1))))</f>
        <v/>
      </c>
      <c r="G221" s="30"/>
      <c r="H221" s="28"/>
      <c r="I221" s="5"/>
      <c r="J221" s="27"/>
      <c r="K221" s="70" t="str">
        <f t="shared" si="3"/>
        <v/>
      </c>
    </row>
    <row r="222" spans="1:12" ht="15.75" x14ac:dyDescent="0.25">
      <c r="A222" s="31"/>
      <c r="B222" s="26"/>
      <c r="C222" s="29"/>
      <c r="D222" s="2"/>
      <c r="E222" s="4"/>
      <c r="F222" s="69" t="str">
        <f>IF(B222="","",IF(C222="F",INDEX(Barèmes!$A$4:$A$7,MATCH((YEAR($B222)),Barèmes!$B$4:$B$7,-1)),INDEX(Barèmes!$C$4:$C$7,MATCH((YEAR($B222)),Barèmes!$B$4:$B$7,-1))))</f>
        <v/>
      </c>
      <c r="G222" s="30"/>
      <c r="H222" s="28"/>
      <c r="I222" s="5"/>
      <c r="J222" s="27"/>
      <c r="K222" s="70" t="str">
        <f t="shared" si="3"/>
        <v/>
      </c>
    </row>
    <row r="223" spans="1:12" ht="15.75" x14ac:dyDescent="0.25">
      <c r="A223" s="31"/>
      <c r="B223" s="26"/>
      <c r="C223" s="29"/>
      <c r="D223" s="2"/>
      <c r="E223" s="4"/>
      <c r="F223" s="69" t="str">
        <f>IF(B223="","",IF(C223="F",INDEX(Barèmes!$A$4:$A$7,MATCH((YEAR($B223)),Barèmes!$B$4:$B$7,-1)),INDEX(Barèmes!$C$4:$C$7,MATCH((YEAR($B223)),Barèmes!$B$4:$B$7,-1))))</f>
        <v/>
      </c>
      <c r="G223" s="30"/>
      <c r="H223" s="28"/>
      <c r="I223" s="5"/>
      <c r="J223" s="27"/>
      <c r="K223" s="70" t="str">
        <f t="shared" si="3"/>
        <v/>
      </c>
    </row>
    <row r="224" spans="1:12" ht="15.75" x14ac:dyDescent="0.25">
      <c r="A224" s="31"/>
      <c r="B224" s="26"/>
      <c r="C224" s="29"/>
      <c r="D224" s="2"/>
      <c r="E224" s="4"/>
      <c r="F224" s="69" t="str">
        <f>IF(B224="","",IF(C224="F",INDEX(Barèmes!$A$4:$A$7,MATCH((YEAR($B224)),Barèmes!$B$4:$B$7,-1)),INDEX(Barèmes!$C$4:$C$7,MATCH((YEAR($B224)),Barèmes!$B$4:$B$7,-1))))</f>
        <v/>
      </c>
      <c r="G224" s="30"/>
      <c r="H224" s="28"/>
      <c r="I224" s="5"/>
      <c r="J224" s="27"/>
      <c r="K224" s="70" t="str">
        <f t="shared" si="3"/>
        <v/>
      </c>
    </row>
    <row r="225" spans="1:11" ht="15.75" x14ac:dyDescent="0.25">
      <c r="A225" s="31"/>
      <c r="B225" s="26"/>
      <c r="C225" s="29"/>
      <c r="D225" s="2"/>
      <c r="E225" s="4"/>
      <c r="F225" s="69" t="str">
        <f>IF(B225="","",IF(C225="F",INDEX(Barèmes!$A$4:$A$7,MATCH((YEAR($B225)),Barèmes!$B$4:$B$7,-1)),INDEX(Barèmes!$C$4:$C$7,MATCH((YEAR($B225)),Barèmes!$B$4:$B$7,-1))))</f>
        <v/>
      </c>
      <c r="G225" s="30"/>
      <c r="H225" s="28"/>
      <c r="I225" s="5"/>
      <c r="J225" s="27"/>
      <c r="K225" s="70" t="str">
        <f t="shared" si="3"/>
        <v/>
      </c>
    </row>
    <row r="226" spans="1:11" ht="15.75" x14ac:dyDescent="0.25">
      <c r="A226" s="31"/>
      <c r="B226" s="26"/>
      <c r="C226" s="29"/>
      <c r="D226" s="2"/>
      <c r="E226" s="4"/>
      <c r="F226" s="69" t="str">
        <f>IF(B226="","",IF(C226="F",INDEX(Barèmes!$A$4:$A$7,MATCH((YEAR($B226)),Barèmes!$B$4:$B$7,-1)),INDEX(Barèmes!$C$4:$C$7,MATCH((YEAR($B226)),Barèmes!$B$4:$B$7,-1))))</f>
        <v/>
      </c>
      <c r="G226" s="30"/>
      <c r="H226" s="28"/>
      <c r="I226" s="5"/>
      <c r="J226" s="27"/>
      <c r="K226" s="70" t="str">
        <f t="shared" si="3"/>
        <v/>
      </c>
    </row>
    <row r="227" spans="1:11" ht="15.75" x14ac:dyDescent="0.25">
      <c r="A227" s="31"/>
      <c r="B227" s="26"/>
      <c r="C227" s="29"/>
      <c r="D227" s="2"/>
      <c r="E227" s="4"/>
      <c r="F227" s="69" t="str">
        <f>IF(B227="","",IF(C227="F",INDEX(Barèmes!$A$4:$A$7,MATCH((YEAR($B227)),Barèmes!$B$4:$B$7,-1)),INDEX(Barèmes!$C$4:$C$7,MATCH((YEAR($B227)),Barèmes!$B$4:$B$7,-1))))</f>
        <v/>
      </c>
      <c r="G227" s="30"/>
      <c r="H227" s="28"/>
      <c r="I227" s="5"/>
      <c r="J227" s="27"/>
      <c r="K227" s="70" t="str">
        <f t="shared" si="3"/>
        <v/>
      </c>
    </row>
    <row r="228" spans="1:11" ht="15.75" x14ac:dyDescent="0.25">
      <c r="A228" s="31"/>
      <c r="B228" s="26"/>
      <c r="C228" s="29"/>
      <c r="D228" s="2"/>
      <c r="E228" s="4"/>
      <c r="F228" s="69" t="str">
        <f>IF(B228="","",IF(C228="F",INDEX(Barèmes!$A$4:$A$7,MATCH((YEAR($B228)),Barèmes!$B$4:$B$7,-1)),INDEX(Barèmes!$C$4:$C$7,MATCH((YEAR($B228)),Barèmes!$B$4:$B$7,-1))))</f>
        <v/>
      </c>
      <c r="G228" s="30"/>
      <c r="H228" s="28"/>
      <c r="I228" s="5"/>
      <c r="J228" s="27"/>
      <c r="K228" s="70" t="str">
        <f t="shared" si="3"/>
        <v/>
      </c>
    </row>
    <row r="229" spans="1:11" ht="15.75" x14ac:dyDescent="0.25">
      <c r="A229" s="31"/>
      <c r="B229" s="26"/>
      <c r="C229" s="29"/>
      <c r="D229" s="2"/>
      <c r="E229" s="4"/>
      <c r="F229" s="69" t="str">
        <f>IF(B229="","",IF(C229="F",INDEX(Barèmes!$A$4:$A$7,MATCH((YEAR($B229)),Barèmes!$B$4:$B$7,-1)),INDEX(Barèmes!$C$4:$C$7,MATCH((YEAR($B229)),Barèmes!$B$4:$B$7,-1))))</f>
        <v/>
      </c>
      <c r="G229" s="30"/>
      <c r="H229" s="28"/>
      <c r="I229" s="5"/>
      <c r="J229" s="27"/>
      <c r="K229" s="70" t="str">
        <f t="shared" si="3"/>
        <v/>
      </c>
    </row>
    <row r="230" spans="1:11" ht="15.75" x14ac:dyDescent="0.25">
      <c r="A230" s="31"/>
      <c r="B230" s="26"/>
      <c r="C230" s="29"/>
      <c r="D230" s="2"/>
      <c r="E230" s="4"/>
      <c r="F230" s="69" t="str">
        <f>IF(B230="","",IF(C230="F",INDEX(Barèmes!$A$4:$A$7,MATCH((YEAR($B230)),Barèmes!$B$4:$B$7,-1)),INDEX(Barèmes!$C$4:$C$7,MATCH((YEAR($B230)),Barèmes!$B$4:$B$7,-1))))</f>
        <v/>
      </c>
      <c r="G230" s="30"/>
      <c r="H230" s="28"/>
      <c r="I230" s="5"/>
      <c r="J230" s="27"/>
      <c r="K230" s="70" t="str">
        <f t="shared" si="3"/>
        <v/>
      </c>
    </row>
    <row r="231" spans="1:11" ht="15.75" x14ac:dyDescent="0.25">
      <c r="A231" s="31"/>
      <c r="B231" s="26"/>
      <c r="C231" s="29"/>
      <c r="D231" s="2"/>
      <c r="E231" s="4"/>
      <c r="F231" s="69" t="str">
        <f>IF(B231="","",IF(C231="F",INDEX(Barèmes!$A$4:$A$7,MATCH((YEAR($B231)),Barèmes!$B$4:$B$7,-1)),INDEX(Barèmes!$C$4:$C$7,MATCH((YEAR($B231)),Barèmes!$B$4:$B$7,-1))))</f>
        <v/>
      </c>
      <c r="G231" s="30"/>
      <c r="H231" s="28"/>
      <c r="I231" s="5"/>
      <c r="J231" s="27"/>
      <c r="K231" s="70" t="str">
        <f t="shared" si="3"/>
        <v/>
      </c>
    </row>
    <row r="232" spans="1:11" ht="15.75" x14ac:dyDescent="0.25">
      <c r="A232" s="31"/>
      <c r="B232" s="26"/>
      <c r="C232" s="29"/>
      <c r="D232" s="2"/>
      <c r="E232" s="4"/>
      <c r="F232" s="69" t="str">
        <f>IF(B232="","",IF(C232="F",INDEX(Barèmes!$A$4:$A$7,MATCH((YEAR($B232)),Barèmes!$B$4:$B$7,-1)),INDEX(Barèmes!$C$4:$C$7,MATCH((YEAR($B232)),Barèmes!$B$4:$B$7,-1))))</f>
        <v/>
      </c>
      <c r="G232" s="30"/>
      <c r="H232" s="28"/>
      <c r="I232" s="5"/>
      <c r="J232" s="27"/>
      <c r="K232" s="70" t="str">
        <f t="shared" si="3"/>
        <v/>
      </c>
    </row>
    <row r="233" spans="1:11" ht="15.75" x14ac:dyDescent="0.25">
      <c r="A233" s="31"/>
      <c r="B233" s="26"/>
      <c r="C233" s="29"/>
      <c r="D233" s="2"/>
      <c r="E233" s="4"/>
      <c r="F233" s="69" t="str">
        <f>IF(B233="","",IF(C233="F",INDEX(Barèmes!$A$4:$A$7,MATCH((YEAR($B233)),Barèmes!$B$4:$B$7,-1)),INDEX(Barèmes!$C$4:$C$7,MATCH((YEAR($B233)),Barèmes!$B$4:$B$7,-1))))</f>
        <v/>
      </c>
      <c r="G233" s="30"/>
      <c r="H233" s="28"/>
      <c r="I233" s="5"/>
      <c r="J233" s="27"/>
      <c r="K233" s="70" t="str">
        <f t="shared" si="3"/>
        <v/>
      </c>
    </row>
    <row r="234" spans="1:11" ht="15.75" x14ac:dyDescent="0.25">
      <c r="A234" s="31"/>
      <c r="B234" s="26"/>
      <c r="C234" s="29"/>
      <c r="D234" s="2"/>
      <c r="E234" s="4"/>
      <c r="F234" s="69" t="str">
        <f>IF(B234="","",IF(C234="F",INDEX(Barèmes!$A$4:$A$7,MATCH((YEAR($B234)),Barèmes!$B$4:$B$7,-1)),INDEX(Barèmes!$C$4:$C$7,MATCH((YEAR($B234)),Barèmes!$B$4:$B$7,-1))))</f>
        <v/>
      </c>
      <c r="G234" s="30"/>
      <c r="H234" s="28"/>
      <c r="I234" s="5"/>
      <c r="J234" s="27"/>
      <c r="K234" s="70" t="str">
        <f t="shared" si="3"/>
        <v/>
      </c>
    </row>
    <row r="235" spans="1:11" ht="15.75" x14ac:dyDescent="0.25">
      <c r="A235" s="31"/>
      <c r="B235" s="26"/>
      <c r="C235" s="29"/>
      <c r="D235" s="2"/>
      <c r="E235" s="4"/>
      <c r="F235" s="69" t="str">
        <f>IF(B235="","",IF(C235="F",INDEX(Barèmes!$A$4:$A$7,MATCH((YEAR($B235)),Barèmes!$B$4:$B$7,-1)),INDEX(Barèmes!$C$4:$C$7,MATCH((YEAR($B235)),Barèmes!$B$4:$B$7,-1))))</f>
        <v/>
      </c>
      <c r="G235" s="30"/>
      <c r="H235" s="28"/>
      <c r="I235" s="5"/>
      <c r="J235" s="27"/>
      <c r="K235" s="70" t="str">
        <f t="shared" si="3"/>
        <v/>
      </c>
    </row>
    <row r="236" spans="1:11" ht="15.75" x14ac:dyDescent="0.25">
      <c r="A236" s="31"/>
      <c r="B236" s="26"/>
      <c r="C236" s="29"/>
      <c r="D236" s="2"/>
      <c r="E236" s="4"/>
      <c r="F236" s="69" t="str">
        <f>IF(B236="","",IF(C236="F",INDEX(Barèmes!$A$4:$A$7,MATCH((YEAR($B236)),Barèmes!$B$4:$B$7,-1)),INDEX(Barèmes!$C$4:$C$7,MATCH((YEAR($B236)),Barèmes!$B$4:$B$7,-1))))</f>
        <v/>
      </c>
      <c r="G236" s="30"/>
      <c r="H236" s="28"/>
      <c r="I236" s="5"/>
      <c r="J236" s="27"/>
      <c r="K236" s="70" t="str">
        <f t="shared" si="3"/>
        <v/>
      </c>
    </row>
    <row r="237" spans="1:11" ht="15.75" x14ac:dyDescent="0.25">
      <c r="A237" s="31"/>
      <c r="B237" s="26"/>
      <c r="C237" s="29"/>
      <c r="D237" s="2"/>
      <c r="E237" s="4"/>
      <c r="F237" s="69" t="str">
        <f>IF(B237="","",IF(C237="F",INDEX(Barèmes!$A$4:$A$7,MATCH((YEAR($B237)),Barèmes!$B$4:$B$7,-1)),INDEX(Barèmes!$C$4:$C$7,MATCH((YEAR($B237)),Barèmes!$B$4:$B$7,-1))))</f>
        <v/>
      </c>
      <c r="G237" s="30"/>
      <c r="H237" s="28"/>
      <c r="I237" s="5"/>
      <c r="J237" s="27"/>
      <c r="K237" s="70" t="str">
        <f t="shared" si="3"/>
        <v/>
      </c>
    </row>
    <row r="238" spans="1:11" ht="15.75" x14ac:dyDescent="0.25">
      <c r="A238" s="31"/>
      <c r="B238" s="26"/>
      <c r="C238" s="29"/>
      <c r="D238" s="2"/>
      <c r="E238" s="4"/>
      <c r="F238" s="69" t="str">
        <f>IF(B238="","",IF(C238="F",INDEX(Barèmes!$A$4:$A$7,MATCH((YEAR($B238)),Barèmes!$B$4:$B$7,-1)),INDEX(Barèmes!$C$4:$C$7,MATCH((YEAR($B238)),Barèmes!$B$4:$B$7,-1))))</f>
        <v/>
      </c>
      <c r="G238" s="30"/>
      <c r="H238" s="28"/>
      <c r="I238" s="5"/>
      <c r="J238" s="27"/>
      <c r="K238" s="70" t="str">
        <f t="shared" si="3"/>
        <v/>
      </c>
    </row>
    <row r="239" spans="1:11" ht="15.75" x14ac:dyDescent="0.25">
      <c r="A239" s="31"/>
      <c r="B239" s="26"/>
      <c r="C239" s="29"/>
      <c r="D239" s="2"/>
      <c r="E239" s="4"/>
      <c r="F239" s="69" t="str">
        <f>IF(B239="","",IF(C239="F",INDEX(Barèmes!$A$4:$A$7,MATCH((YEAR($B239)),Barèmes!$B$4:$B$7,-1)),INDEX(Barèmes!$C$4:$C$7,MATCH((YEAR($B239)),Barèmes!$B$4:$B$7,-1))))</f>
        <v/>
      </c>
      <c r="G239" s="30"/>
      <c r="H239" s="28"/>
      <c r="I239" s="5"/>
      <c r="J239" s="27"/>
      <c r="K239" s="70" t="str">
        <f t="shared" si="3"/>
        <v/>
      </c>
    </row>
    <row r="240" spans="1:11" ht="15.75" x14ac:dyDescent="0.25">
      <c r="A240" s="31"/>
      <c r="B240" s="26"/>
      <c r="C240" s="29"/>
      <c r="D240" s="2"/>
      <c r="E240" s="4"/>
      <c r="F240" s="69" t="str">
        <f>IF(B240="","",IF(C240="F",INDEX(Barèmes!$A$4:$A$7,MATCH((YEAR($B240)),Barèmes!$B$4:$B$7,-1)),INDEX(Barèmes!$C$4:$C$7,MATCH((YEAR($B240)),Barèmes!$B$4:$B$7,-1))))</f>
        <v/>
      </c>
      <c r="G240" s="30"/>
      <c r="H240" s="28"/>
      <c r="I240" s="5"/>
      <c r="J240" s="27"/>
      <c r="K240" s="70" t="str">
        <f t="shared" si="3"/>
        <v/>
      </c>
    </row>
    <row r="241" spans="1:11" ht="15.75" x14ac:dyDescent="0.25">
      <c r="A241" s="31"/>
      <c r="B241" s="26"/>
      <c r="C241" s="29"/>
      <c r="D241" s="2"/>
      <c r="E241" s="4"/>
      <c r="F241" s="69" t="str">
        <f>IF(B241="","",IF(C241="F",INDEX(Barèmes!$A$4:$A$7,MATCH((YEAR($B241)),Barèmes!$B$4:$B$7,-1)),INDEX(Barèmes!$C$4:$C$7,MATCH((YEAR($B241)),Barèmes!$B$4:$B$7,-1))))</f>
        <v/>
      </c>
      <c r="G241" s="30"/>
      <c r="H241" s="28"/>
      <c r="I241" s="5"/>
      <c r="J241" s="27"/>
      <c r="K241" s="70" t="str">
        <f t="shared" si="3"/>
        <v/>
      </c>
    </row>
    <row r="242" spans="1:11" ht="15.75" x14ac:dyDescent="0.25">
      <c r="A242" s="31"/>
      <c r="B242" s="26"/>
      <c r="C242" s="29"/>
      <c r="D242" s="2"/>
      <c r="E242" s="4"/>
      <c r="F242" s="69" t="str">
        <f>IF(B242="","",IF(C242="F",INDEX(Barèmes!$A$4:$A$7,MATCH((YEAR($B242)),Barèmes!$B$4:$B$7,-1)),INDEX(Barèmes!$C$4:$C$7,MATCH((YEAR($B242)),Barèmes!$B$4:$B$7,-1))))</f>
        <v/>
      </c>
      <c r="G242" s="30"/>
      <c r="H242" s="28"/>
      <c r="I242" s="5"/>
      <c r="J242" s="27"/>
      <c r="K242" s="70" t="str">
        <f t="shared" si="3"/>
        <v/>
      </c>
    </row>
    <row r="243" spans="1:11" ht="15.75" x14ac:dyDescent="0.25">
      <c r="A243" s="31"/>
      <c r="B243" s="26"/>
      <c r="C243" s="29"/>
      <c r="D243" s="2"/>
      <c r="E243" s="4"/>
      <c r="F243" s="69" t="str">
        <f>IF(B243="","",IF(C243="F",INDEX(Barèmes!$A$4:$A$7,MATCH((YEAR($B243)),Barèmes!$B$4:$B$7,-1)),INDEX(Barèmes!$C$4:$C$7,MATCH((YEAR($B243)),Barèmes!$B$4:$B$7,-1))))</f>
        <v/>
      </c>
      <c r="G243" s="30"/>
      <c r="H243" s="28"/>
      <c r="I243" s="5"/>
      <c r="J243" s="27"/>
      <c r="K243" s="70" t="str">
        <f t="shared" si="3"/>
        <v/>
      </c>
    </row>
    <row r="244" spans="1:11" ht="15.75" x14ac:dyDescent="0.25">
      <c r="A244" s="31"/>
      <c r="B244" s="26"/>
      <c r="C244" s="29"/>
      <c r="D244" s="2"/>
      <c r="E244" s="4"/>
      <c r="F244" s="69" t="str">
        <f>IF(B244="","",IF(C244="F",INDEX(Barèmes!$A$4:$A$7,MATCH((YEAR($B244)),Barèmes!$B$4:$B$7,-1)),INDEX(Barèmes!$C$4:$C$7,MATCH((YEAR($B244)),Barèmes!$B$4:$B$7,-1))))</f>
        <v/>
      </c>
      <c r="G244" s="30"/>
      <c r="H244" s="28"/>
      <c r="I244" s="5"/>
      <c r="J244" s="27"/>
      <c r="K244" s="70" t="str">
        <f t="shared" si="3"/>
        <v/>
      </c>
    </row>
    <row r="245" spans="1:11" ht="15.75" x14ac:dyDescent="0.25">
      <c r="A245" s="31"/>
      <c r="B245" s="26"/>
      <c r="C245" s="29"/>
      <c r="D245" s="2"/>
      <c r="E245" s="4"/>
      <c r="F245" s="69" t="str">
        <f>IF(B245="","",IF(C245="F",INDEX(Barèmes!$A$4:$A$7,MATCH((YEAR($B245)),Barèmes!$B$4:$B$7,-1)),INDEX(Barèmes!$C$4:$C$7,MATCH((YEAR($B245)),Barèmes!$B$4:$B$7,-1))))</f>
        <v/>
      </c>
      <c r="G245" s="30"/>
      <c r="H245" s="28"/>
      <c r="I245" s="5"/>
      <c r="J245" s="27"/>
      <c r="K245" s="70" t="str">
        <f t="shared" si="3"/>
        <v/>
      </c>
    </row>
    <row r="246" spans="1:11" ht="15.75" x14ac:dyDescent="0.25">
      <c r="A246" s="31"/>
      <c r="B246" s="26"/>
      <c r="C246" s="29"/>
      <c r="D246" s="2"/>
      <c r="E246" s="4"/>
      <c r="F246" s="69" t="str">
        <f>IF(B246="","",IF(C246="F",INDEX(Barèmes!$A$4:$A$7,MATCH((YEAR($B246)),Barèmes!$B$4:$B$7,-1)),INDEX(Barèmes!$C$4:$C$7,MATCH((YEAR($B246)),Barèmes!$B$4:$B$7,-1))))</f>
        <v/>
      </c>
      <c r="G246" s="30"/>
      <c r="H246" s="28"/>
      <c r="I246" s="5"/>
      <c r="J246" s="27"/>
      <c r="K246" s="70" t="str">
        <f t="shared" si="3"/>
        <v/>
      </c>
    </row>
    <row r="247" spans="1:11" ht="15.75" x14ac:dyDescent="0.25">
      <c r="A247" s="31"/>
      <c r="B247" s="26"/>
      <c r="C247" s="29"/>
      <c r="D247" s="2"/>
      <c r="E247" s="4"/>
      <c r="F247" s="69" t="str">
        <f>IF(B247="","",IF(C247="F",INDEX(Barèmes!$A$4:$A$7,MATCH((YEAR($B247)),Barèmes!$B$4:$B$7,-1)),INDEX(Barèmes!$C$4:$C$7,MATCH((YEAR($B247)),Barèmes!$B$4:$B$7,-1))))</f>
        <v/>
      </c>
      <c r="G247" s="30"/>
      <c r="H247" s="28"/>
      <c r="I247" s="5"/>
      <c r="J247" s="27"/>
      <c r="K247" s="70" t="str">
        <f t="shared" si="3"/>
        <v/>
      </c>
    </row>
    <row r="248" spans="1:11" ht="15.75" x14ac:dyDescent="0.25">
      <c r="A248" s="31"/>
      <c r="B248" s="26"/>
      <c r="C248" s="29"/>
      <c r="D248" s="2"/>
      <c r="E248" s="4"/>
      <c r="F248" s="69" t="str">
        <f>IF(B248="","",IF(C248="F",INDEX(Barèmes!$A$4:$A$7,MATCH((YEAR($B248)),Barèmes!$B$4:$B$7,-1)),INDEX(Barèmes!$C$4:$C$7,MATCH((YEAR($B248)),Barèmes!$B$4:$B$7,-1))))</f>
        <v/>
      </c>
      <c r="G248" s="30"/>
      <c r="H248" s="28"/>
      <c r="I248" s="5"/>
      <c r="J248" s="27"/>
      <c r="K248" s="70" t="str">
        <f t="shared" si="3"/>
        <v/>
      </c>
    </row>
    <row r="249" spans="1:11" ht="15.75" x14ac:dyDescent="0.25">
      <c r="A249" s="31"/>
      <c r="B249" s="26"/>
      <c r="C249" s="29"/>
      <c r="D249" s="2"/>
      <c r="E249" s="4"/>
      <c r="F249" s="69" t="str">
        <f>IF(B249="","",IF(C249="F",INDEX(Barèmes!$A$4:$A$7,MATCH((YEAR($B249)),Barèmes!$B$4:$B$7,-1)),INDEX(Barèmes!$C$4:$C$7,MATCH((YEAR($B249)),Barèmes!$B$4:$B$7,-1))))</f>
        <v/>
      </c>
      <c r="G249" s="30"/>
      <c r="H249" s="28"/>
      <c r="I249" s="5"/>
      <c r="J249" s="27"/>
      <c r="K249" s="70" t="str">
        <f t="shared" si="3"/>
        <v/>
      </c>
    </row>
    <row r="250" spans="1:11" ht="15.75" x14ac:dyDescent="0.25">
      <c r="A250" s="31"/>
      <c r="B250" s="26"/>
      <c r="C250" s="29"/>
      <c r="D250" s="2"/>
      <c r="E250" s="4"/>
      <c r="F250" s="69" t="str">
        <f>IF(B250="","",IF(C250="F",INDEX(Barèmes!$A$4:$A$7,MATCH((YEAR($B250)),Barèmes!$B$4:$B$7,-1)),INDEX(Barèmes!$C$4:$C$7,MATCH((YEAR($B250)),Barèmes!$B$4:$B$7,-1))))</f>
        <v/>
      </c>
      <c r="G250" s="30"/>
      <c r="H250" s="28"/>
      <c r="I250" s="5"/>
      <c r="J250" s="27"/>
      <c r="K250" s="70" t="str">
        <f t="shared" si="3"/>
        <v/>
      </c>
    </row>
    <row r="251" spans="1:11" ht="15.75" x14ac:dyDescent="0.25">
      <c r="A251" s="31"/>
      <c r="B251" s="26"/>
      <c r="C251" s="29"/>
      <c r="D251" s="2"/>
      <c r="E251" s="4"/>
      <c r="F251" s="69" t="str">
        <f>IF(B251="","",IF(C251="F",INDEX(Barèmes!$A$4:$A$7,MATCH((YEAR($B251)),Barèmes!$B$4:$B$7,-1)),INDEX(Barèmes!$C$4:$C$7,MATCH((YEAR($B251)),Barèmes!$B$4:$B$7,-1))))</f>
        <v/>
      </c>
      <c r="G251" s="30"/>
      <c r="H251" s="28"/>
      <c r="I251" s="5"/>
      <c r="J251" s="27"/>
      <c r="K251" s="70" t="str">
        <f t="shared" si="3"/>
        <v/>
      </c>
    </row>
    <row r="252" spans="1:11" ht="15.75" x14ac:dyDescent="0.25">
      <c r="A252" s="31"/>
      <c r="B252" s="26"/>
      <c r="C252" s="29"/>
      <c r="D252" s="2"/>
      <c r="E252" s="4"/>
      <c r="F252" s="69" t="str">
        <f>IF(B252="","",IF(C252="F",INDEX(Barèmes!$A$4:$A$7,MATCH((YEAR($B252)),Barèmes!$B$4:$B$7,-1)),INDEX(Barèmes!$C$4:$C$7,MATCH((YEAR($B252)),Barèmes!$B$4:$B$7,-1))))</f>
        <v/>
      </c>
      <c r="G252" s="30"/>
      <c r="H252" s="28"/>
      <c r="I252" s="5"/>
      <c r="J252" s="27"/>
      <c r="K252" s="70" t="str">
        <f t="shared" si="3"/>
        <v/>
      </c>
    </row>
    <row r="253" spans="1:11" ht="15.75" x14ac:dyDescent="0.25">
      <c r="A253" s="31"/>
      <c r="B253" s="26"/>
      <c r="C253" s="29"/>
      <c r="D253" s="2"/>
      <c r="E253" s="4"/>
      <c r="F253" s="69" t="str">
        <f>IF(B253="","",IF(C253="F",INDEX(Barèmes!$A$4:$A$7,MATCH((YEAR($B253)),Barèmes!$B$4:$B$7,-1)),INDEX(Barèmes!$C$4:$C$7,MATCH((YEAR($B253)),Barèmes!$B$4:$B$7,-1))))</f>
        <v/>
      </c>
      <c r="G253" s="30"/>
      <c r="H253" s="28"/>
      <c r="I253" s="5"/>
      <c r="J253" s="27"/>
      <c r="K253" s="70" t="str">
        <f t="shared" si="3"/>
        <v/>
      </c>
    </row>
    <row r="254" spans="1:11" ht="15.75" x14ac:dyDescent="0.25">
      <c r="A254" s="31"/>
      <c r="B254" s="26"/>
      <c r="C254" s="29"/>
      <c r="D254" s="2"/>
      <c r="E254" s="4"/>
      <c r="F254" s="69" t="str">
        <f>IF(B254="","",IF(C254="F",INDEX(Barèmes!$A$4:$A$7,MATCH((YEAR($B254)),Barèmes!$B$4:$B$7,-1)),INDEX(Barèmes!$C$4:$C$7,MATCH((YEAR($B254)),Barèmes!$B$4:$B$7,-1))))</f>
        <v/>
      </c>
      <c r="G254" s="30"/>
      <c r="H254" s="28"/>
      <c r="I254" s="5"/>
      <c r="J254" s="27"/>
      <c r="K254" s="70" t="str">
        <f t="shared" si="3"/>
        <v/>
      </c>
    </row>
    <row r="255" spans="1:11" ht="15.75" x14ac:dyDescent="0.25">
      <c r="A255" s="31"/>
      <c r="B255" s="26"/>
      <c r="C255" s="29"/>
      <c r="D255" s="2"/>
      <c r="E255" s="4"/>
      <c r="F255" s="69" t="str">
        <f>IF(B255="","",IF(C255="F",INDEX(Barèmes!$A$4:$A$7,MATCH((YEAR($B255)),Barèmes!$B$4:$B$7,-1)),INDEX(Barèmes!$C$4:$C$7,MATCH((YEAR($B255)),Barèmes!$B$4:$B$7,-1))))</f>
        <v/>
      </c>
      <c r="G255" s="30"/>
      <c r="H255" s="28"/>
      <c r="I255" s="5"/>
      <c r="J255" s="27"/>
      <c r="K255" s="70" t="str">
        <f t="shared" si="3"/>
        <v/>
      </c>
    </row>
    <row r="256" spans="1:11" ht="15.75" x14ac:dyDescent="0.25">
      <c r="A256" s="31"/>
      <c r="B256" s="26"/>
      <c r="C256" s="29"/>
      <c r="D256" s="2"/>
      <c r="E256" s="4"/>
      <c r="F256" s="69" t="str">
        <f>IF(B256="","",IF(C256="F",INDEX(Barèmes!$A$4:$A$7,MATCH((YEAR($B256)),Barèmes!$B$4:$B$7,-1)),INDEX(Barèmes!$C$4:$C$7,MATCH((YEAR($B256)),Barèmes!$B$4:$B$7,-1))))</f>
        <v/>
      </c>
      <c r="G256" s="30"/>
      <c r="H256" s="28"/>
      <c r="I256" s="5"/>
      <c r="J256" s="27"/>
      <c r="K256" s="70" t="str">
        <f t="shared" si="3"/>
        <v/>
      </c>
    </row>
    <row r="257" spans="1:11" ht="15.75" x14ac:dyDescent="0.25">
      <c r="A257" s="31"/>
      <c r="B257" s="26"/>
      <c r="C257" s="29"/>
      <c r="D257" s="2"/>
      <c r="E257" s="4"/>
      <c r="F257" s="69" t="str">
        <f>IF(B257="","",IF(C257="F",INDEX(Barèmes!$A$4:$A$7,MATCH((YEAR($B257)),Barèmes!$B$4:$B$7,-1)),INDEX(Barèmes!$C$4:$C$7,MATCH((YEAR($B257)),Barèmes!$B$4:$B$7,-1))))</f>
        <v/>
      </c>
      <c r="G257" s="30"/>
      <c r="H257" s="28"/>
      <c r="I257" s="5"/>
      <c r="J257" s="27"/>
      <c r="K257" s="70" t="str">
        <f t="shared" si="3"/>
        <v/>
      </c>
    </row>
    <row r="258" spans="1:11" ht="15.75" x14ac:dyDescent="0.25">
      <c r="A258" s="31"/>
      <c r="B258" s="26"/>
      <c r="C258" s="29"/>
      <c r="D258" s="2"/>
      <c r="E258" s="4"/>
      <c r="F258" s="69" t="str">
        <f>IF(B258="","",IF(C258="F",INDEX(Barèmes!$A$4:$A$7,MATCH((YEAR($B258)),Barèmes!$B$4:$B$7,-1)),INDEX(Barèmes!$C$4:$C$7,MATCH((YEAR($B258)),Barèmes!$B$4:$B$7,-1))))</f>
        <v/>
      </c>
      <c r="G258" s="30"/>
      <c r="H258" s="28"/>
      <c r="I258" s="5"/>
      <c r="J258" s="27"/>
      <c r="K258" s="70" t="str">
        <f t="shared" si="3"/>
        <v/>
      </c>
    </row>
    <row r="259" spans="1:11" ht="15.75" x14ac:dyDescent="0.25">
      <c r="A259" s="31"/>
      <c r="B259" s="26"/>
      <c r="C259" s="29"/>
      <c r="D259" s="2"/>
      <c r="E259" s="4"/>
      <c r="F259" s="69" t="str">
        <f>IF(B259="","",IF(C259="F",INDEX(Barèmes!$A$4:$A$7,MATCH((YEAR($B259)),Barèmes!$B$4:$B$7,-1)),INDEX(Barèmes!$C$4:$C$7,MATCH((YEAR($B259)),Barèmes!$B$4:$B$7,-1))))</f>
        <v/>
      </c>
      <c r="G259" s="30"/>
      <c r="H259" s="28"/>
      <c r="I259" s="5"/>
      <c r="J259" s="27"/>
      <c r="K259" s="70" t="str">
        <f t="shared" si="3"/>
        <v/>
      </c>
    </row>
    <row r="260" spans="1:11" ht="15.75" x14ac:dyDescent="0.25">
      <c r="A260" s="31"/>
      <c r="B260" s="26"/>
      <c r="C260" s="29"/>
      <c r="D260" s="2"/>
      <c r="E260" s="4"/>
      <c r="F260" s="69" t="str">
        <f>IF(B260="","",IF(C260="F",INDEX(Barèmes!$A$4:$A$7,MATCH((YEAR($B260)),Barèmes!$B$4:$B$7,-1)),INDEX(Barèmes!$C$4:$C$7,MATCH((YEAR($B260)),Barèmes!$B$4:$B$7,-1))))</f>
        <v/>
      </c>
      <c r="G260" s="30"/>
      <c r="H260" s="28"/>
      <c r="I260" s="5"/>
      <c r="J260" s="27"/>
      <c r="K260" s="70" t="str">
        <f t="shared" ref="K260:K323" si="4">IF(F260="","",IF(AND(I260="oui",OR(G260="esp (15)",G260="chq (15)")),"oui (15)",IF(AND(I260="oui",OR(G260="esp (20)",G260="chq (20)")),"oui (20)",IF(AND(I260="oui",G260="Gratuité"),"Gratuité",IF(AND(I260="oui",OR(G260="esp (8)",G260="chq (8)")),"oui (8)","non")))))</f>
        <v/>
      </c>
    </row>
    <row r="261" spans="1:11" ht="15.75" x14ac:dyDescent="0.25">
      <c r="A261" s="31"/>
      <c r="B261" s="26"/>
      <c r="C261" s="29"/>
      <c r="D261" s="2"/>
      <c r="E261" s="4"/>
      <c r="F261" s="69" t="str">
        <f>IF(B261="","",IF(C261="F",INDEX(Barèmes!$A$4:$A$7,MATCH((YEAR($B261)),Barèmes!$B$4:$B$7,-1)),INDEX(Barèmes!$C$4:$C$7,MATCH((YEAR($B261)),Barèmes!$B$4:$B$7,-1))))</f>
        <v/>
      </c>
      <c r="G261" s="30"/>
      <c r="H261" s="28"/>
      <c r="I261" s="5"/>
      <c r="J261" s="27"/>
      <c r="K261" s="70" t="str">
        <f t="shared" si="4"/>
        <v/>
      </c>
    </row>
    <row r="262" spans="1:11" ht="15.75" x14ac:dyDescent="0.25">
      <c r="A262" s="31"/>
      <c r="B262" s="26"/>
      <c r="C262" s="29"/>
      <c r="D262" s="2"/>
      <c r="E262" s="4"/>
      <c r="F262" s="69" t="str">
        <f>IF(B262="","",IF(C262="F",INDEX(Barèmes!$A$4:$A$7,MATCH((YEAR($B262)),Barèmes!$B$4:$B$7,-1)),INDEX(Barèmes!$C$4:$C$7,MATCH((YEAR($B262)),Barèmes!$B$4:$B$7,-1))))</f>
        <v/>
      </c>
      <c r="G262" s="30"/>
      <c r="H262" s="28"/>
      <c r="I262" s="5"/>
      <c r="J262" s="27"/>
      <c r="K262" s="70" t="str">
        <f t="shared" si="4"/>
        <v/>
      </c>
    </row>
    <row r="263" spans="1:11" ht="15.75" x14ac:dyDescent="0.25">
      <c r="A263" s="31"/>
      <c r="B263" s="26"/>
      <c r="C263" s="29"/>
      <c r="D263" s="2"/>
      <c r="E263" s="4"/>
      <c r="F263" s="69" t="str">
        <f>IF(B263="","",IF(C263="F",INDEX(Barèmes!$A$4:$A$7,MATCH((YEAR($B263)),Barèmes!$B$4:$B$7,-1)),INDEX(Barèmes!$C$4:$C$7,MATCH((YEAR($B263)),Barèmes!$B$4:$B$7,-1))))</f>
        <v/>
      </c>
      <c r="G263" s="30"/>
      <c r="H263" s="28"/>
      <c r="I263" s="5"/>
      <c r="J263" s="27"/>
      <c r="K263" s="70" t="str">
        <f t="shared" si="4"/>
        <v/>
      </c>
    </row>
    <row r="264" spans="1:11" ht="15.75" x14ac:dyDescent="0.25">
      <c r="A264" s="31"/>
      <c r="B264" s="26"/>
      <c r="C264" s="29"/>
      <c r="D264" s="2"/>
      <c r="E264" s="4"/>
      <c r="F264" s="69" t="str">
        <f>IF(B264="","",IF(C264="F",INDEX(Barèmes!$A$4:$A$7,MATCH((YEAR($B264)),Barèmes!$B$4:$B$7,-1)),INDEX(Barèmes!$C$4:$C$7,MATCH((YEAR($B264)),Barèmes!$B$4:$B$7,-1))))</f>
        <v/>
      </c>
      <c r="G264" s="30"/>
      <c r="H264" s="28"/>
      <c r="I264" s="5"/>
      <c r="J264" s="27"/>
      <c r="K264" s="70" t="str">
        <f t="shared" si="4"/>
        <v/>
      </c>
    </row>
    <row r="265" spans="1:11" ht="15.75" x14ac:dyDescent="0.25">
      <c r="A265" s="31"/>
      <c r="B265" s="26"/>
      <c r="C265" s="29"/>
      <c r="D265" s="2"/>
      <c r="E265" s="4"/>
      <c r="F265" s="69" t="str">
        <f>IF(B265="","",IF(C265="F",INDEX(Barèmes!$A$4:$A$7,MATCH((YEAR($B265)),Barèmes!$B$4:$B$7,-1)),INDEX(Barèmes!$C$4:$C$7,MATCH((YEAR($B265)),Barèmes!$B$4:$B$7,-1))))</f>
        <v/>
      </c>
      <c r="G265" s="30"/>
      <c r="H265" s="28"/>
      <c r="I265" s="5"/>
      <c r="J265" s="27"/>
      <c r="K265" s="70" t="str">
        <f t="shared" si="4"/>
        <v/>
      </c>
    </row>
    <row r="266" spans="1:11" ht="15.75" x14ac:dyDescent="0.25">
      <c r="A266" s="31"/>
      <c r="B266" s="26"/>
      <c r="C266" s="29"/>
      <c r="D266" s="2"/>
      <c r="E266" s="4"/>
      <c r="F266" s="69" t="str">
        <f>IF(B266="","",IF(C266="F",INDEX(Barèmes!$A$4:$A$7,MATCH((YEAR($B266)),Barèmes!$B$4:$B$7,-1)),INDEX(Barèmes!$C$4:$C$7,MATCH((YEAR($B266)),Barèmes!$B$4:$B$7,-1))))</f>
        <v/>
      </c>
      <c r="G266" s="30"/>
      <c r="H266" s="28"/>
      <c r="I266" s="5"/>
      <c r="J266" s="27"/>
      <c r="K266" s="70" t="str">
        <f t="shared" si="4"/>
        <v/>
      </c>
    </row>
    <row r="267" spans="1:11" ht="15.75" x14ac:dyDescent="0.25">
      <c r="A267" s="31"/>
      <c r="B267" s="26"/>
      <c r="C267" s="29"/>
      <c r="D267" s="2"/>
      <c r="E267" s="4"/>
      <c r="F267" s="69" t="str">
        <f>IF(B267="","",IF(C267="F",INDEX(Barèmes!$A$4:$A$7,MATCH((YEAR($B267)),Barèmes!$B$4:$B$7,-1)),INDEX(Barèmes!$C$4:$C$7,MATCH((YEAR($B267)),Barèmes!$B$4:$B$7,-1))))</f>
        <v/>
      </c>
      <c r="G267" s="30"/>
      <c r="H267" s="28"/>
      <c r="I267" s="5"/>
      <c r="J267" s="27"/>
      <c r="K267" s="70" t="str">
        <f t="shared" si="4"/>
        <v/>
      </c>
    </row>
    <row r="268" spans="1:11" ht="15.75" x14ac:dyDescent="0.25">
      <c r="A268" s="31"/>
      <c r="B268" s="26"/>
      <c r="C268" s="29"/>
      <c r="D268" s="2"/>
      <c r="E268" s="4"/>
      <c r="F268" s="69" t="str">
        <f>IF(B268="","",IF(C268="F",INDEX(Barèmes!$A$4:$A$7,MATCH((YEAR($B268)),Barèmes!$B$4:$B$7,-1)),INDEX(Barèmes!$C$4:$C$7,MATCH((YEAR($B268)),Barèmes!$B$4:$B$7,-1))))</f>
        <v/>
      </c>
      <c r="G268" s="30"/>
      <c r="H268" s="28"/>
      <c r="I268" s="5"/>
      <c r="J268" s="27"/>
      <c r="K268" s="70" t="str">
        <f t="shared" si="4"/>
        <v/>
      </c>
    </row>
    <row r="269" spans="1:11" ht="15.75" x14ac:dyDescent="0.25">
      <c r="A269" s="31"/>
      <c r="B269" s="26"/>
      <c r="C269" s="29"/>
      <c r="D269" s="2"/>
      <c r="E269" s="4"/>
      <c r="F269" s="69" t="str">
        <f>IF(B269="","",IF(C269="F",INDEX(Barèmes!$A$4:$A$7,MATCH((YEAR($B269)),Barèmes!$B$4:$B$7,-1)),INDEX(Barèmes!$C$4:$C$7,MATCH((YEAR($B269)),Barèmes!$B$4:$B$7,-1))))</f>
        <v/>
      </c>
      <c r="G269" s="30"/>
      <c r="H269" s="28"/>
      <c r="I269" s="5"/>
      <c r="J269" s="27"/>
      <c r="K269" s="70" t="str">
        <f t="shared" si="4"/>
        <v/>
      </c>
    </row>
    <row r="270" spans="1:11" ht="15.75" x14ac:dyDescent="0.25">
      <c r="A270" s="31"/>
      <c r="B270" s="26"/>
      <c r="C270" s="29"/>
      <c r="D270" s="2"/>
      <c r="E270" s="4"/>
      <c r="F270" s="69" t="str">
        <f>IF(B270="","",IF(C270="F",INDEX(Barèmes!$A$4:$A$7,MATCH((YEAR($B270)),Barèmes!$B$4:$B$7,-1)),INDEX(Barèmes!$C$4:$C$7,MATCH((YEAR($B270)),Barèmes!$B$4:$B$7,-1))))</f>
        <v/>
      </c>
      <c r="G270" s="30"/>
      <c r="H270" s="28"/>
      <c r="I270" s="5"/>
      <c r="J270" s="27"/>
      <c r="K270" s="70" t="str">
        <f t="shared" si="4"/>
        <v/>
      </c>
    </row>
    <row r="271" spans="1:11" ht="15.75" x14ac:dyDescent="0.25">
      <c r="A271" s="31"/>
      <c r="B271" s="26"/>
      <c r="C271" s="29"/>
      <c r="D271" s="2"/>
      <c r="E271" s="4"/>
      <c r="F271" s="69" t="str">
        <f>IF(B271="","",IF(C271="F",INDEX(Barèmes!$A$4:$A$7,MATCH((YEAR($B271)),Barèmes!$B$4:$B$7,-1)),INDEX(Barèmes!$C$4:$C$7,MATCH((YEAR($B271)),Barèmes!$B$4:$B$7,-1))))</f>
        <v/>
      </c>
      <c r="G271" s="30"/>
      <c r="H271" s="28"/>
      <c r="I271" s="5"/>
      <c r="J271" s="27"/>
      <c r="K271" s="70" t="str">
        <f t="shared" si="4"/>
        <v/>
      </c>
    </row>
    <row r="272" spans="1:11" ht="15.75" x14ac:dyDescent="0.25">
      <c r="A272" s="31"/>
      <c r="B272" s="26"/>
      <c r="C272" s="29"/>
      <c r="D272" s="2"/>
      <c r="E272" s="4"/>
      <c r="F272" s="69" t="str">
        <f>IF(B272="","",IF(C272="F",INDEX(Barèmes!$A$4:$A$7,MATCH((YEAR($B272)),Barèmes!$B$4:$B$7,-1)),INDEX(Barèmes!$C$4:$C$7,MATCH((YEAR($B272)),Barèmes!$B$4:$B$7,-1))))</f>
        <v/>
      </c>
      <c r="G272" s="30"/>
      <c r="H272" s="28"/>
      <c r="I272" s="5"/>
      <c r="J272" s="27"/>
      <c r="K272" s="70" t="str">
        <f t="shared" si="4"/>
        <v/>
      </c>
    </row>
    <row r="273" spans="1:11" ht="15.75" x14ac:dyDescent="0.25">
      <c r="A273" s="31"/>
      <c r="B273" s="26"/>
      <c r="C273" s="29"/>
      <c r="D273" s="2"/>
      <c r="E273" s="4"/>
      <c r="F273" s="69" t="str">
        <f>IF(B273="","",IF(C273="F",INDEX(Barèmes!$A$4:$A$7,MATCH((YEAR($B273)),Barèmes!$B$4:$B$7,-1)),INDEX(Barèmes!$C$4:$C$7,MATCH((YEAR($B273)),Barèmes!$B$4:$B$7,-1))))</f>
        <v/>
      </c>
      <c r="G273" s="30"/>
      <c r="H273" s="28"/>
      <c r="I273" s="5"/>
      <c r="J273" s="27"/>
      <c r="K273" s="70" t="str">
        <f t="shared" si="4"/>
        <v/>
      </c>
    </row>
    <row r="274" spans="1:11" ht="15.75" x14ac:dyDescent="0.25">
      <c r="A274" s="31"/>
      <c r="B274" s="26"/>
      <c r="C274" s="29"/>
      <c r="D274" s="2"/>
      <c r="E274" s="4"/>
      <c r="F274" s="69" t="str">
        <f>IF(B274="","",IF(C274="F",INDEX(Barèmes!$A$4:$A$7,MATCH((YEAR($B274)),Barèmes!$B$4:$B$7,-1)),INDEX(Barèmes!$C$4:$C$7,MATCH((YEAR($B274)),Barèmes!$B$4:$B$7,-1))))</f>
        <v/>
      </c>
      <c r="G274" s="30"/>
      <c r="H274" s="28"/>
      <c r="I274" s="5"/>
      <c r="J274" s="27"/>
      <c r="K274" s="70" t="str">
        <f t="shared" si="4"/>
        <v/>
      </c>
    </row>
    <row r="275" spans="1:11" ht="15.75" x14ac:dyDescent="0.25">
      <c r="A275" s="31"/>
      <c r="B275" s="26"/>
      <c r="C275" s="29"/>
      <c r="D275" s="2"/>
      <c r="E275" s="4"/>
      <c r="F275" s="69" t="str">
        <f>IF(B275="","",IF(C275="F",INDEX(Barèmes!$A$4:$A$7,MATCH((YEAR($B275)),Barèmes!$B$4:$B$7,-1)),INDEX(Barèmes!$C$4:$C$7,MATCH((YEAR($B275)),Barèmes!$B$4:$B$7,-1))))</f>
        <v/>
      </c>
      <c r="G275" s="30"/>
      <c r="H275" s="28"/>
      <c r="I275" s="5"/>
      <c r="J275" s="27"/>
      <c r="K275" s="70" t="str">
        <f t="shared" si="4"/>
        <v/>
      </c>
    </row>
    <row r="276" spans="1:11" ht="15.75" x14ac:dyDescent="0.25">
      <c r="A276" s="31"/>
      <c r="B276" s="26"/>
      <c r="C276" s="29"/>
      <c r="D276" s="2"/>
      <c r="E276" s="4"/>
      <c r="F276" s="69" t="str">
        <f>IF(B276="","",IF(C276="F",INDEX(Barèmes!$A$4:$A$7,MATCH((YEAR($B276)),Barèmes!$B$4:$B$7,-1)),INDEX(Barèmes!$C$4:$C$7,MATCH((YEAR($B276)),Barèmes!$B$4:$B$7,-1))))</f>
        <v/>
      </c>
      <c r="G276" s="30"/>
      <c r="H276" s="28"/>
      <c r="I276" s="5"/>
      <c r="J276" s="27"/>
      <c r="K276" s="70" t="str">
        <f t="shared" si="4"/>
        <v/>
      </c>
    </row>
    <row r="277" spans="1:11" ht="15.75" x14ac:dyDescent="0.25">
      <c r="A277" s="31"/>
      <c r="B277" s="26"/>
      <c r="C277" s="29"/>
      <c r="D277" s="2"/>
      <c r="E277" s="4"/>
      <c r="F277" s="69" t="str">
        <f>IF(B277="","",IF(C277="F",INDEX(Barèmes!$A$4:$A$7,MATCH((YEAR($B277)),Barèmes!$B$4:$B$7,-1)),INDEX(Barèmes!$C$4:$C$7,MATCH((YEAR($B277)),Barèmes!$B$4:$B$7,-1))))</f>
        <v/>
      </c>
      <c r="G277" s="30"/>
      <c r="H277" s="28"/>
      <c r="I277" s="5"/>
      <c r="J277" s="27"/>
      <c r="K277" s="70" t="str">
        <f t="shared" si="4"/>
        <v/>
      </c>
    </row>
    <row r="278" spans="1:11" ht="15.75" x14ac:dyDescent="0.25">
      <c r="A278" s="31"/>
      <c r="B278" s="26"/>
      <c r="C278" s="29"/>
      <c r="D278" s="2"/>
      <c r="E278" s="4"/>
      <c r="F278" s="69" t="str">
        <f>IF(B278="","",IF(C278="F",INDEX(Barèmes!$A$4:$A$7,MATCH((YEAR($B278)),Barèmes!$B$4:$B$7,-1)),INDEX(Barèmes!$C$4:$C$7,MATCH((YEAR($B278)),Barèmes!$B$4:$B$7,-1))))</f>
        <v/>
      </c>
      <c r="G278" s="30"/>
      <c r="H278" s="28"/>
      <c r="I278" s="5"/>
      <c r="J278" s="27"/>
      <c r="K278" s="70" t="str">
        <f t="shared" si="4"/>
        <v/>
      </c>
    </row>
    <row r="279" spans="1:11" ht="15.75" x14ac:dyDescent="0.25">
      <c r="A279" s="31"/>
      <c r="B279" s="26"/>
      <c r="C279" s="29"/>
      <c r="D279" s="2"/>
      <c r="E279" s="4"/>
      <c r="F279" s="69" t="str">
        <f>IF(B279="","",IF(C279="F",INDEX(Barèmes!$A$4:$A$7,MATCH((YEAR($B279)),Barèmes!$B$4:$B$7,-1)),INDEX(Barèmes!$C$4:$C$7,MATCH((YEAR($B279)),Barèmes!$B$4:$B$7,-1))))</f>
        <v/>
      </c>
      <c r="G279" s="30"/>
      <c r="H279" s="28"/>
      <c r="I279" s="5"/>
      <c r="J279" s="27"/>
      <c r="K279" s="70" t="str">
        <f t="shared" si="4"/>
        <v/>
      </c>
    </row>
    <row r="280" spans="1:11" ht="15.75" x14ac:dyDescent="0.25">
      <c r="A280" s="31"/>
      <c r="B280" s="26"/>
      <c r="C280" s="29"/>
      <c r="D280" s="2"/>
      <c r="E280" s="4"/>
      <c r="F280" s="69" t="str">
        <f>IF(B280="","",IF(C280="F",INDEX(Barèmes!$A$4:$A$7,MATCH((YEAR($B280)),Barèmes!$B$4:$B$7,-1)),INDEX(Barèmes!$C$4:$C$7,MATCH((YEAR($B280)),Barèmes!$B$4:$B$7,-1))))</f>
        <v/>
      </c>
      <c r="G280" s="30"/>
      <c r="H280" s="28"/>
      <c r="I280" s="5"/>
      <c r="J280" s="27"/>
      <c r="K280" s="70" t="str">
        <f t="shared" si="4"/>
        <v/>
      </c>
    </row>
    <row r="281" spans="1:11" ht="15.75" x14ac:dyDescent="0.25">
      <c r="A281" s="31"/>
      <c r="B281" s="26"/>
      <c r="C281" s="29"/>
      <c r="D281" s="2"/>
      <c r="E281" s="4"/>
      <c r="F281" s="69" t="str">
        <f>IF(B281="","",IF(C281="F",INDEX(Barèmes!$A$4:$A$7,MATCH((YEAR($B281)),Barèmes!$B$4:$B$7,-1)),INDEX(Barèmes!$C$4:$C$7,MATCH((YEAR($B281)),Barèmes!$B$4:$B$7,-1))))</f>
        <v/>
      </c>
      <c r="G281" s="30"/>
      <c r="H281" s="28"/>
      <c r="I281" s="5"/>
      <c r="J281" s="27"/>
      <c r="K281" s="70" t="str">
        <f t="shared" si="4"/>
        <v/>
      </c>
    </row>
    <row r="282" spans="1:11" ht="15.75" x14ac:dyDescent="0.25">
      <c r="A282" s="31"/>
      <c r="B282" s="26"/>
      <c r="C282" s="29"/>
      <c r="D282" s="2"/>
      <c r="E282" s="4"/>
      <c r="F282" s="69" t="str">
        <f>IF(B282="","",IF(C282="F",INDEX(Barèmes!$A$4:$A$7,MATCH((YEAR($B282)),Barèmes!$B$4:$B$7,-1)),INDEX(Barèmes!$C$4:$C$7,MATCH((YEAR($B282)),Barèmes!$B$4:$B$7,-1))))</f>
        <v/>
      </c>
      <c r="G282" s="30"/>
      <c r="H282" s="28"/>
      <c r="I282" s="5"/>
      <c r="J282" s="27"/>
      <c r="K282" s="70" t="str">
        <f t="shared" si="4"/>
        <v/>
      </c>
    </row>
    <row r="283" spans="1:11" ht="15.75" x14ac:dyDescent="0.25">
      <c r="A283" s="31"/>
      <c r="B283" s="26"/>
      <c r="C283" s="29"/>
      <c r="D283" s="2"/>
      <c r="E283" s="4"/>
      <c r="F283" s="69" t="str">
        <f>IF(B283="","",IF(C283="F",INDEX(Barèmes!$A$4:$A$7,MATCH((YEAR($B283)),Barèmes!$B$4:$B$7,-1)),INDEX(Barèmes!$C$4:$C$7,MATCH((YEAR($B283)),Barèmes!$B$4:$B$7,-1))))</f>
        <v/>
      </c>
      <c r="G283" s="30"/>
      <c r="H283" s="28"/>
      <c r="I283" s="5"/>
      <c r="J283" s="27"/>
      <c r="K283" s="70" t="str">
        <f t="shared" si="4"/>
        <v/>
      </c>
    </row>
    <row r="284" spans="1:11" ht="15.75" x14ac:dyDescent="0.25">
      <c r="A284" s="31"/>
      <c r="B284" s="26"/>
      <c r="C284" s="29"/>
      <c r="D284" s="2"/>
      <c r="E284" s="4"/>
      <c r="F284" s="69" t="str">
        <f>IF(B284="","",IF(C284="F",INDEX(Barèmes!$A$4:$A$7,MATCH((YEAR($B284)),Barèmes!$B$4:$B$7,-1)),INDEX(Barèmes!$C$4:$C$7,MATCH((YEAR($B284)),Barèmes!$B$4:$B$7,-1))))</f>
        <v/>
      </c>
      <c r="G284" s="30"/>
      <c r="H284" s="28"/>
      <c r="I284" s="5"/>
      <c r="J284" s="27"/>
      <c r="K284" s="70" t="str">
        <f t="shared" si="4"/>
        <v/>
      </c>
    </row>
    <row r="285" spans="1:11" ht="15.75" x14ac:dyDescent="0.25">
      <c r="A285" s="31"/>
      <c r="B285" s="26"/>
      <c r="C285" s="29"/>
      <c r="D285" s="2"/>
      <c r="E285" s="4"/>
      <c r="F285" s="69" t="str">
        <f>IF(B285="","",IF(C285="F",INDEX(Barèmes!$A$4:$A$7,MATCH((YEAR($B285)),Barèmes!$B$4:$B$7,-1)),INDEX(Barèmes!$C$4:$C$7,MATCH((YEAR($B285)),Barèmes!$B$4:$B$7,-1))))</f>
        <v/>
      </c>
      <c r="G285" s="30"/>
      <c r="H285" s="28"/>
      <c r="I285" s="5"/>
      <c r="J285" s="27"/>
      <c r="K285" s="70" t="str">
        <f t="shared" si="4"/>
        <v/>
      </c>
    </row>
    <row r="286" spans="1:11" ht="15.75" x14ac:dyDescent="0.25">
      <c r="A286" s="31"/>
      <c r="B286" s="26"/>
      <c r="C286" s="29"/>
      <c r="D286" s="2"/>
      <c r="E286" s="4"/>
      <c r="F286" s="69" t="str">
        <f>IF(B286="","",IF(C286="F",INDEX(Barèmes!$A$4:$A$7,MATCH((YEAR($B286)),Barèmes!$B$4:$B$7,-1)),INDEX(Barèmes!$C$4:$C$7,MATCH((YEAR($B286)),Barèmes!$B$4:$B$7,-1))))</f>
        <v/>
      </c>
      <c r="G286" s="30"/>
      <c r="H286" s="28"/>
      <c r="I286" s="5"/>
      <c r="J286" s="27"/>
      <c r="K286" s="70" t="str">
        <f t="shared" si="4"/>
        <v/>
      </c>
    </row>
    <row r="287" spans="1:11" ht="15.75" x14ac:dyDescent="0.25">
      <c r="A287" s="31"/>
      <c r="B287" s="26"/>
      <c r="C287" s="29"/>
      <c r="D287" s="2"/>
      <c r="E287" s="4"/>
      <c r="F287" s="69" t="str">
        <f>IF(B287="","",IF(C287="F",INDEX(Barèmes!$A$4:$A$7,MATCH((YEAR($B287)),Barèmes!$B$4:$B$7,-1)),INDEX(Barèmes!$C$4:$C$7,MATCH((YEAR($B287)),Barèmes!$B$4:$B$7,-1))))</f>
        <v/>
      </c>
      <c r="G287" s="30"/>
      <c r="H287" s="28"/>
      <c r="I287" s="5"/>
      <c r="J287" s="27"/>
      <c r="K287" s="70" t="str">
        <f t="shared" si="4"/>
        <v/>
      </c>
    </row>
    <row r="288" spans="1:11" ht="15.75" x14ac:dyDescent="0.25">
      <c r="A288" s="31"/>
      <c r="B288" s="26"/>
      <c r="C288" s="29"/>
      <c r="D288" s="2"/>
      <c r="E288" s="4"/>
      <c r="F288" s="69" t="str">
        <f>IF(B288="","",IF(C288="F",INDEX(Barèmes!$A$4:$A$7,MATCH((YEAR($B288)),Barèmes!$B$4:$B$7,-1)),INDEX(Barèmes!$C$4:$C$7,MATCH((YEAR($B288)),Barèmes!$B$4:$B$7,-1))))</f>
        <v/>
      </c>
      <c r="G288" s="30"/>
      <c r="H288" s="28"/>
      <c r="I288" s="5"/>
      <c r="J288" s="27"/>
      <c r="K288" s="70" t="str">
        <f t="shared" si="4"/>
        <v/>
      </c>
    </row>
    <row r="289" spans="1:11" ht="15.75" x14ac:dyDescent="0.25">
      <c r="A289" s="31"/>
      <c r="B289" s="26"/>
      <c r="C289" s="29"/>
      <c r="D289" s="2"/>
      <c r="E289" s="4"/>
      <c r="F289" s="69" t="str">
        <f>IF(B289="","",IF(C289="F",INDEX(Barèmes!$A$4:$A$7,MATCH((YEAR($B289)),Barèmes!$B$4:$B$7,-1)),INDEX(Barèmes!$C$4:$C$7,MATCH((YEAR($B289)),Barèmes!$B$4:$B$7,-1))))</f>
        <v/>
      </c>
      <c r="G289" s="30"/>
      <c r="H289" s="28"/>
      <c r="I289" s="5"/>
      <c r="J289" s="27"/>
      <c r="K289" s="70" t="str">
        <f t="shared" si="4"/>
        <v/>
      </c>
    </row>
    <row r="290" spans="1:11" ht="15.75" x14ac:dyDescent="0.25">
      <c r="A290" s="31"/>
      <c r="B290" s="26"/>
      <c r="C290" s="29"/>
      <c r="D290" s="2"/>
      <c r="E290" s="4"/>
      <c r="F290" s="69" t="str">
        <f>IF(B290="","",IF(C290="F",INDEX(Barèmes!$A$4:$A$7,MATCH((YEAR($B290)),Barèmes!$B$4:$B$7,-1)),INDEX(Barèmes!$C$4:$C$7,MATCH((YEAR($B290)),Barèmes!$B$4:$B$7,-1))))</f>
        <v/>
      </c>
      <c r="G290" s="30"/>
      <c r="H290" s="28"/>
      <c r="I290" s="5"/>
      <c r="J290" s="27"/>
      <c r="K290" s="70" t="str">
        <f t="shared" si="4"/>
        <v/>
      </c>
    </row>
    <row r="291" spans="1:11" ht="15.75" x14ac:dyDescent="0.25">
      <c r="A291" s="31"/>
      <c r="B291" s="26"/>
      <c r="C291" s="29"/>
      <c r="D291" s="2"/>
      <c r="E291" s="4"/>
      <c r="F291" s="69" t="str">
        <f>IF(B291="","",IF(C291="F",INDEX(Barèmes!$A$4:$A$7,MATCH((YEAR($B291)),Barèmes!$B$4:$B$7,-1)),INDEX(Barèmes!$C$4:$C$7,MATCH((YEAR($B291)),Barèmes!$B$4:$B$7,-1))))</f>
        <v/>
      </c>
      <c r="G291" s="30"/>
      <c r="H291" s="28"/>
      <c r="I291" s="5"/>
      <c r="J291" s="27"/>
      <c r="K291" s="70" t="str">
        <f t="shared" si="4"/>
        <v/>
      </c>
    </row>
    <row r="292" spans="1:11" ht="15.75" x14ac:dyDescent="0.25">
      <c r="A292" s="31"/>
      <c r="B292" s="26"/>
      <c r="C292" s="29"/>
      <c r="D292" s="2"/>
      <c r="E292" s="4"/>
      <c r="F292" s="69" t="str">
        <f>IF(B292="","",IF(C292="F",INDEX(Barèmes!$A$4:$A$7,MATCH((YEAR($B292)),Barèmes!$B$4:$B$7,-1)),INDEX(Barèmes!$C$4:$C$7,MATCH((YEAR($B292)),Barèmes!$B$4:$B$7,-1))))</f>
        <v/>
      </c>
      <c r="G292" s="30"/>
      <c r="H292" s="28"/>
      <c r="I292" s="5"/>
      <c r="J292" s="27"/>
      <c r="K292" s="70" t="str">
        <f t="shared" si="4"/>
        <v/>
      </c>
    </row>
    <row r="293" spans="1:11" ht="15.75" x14ac:dyDescent="0.25">
      <c r="A293" s="31"/>
      <c r="B293" s="26"/>
      <c r="C293" s="29"/>
      <c r="D293" s="2"/>
      <c r="E293" s="4"/>
      <c r="F293" s="69" t="str">
        <f>IF(B293="","",IF(C293="F",INDEX(Barèmes!$A$4:$A$7,MATCH((YEAR($B293)),Barèmes!$B$4:$B$7,-1)),INDEX(Barèmes!$C$4:$C$7,MATCH((YEAR($B293)),Barèmes!$B$4:$B$7,-1))))</f>
        <v/>
      </c>
      <c r="G293" s="30"/>
      <c r="H293" s="28"/>
      <c r="I293" s="5"/>
      <c r="J293" s="27"/>
      <c r="K293" s="70" t="str">
        <f t="shared" si="4"/>
        <v/>
      </c>
    </row>
    <row r="294" spans="1:11" ht="15.75" x14ac:dyDescent="0.25">
      <c r="A294" s="31"/>
      <c r="B294" s="26"/>
      <c r="C294" s="29"/>
      <c r="D294" s="2"/>
      <c r="E294" s="4"/>
      <c r="F294" s="69" t="str">
        <f>IF(B294="","",IF(C294="F",INDEX(Barèmes!$A$4:$A$7,MATCH((YEAR($B294)),Barèmes!$B$4:$B$7,-1)),INDEX(Barèmes!$C$4:$C$7,MATCH((YEAR($B294)),Barèmes!$B$4:$B$7,-1))))</f>
        <v/>
      </c>
      <c r="G294" s="30"/>
      <c r="H294" s="28"/>
      <c r="I294" s="5"/>
      <c r="J294" s="27"/>
      <c r="K294" s="70" t="str">
        <f t="shared" si="4"/>
        <v/>
      </c>
    </row>
    <row r="295" spans="1:11" ht="15.75" x14ac:dyDescent="0.25">
      <c r="A295" s="31"/>
      <c r="B295" s="26"/>
      <c r="C295" s="29"/>
      <c r="D295" s="2"/>
      <c r="E295" s="4"/>
      <c r="F295" s="69" t="str">
        <f>IF(B295="","",IF(C295="F",INDEX(Barèmes!$A$4:$A$7,MATCH((YEAR($B295)),Barèmes!$B$4:$B$7,-1)),INDEX(Barèmes!$C$4:$C$7,MATCH((YEAR($B295)),Barèmes!$B$4:$B$7,-1))))</f>
        <v/>
      </c>
      <c r="G295" s="30"/>
      <c r="H295" s="28"/>
      <c r="I295" s="5"/>
      <c r="J295" s="27"/>
      <c r="K295" s="70" t="str">
        <f t="shared" si="4"/>
        <v/>
      </c>
    </row>
    <row r="296" spans="1:11" ht="15.75" x14ac:dyDescent="0.25">
      <c r="A296" s="31"/>
      <c r="B296" s="26"/>
      <c r="C296" s="29"/>
      <c r="D296" s="2"/>
      <c r="E296" s="4"/>
      <c r="F296" s="69" t="str">
        <f>IF(B296="","",IF(C296="F",INDEX(Barèmes!$A$4:$A$7,MATCH((YEAR($B296)),Barèmes!$B$4:$B$7,-1)),INDEX(Barèmes!$C$4:$C$7,MATCH((YEAR($B296)),Barèmes!$B$4:$B$7,-1))))</f>
        <v/>
      </c>
      <c r="G296" s="30"/>
      <c r="H296" s="28"/>
      <c r="I296" s="5"/>
      <c r="J296" s="27"/>
      <c r="K296" s="70" t="str">
        <f t="shared" si="4"/>
        <v/>
      </c>
    </row>
    <row r="297" spans="1:11" ht="15.75" x14ac:dyDescent="0.25">
      <c r="A297" s="31"/>
      <c r="B297" s="26"/>
      <c r="C297" s="29"/>
      <c r="D297" s="2"/>
      <c r="E297" s="4"/>
      <c r="F297" s="69" t="str">
        <f>IF(B297="","",IF(C297="F",INDEX(Barèmes!$A$4:$A$7,MATCH((YEAR($B297)),Barèmes!$B$4:$B$7,-1)),INDEX(Barèmes!$C$4:$C$7,MATCH((YEAR($B297)),Barèmes!$B$4:$B$7,-1))))</f>
        <v/>
      </c>
      <c r="G297" s="30"/>
      <c r="H297" s="28"/>
      <c r="I297" s="5"/>
      <c r="J297" s="27"/>
      <c r="K297" s="70" t="str">
        <f t="shared" si="4"/>
        <v/>
      </c>
    </row>
    <row r="298" spans="1:11" ht="15.75" x14ac:dyDescent="0.25">
      <c r="A298" s="31"/>
      <c r="B298" s="26"/>
      <c r="C298" s="29"/>
      <c r="D298" s="2"/>
      <c r="E298" s="4"/>
      <c r="F298" s="69" t="str">
        <f>IF(B298="","",IF(C298="F",INDEX(Barèmes!$A$4:$A$7,MATCH((YEAR($B298)),Barèmes!$B$4:$B$7,-1)),INDEX(Barèmes!$C$4:$C$7,MATCH((YEAR($B298)),Barèmes!$B$4:$B$7,-1))))</f>
        <v/>
      </c>
      <c r="G298" s="30"/>
      <c r="H298" s="28"/>
      <c r="I298" s="5"/>
      <c r="J298" s="27"/>
      <c r="K298" s="70" t="str">
        <f t="shared" si="4"/>
        <v/>
      </c>
    </row>
    <row r="299" spans="1:11" ht="15.75" x14ac:dyDescent="0.25">
      <c r="A299" s="31"/>
      <c r="B299" s="26"/>
      <c r="C299" s="29"/>
      <c r="D299" s="2"/>
      <c r="E299" s="4"/>
      <c r="F299" s="69" t="str">
        <f>IF(B299="","",IF(C299="F",INDEX(Barèmes!$A$4:$A$7,MATCH((YEAR($B299)),Barèmes!$B$4:$B$7,-1)),INDEX(Barèmes!$C$4:$C$7,MATCH((YEAR($B299)),Barèmes!$B$4:$B$7,-1))))</f>
        <v/>
      </c>
      <c r="G299" s="30"/>
      <c r="H299" s="28"/>
      <c r="I299" s="5"/>
      <c r="J299" s="27"/>
      <c r="K299" s="70" t="str">
        <f t="shared" si="4"/>
        <v/>
      </c>
    </row>
    <row r="300" spans="1:11" ht="15.75" x14ac:dyDescent="0.25">
      <c r="A300" s="31"/>
      <c r="B300" s="26"/>
      <c r="C300" s="29"/>
      <c r="D300" s="2"/>
      <c r="E300" s="4"/>
      <c r="F300" s="69" t="str">
        <f>IF(B300="","",IF(C300="F",INDEX(Barèmes!$A$4:$A$7,MATCH((YEAR($B300)),Barèmes!$B$4:$B$7,-1)),INDEX(Barèmes!$C$4:$C$7,MATCH((YEAR($B300)),Barèmes!$B$4:$B$7,-1))))</f>
        <v/>
      </c>
      <c r="G300" s="30"/>
      <c r="H300" s="28"/>
      <c r="I300" s="5"/>
      <c r="J300" s="27"/>
      <c r="K300" s="70" t="str">
        <f t="shared" si="4"/>
        <v/>
      </c>
    </row>
    <row r="301" spans="1:11" ht="15.75" x14ac:dyDescent="0.25">
      <c r="A301" s="31"/>
      <c r="B301" s="26"/>
      <c r="C301" s="29"/>
      <c r="D301" s="2"/>
      <c r="E301" s="4"/>
      <c r="F301" s="69" t="str">
        <f>IF(B301="","",IF(C301="F",INDEX(Barèmes!$A$4:$A$7,MATCH((YEAR($B301)),Barèmes!$B$4:$B$7,-1)),INDEX(Barèmes!$C$4:$C$7,MATCH((YEAR($B301)),Barèmes!$B$4:$B$7,-1))))</f>
        <v/>
      </c>
      <c r="G301" s="30"/>
      <c r="H301" s="28"/>
      <c r="I301" s="5"/>
      <c r="J301" s="27"/>
      <c r="K301" s="70" t="str">
        <f t="shared" si="4"/>
        <v/>
      </c>
    </row>
    <row r="302" spans="1:11" ht="15.75" x14ac:dyDescent="0.25">
      <c r="A302" s="31"/>
      <c r="B302" s="26"/>
      <c r="C302" s="29"/>
      <c r="D302" s="2"/>
      <c r="E302" s="4"/>
      <c r="F302" s="69" t="str">
        <f>IF(B302="","",IF(C302="F",INDEX(Barèmes!$A$4:$A$7,MATCH((YEAR($B302)),Barèmes!$B$4:$B$7,-1)),INDEX(Barèmes!$C$4:$C$7,MATCH((YEAR($B302)),Barèmes!$B$4:$B$7,-1))))</f>
        <v/>
      </c>
      <c r="G302" s="30"/>
      <c r="H302" s="28"/>
      <c r="I302" s="5"/>
      <c r="J302" s="27"/>
      <c r="K302" s="70" t="str">
        <f t="shared" si="4"/>
        <v/>
      </c>
    </row>
    <row r="303" spans="1:11" ht="15.75" x14ac:dyDescent="0.25">
      <c r="A303" s="31"/>
      <c r="B303" s="26"/>
      <c r="C303" s="29"/>
      <c r="D303" s="2"/>
      <c r="E303" s="4"/>
      <c r="F303" s="69" t="str">
        <f>IF(B303="","",IF(C303="F",INDEX(Barèmes!$A$4:$A$7,MATCH((YEAR($B303)),Barèmes!$B$4:$B$7,-1)),INDEX(Barèmes!$C$4:$C$7,MATCH((YEAR($B303)),Barèmes!$B$4:$B$7,-1))))</f>
        <v/>
      </c>
      <c r="G303" s="30"/>
      <c r="H303" s="28"/>
      <c r="I303" s="5"/>
      <c r="J303" s="27"/>
      <c r="K303" s="70" t="str">
        <f t="shared" si="4"/>
        <v/>
      </c>
    </row>
    <row r="304" spans="1:11" ht="15.75" x14ac:dyDescent="0.25">
      <c r="A304" s="31"/>
      <c r="B304" s="26"/>
      <c r="C304" s="29"/>
      <c r="D304" s="2"/>
      <c r="E304" s="4"/>
      <c r="F304" s="69" t="str">
        <f>IF(B304="","",IF(C304="F",INDEX(Barèmes!$A$4:$A$7,MATCH((YEAR($B304)),Barèmes!$B$4:$B$7,-1)),INDEX(Barèmes!$C$4:$C$7,MATCH((YEAR($B304)),Barèmes!$B$4:$B$7,-1))))</f>
        <v/>
      </c>
      <c r="G304" s="30"/>
      <c r="H304" s="28"/>
      <c r="I304" s="5"/>
      <c r="J304" s="27"/>
      <c r="K304" s="70" t="str">
        <f t="shared" si="4"/>
        <v/>
      </c>
    </row>
    <row r="305" spans="1:12" ht="15.75" x14ac:dyDescent="0.25">
      <c r="A305" s="31"/>
      <c r="B305" s="26"/>
      <c r="C305" s="29"/>
      <c r="D305" s="2"/>
      <c r="E305" s="4"/>
      <c r="F305" s="69" t="str">
        <f>IF(B305="","",IF(C305="F",INDEX(Barèmes!$A$4:$A$7,MATCH((YEAR($B305)),Barèmes!$B$4:$B$7,-1)),INDEX(Barèmes!$C$4:$C$7,MATCH((YEAR($B305)),Barèmes!$B$4:$B$7,-1))))</f>
        <v/>
      </c>
      <c r="G305" s="30"/>
      <c r="H305" s="28"/>
      <c r="I305" s="5"/>
      <c r="J305" s="27"/>
      <c r="K305" s="70" t="str">
        <f t="shared" si="4"/>
        <v/>
      </c>
    </row>
    <row r="306" spans="1:12" ht="15.75" x14ac:dyDescent="0.25">
      <c r="A306" s="31"/>
      <c r="B306" s="26"/>
      <c r="C306" s="29"/>
      <c r="D306" s="2"/>
      <c r="E306" s="4"/>
      <c r="F306" s="69" t="str">
        <f>IF(B306="","",IF(C306="F",INDEX(Barèmes!$A$4:$A$7,MATCH((YEAR($B306)),Barèmes!$B$4:$B$7,-1)),INDEX(Barèmes!$C$4:$C$7,MATCH((YEAR($B306)),Barèmes!$B$4:$B$7,-1))))</f>
        <v/>
      </c>
      <c r="G306" s="30"/>
      <c r="H306" s="28"/>
      <c r="I306" s="5"/>
      <c r="J306" s="27"/>
      <c r="K306" s="70" t="str">
        <f t="shared" si="4"/>
        <v/>
      </c>
    </row>
    <row r="307" spans="1:12" ht="15.75" x14ac:dyDescent="0.25">
      <c r="A307" s="31"/>
      <c r="B307" s="26"/>
      <c r="C307" s="29"/>
      <c r="D307" s="2"/>
      <c r="E307" s="4"/>
      <c r="F307" s="69" t="str">
        <f>IF(B307="","",IF(C307="F",INDEX(Barèmes!$A$4:$A$7,MATCH((YEAR($B307)),Barèmes!$B$4:$B$7,-1)),INDEX(Barèmes!$C$4:$C$7,MATCH((YEAR($B307)),Barèmes!$B$4:$B$7,-1))))</f>
        <v/>
      </c>
      <c r="G307" s="30"/>
      <c r="H307" s="28"/>
      <c r="I307" s="5"/>
      <c r="J307" s="27"/>
      <c r="K307" s="70" t="str">
        <f t="shared" si="4"/>
        <v/>
      </c>
    </row>
    <row r="308" spans="1:12" ht="15.75" x14ac:dyDescent="0.25">
      <c r="A308" s="31"/>
      <c r="B308" s="26"/>
      <c r="C308" s="29"/>
      <c r="D308" s="2"/>
      <c r="E308" s="4"/>
      <c r="F308" s="69" t="str">
        <f>IF(B308="","",IF(C308="F",INDEX(Barèmes!$A$4:$A$7,MATCH((YEAR($B308)),Barèmes!$B$4:$B$7,-1)),INDEX(Barèmes!$C$4:$C$7,MATCH((YEAR($B308)),Barèmes!$B$4:$B$7,-1))))</f>
        <v/>
      </c>
      <c r="G308" s="30"/>
      <c r="H308" s="28"/>
      <c r="I308" s="5"/>
      <c r="J308" s="27"/>
      <c r="K308" s="70" t="str">
        <f t="shared" si="4"/>
        <v/>
      </c>
    </row>
    <row r="309" spans="1:12" ht="15.75" x14ac:dyDescent="0.25">
      <c r="A309" s="31"/>
      <c r="B309" s="26"/>
      <c r="C309" s="29"/>
      <c r="D309" s="2"/>
      <c r="E309" s="4"/>
      <c r="F309" s="69" t="str">
        <f>IF(B309="","",IF(C309="F",INDEX(Barèmes!$A$4:$A$7,MATCH((YEAR($B309)),Barèmes!$B$4:$B$7,-1)),INDEX(Barèmes!$C$4:$C$7,MATCH((YEAR($B309)),Barèmes!$B$4:$B$7,-1))))</f>
        <v/>
      </c>
      <c r="G309" s="30"/>
      <c r="H309" s="28"/>
      <c r="I309" s="5"/>
      <c r="J309" s="27"/>
      <c r="K309" s="70" t="str">
        <f t="shared" si="4"/>
        <v/>
      </c>
    </row>
    <row r="310" spans="1:12" ht="15.75" x14ac:dyDescent="0.25">
      <c r="A310" s="31"/>
      <c r="B310" s="26"/>
      <c r="C310" s="29"/>
      <c r="D310" s="2"/>
      <c r="E310" s="4"/>
      <c r="F310" s="69" t="str">
        <f>IF(B310="","",IF(C310="F",INDEX(Barèmes!$A$4:$A$7,MATCH((YEAR($B310)),Barèmes!$B$4:$B$7,-1)),INDEX(Barèmes!$C$4:$C$7,MATCH((YEAR($B310)),Barèmes!$B$4:$B$7,-1))))</f>
        <v/>
      </c>
      <c r="G310" s="30"/>
      <c r="H310" s="28"/>
      <c r="I310" s="5"/>
      <c r="J310" s="27"/>
      <c r="K310" s="70" t="str">
        <f t="shared" si="4"/>
        <v/>
      </c>
    </row>
    <row r="311" spans="1:12" ht="15.75" x14ac:dyDescent="0.25">
      <c r="A311" s="31"/>
      <c r="B311" s="26"/>
      <c r="C311" s="29"/>
      <c r="D311" s="2"/>
      <c r="E311" s="4"/>
      <c r="F311" s="69" t="str">
        <f>IF(B311="","",IF(C311="F",INDEX(Barèmes!$A$4:$A$7,MATCH((YEAR($B311)),Barèmes!$B$4:$B$7,-1)),INDEX(Barèmes!$C$4:$C$7,MATCH((YEAR($B311)),Barèmes!$B$4:$B$7,-1))))</f>
        <v/>
      </c>
      <c r="G311" s="30"/>
      <c r="H311" s="28"/>
      <c r="I311" s="5"/>
      <c r="J311" s="27"/>
      <c r="K311" s="70" t="str">
        <f t="shared" si="4"/>
        <v/>
      </c>
    </row>
    <row r="312" spans="1:12" ht="15.75" x14ac:dyDescent="0.25">
      <c r="A312" s="31"/>
      <c r="B312" s="26"/>
      <c r="C312" s="29"/>
      <c r="D312" s="2"/>
      <c r="E312" s="4"/>
      <c r="F312" s="69" t="str">
        <f>IF(B312="","",IF(C312="F",INDEX(Barèmes!$A$4:$A$7,MATCH((YEAR($B312)),Barèmes!$B$4:$B$7,-1)),INDEX(Barèmes!$C$4:$C$7,MATCH((YEAR($B312)),Barèmes!$B$4:$B$7,-1))))</f>
        <v/>
      </c>
      <c r="G312" s="30"/>
      <c r="H312" s="28"/>
      <c r="I312" s="5"/>
      <c r="J312" s="27"/>
      <c r="K312" s="70" t="str">
        <f t="shared" si="4"/>
        <v/>
      </c>
    </row>
    <row r="313" spans="1:12" ht="15.75" x14ac:dyDescent="0.25">
      <c r="A313" s="31"/>
      <c r="B313" s="26"/>
      <c r="C313" s="29"/>
      <c r="D313" s="2"/>
      <c r="E313" s="4"/>
      <c r="F313" s="69" t="str">
        <f>IF(B313="","",IF(C313="F",INDEX(Barèmes!$A$4:$A$7,MATCH((YEAR($B313)),Barèmes!$B$4:$B$7,-1)),INDEX(Barèmes!$C$4:$C$7,MATCH((YEAR($B313)),Barèmes!$B$4:$B$7,-1))))</f>
        <v/>
      </c>
      <c r="G313" s="30"/>
      <c r="H313" s="28"/>
      <c r="I313" s="5"/>
      <c r="J313" s="27"/>
      <c r="K313" s="70" t="str">
        <f t="shared" si="4"/>
        <v/>
      </c>
      <c r="L313" s="40"/>
    </row>
    <row r="314" spans="1:12" ht="15.75" x14ac:dyDescent="0.25">
      <c r="A314" s="31"/>
      <c r="B314" s="26"/>
      <c r="C314" s="29"/>
      <c r="D314" s="2"/>
      <c r="E314" s="4"/>
      <c r="F314" s="69" t="str">
        <f>IF(B314="","",IF(C314="F",INDEX(Barèmes!$A$4:$A$7,MATCH((YEAR($B314)),Barèmes!$B$4:$B$7,-1)),INDEX(Barèmes!$C$4:$C$7,MATCH((YEAR($B314)),Barèmes!$B$4:$B$7,-1))))</f>
        <v/>
      </c>
      <c r="G314" s="30"/>
      <c r="H314" s="28"/>
      <c r="I314" s="5"/>
      <c r="J314" s="27"/>
      <c r="K314" s="70" t="str">
        <f t="shared" si="4"/>
        <v/>
      </c>
    </row>
    <row r="315" spans="1:12" ht="15.75" x14ac:dyDescent="0.25">
      <c r="A315" s="31"/>
      <c r="B315" s="26"/>
      <c r="C315" s="29"/>
      <c r="D315" s="2"/>
      <c r="E315" s="4"/>
      <c r="F315" s="69" t="str">
        <f>IF(B315="","",IF(C315="F",INDEX(Barèmes!$A$4:$A$7,MATCH((YEAR($B315)),Barèmes!$B$4:$B$7,-1)),INDEX(Barèmes!$C$4:$C$7,MATCH((YEAR($B315)),Barèmes!$B$4:$B$7,-1))))</f>
        <v/>
      </c>
      <c r="G315" s="30"/>
      <c r="H315" s="28"/>
      <c r="I315" s="5"/>
      <c r="J315" s="27"/>
      <c r="K315" s="70" t="str">
        <f t="shared" si="4"/>
        <v/>
      </c>
    </row>
    <row r="316" spans="1:12" ht="15.75" x14ac:dyDescent="0.25">
      <c r="A316" s="31"/>
      <c r="B316" s="26"/>
      <c r="C316" s="29"/>
      <c r="D316" s="2"/>
      <c r="E316" s="4"/>
      <c r="F316" s="69" t="str">
        <f>IF(B316="","",IF(C316="F",INDEX(Barèmes!$A$4:$A$7,MATCH((YEAR($B316)),Barèmes!$B$4:$B$7,-1)),INDEX(Barèmes!$C$4:$C$7,MATCH((YEAR($B316)),Barèmes!$B$4:$B$7,-1))))</f>
        <v/>
      </c>
      <c r="G316" s="30"/>
      <c r="H316" s="28"/>
      <c r="I316" s="5"/>
      <c r="J316" s="27"/>
      <c r="K316" s="70" t="str">
        <f t="shared" si="4"/>
        <v/>
      </c>
    </row>
    <row r="317" spans="1:12" ht="15.75" x14ac:dyDescent="0.25">
      <c r="A317" s="31"/>
      <c r="B317" s="26"/>
      <c r="C317" s="29"/>
      <c r="D317" s="2"/>
      <c r="E317" s="4"/>
      <c r="F317" s="69" t="str">
        <f>IF(B317="","",IF(C317="F",INDEX(Barèmes!$A$4:$A$7,MATCH((YEAR($B317)),Barèmes!$B$4:$B$7,-1)),INDEX(Barèmes!$C$4:$C$7,MATCH((YEAR($B317)),Barèmes!$B$4:$B$7,-1))))</f>
        <v/>
      </c>
      <c r="G317" s="30"/>
      <c r="H317" s="28"/>
      <c r="I317" s="5"/>
      <c r="J317" s="27"/>
      <c r="K317" s="70" t="str">
        <f t="shared" si="4"/>
        <v/>
      </c>
    </row>
    <row r="318" spans="1:12" ht="15.75" x14ac:dyDescent="0.25">
      <c r="A318" s="31"/>
      <c r="B318" s="26"/>
      <c r="C318" s="29"/>
      <c r="D318" s="2"/>
      <c r="E318" s="4"/>
      <c r="F318" s="69" t="str">
        <f>IF(B318="","",IF(C318="F",INDEX(Barèmes!$A$4:$A$7,MATCH((YEAR($B318)),Barèmes!$B$4:$B$7,-1)),INDEX(Barèmes!$C$4:$C$7,MATCH((YEAR($B318)),Barèmes!$B$4:$B$7,-1))))</f>
        <v/>
      </c>
      <c r="G318" s="30"/>
      <c r="H318" s="28"/>
      <c r="I318" s="5"/>
      <c r="J318" s="27"/>
      <c r="K318" s="70" t="str">
        <f t="shared" si="4"/>
        <v/>
      </c>
    </row>
    <row r="319" spans="1:12" ht="15.75" x14ac:dyDescent="0.25">
      <c r="A319" s="31"/>
      <c r="B319" s="26"/>
      <c r="C319" s="29"/>
      <c r="D319" s="2"/>
      <c r="E319" s="4"/>
      <c r="F319" s="69" t="str">
        <f>IF(B319="","",IF(C319="F",INDEX(Barèmes!$A$4:$A$7,MATCH((YEAR($B319)),Barèmes!$B$4:$B$7,-1)),INDEX(Barèmes!$C$4:$C$7,MATCH((YEAR($B319)),Barèmes!$B$4:$B$7,-1))))</f>
        <v/>
      </c>
      <c r="G319" s="30"/>
      <c r="H319" s="28"/>
      <c r="I319" s="5"/>
      <c r="J319" s="27"/>
      <c r="K319" s="70" t="str">
        <f t="shared" si="4"/>
        <v/>
      </c>
    </row>
    <row r="320" spans="1:12" ht="15.75" x14ac:dyDescent="0.25">
      <c r="A320" s="31"/>
      <c r="B320" s="26"/>
      <c r="C320" s="29"/>
      <c r="D320" s="2"/>
      <c r="E320" s="4"/>
      <c r="F320" s="69" t="str">
        <f>IF(B320="","",IF(C320="F",INDEX(Barèmes!$A$4:$A$7,MATCH((YEAR($B320)),Barèmes!$B$4:$B$7,-1)),INDEX(Barèmes!$C$4:$C$7,MATCH((YEAR($B320)),Barèmes!$B$4:$B$7,-1))))</f>
        <v/>
      </c>
      <c r="G320" s="30"/>
      <c r="H320" s="28"/>
      <c r="I320" s="5"/>
      <c r="J320" s="27"/>
      <c r="K320" s="70" t="str">
        <f t="shared" si="4"/>
        <v/>
      </c>
    </row>
    <row r="321" spans="1:11" ht="15.75" x14ac:dyDescent="0.25">
      <c r="A321" s="31"/>
      <c r="B321" s="26"/>
      <c r="C321" s="29"/>
      <c r="D321" s="2"/>
      <c r="E321" s="4"/>
      <c r="F321" s="69" t="str">
        <f>IF(B321="","",IF(C321="F",INDEX(Barèmes!$A$4:$A$7,MATCH((YEAR($B321)),Barèmes!$B$4:$B$7,-1)),INDEX(Barèmes!$C$4:$C$7,MATCH((YEAR($B321)),Barèmes!$B$4:$B$7,-1))))</f>
        <v/>
      </c>
      <c r="G321" s="30"/>
      <c r="H321" s="28"/>
      <c r="I321" s="5"/>
      <c r="J321" s="27"/>
      <c r="K321" s="70" t="str">
        <f t="shared" si="4"/>
        <v/>
      </c>
    </row>
    <row r="322" spans="1:11" ht="15.75" x14ac:dyDescent="0.25">
      <c r="A322" s="31"/>
      <c r="B322" s="26"/>
      <c r="C322" s="29"/>
      <c r="D322" s="2"/>
      <c r="E322" s="4"/>
      <c r="F322" s="69" t="str">
        <f>IF(B322="","",IF(C322="F",INDEX(Barèmes!$A$4:$A$7,MATCH((YEAR($B322)),Barèmes!$B$4:$B$7,-1)),INDEX(Barèmes!$C$4:$C$7,MATCH((YEAR($B322)),Barèmes!$B$4:$B$7,-1))))</f>
        <v/>
      </c>
      <c r="G322" s="30"/>
      <c r="H322" s="28"/>
      <c r="I322" s="5"/>
      <c r="J322" s="27"/>
      <c r="K322" s="70" t="str">
        <f t="shared" si="4"/>
        <v/>
      </c>
    </row>
    <row r="323" spans="1:11" ht="15.75" x14ac:dyDescent="0.25">
      <c r="A323" s="31"/>
      <c r="B323" s="26"/>
      <c r="C323" s="29"/>
      <c r="D323" s="2"/>
      <c r="E323" s="4"/>
      <c r="F323" s="69" t="str">
        <f>IF(B323="","",IF(C323="F",INDEX(Barèmes!$A$4:$A$7,MATCH((YEAR($B323)),Barèmes!$B$4:$B$7,-1)),INDEX(Barèmes!$C$4:$C$7,MATCH((YEAR($B323)),Barèmes!$B$4:$B$7,-1))))</f>
        <v/>
      </c>
      <c r="G323" s="30"/>
      <c r="H323" s="28"/>
      <c r="I323" s="5"/>
      <c r="J323" s="27"/>
      <c r="K323" s="70" t="str">
        <f t="shared" si="4"/>
        <v/>
      </c>
    </row>
    <row r="324" spans="1:11" ht="15.75" x14ac:dyDescent="0.25">
      <c r="A324" s="31"/>
      <c r="B324" s="26"/>
      <c r="C324" s="29"/>
      <c r="D324" s="2"/>
      <c r="E324" s="4"/>
      <c r="F324" s="69" t="str">
        <f>IF(B324="","",IF(C324="F",INDEX(Barèmes!$A$4:$A$7,MATCH((YEAR($B324)),Barèmes!$B$4:$B$7,-1)),INDEX(Barèmes!$C$4:$C$7,MATCH((YEAR($B324)),Barèmes!$B$4:$B$7,-1))))</f>
        <v/>
      </c>
      <c r="G324" s="30"/>
      <c r="H324" s="28"/>
      <c r="I324" s="5"/>
      <c r="J324" s="27"/>
      <c r="K324" s="70" t="str">
        <f t="shared" ref="K324:K387" si="5">IF(F324="","",IF(AND(I324="oui",OR(G324="esp (15)",G324="chq (15)")),"oui (15)",IF(AND(I324="oui",OR(G324="esp (20)",G324="chq (20)")),"oui (20)",IF(AND(I324="oui",G324="Gratuité"),"Gratuité",IF(AND(I324="oui",OR(G324="esp (8)",G324="chq (8)")),"oui (8)","non")))))</f>
        <v/>
      </c>
    </row>
    <row r="325" spans="1:11" ht="15.75" x14ac:dyDescent="0.25">
      <c r="A325" s="31"/>
      <c r="B325" s="26"/>
      <c r="C325" s="29"/>
      <c r="D325" s="2"/>
      <c r="E325" s="4"/>
      <c r="F325" s="69" t="str">
        <f>IF(B325="","",IF(C325="F",INDEX(Barèmes!$A$4:$A$7,MATCH((YEAR($B325)),Barèmes!$B$4:$B$7,-1)),INDEX(Barèmes!$C$4:$C$7,MATCH((YEAR($B325)),Barèmes!$B$4:$B$7,-1))))</f>
        <v/>
      </c>
      <c r="G325" s="30"/>
      <c r="H325" s="28"/>
      <c r="I325" s="5"/>
      <c r="J325" s="27"/>
      <c r="K325" s="70" t="str">
        <f t="shared" si="5"/>
        <v/>
      </c>
    </row>
    <row r="326" spans="1:11" ht="15.75" x14ac:dyDescent="0.25">
      <c r="A326" s="31"/>
      <c r="B326" s="26"/>
      <c r="C326" s="29"/>
      <c r="D326" s="2"/>
      <c r="E326" s="4"/>
      <c r="F326" s="69" t="str">
        <f>IF(B326="","",IF(C326="F",INDEX(Barèmes!$A$4:$A$7,MATCH((YEAR($B326)),Barèmes!$B$4:$B$7,-1)),INDEX(Barèmes!$C$4:$C$7,MATCH((YEAR($B326)),Barèmes!$B$4:$B$7,-1))))</f>
        <v/>
      </c>
      <c r="G326" s="30"/>
      <c r="H326" s="28"/>
      <c r="I326" s="5"/>
      <c r="J326" s="27"/>
      <c r="K326" s="70" t="str">
        <f t="shared" si="5"/>
        <v/>
      </c>
    </row>
    <row r="327" spans="1:11" ht="15.75" x14ac:dyDescent="0.25">
      <c r="A327" s="31"/>
      <c r="B327" s="26"/>
      <c r="C327" s="29"/>
      <c r="D327" s="2"/>
      <c r="E327" s="4"/>
      <c r="F327" s="69" t="str">
        <f>IF(B327="","",IF(C327="F",INDEX(Barèmes!$A$4:$A$7,MATCH((YEAR($B327)),Barèmes!$B$4:$B$7,-1)),INDEX(Barèmes!$C$4:$C$7,MATCH((YEAR($B327)),Barèmes!$B$4:$B$7,-1))))</f>
        <v/>
      </c>
      <c r="G327" s="30"/>
      <c r="H327" s="28"/>
      <c r="I327" s="5"/>
      <c r="J327" s="27"/>
      <c r="K327" s="70" t="str">
        <f t="shared" si="5"/>
        <v/>
      </c>
    </row>
    <row r="328" spans="1:11" ht="15.75" x14ac:dyDescent="0.25">
      <c r="A328" s="31"/>
      <c r="B328" s="26"/>
      <c r="C328" s="29"/>
      <c r="D328" s="2"/>
      <c r="E328" s="4"/>
      <c r="F328" s="69" t="str">
        <f>IF(B328="","",IF(C328="F",INDEX(Barèmes!$A$4:$A$7,MATCH((YEAR($B328)),Barèmes!$B$4:$B$7,-1)),INDEX(Barèmes!$C$4:$C$7,MATCH((YEAR($B328)),Barèmes!$B$4:$B$7,-1))))</f>
        <v/>
      </c>
      <c r="G328" s="30"/>
      <c r="H328" s="28"/>
      <c r="I328" s="5"/>
      <c r="J328" s="27"/>
      <c r="K328" s="70" t="str">
        <f t="shared" si="5"/>
        <v/>
      </c>
    </row>
    <row r="329" spans="1:11" ht="15.75" x14ac:dyDescent="0.25">
      <c r="A329" s="31"/>
      <c r="B329" s="26"/>
      <c r="C329" s="29"/>
      <c r="D329" s="2"/>
      <c r="E329" s="4"/>
      <c r="F329" s="69" t="str">
        <f>IF(B329="","",IF(C329="F",INDEX(Barèmes!$A$4:$A$7,MATCH((YEAR($B329)),Barèmes!$B$4:$B$7,-1)),INDEX(Barèmes!$C$4:$C$7,MATCH((YEAR($B329)),Barèmes!$B$4:$B$7,-1))))</f>
        <v/>
      </c>
      <c r="G329" s="30"/>
      <c r="H329" s="28"/>
      <c r="I329" s="5"/>
      <c r="J329" s="27"/>
      <c r="K329" s="70" t="str">
        <f t="shared" si="5"/>
        <v/>
      </c>
    </row>
    <row r="330" spans="1:11" ht="15.75" x14ac:dyDescent="0.25">
      <c r="A330" s="31"/>
      <c r="B330" s="26"/>
      <c r="C330" s="29"/>
      <c r="D330" s="2"/>
      <c r="E330" s="4"/>
      <c r="F330" s="69" t="str">
        <f>IF(B330="","",IF(C330="F",INDEX(Barèmes!$A$4:$A$7,MATCH((YEAR($B330)),Barèmes!$B$4:$B$7,-1)),INDEX(Barèmes!$C$4:$C$7,MATCH((YEAR($B330)),Barèmes!$B$4:$B$7,-1))))</f>
        <v/>
      </c>
      <c r="G330" s="30"/>
      <c r="H330" s="28"/>
      <c r="I330" s="5"/>
      <c r="J330" s="27"/>
      <c r="K330" s="70" t="str">
        <f t="shared" si="5"/>
        <v/>
      </c>
    </row>
    <row r="331" spans="1:11" ht="15.75" x14ac:dyDescent="0.25">
      <c r="A331" s="31"/>
      <c r="B331" s="26"/>
      <c r="C331" s="29"/>
      <c r="D331" s="2"/>
      <c r="E331" s="4"/>
      <c r="F331" s="69" t="str">
        <f>IF(B331="","",IF(C331="F",INDEX(Barèmes!$A$4:$A$7,MATCH((YEAR($B331)),Barèmes!$B$4:$B$7,-1)),INDEX(Barèmes!$C$4:$C$7,MATCH((YEAR($B331)),Barèmes!$B$4:$B$7,-1))))</f>
        <v/>
      </c>
      <c r="G331" s="30"/>
      <c r="H331" s="28"/>
      <c r="I331" s="5"/>
      <c r="J331" s="27"/>
      <c r="K331" s="70" t="str">
        <f t="shared" si="5"/>
        <v/>
      </c>
    </row>
    <row r="332" spans="1:11" ht="15.75" x14ac:dyDescent="0.25">
      <c r="A332" s="31"/>
      <c r="B332" s="26"/>
      <c r="C332" s="29"/>
      <c r="D332" s="2"/>
      <c r="E332" s="4"/>
      <c r="F332" s="69" t="str">
        <f>IF(B332="","",IF(C332="F",INDEX(Barèmes!$A$4:$A$7,MATCH((YEAR($B332)),Barèmes!$B$4:$B$7,-1)),INDEX(Barèmes!$C$4:$C$7,MATCH((YEAR($B332)),Barèmes!$B$4:$B$7,-1))))</f>
        <v/>
      </c>
      <c r="G332" s="30"/>
      <c r="H332" s="28"/>
      <c r="I332" s="5"/>
      <c r="J332" s="27"/>
      <c r="K332" s="70" t="str">
        <f t="shared" si="5"/>
        <v/>
      </c>
    </row>
    <row r="333" spans="1:11" ht="15.75" x14ac:dyDescent="0.25">
      <c r="A333" s="31"/>
      <c r="B333" s="26"/>
      <c r="C333" s="29"/>
      <c r="D333" s="2"/>
      <c r="E333" s="4"/>
      <c r="F333" s="69" t="str">
        <f>IF(B333="","",IF(C333="F",INDEX(Barèmes!$A$4:$A$7,MATCH((YEAR($B333)),Barèmes!$B$4:$B$7,-1)),INDEX(Barèmes!$C$4:$C$7,MATCH((YEAR($B333)),Barèmes!$B$4:$B$7,-1))))</f>
        <v/>
      </c>
      <c r="G333" s="30"/>
      <c r="H333" s="28"/>
      <c r="I333" s="5"/>
      <c r="J333" s="27"/>
      <c r="K333" s="70" t="str">
        <f t="shared" si="5"/>
        <v/>
      </c>
    </row>
    <row r="334" spans="1:11" ht="15.75" x14ac:dyDescent="0.25">
      <c r="A334" s="31"/>
      <c r="B334" s="26"/>
      <c r="C334" s="29"/>
      <c r="D334" s="2"/>
      <c r="E334" s="4"/>
      <c r="F334" s="69" t="str">
        <f>IF(B334="","",IF(C334="F",INDEX(Barèmes!$A$4:$A$7,MATCH((YEAR($B334)),Barèmes!$B$4:$B$7,-1)),INDEX(Barèmes!$C$4:$C$7,MATCH((YEAR($B334)),Barèmes!$B$4:$B$7,-1))))</f>
        <v/>
      </c>
      <c r="G334" s="30"/>
      <c r="H334" s="28"/>
      <c r="I334" s="5"/>
      <c r="J334" s="27"/>
      <c r="K334" s="70" t="str">
        <f t="shared" si="5"/>
        <v/>
      </c>
    </row>
    <row r="335" spans="1:11" ht="15.75" x14ac:dyDescent="0.25">
      <c r="A335" s="31"/>
      <c r="B335" s="26"/>
      <c r="C335" s="29"/>
      <c r="D335" s="2"/>
      <c r="E335" s="4"/>
      <c r="F335" s="69" t="str">
        <f>IF(B335="","",IF(C335="F",INDEX(Barèmes!$A$4:$A$7,MATCH((YEAR($B335)),Barèmes!$B$4:$B$7,-1)),INDEX(Barèmes!$C$4:$C$7,MATCH((YEAR($B335)),Barèmes!$B$4:$B$7,-1))))</f>
        <v/>
      </c>
      <c r="G335" s="30"/>
      <c r="H335" s="28"/>
      <c r="I335" s="5"/>
      <c r="J335" s="27"/>
      <c r="K335" s="70" t="str">
        <f t="shared" si="5"/>
        <v/>
      </c>
    </row>
    <row r="336" spans="1:11" ht="15.75" x14ac:dyDescent="0.25">
      <c r="A336" s="31"/>
      <c r="B336" s="26"/>
      <c r="C336" s="29"/>
      <c r="D336" s="2"/>
      <c r="E336" s="4"/>
      <c r="F336" s="69" t="str">
        <f>IF(B336="","",IF(C336="F",INDEX(Barèmes!$A$4:$A$7,MATCH((YEAR($B336)),Barèmes!$B$4:$B$7,-1)),INDEX(Barèmes!$C$4:$C$7,MATCH((YEAR($B336)),Barèmes!$B$4:$B$7,-1))))</f>
        <v/>
      </c>
      <c r="G336" s="30"/>
      <c r="H336" s="28"/>
      <c r="I336" s="5"/>
      <c r="J336" s="27"/>
      <c r="K336" s="70" t="str">
        <f t="shared" si="5"/>
        <v/>
      </c>
    </row>
    <row r="337" spans="1:11" ht="15.75" x14ac:dyDescent="0.25">
      <c r="A337" s="31"/>
      <c r="B337" s="26"/>
      <c r="C337" s="29"/>
      <c r="D337" s="2"/>
      <c r="E337" s="4"/>
      <c r="F337" s="69" t="str">
        <f>IF(B337="","",IF(C337="F",INDEX(Barèmes!$A$4:$A$7,MATCH((YEAR($B337)),Barèmes!$B$4:$B$7,-1)),INDEX(Barèmes!$C$4:$C$7,MATCH((YEAR($B337)),Barèmes!$B$4:$B$7,-1))))</f>
        <v/>
      </c>
      <c r="G337" s="30"/>
      <c r="H337" s="28"/>
      <c r="I337" s="5"/>
      <c r="J337" s="27"/>
      <c r="K337" s="70" t="str">
        <f t="shared" si="5"/>
        <v/>
      </c>
    </row>
    <row r="338" spans="1:11" ht="15.75" x14ac:dyDescent="0.25">
      <c r="A338" s="31"/>
      <c r="B338" s="26"/>
      <c r="C338" s="29"/>
      <c r="D338" s="2"/>
      <c r="E338" s="4"/>
      <c r="F338" s="69" t="str">
        <f>IF(B338="","",IF(C338="F",INDEX(Barèmes!$A$4:$A$7,MATCH((YEAR($B338)),Barèmes!$B$4:$B$7,-1)),INDEX(Barèmes!$C$4:$C$7,MATCH((YEAR($B338)),Barèmes!$B$4:$B$7,-1))))</f>
        <v/>
      </c>
      <c r="G338" s="30"/>
      <c r="H338" s="28"/>
      <c r="I338" s="5"/>
      <c r="J338" s="27"/>
      <c r="K338" s="70" t="str">
        <f t="shared" si="5"/>
        <v/>
      </c>
    </row>
    <row r="339" spans="1:11" ht="15.75" x14ac:dyDescent="0.25">
      <c r="A339" s="31"/>
      <c r="B339" s="26"/>
      <c r="C339" s="29"/>
      <c r="D339" s="2"/>
      <c r="E339" s="4"/>
      <c r="F339" s="69" t="str">
        <f>IF(B339="","",IF(C339="F",INDEX(Barèmes!$A$4:$A$7,MATCH((YEAR($B339)),Barèmes!$B$4:$B$7,-1)),INDEX(Barèmes!$C$4:$C$7,MATCH((YEAR($B339)),Barèmes!$B$4:$B$7,-1))))</f>
        <v/>
      </c>
      <c r="G339" s="30"/>
      <c r="H339" s="28"/>
      <c r="I339" s="5"/>
      <c r="J339" s="27"/>
      <c r="K339" s="70" t="str">
        <f t="shared" si="5"/>
        <v/>
      </c>
    </row>
    <row r="340" spans="1:11" ht="15.75" x14ac:dyDescent="0.25">
      <c r="A340" s="31"/>
      <c r="B340" s="26"/>
      <c r="C340" s="29"/>
      <c r="D340" s="2"/>
      <c r="E340" s="4"/>
      <c r="F340" s="69" t="str">
        <f>IF(B340="","",IF(C340="F",INDEX(Barèmes!$A$4:$A$7,MATCH((YEAR($B340)),Barèmes!$B$4:$B$7,-1)),INDEX(Barèmes!$C$4:$C$7,MATCH((YEAR($B340)),Barèmes!$B$4:$B$7,-1))))</f>
        <v/>
      </c>
      <c r="G340" s="30"/>
      <c r="H340" s="28"/>
      <c r="I340" s="5"/>
      <c r="J340" s="27"/>
      <c r="K340" s="70" t="str">
        <f t="shared" si="5"/>
        <v/>
      </c>
    </row>
    <row r="341" spans="1:11" ht="15.75" x14ac:dyDescent="0.25">
      <c r="A341" s="31"/>
      <c r="B341" s="26"/>
      <c r="C341" s="29"/>
      <c r="D341" s="2"/>
      <c r="E341" s="4"/>
      <c r="F341" s="69" t="str">
        <f>IF(B341="","",IF(C341="F",INDEX(Barèmes!$A$4:$A$7,MATCH((YEAR($B341)),Barèmes!$B$4:$B$7,-1)),INDEX(Barèmes!$C$4:$C$7,MATCH((YEAR($B341)),Barèmes!$B$4:$B$7,-1))))</f>
        <v/>
      </c>
      <c r="G341" s="30"/>
      <c r="H341" s="28"/>
      <c r="I341" s="5"/>
      <c r="J341" s="27"/>
      <c r="K341" s="70" t="str">
        <f t="shared" si="5"/>
        <v/>
      </c>
    </row>
    <row r="342" spans="1:11" ht="15.75" x14ac:dyDescent="0.25">
      <c r="A342" s="31"/>
      <c r="B342" s="26"/>
      <c r="C342" s="29"/>
      <c r="D342" s="2"/>
      <c r="E342" s="4"/>
      <c r="F342" s="69" t="str">
        <f>IF(B342="","",IF(C342="F",INDEX(Barèmes!$A$4:$A$7,MATCH((YEAR($B342)),Barèmes!$B$4:$B$7,-1)),INDEX(Barèmes!$C$4:$C$7,MATCH((YEAR($B342)),Barèmes!$B$4:$B$7,-1))))</f>
        <v/>
      </c>
      <c r="G342" s="30"/>
      <c r="H342" s="28"/>
      <c r="I342" s="5"/>
      <c r="J342" s="27"/>
      <c r="K342" s="70" t="str">
        <f t="shared" si="5"/>
        <v/>
      </c>
    </row>
    <row r="343" spans="1:11" ht="15.75" x14ac:dyDescent="0.25">
      <c r="A343" s="31"/>
      <c r="B343" s="26"/>
      <c r="C343" s="29"/>
      <c r="D343" s="2"/>
      <c r="E343" s="4"/>
      <c r="F343" s="69" t="str">
        <f>IF(B343="","",IF(C343="F",INDEX(Barèmes!$A$4:$A$7,MATCH((YEAR($B343)),Barèmes!$B$4:$B$7,-1)),INDEX(Barèmes!$C$4:$C$7,MATCH((YEAR($B343)),Barèmes!$B$4:$B$7,-1))))</f>
        <v/>
      </c>
      <c r="G343" s="30"/>
      <c r="H343" s="28"/>
      <c r="I343" s="5"/>
      <c r="J343" s="27"/>
      <c r="K343" s="70" t="str">
        <f t="shared" si="5"/>
        <v/>
      </c>
    </row>
    <row r="344" spans="1:11" ht="15.75" x14ac:dyDescent="0.25">
      <c r="A344" s="31"/>
      <c r="B344" s="26"/>
      <c r="C344" s="29"/>
      <c r="D344" s="2"/>
      <c r="E344" s="4"/>
      <c r="F344" s="69" t="str">
        <f>IF(B344="","",IF(C344="F",INDEX(Barèmes!$A$4:$A$7,MATCH((YEAR($B344)),Barèmes!$B$4:$B$7,-1)),INDEX(Barèmes!$C$4:$C$7,MATCH((YEAR($B344)),Barèmes!$B$4:$B$7,-1))))</f>
        <v/>
      </c>
      <c r="G344" s="30"/>
      <c r="H344" s="28"/>
      <c r="I344" s="5"/>
      <c r="J344" s="27"/>
      <c r="K344" s="70" t="str">
        <f t="shared" si="5"/>
        <v/>
      </c>
    </row>
    <row r="345" spans="1:11" ht="15.75" x14ac:dyDescent="0.25">
      <c r="A345" s="31"/>
      <c r="B345" s="26"/>
      <c r="C345" s="29"/>
      <c r="D345" s="2"/>
      <c r="E345" s="4"/>
      <c r="F345" s="69" t="str">
        <f>IF(B345="","",IF(C345="F",INDEX(Barèmes!$A$4:$A$7,MATCH((YEAR($B345)),Barèmes!$B$4:$B$7,-1)),INDEX(Barèmes!$C$4:$C$7,MATCH((YEAR($B345)),Barèmes!$B$4:$B$7,-1))))</f>
        <v/>
      </c>
      <c r="G345" s="30"/>
      <c r="H345" s="28"/>
      <c r="I345" s="5"/>
      <c r="J345" s="27"/>
      <c r="K345" s="70" t="str">
        <f t="shared" si="5"/>
        <v/>
      </c>
    </row>
    <row r="346" spans="1:11" ht="15.75" x14ac:dyDescent="0.25">
      <c r="A346" s="31"/>
      <c r="B346" s="26"/>
      <c r="C346" s="29"/>
      <c r="D346" s="2"/>
      <c r="E346" s="4"/>
      <c r="F346" s="69" t="str">
        <f>IF(B346="","",IF(C346="F",INDEX(Barèmes!$A$4:$A$7,MATCH((YEAR($B346)),Barèmes!$B$4:$B$7,-1)),INDEX(Barèmes!$C$4:$C$7,MATCH((YEAR($B346)),Barèmes!$B$4:$B$7,-1))))</f>
        <v/>
      </c>
      <c r="G346" s="30"/>
      <c r="H346" s="28"/>
      <c r="I346" s="5"/>
      <c r="J346" s="27"/>
      <c r="K346" s="70" t="str">
        <f t="shared" si="5"/>
        <v/>
      </c>
    </row>
    <row r="347" spans="1:11" ht="15.75" x14ac:dyDescent="0.25">
      <c r="A347" s="31"/>
      <c r="B347" s="26"/>
      <c r="C347" s="29"/>
      <c r="D347" s="2"/>
      <c r="E347" s="4"/>
      <c r="F347" s="69" t="str">
        <f>IF(B347="","",IF(C347="F",INDEX(Barèmes!$A$4:$A$7,MATCH((YEAR($B347)),Barèmes!$B$4:$B$7,-1)),INDEX(Barèmes!$C$4:$C$7,MATCH((YEAR($B347)),Barèmes!$B$4:$B$7,-1))))</f>
        <v/>
      </c>
      <c r="G347" s="30"/>
      <c r="H347" s="28"/>
      <c r="I347" s="5"/>
      <c r="J347" s="27"/>
      <c r="K347" s="70" t="str">
        <f t="shared" si="5"/>
        <v/>
      </c>
    </row>
    <row r="348" spans="1:11" ht="15.75" x14ac:dyDescent="0.25">
      <c r="A348" s="31"/>
      <c r="B348" s="26"/>
      <c r="C348" s="29"/>
      <c r="D348" s="2"/>
      <c r="E348" s="4"/>
      <c r="F348" s="69" t="str">
        <f>IF(B348="","",IF(C348="F",INDEX(Barèmes!$A$4:$A$7,MATCH((YEAR($B348)),Barèmes!$B$4:$B$7,-1)),INDEX(Barèmes!$C$4:$C$7,MATCH((YEAR($B348)),Barèmes!$B$4:$B$7,-1))))</f>
        <v/>
      </c>
      <c r="G348" s="30"/>
      <c r="H348" s="28"/>
      <c r="I348" s="5"/>
      <c r="J348" s="27"/>
      <c r="K348" s="70" t="str">
        <f t="shared" si="5"/>
        <v/>
      </c>
    </row>
    <row r="349" spans="1:11" ht="15.75" x14ac:dyDescent="0.25">
      <c r="A349" s="31"/>
      <c r="B349" s="26"/>
      <c r="C349" s="29"/>
      <c r="D349" s="2"/>
      <c r="E349" s="4"/>
      <c r="F349" s="69" t="str">
        <f>IF(B349="","",IF(C349="F",INDEX(Barèmes!$A$4:$A$7,MATCH((YEAR($B349)),Barèmes!$B$4:$B$7,-1)),INDEX(Barèmes!$C$4:$C$7,MATCH((YEAR($B349)),Barèmes!$B$4:$B$7,-1))))</f>
        <v/>
      </c>
      <c r="G349" s="30"/>
      <c r="H349" s="28"/>
      <c r="I349" s="5"/>
      <c r="J349" s="27"/>
      <c r="K349" s="70" t="str">
        <f t="shared" si="5"/>
        <v/>
      </c>
    </row>
    <row r="350" spans="1:11" ht="15.75" x14ac:dyDescent="0.25">
      <c r="A350" s="31"/>
      <c r="B350" s="26"/>
      <c r="C350" s="29"/>
      <c r="D350" s="2"/>
      <c r="E350" s="4"/>
      <c r="F350" s="69" t="str">
        <f>IF(B350="","",IF(C350="F",INDEX(Barèmes!$A$4:$A$7,MATCH((YEAR($B350)),Barèmes!$B$4:$B$7,-1)),INDEX(Barèmes!$C$4:$C$7,MATCH((YEAR($B350)),Barèmes!$B$4:$B$7,-1))))</f>
        <v/>
      </c>
      <c r="G350" s="30"/>
      <c r="H350" s="28"/>
      <c r="I350" s="5"/>
      <c r="J350" s="27"/>
      <c r="K350" s="70" t="str">
        <f t="shared" si="5"/>
        <v/>
      </c>
    </row>
    <row r="351" spans="1:11" ht="15.75" x14ac:dyDescent="0.25">
      <c r="A351" s="31"/>
      <c r="B351" s="26"/>
      <c r="C351" s="29"/>
      <c r="D351" s="2"/>
      <c r="E351" s="4"/>
      <c r="F351" s="69" t="str">
        <f>IF(B351="","",IF(C351="F",INDEX(Barèmes!$A$4:$A$7,MATCH((YEAR($B351)),Barèmes!$B$4:$B$7,-1)),INDEX(Barèmes!$C$4:$C$7,MATCH((YEAR($B351)),Barèmes!$B$4:$B$7,-1))))</f>
        <v/>
      </c>
      <c r="G351" s="30"/>
      <c r="H351" s="28"/>
      <c r="I351" s="5"/>
      <c r="J351" s="27"/>
      <c r="K351" s="70" t="str">
        <f t="shared" si="5"/>
        <v/>
      </c>
    </row>
    <row r="352" spans="1:11" ht="15.75" x14ac:dyDescent="0.25">
      <c r="A352" s="31"/>
      <c r="B352" s="26"/>
      <c r="C352" s="29"/>
      <c r="D352" s="2"/>
      <c r="E352" s="4"/>
      <c r="F352" s="69" t="str">
        <f>IF(B352="","",IF(C352="F",INDEX(Barèmes!$A$4:$A$7,MATCH((YEAR($B352)),Barèmes!$B$4:$B$7,-1)),INDEX(Barèmes!$C$4:$C$7,MATCH((YEAR($B352)),Barèmes!$B$4:$B$7,-1))))</f>
        <v/>
      </c>
      <c r="G352" s="30"/>
      <c r="H352" s="28"/>
      <c r="I352" s="5"/>
      <c r="J352" s="27"/>
      <c r="K352" s="70" t="str">
        <f t="shared" si="5"/>
        <v/>
      </c>
    </row>
    <row r="353" spans="1:11" ht="15.75" x14ac:dyDescent="0.25">
      <c r="A353" s="31"/>
      <c r="B353" s="26"/>
      <c r="C353" s="29"/>
      <c r="D353" s="2"/>
      <c r="E353" s="4"/>
      <c r="F353" s="69" t="str">
        <f>IF(B353="","",IF(C353="F",INDEX(Barèmes!$A$4:$A$7,MATCH((YEAR($B353)),Barèmes!$B$4:$B$7,-1)),INDEX(Barèmes!$C$4:$C$7,MATCH((YEAR($B353)),Barèmes!$B$4:$B$7,-1))))</f>
        <v/>
      </c>
      <c r="G353" s="30"/>
      <c r="H353" s="28"/>
      <c r="I353" s="5"/>
      <c r="J353" s="27"/>
      <c r="K353" s="70" t="str">
        <f t="shared" si="5"/>
        <v/>
      </c>
    </row>
    <row r="354" spans="1:11" ht="15.75" x14ac:dyDescent="0.25">
      <c r="A354" s="31"/>
      <c r="B354" s="26"/>
      <c r="C354" s="29"/>
      <c r="D354" s="2"/>
      <c r="E354" s="4"/>
      <c r="F354" s="69" t="str">
        <f>IF(B354="","",IF(C354="F",INDEX(Barèmes!$A$4:$A$7,MATCH((YEAR($B354)),Barèmes!$B$4:$B$7,-1)),INDEX(Barèmes!$C$4:$C$7,MATCH((YEAR($B354)),Barèmes!$B$4:$B$7,-1))))</f>
        <v/>
      </c>
      <c r="G354" s="30"/>
      <c r="H354" s="28"/>
      <c r="I354" s="5"/>
      <c r="J354" s="27"/>
      <c r="K354" s="70" t="str">
        <f t="shared" si="5"/>
        <v/>
      </c>
    </row>
    <row r="355" spans="1:11" ht="15.75" x14ac:dyDescent="0.25">
      <c r="A355" s="31"/>
      <c r="B355" s="26"/>
      <c r="C355" s="29"/>
      <c r="D355" s="2"/>
      <c r="E355" s="4"/>
      <c r="F355" s="69" t="str">
        <f>IF(B355="","",IF(C355="F",INDEX(Barèmes!$A$4:$A$7,MATCH((YEAR($B355)),Barèmes!$B$4:$B$7,-1)),INDEX(Barèmes!$C$4:$C$7,MATCH((YEAR($B355)),Barèmes!$B$4:$B$7,-1))))</f>
        <v/>
      </c>
      <c r="G355" s="30"/>
      <c r="H355" s="28"/>
      <c r="I355" s="5"/>
      <c r="J355" s="27"/>
      <c r="K355" s="70" t="str">
        <f t="shared" si="5"/>
        <v/>
      </c>
    </row>
    <row r="356" spans="1:11" ht="15.75" x14ac:dyDescent="0.25">
      <c r="A356" s="31"/>
      <c r="B356" s="26"/>
      <c r="C356" s="29"/>
      <c r="D356" s="2"/>
      <c r="E356" s="4"/>
      <c r="F356" s="69" t="str">
        <f>IF(B356="","",IF(C356="F",INDEX(Barèmes!$A$4:$A$7,MATCH((YEAR($B356)),Barèmes!$B$4:$B$7,-1)),INDEX(Barèmes!$C$4:$C$7,MATCH((YEAR($B356)),Barèmes!$B$4:$B$7,-1))))</f>
        <v/>
      </c>
      <c r="G356" s="30"/>
      <c r="H356" s="28"/>
      <c r="I356" s="5"/>
      <c r="J356" s="27"/>
      <c r="K356" s="70" t="str">
        <f t="shared" si="5"/>
        <v/>
      </c>
    </row>
    <row r="357" spans="1:11" ht="15.75" x14ac:dyDescent="0.25">
      <c r="A357" s="31"/>
      <c r="B357" s="26"/>
      <c r="C357" s="29"/>
      <c r="D357" s="2"/>
      <c r="E357" s="4"/>
      <c r="F357" s="69" t="str">
        <f>IF(B357="","",IF(C357="F",INDEX(Barèmes!$A$4:$A$7,MATCH((YEAR($B357)),Barèmes!$B$4:$B$7,-1)),INDEX(Barèmes!$C$4:$C$7,MATCH((YEAR($B357)),Barèmes!$B$4:$B$7,-1))))</f>
        <v/>
      </c>
      <c r="G357" s="30"/>
      <c r="H357" s="28"/>
      <c r="I357" s="5"/>
      <c r="J357" s="27"/>
      <c r="K357" s="70" t="str">
        <f t="shared" si="5"/>
        <v/>
      </c>
    </row>
    <row r="358" spans="1:11" ht="15.75" x14ac:dyDescent="0.25">
      <c r="A358" s="31"/>
      <c r="B358" s="26"/>
      <c r="C358" s="29"/>
      <c r="D358" s="2"/>
      <c r="E358" s="4"/>
      <c r="F358" s="69" t="str">
        <f>IF(B358="","",IF(C358="F",INDEX(Barèmes!$A$4:$A$7,MATCH((YEAR($B358)),Barèmes!$B$4:$B$7,-1)),INDEX(Barèmes!$C$4:$C$7,MATCH((YEAR($B358)),Barèmes!$B$4:$B$7,-1))))</f>
        <v/>
      </c>
      <c r="G358" s="30"/>
      <c r="H358" s="28"/>
      <c r="I358" s="5"/>
      <c r="J358" s="27"/>
      <c r="K358" s="70" t="str">
        <f t="shared" si="5"/>
        <v/>
      </c>
    </row>
    <row r="359" spans="1:11" ht="15.75" x14ac:dyDescent="0.25">
      <c r="A359" s="31"/>
      <c r="B359" s="26"/>
      <c r="C359" s="29"/>
      <c r="D359" s="2"/>
      <c r="E359" s="4"/>
      <c r="F359" s="69" t="str">
        <f>IF(B359="","",IF(C359="F",INDEX(Barèmes!$A$4:$A$7,MATCH((YEAR($B359)),Barèmes!$B$4:$B$7,-1)),INDEX(Barèmes!$C$4:$C$7,MATCH((YEAR($B359)),Barèmes!$B$4:$B$7,-1))))</f>
        <v/>
      </c>
      <c r="G359" s="30"/>
      <c r="H359" s="28"/>
      <c r="I359" s="5"/>
      <c r="J359" s="27"/>
      <c r="K359" s="70" t="str">
        <f t="shared" si="5"/>
        <v/>
      </c>
    </row>
    <row r="360" spans="1:11" ht="15.75" x14ac:dyDescent="0.25">
      <c r="A360" s="31"/>
      <c r="B360" s="26"/>
      <c r="C360" s="29"/>
      <c r="D360" s="2"/>
      <c r="E360" s="4"/>
      <c r="F360" s="69" t="str">
        <f>IF(B360="","",IF(C360="F",INDEX(Barèmes!$A$4:$A$7,MATCH((YEAR($B360)),Barèmes!$B$4:$B$7,-1)),INDEX(Barèmes!$C$4:$C$7,MATCH((YEAR($B360)),Barèmes!$B$4:$B$7,-1))))</f>
        <v/>
      </c>
      <c r="G360" s="30"/>
      <c r="H360" s="28"/>
      <c r="I360" s="5"/>
      <c r="J360" s="27"/>
      <c r="K360" s="70" t="str">
        <f t="shared" si="5"/>
        <v/>
      </c>
    </row>
    <row r="361" spans="1:11" ht="15.75" x14ac:dyDescent="0.25">
      <c r="A361" s="31"/>
      <c r="B361" s="26"/>
      <c r="C361" s="29"/>
      <c r="D361" s="2"/>
      <c r="E361" s="4"/>
      <c r="F361" s="69" t="str">
        <f>IF(B361="","",IF(C361="F",INDEX(Barèmes!$A$4:$A$7,MATCH((YEAR($B361)),Barèmes!$B$4:$B$7,-1)),INDEX(Barèmes!$C$4:$C$7,MATCH((YEAR($B361)),Barèmes!$B$4:$B$7,-1))))</f>
        <v/>
      </c>
      <c r="G361" s="30"/>
      <c r="H361" s="28"/>
      <c r="I361" s="5"/>
      <c r="J361" s="27"/>
      <c r="K361" s="70" t="str">
        <f t="shared" si="5"/>
        <v/>
      </c>
    </row>
    <row r="362" spans="1:11" ht="15.75" x14ac:dyDescent="0.25">
      <c r="A362" s="31"/>
      <c r="B362" s="26"/>
      <c r="C362" s="29"/>
      <c r="D362" s="2"/>
      <c r="E362" s="4"/>
      <c r="F362" s="69" t="str">
        <f>IF(B362="","",IF(C362="F",INDEX(Barèmes!$A$4:$A$7,MATCH((YEAR($B362)),Barèmes!$B$4:$B$7,-1)),INDEX(Barèmes!$C$4:$C$7,MATCH((YEAR($B362)),Barèmes!$B$4:$B$7,-1))))</f>
        <v/>
      </c>
      <c r="G362" s="30"/>
      <c r="H362" s="28"/>
      <c r="I362" s="5"/>
      <c r="J362" s="27"/>
      <c r="K362" s="70" t="str">
        <f t="shared" si="5"/>
        <v/>
      </c>
    </row>
    <row r="363" spans="1:11" ht="15.75" x14ac:dyDescent="0.25">
      <c r="A363" s="31"/>
      <c r="B363" s="26"/>
      <c r="C363" s="29"/>
      <c r="D363" s="2"/>
      <c r="E363" s="4"/>
      <c r="F363" s="69" t="str">
        <f>IF(B363="","",IF(C363="F",INDEX(Barèmes!$A$4:$A$7,MATCH((YEAR($B363)),Barèmes!$B$4:$B$7,-1)),INDEX(Barèmes!$C$4:$C$7,MATCH((YEAR($B363)),Barèmes!$B$4:$B$7,-1))))</f>
        <v/>
      </c>
      <c r="G363" s="30"/>
      <c r="H363" s="28"/>
      <c r="I363" s="5"/>
      <c r="J363" s="27"/>
      <c r="K363" s="70" t="str">
        <f t="shared" si="5"/>
        <v/>
      </c>
    </row>
    <row r="364" spans="1:11" ht="15.75" x14ac:dyDescent="0.25">
      <c r="A364" s="31"/>
      <c r="B364" s="26"/>
      <c r="C364" s="29"/>
      <c r="D364" s="2"/>
      <c r="E364" s="4"/>
      <c r="F364" s="69" t="str">
        <f>IF(B364="","",IF(C364="F",INDEX(Barèmes!$A$4:$A$7,MATCH((YEAR($B364)),Barèmes!$B$4:$B$7,-1)),INDEX(Barèmes!$C$4:$C$7,MATCH((YEAR($B364)),Barèmes!$B$4:$B$7,-1))))</f>
        <v/>
      </c>
      <c r="G364" s="30"/>
      <c r="H364" s="28"/>
      <c r="I364" s="5"/>
      <c r="J364" s="27"/>
      <c r="K364" s="70" t="str">
        <f t="shared" si="5"/>
        <v/>
      </c>
    </row>
    <row r="365" spans="1:11" ht="15.75" x14ac:dyDescent="0.25">
      <c r="A365" s="31"/>
      <c r="B365" s="26"/>
      <c r="C365" s="29"/>
      <c r="D365" s="2"/>
      <c r="E365" s="4"/>
      <c r="F365" s="69" t="str">
        <f>IF(B365="","",IF(C365="F",INDEX(Barèmes!$A$4:$A$7,MATCH((YEAR($B365)),Barèmes!$B$4:$B$7,-1)),INDEX(Barèmes!$C$4:$C$7,MATCH((YEAR($B365)),Barèmes!$B$4:$B$7,-1))))</f>
        <v/>
      </c>
      <c r="G365" s="30"/>
      <c r="H365" s="28"/>
      <c r="I365" s="5"/>
      <c r="J365" s="27"/>
      <c r="K365" s="70" t="str">
        <f t="shared" si="5"/>
        <v/>
      </c>
    </row>
    <row r="366" spans="1:11" ht="15.75" x14ac:dyDescent="0.25">
      <c r="A366" s="31"/>
      <c r="B366" s="26"/>
      <c r="C366" s="29"/>
      <c r="D366" s="2"/>
      <c r="E366" s="4"/>
      <c r="F366" s="69" t="str">
        <f>IF(B366="","",IF(C366="F",INDEX(Barèmes!$A$4:$A$7,MATCH((YEAR($B366)),Barèmes!$B$4:$B$7,-1)),INDEX(Barèmes!$C$4:$C$7,MATCH((YEAR($B366)),Barèmes!$B$4:$B$7,-1))))</f>
        <v/>
      </c>
      <c r="G366" s="30"/>
      <c r="H366" s="28"/>
      <c r="I366" s="5"/>
      <c r="J366" s="27"/>
      <c r="K366" s="70" t="str">
        <f t="shared" si="5"/>
        <v/>
      </c>
    </row>
    <row r="367" spans="1:11" ht="15.75" x14ac:dyDescent="0.25">
      <c r="A367" s="31"/>
      <c r="B367" s="26"/>
      <c r="C367" s="29"/>
      <c r="D367" s="2"/>
      <c r="E367" s="4"/>
      <c r="F367" s="69" t="str">
        <f>IF(B367="","",IF(C367="F",INDEX(Barèmes!$A$4:$A$7,MATCH((YEAR($B367)),Barèmes!$B$4:$B$7,-1)),INDEX(Barèmes!$C$4:$C$7,MATCH((YEAR($B367)),Barèmes!$B$4:$B$7,-1))))</f>
        <v/>
      </c>
      <c r="G367" s="30"/>
      <c r="H367" s="28"/>
      <c r="I367" s="5"/>
      <c r="J367" s="27"/>
      <c r="K367" s="70" t="str">
        <f t="shared" si="5"/>
        <v/>
      </c>
    </row>
    <row r="368" spans="1:11" ht="15.75" x14ac:dyDescent="0.25">
      <c r="A368" s="31"/>
      <c r="B368" s="26"/>
      <c r="C368" s="29"/>
      <c r="D368" s="2"/>
      <c r="E368" s="4"/>
      <c r="F368" s="69" t="str">
        <f>IF(B368="","",IF(C368="F",INDEX(Barèmes!$A$4:$A$7,MATCH((YEAR($B368)),Barèmes!$B$4:$B$7,-1)),INDEX(Barèmes!$C$4:$C$7,MATCH((YEAR($B368)),Barèmes!$B$4:$B$7,-1))))</f>
        <v/>
      </c>
      <c r="G368" s="30"/>
      <c r="H368" s="28"/>
      <c r="I368" s="5"/>
      <c r="J368" s="27"/>
      <c r="K368" s="70" t="str">
        <f t="shared" si="5"/>
        <v/>
      </c>
    </row>
    <row r="369" spans="1:11" ht="15.75" x14ac:dyDescent="0.25">
      <c r="A369" s="31"/>
      <c r="B369" s="26"/>
      <c r="C369" s="29"/>
      <c r="D369" s="2"/>
      <c r="E369" s="4"/>
      <c r="F369" s="69" t="str">
        <f>IF(B369="","",IF(C369="F",INDEX(Barèmes!$A$4:$A$7,MATCH((YEAR($B369)),Barèmes!$B$4:$B$7,-1)),INDEX(Barèmes!$C$4:$C$7,MATCH((YEAR($B369)),Barèmes!$B$4:$B$7,-1))))</f>
        <v/>
      </c>
      <c r="G369" s="30"/>
      <c r="H369" s="28"/>
      <c r="I369" s="5"/>
      <c r="J369" s="27"/>
      <c r="K369" s="70" t="str">
        <f t="shared" si="5"/>
        <v/>
      </c>
    </row>
    <row r="370" spans="1:11" ht="15.75" x14ac:dyDescent="0.25">
      <c r="A370" s="31"/>
      <c r="B370" s="26"/>
      <c r="C370" s="29"/>
      <c r="D370" s="2"/>
      <c r="E370" s="4"/>
      <c r="F370" s="69" t="str">
        <f>IF(B370="","",IF(C370="F",INDEX(Barèmes!$A$4:$A$7,MATCH((YEAR($B370)),Barèmes!$B$4:$B$7,-1)),INDEX(Barèmes!$C$4:$C$7,MATCH((YEAR($B370)),Barèmes!$B$4:$B$7,-1))))</f>
        <v/>
      </c>
      <c r="G370" s="30"/>
      <c r="H370" s="28"/>
      <c r="I370" s="5"/>
      <c r="J370" s="27"/>
      <c r="K370" s="70" t="str">
        <f t="shared" si="5"/>
        <v/>
      </c>
    </row>
    <row r="371" spans="1:11" ht="15.75" x14ac:dyDescent="0.25">
      <c r="A371" s="31"/>
      <c r="B371" s="26"/>
      <c r="C371" s="29"/>
      <c r="D371" s="2"/>
      <c r="E371" s="4"/>
      <c r="F371" s="69" t="str">
        <f>IF(B371="","",IF(C371="F",INDEX(Barèmes!$A$4:$A$7,MATCH((YEAR($B371)),Barèmes!$B$4:$B$7,-1)),INDEX(Barèmes!$C$4:$C$7,MATCH((YEAR($B371)),Barèmes!$B$4:$B$7,-1))))</f>
        <v/>
      </c>
      <c r="G371" s="30"/>
      <c r="H371" s="28"/>
      <c r="I371" s="5"/>
      <c r="J371" s="27"/>
      <c r="K371" s="70" t="str">
        <f t="shared" si="5"/>
        <v/>
      </c>
    </row>
    <row r="372" spans="1:11" ht="15.75" x14ac:dyDescent="0.25">
      <c r="A372" s="31"/>
      <c r="B372" s="26"/>
      <c r="C372" s="29"/>
      <c r="D372" s="2"/>
      <c r="E372" s="4"/>
      <c r="F372" s="69" t="str">
        <f>IF(B372="","",IF(C372="F",INDEX(Barèmes!$A$4:$A$7,MATCH((YEAR($B372)),Barèmes!$B$4:$B$7,-1)),INDEX(Barèmes!$C$4:$C$7,MATCH((YEAR($B372)),Barèmes!$B$4:$B$7,-1))))</f>
        <v/>
      </c>
      <c r="G372" s="30"/>
      <c r="H372" s="28"/>
      <c r="I372" s="5"/>
      <c r="J372" s="27"/>
      <c r="K372" s="70" t="str">
        <f t="shared" si="5"/>
        <v/>
      </c>
    </row>
    <row r="373" spans="1:11" ht="15.75" x14ac:dyDescent="0.25">
      <c r="A373" s="31"/>
      <c r="B373" s="26"/>
      <c r="C373" s="29"/>
      <c r="D373" s="2"/>
      <c r="E373" s="4"/>
      <c r="F373" s="69" t="str">
        <f>IF(B373="","",IF(C373="F",INDEX(Barèmes!$A$4:$A$7,MATCH((YEAR($B373)),Barèmes!$B$4:$B$7,-1)),INDEX(Barèmes!$C$4:$C$7,MATCH((YEAR($B373)),Barèmes!$B$4:$B$7,-1))))</f>
        <v/>
      </c>
      <c r="G373" s="30"/>
      <c r="H373" s="28"/>
      <c r="I373" s="5"/>
      <c r="J373" s="27"/>
      <c r="K373" s="70" t="str">
        <f t="shared" si="5"/>
        <v/>
      </c>
    </row>
    <row r="374" spans="1:11" ht="15.75" x14ac:dyDescent="0.25">
      <c r="A374" s="31"/>
      <c r="B374" s="26"/>
      <c r="C374" s="29"/>
      <c r="D374" s="2"/>
      <c r="E374" s="4"/>
      <c r="F374" s="69" t="str">
        <f>IF(B374="","",IF(C374="F",INDEX(Barèmes!$A$4:$A$7,MATCH((YEAR($B374)),Barèmes!$B$4:$B$7,-1)),INDEX(Barèmes!$C$4:$C$7,MATCH((YEAR($B374)),Barèmes!$B$4:$B$7,-1))))</f>
        <v/>
      </c>
      <c r="G374" s="30"/>
      <c r="H374" s="28"/>
      <c r="I374" s="5"/>
      <c r="J374" s="27"/>
      <c r="K374" s="70" t="str">
        <f t="shared" si="5"/>
        <v/>
      </c>
    </row>
    <row r="375" spans="1:11" ht="15.75" x14ac:dyDescent="0.25">
      <c r="A375" s="31"/>
      <c r="B375" s="26"/>
      <c r="C375" s="29"/>
      <c r="D375" s="2"/>
      <c r="E375" s="4"/>
      <c r="F375" s="69" t="str">
        <f>IF(B375="","",IF(C375="F",INDEX(Barèmes!$A$4:$A$7,MATCH((YEAR($B375)),Barèmes!$B$4:$B$7,-1)),INDEX(Barèmes!$C$4:$C$7,MATCH((YEAR($B375)),Barèmes!$B$4:$B$7,-1))))</f>
        <v/>
      </c>
      <c r="G375" s="30"/>
      <c r="H375" s="28"/>
      <c r="I375" s="5"/>
      <c r="J375" s="27"/>
      <c r="K375" s="70" t="str">
        <f t="shared" si="5"/>
        <v/>
      </c>
    </row>
    <row r="376" spans="1:11" ht="15.75" x14ac:dyDescent="0.25">
      <c r="A376" s="31"/>
      <c r="B376" s="26"/>
      <c r="C376" s="29"/>
      <c r="D376" s="2"/>
      <c r="E376" s="4"/>
      <c r="F376" s="69" t="str">
        <f>IF(B376="","",IF(C376="F",INDEX(Barèmes!$A$4:$A$7,MATCH((YEAR($B376)),Barèmes!$B$4:$B$7,-1)),INDEX(Barèmes!$C$4:$C$7,MATCH((YEAR($B376)),Barèmes!$B$4:$B$7,-1))))</f>
        <v/>
      </c>
      <c r="G376" s="30"/>
      <c r="H376" s="28"/>
      <c r="I376" s="5"/>
      <c r="J376" s="27"/>
      <c r="K376" s="70" t="str">
        <f t="shared" si="5"/>
        <v/>
      </c>
    </row>
    <row r="377" spans="1:11" ht="15.75" x14ac:dyDescent="0.25">
      <c r="A377" s="31"/>
      <c r="B377" s="26"/>
      <c r="C377" s="29"/>
      <c r="D377" s="2"/>
      <c r="E377" s="4"/>
      <c r="F377" s="69" t="str">
        <f>IF(B377="","",IF(C377="F",INDEX(Barèmes!$A$4:$A$7,MATCH((YEAR($B377)),Barèmes!$B$4:$B$7,-1)),INDEX(Barèmes!$C$4:$C$7,MATCH((YEAR($B377)),Barèmes!$B$4:$B$7,-1))))</f>
        <v/>
      </c>
      <c r="G377" s="30"/>
      <c r="H377" s="28"/>
      <c r="I377" s="5"/>
      <c r="J377" s="27"/>
      <c r="K377" s="70" t="str">
        <f t="shared" si="5"/>
        <v/>
      </c>
    </row>
    <row r="378" spans="1:11" ht="15.75" x14ac:dyDescent="0.25">
      <c r="A378" s="31"/>
      <c r="B378" s="26"/>
      <c r="C378" s="29"/>
      <c r="D378" s="2"/>
      <c r="E378" s="4"/>
      <c r="F378" s="69" t="str">
        <f>IF(B378="","",IF(C378="F",INDEX(Barèmes!$A$4:$A$7,MATCH((YEAR($B378)),Barèmes!$B$4:$B$7,-1)),INDEX(Barèmes!$C$4:$C$7,MATCH((YEAR($B378)),Barèmes!$B$4:$B$7,-1))))</f>
        <v/>
      </c>
      <c r="G378" s="30"/>
      <c r="H378" s="28"/>
      <c r="I378" s="5"/>
      <c r="J378" s="27"/>
      <c r="K378" s="70" t="str">
        <f t="shared" si="5"/>
        <v/>
      </c>
    </row>
    <row r="379" spans="1:11" ht="15.75" x14ac:dyDescent="0.25">
      <c r="A379" s="31"/>
      <c r="B379" s="26"/>
      <c r="C379" s="29"/>
      <c r="D379" s="2"/>
      <c r="E379" s="4"/>
      <c r="F379" s="69" t="str">
        <f>IF(B379="","",IF(C379="F",INDEX(Barèmes!$A$4:$A$7,MATCH((YEAR($B379)),Barèmes!$B$4:$B$7,-1)),INDEX(Barèmes!$C$4:$C$7,MATCH((YEAR($B379)),Barèmes!$B$4:$B$7,-1))))</f>
        <v/>
      </c>
      <c r="G379" s="30"/>
      <c r="H379" s="28"/>
      <c r="I379" s="5"/>
      <c r="J379" s="27"/>
      <c r="K379" s="70" t="str">
        <f t="shared" si="5"/>
        <v/>
      </c>
    </row>
    <row r="380" spans="1:11" ht="15.75" x14ac:dyDescent="0.25">
      <c r="A380" s="31"/>
      <c r="B380" s="26"/>
      <c r="C380" s="29"/>
      <c r="D380" s="2"/>
      <c r="E380" s="4"/>
      <c r="F380" s="69" t="str">
        <f>IF(B380="","",IF(C380="F",INDEX(Barèmes!$A$4:$A$7,MATCH((YEAR($B380)),Barèmes!$B$4:$B$7,-1)),INDEX(Barèmes!$C$4:$C$7,MATCH((YEAR($B380)),Barèmes!$B$4:$B$7,-1))))</f>
        <v/>
      </c>
      <c r="G380" s="30"/>
      <c r="H380" s="28"/>
      <c r="I380" s="5"/>
      <c r="J380" s="27"/>
      <c r="K380" s="70" t="str">
        <f t="shared" si="5"/>
        <v/>
      </c>
    </row>
    <row r="381" spans="1:11" ht="15.75" x14ac:dyDescent="0.25">
      <c r="A381" s="31"/>
      <c r="B381" s="26"/>
      <c r="C381" s="29"/>
      <c r="D381" s="2"/>
      <c r="E381" s="4"/>
      <c r="F381" s="69" t="str">
        <f>IF(B381="","",IF(C381="F",INDEX(Barèmes!$A$4:$A$7,MATCH((YEAR($B381)),Barèmes!$B$4:$B$7,-1)),INDEX(Barèmes!$C$4:$C$7,MATCH((YEAR($B381)),Barèmes!$B$4:$B$7,-1))))</f>
        <v/>
      </c>
      <c r="G381" s="30"/>
      <c r="H381" s="28"/>
      <c r="I381" s="5"/>
      <c r="J381" s="27"/>
      <c r="K381" s="70" t="str">
        <f t="shared" si="5"/>
        <v/>
      </c>
    </row>
    <row r="382" spans="1:11" ht="15.75" x14ac:dyDescent="0.25">
      <c r="A382" s="31"/>
      <c r="B382" s="26"/>
      <c r="C382" s="29"/>
      <c r="D382" s="2"/>
      <c r="E382" s="4"/>
      <c r="F382" s="69" t="str">
        <f>IF(B382="","",IF(C382="F",INDEX(Barèmes!$A$4:$A$7,MATCH((YEAR($B382)),Barèmes!$B$4:$B$7,-1)),INDEX(Barèmes!$C$4:$C$7,MATCH((YEAR($B382)),Barèmes!$B$4:$B$7,-1))))</f>
        <v/>
      </c>
      <c r="G382" s="30"/>
      <c r="H382" s="28"/>
      <c r="I382" s="5"/>
      <c r="J382" s="27"/>
      <c r="K382" s="70" t="str">
        <f t="shared" si="5"/>
        <v/>
      </c>
    </row>
    <row r="383" spans="1:11" ht="15.75" x14ac:dyDescent="0.25">
      <c r="A383" s="31"/>
      <c r="B383" s="26"/>
      <c r="C383" s="29"/>
      <c r="D383" s="2"/>
      <c r="E383" s="4"/>
      <c r="F383" s="69" t="str">
        <f>IF(B383="","",IF(C383="F",INDEX(Barèmes!$A$4:$A$7,MATCH((YEAR($B383)),Barèmes!$B$4:$B$7,-1)),INDEX(Barèmes!$C$4:$C$7,MATCH((YEAR($B383)),Barèmes!$B$4:$B$7,-1))))</f>
        <v/>
      </c>
      <c r="G383" s="30"/>
      <c r="H383" s="28"/>
      <c r="I383" s="5"/>
      <c r="J383" s="27"/>
      <c r="K383" s="70" t="str">
        <f t="shared" si="5"/>
        <v/>
      </c>
    </row>
    <row r="384" spans="1:11" ht="15.75" x14ac:dyDescent="0.25">
      <c r="A384" s="31"/>
      <c r="B384" s="26"/>
      <c r="C384" s="29"/>
      <c r="D384" s="2"/>
      <c r="E384" s="4"/>
      <c r="F384" s="69" t="str">
        <f>IF(B384="","",IF(C384="F",INDEX(Barèmes!$A$4:$A$7,MATCH((YEAR($B384)),Barèmes!$B$4:$B$7,-1)),INDEX(Barèmes!$C$4:$C$7,MATCH((YEAR($B384)),Barèmes!$B$4:$B$7,-1))))</f>
        <v/>
      </c>
      <c r="G384" s="30"/>
      <c r="H384" s="28"/>
      <c r="I384" s="5"/>
      <c r="J384" s="27"/>
      <c r="K384" s="70" t="str">
        <f t="shared" si="5"/>
        <v/>
      </c>
    </row>
    <row r="385" spans="1:11" ht="15.75" x14ac:dyDescent="0.25">
      <c r="A385" s="31"/>
      <c r="B385" s="26"/>
      <c r="C385" s="29"/>
      <c r="D385" s="2"/>
      <c r="E385" s="4"/>
      <c r="F385" s="69" t="str">
        <f>IF(B385="","",IF(C385="F",INDEX(Barèmes!$A$4:$A$7,MATCH((YEAR($B385)),Barèmes!$B$4:$B$7,-1)),INDEX(Barèmes!$C$4:$C$7,MATCH((YEAR($B385)),Barèmes!$B$4:$B$7,-1))))</f>
        <v/>
      </c>
      <c r="G385" s="30"/>
      <c r="H385" s="28"/>
      <c r="I385" s="5"/>
      <c r="J385" s="27"/>
      <c r="K385" s="70" t="str">
        <f t="shared" si="5"/>
        <v/>
      </c>
    </row>
    <row r="386" spans="1:11" ht="15.75" x14ac:dyDescent="0.25">
      <c r="A386" s="31"/>
      <c r="B386" s="26"/>
      <c r="C386" s="29"/>
      <c r="D386" s="2"/>
      <c r="E386" s="4"/>
      <c r="F386" s="69" t="str">
        <f>IF(B386="","",IF(C386="F",INDEX(Barèmes!$A$4:$A$7,MATCH((YEAR($B386)),Barèmes!$B$4:$B$7,-1)),INDEX(Barèmes!$C$4:$C$7,MATCH((YEAR($B386)),Barèmes!$B$4:$B$7,-1))))</f>
        <v/>
      </c>
      <c r="G386" s="30"/>
      <c r="H386" s="28"/>
      <c r="I386" s="5"/>
      <c r="J386" s="27"/>
      <c r="K386" s="70" t="str">
        <f t="shared" si="5"/>
        <v/>
      </c>
    </row>
    <row r="387" spans="1:11" ht="15.75" x14ac:dyDescent="0.25">
      <c r="A387" s="31"/>
      <c r="B387" s="26"/>
      <c r="C387" s="29"/>
      <c r="D387" s="2"/>
      <c r="E387" s="4"/>
      <c r="F387" s="69" t="str">
        <f>IF(B387="","",IF(C387="F",INDEX(Barèmes!$A$4:$A$7,MATCH((YEAR($B387)),Barèmes!$B$4:$B$7,-1)),INDEX(Barèmes!$C$4:$C$7,MATCH((YEAR($B387)),Barèmes!$B$4:$B$7,-1))))</f>
        <v/>
      </c>
      <c r="G387" s="30"/>
      <c r="H387" s="28"/>
      <c r="I387" s="5"/>
      <c r="J387" s="27"/>
      <c r="K387" s="70" t="str">
        <f t="shared" si="5"/>
        <v/>
      </c>
    </row>
    <row r="388" spans="1:11" ht="15.75" x14ac:dyDescent="0.25">
      <c r="A388" s="31"/>
      <c r="B388" s="26"/>
      <c r="C388" s="29"/>
      <c r="D388" s="2"/>
      <c r="E388" s="4"/>
      <c r="F388" s="69" t="str">
        <f>IF(B388="","",IF(C388="F",INDEX(Barèmes!$A$4:$A$7,MATCH((YEAR($B388)),Barèmes!$B$4:$B$7,-1)),INDEX(Barèmes!$C$4:$C$7,MATCH((YEAR($B388)),Barèmes!$B$4:$B$7,-1))))</f>
        <v/>
      </c>
      <c r="G388" s="30"/>
      <c r="H388" s="28"/>
      <c r="I388" s="5"/>
      <c r="J388" s="27"/>
      <c r="K388" s="70" t="str">
        <f t="shared" ref="K388:K451" si="6">IF(F388="","",IF(AND(I388="oui",OR(G388="esp (15)",G388="chq (15)")),"oui (15)",IF(AND(I388="oui",OR(G388="esp (20)",G388="chq (20)")),"oui (20)",IF(AND(I388="oui",G388="Gratuité"),"Gratuité",IF(AND(I388="oui",OR(G388="esp (8)",G388="chq (8)")),"oui (8)","non")))))</f>
        <v/>
      </c>
    </row>
    <row r="389" spans="1:11" ht="15.75" x14ac:dyDescent="0.25">
      <c r="A389" s="31"/>
      <c r="B389" s="26"/>
      <c r="C389" s="29"/>
      <c r="D389" s="2"/>
      <c r="E389" s="4"/>
      <c r="F389" s="69" t="str">
        <f>IF(B389="","",IF(C389="F",INDEX(Barèmes!$A$4:$A$7,MATCH((YEAR($B389)),Barèmes!$B$4:$B$7,-1)),INDEX(Barèmes!$C$4:$C$7,MATCH((YEAR($B389)),Barèmes!$B$4:$B$7,-1))))</f>
        <v/>
      </c>
      <c r="G389" s="30"/>
      <c r="H389" s="28"/>
      <c r="I389" s="5"/>
      <c r="J389" s="27"/>
      <c r="K389" s="70" t="str">
        <f t="shared" si="6"/>
        <v/>
      </c>
    </row>
    <row r="390" spans="1:11" ht="15.75" x14ac:dyDescent="0.25">
      <c r="A390" s="31"/>
      <c r="B390" s="26"/>
      <c r="C390" s="29"/>
      <c r="D390" s="2"/>
      <c r="E390" s="4"/>
      <c r="F390" s="69" t="str">
        <f>IF(B390="","",IF(C390="F",INDEX(Barèmes!$A$4:$A$7,MATCH((YEAR($B390)),Barèmes!$B$4:$B$7,-1)),INDEX(Barèmes!$C$4:$C$7,MATCH((YEAR($B390)),Barèmes!$B$4:$B$7,-1))))</f>
        <v/>
      </c>
      <c r="G390" s="30"/>
      <c r="H390" s="28"/>
      <c r="I390" s="5"/>
      <c r="J390" s="27"/>
      <c r="K390" s="70" t="str">
        <f t="shared" si="6"/>
        <v/>
      </c>
    </row>
    <row r="391" spans="1:11" ht="15.75" x14ac:dyDescent="0.25">
      <c r="A391" s="31"/>
      <c r="B391" s="26"/>
      <c r="C391" s="29"/>
      <c r="D391" s="2"/>
      <c r="E391" s="4"/>
      <c r="F391" s="69" t="str">
        <f>IF(B391="","",IF(C391="F",INDEX(Barèmes!$A$4:$A$7,MATCH((YEAR($B391)),Barèmes!$B$4:$B$7,-1)),INDEX(Barèmes!$C$4:$C$7,MATCH((YEAR($B391)),Barèmes!$B$4:$B$7,-1))))</f>
        <v/>
      </c>
      <c r="G391" s="30"/>
      <c r="H391" s="28"/>
      <c r="I391" s="5"/>
      <c r="J391" s="27"/>
      <c r="K391" s="70" t="str">
        <f t="shared" si="6"/>
        <v/>
      </c>
    </row>
    <row r="392" spans="1:11" ht="15.75" x14ac:dyDescent="0.25">
      <c r="A392" s="31"/>
      <c r="B392" s="26"/>
      <c r="C392" s="29"/>
      <c r="D392" s="2"/>
      <c r="E392" s="4"/>
      <c r="F392" s="69" t="str">
        <f>IF(B392="","",IF(C392="F",INDEX(Barèmes!$A$4:$A$7,MATCH((YEAR($B392)),Barèmes!$B$4:$B$7,-1)),INDEX(Barèmes!$C$4:$C$7,MATCH((YEAR($B392)),Barèmes!$B$4:$B$7,-1))))</f>
        <v/>
      </c>
      <c r="G392" s="30"/>
      <c r="H392" s="28"/>
      <c r="I392" s="5"/>
      <c r="J392" s="27"/>
      <c r="K392" s="70" t="str">
        <f t="shared" si="6"/>
        <v/>
      </c>
    </row>
    <row r="393" spans="1:11" ht="15.75" x14ac:dyDescent="0.25">
      <c r="A393" s="31"/>
      <c r="B393" s="26"/>
      <c r="C393" s="29"/>
      <c r="D393" s="2"/>
      <c r="E393" s="4"/>
      <c r="F393" s="69" t="str">
        <f>IF(B393="","",IF(C393="F",INDEX(Barèmes!$A$4:$A$7,MATCH((YEAR($B393)),Barèmes!$B$4:$B$7,-1)),INDEX(Barèmes!$C$4:$C$7,MATCH((YEAR($B393)),Barèmes!$B$4:$B$7,-1))))</f>
        <v/>
      </c>
      <c r="G393" s="30"/>
      <c r="H393" s="28"/>
      <c r="I393" s="5"/>
      <c r="J393" s="27"/>
      <c r="K393" s="70" t="str">
        <f t="shared" si="6"/>
        <v/>
      </c>
    </row>
    <row r="394" spans="1:11" ht="15.75" x14ac:dyDescent="0.25">
      <c r="A394" s="31"/>
      <c r="B394" s="26"/>
      <c r="C394" s="29"/>
      <c r="D394" s="2"/>
      <c r="E394" s="4"/>
      <c r="F394" s="69" t="str">
        <f>IF(B394="","",IF(C394="F",INDEX(Barèmes!$A$4:$A$7,MATCH((YEAR($B394)),Barèmes!$B$4:$B$7,-1)),INDEX(Barèmes!$C$4:$C$7,MATCH((YEAR($B394)),Barèmes!$B$4:$B$7,-1))))</f>
        <v/>
      </c>
      <c r="G394" s="30"/>
      <c r="H394" s="28"/>
      <c r="I394" s="5"/>
      <c r="J394" s="27"/>
      <c r="K394" s="70" t="str">
        <f t="shared" si="6"/>
        <v/>
      </c>
    </row>
    <row r="395" spans="1:11" ht="15.75" x14ac:dyDescent="0.25">
      <c r="A395" s="31"/>
      <c r="B395" s="26"/>
      <c r="C395" s="29"/>
      <c r="D395" s="2"/>
      <c r="E395" s="4"/>
      <c r="F395" s="69" t="str">
        <f>IF(B395="","",IF(C395="F",INDEX(Barèmes!$A$4:$A$7,MATCH((YEAR($B395)),Barèmes!$B$4:$B$7,-1)),INDEX(Barèmes!$C$4:$C$7,MATCH((YEAR($B395)),Barèmes!$B$4:$B$7,-1))))</f>
        <v/>
      </c>
      <c r="G395" s="30"/>
      <c r="H395" s="28"/>
      <c r="I395" s="5"/>
      <c r="J395" s="27"/>
      <c r="K395" s="70" t="str">
        <f t="shared" si="6"/>
        <v/>
      </c>
    </row>
    <row r="396" spans="1:11" ht="15.75" x14ac:dyDescent="0.25">
      <c r="A396" s="31"/>
      <c r="B396" s="26"/>
      <c r="C396" s="29"/>
      <c r="D396" s="2"/>
      <c r="E396" s="4"/>
      <c r="F396" s="69" t="str">
        <f>IF(B396="","",IF(C396="F",INDEX(Barèmes!$A$4:$A$7,MATCH((YEAR($B396)),Barèmes!$B$4:$B$7,-1)),INDEX(Barèmes!$C$4:$C$7,MATCH((YEAR($B396)),Barèmes!$B$4:$B$7,-1))))</f>
        <v/>
      </c>
      <c r="G396" s="30"/>
      <c r="H396" s="28"/>
      <c r="I396" s="5"/>
      <c r="J396" s="27"/>
      <c r="K396" s="70" t="str">
        <f t="shared" si="6"/>
        <v/>
      </c>
    </row>
    <row r="397" spans="1:11" ht="15.75" x14ac:dyDescent="0.25">
      <c r="A397" s="31"/>
      <c r="B397" s="26"/>
      <c r="C397" s="29"/>
      <c r="D397" s="2"/>
      <c r="E397" s="4"/>
      <c r="F397" s="69" t="str">
        <f>IF(B397="","",IF(C397="F",INDEX(Barèmes!$A$4:$A$7,MATCH((YEAR($B397)),Barèmes!$B$4:$B$7,-1)),INDEX(Barèmes!$C$4:$C$7,MATCH((YEAR($B397)),Barèmes!$B$4:$B$7,-1))))</f>
        <v/>
      </c>
      <c r="G397" s="30"/>
      <c r="H397" s="28"/>
      <c r="I397" s="5"/>
      <c r="J397" s="27"/>
      <c r="K397" s="70" t="str">
        <f t="shared" si="6"/>
        <v/>
      </c>
    </row>
    <row r="398" spans="1:11" ht="15.75" x14ac:dyDescent="0.25">
      <c r="A398" s="31"/>
      <c r="B398" s="26"/>
      <c r="C398" s="29"/>
      <c r="D398" s="2"/>
      <c r="E398" s="4"/>
      <c r="F398" s="69" t="str">
        <f>IF(B398="","",IF(C398="F",INDEX(Barèmes!$A$4:$A$7,MATCH((YEAR($B398)),Barèmes!$B$4:$B$7,-1)),INDEX(Barèmes!$C$4:$C$7,MATCH((YEAR($B398)),Barèmes!$B$4:$B$7,-1))))</f>
        <v/>
      </c>
      <c r="G398" s="30"/>
      <c r="H398" s="28"/>
      <c r="I398" s="5"/>
      <c r="J398" s="27"/>
      <c r="K398" s="70" t="str">
        <f t="shared" si="6"/>
        <v/>
      </c>
    </row>
    <row r="399" spans="1:11" ht="15.75" x14ac:dyDescent="0.25">
      <c r="A399" s="31"/>
      <c r="B399" s="26"/>
      <c r="C399" s="29"/>
      <c r="D399" s="2"/>
      <c r="E399" s="4"/>
      <c r="F399" s="69" t="str">
        <f>IF(B399="","",IF(C399="F",INDEX(Barèmes!$A$4:$A$7,MATCH((YEAR($B399)),Barèmes!$B$4:$B$7,-1)),INDEX(Barèmes!$C$4:$C$7,MATCH((YEAR($B399)),Barèmes!$B$4:$B$7,-1))))</f>
        <v/>
      </c>
      <c r="G399" s="30"/>
      <c r="H399" s="28"/>
      <c r="I399" s="5"/>
      <c r="J399" s="27"/>
      <c r="K399" s="70" t="str">
        <f t="shared" si="6"/>
        <v/>
      </c>
    </row>
    <row r="400" spans="1:11" ht="15.75" x14ac:dyDescent="0.25">
      <c r="A400" s="31"/>
      <c r="B400" s="26"/>
      <c r="C400" s="29"/>
      <c r="D400" s="2"/>
      <c r="E400" s="4"/>
      <c r="F400" s="69" t="str">
        <f>IF(B400="","",IF(C400="F",INDEX(Barèmes!$A$4:$A$7,MATCH((YEAR($B400)),Barèmes!$B$4:$B$7,-1)),INDEX(Barèmes!$C$4:$C$7,MATCH((YEAR($B400)),Barèmes!$B$4:$B$7,-1))))</f>
        <v/>
      </c>
      <c r="G400" s="30"/>
      <c r="H400" s="28"/>
      <c r="I400" s="5"/>
      <c r="J400" s="27"/>
      <c r="K400" s="70" t="str">
        <f t="shared" si="6"/>
        <v/>
      </c>
    </row>
    <row r="401" spans="1:11" ht="15.75" x14ac:dyDescent="0.25">
      <c r="A401" s="31"/>
      <c r="B401" s="26"/>
      <c r="C401" s="29"/>
      <c r="D401" s="2"/>
      <c r="E401" s="4"/>
      <c r="F401" s="69" t="str">
        <f>IF(B401="","",IF(C401="F",INDEX(Barèmes!$A$4:$A$7,MATCH((YEAR($B401)),Barèmes!$B$4:$B$7,-1)),INDEX(Barèmes!$C$4:$C$7,MATCH((YEAR($B401)),Barèmes!$B$4:$B$7,-1))))</f>
        <v/>
      </c>
      <c r="G401" s="30"/>
      <c r="H401" s="28"/>
      <c r="I401" s="5"/>
      <c r="J401" s="27"/>
      <c r="K401" s="70" t="str">
        <f t="shared" si="6"/>
        <v/>
      </c>
    </row>
    <row r="402" spans="1:11" ht="15.75" x14ac:dyDescent="0.25">
      <c r="A402" s="31"/>
      <c r="B402" s="26"/>
      <c r="C402" s="29"/>
      <c r="D402" s="2"/>
      <c r="E402" s="4"/>
      <c r="F402" s="69" t="str">
        <f>IF(B402="","",IF(C402="F",INDEX(Barèmes!$A$4:$A$7,MATCH((YEAR($B402)),Barèmes!$B$4:$B$7,-1)),INDEX(Barèmes!$C$4:$C$7,MATCH((YEAR($B402)),Barèmes!$B$4:$B$7,-1))))</f>
        <v/>
      </c>
      <c r="G402" s="30"/>
      <c r="H402" s="28"/>
      <c r="I402" s="5"/>
      <c r="J402" s="27"/>
      <c r="K402" s="70" t="str">
        <f t="shared" si="6"/>
        <v/>
      </c>
    </row>
    <row r="403" spans="1:11" ht="15.75" x14ac:dyDescent="0.25">
      <c r="A403" s="31"/>
      <c r="B403" s="26"/>
      <c r="C403" s="29"/>
      <c r="D403" s="2"/>
      <c r="E403" s="4"/>
      <c r="F403" s="69" t="str">
        <f>IF(B403="","",IF(C403="F",INDEX(Barèmes!$A$4:$A$7,MATCH((YEAR($B403)),Barèmes!$B$4:$B$7,-1)),INDEX(Barèmes!$C$4:$C$7,MATCH((YEAR($B403)),Barèmes!$B$4:$B$7,-1))))</f>
        <v/>
      </c>
      <c r="G403" s="30"/>
      <c r="H403" s="28"/>
      <c r="I403" s="5"/>
      <c r="J403" s="27"/>
      <c r="K403" s="70" t="str">
        <f t="shared" si="6"/>
        <v/>
      </c>
    </row>
    <row r="404" spans="1:11" ht="15.75" x14ac:dyDescent="0.25">
      <c r="A404" s="31"/>
      <c r="B404" s="26"/>
      <c r="C404" s="29"/>
      <c r="D404" s="2"/>
      <c r="E404" s="4"/>
      <c r="F404" s="69" t="str">
        <f>IF(B404="","",IF(C404="F",INDEX(Barèmes!$A$4:$A$7,MATCH((YEAR($B404)),Barèmes!$B$4:$B$7,-1)),INDEX(Barèmes!$C$4:$C$7,MATCH((YEAR($B404)),Barèmes!$B$4:$B$7,-1))))</f>
        <v/>
      </c>
      <c r="G404" s="30"/>
      <c r="H404" s="28"/>
      <c r="I404" s="5"/>
      <c r="J404" s="27"/>
      <c r="K404" s="70" t="str">
        <f t="shared" si="6"/>
        <v/>
      </c>
    </row>
    <row r="405" spans="1:11" ht="15.75" x14ac:dyDescent="0.25">
      <c r="A405" s="31"/>
      <c r="B405" s="26"/>
      <c r="C405" s="29"/>
      <c r="D405" s="2"/>
      <c r="E405" s="4"/>
      <c r="F405" s="69" t="str">
        <f>IF(B405="","",IF(C405="F",INDEX(Barèmes!$A$4:$A$7,MATCH((YEAR($B405)),Barèmes!$B$4:$B$7,-1)),INDEX(Barèmes!$C$4:$C$7,MATCH((YEAR($B405)),Barèmes!$B$4:$B$7,-1))))</f>
        <v/>
      </c>
      <c r="G405" s="30"/>
      <c r="H405" s="28"/>
      <c r="I405" s="5"/>
      <c r="J405" s="27"/>
      <c r="K405" s="70" t="str">
        <f t="shared" si="6"/>
        <v/>
      </c>
    </row>
    <row r="406" spans="1:11" ht="15.75" x14ac:dyDescent="0.25">
      <c r="A406" s="31"/>
      <c r="B406" s="26"/>
      <c r="C406" s="29"/>
      <c r="D406" s="2"/>
      <c r="E406" s="4"/>
      <c r="F406" s="69" t="str">
        <f>IF(B406="","",IF(C406="F",INDEX(Barèmes!$A$4:$A$7,MATCH((YEAR($B406)),Barèmes!$B$4:$B$7,-1)),INDEX(Barèmes!$C$4:$C$7,MATCH((YEAR($B406)),Barèmes!$B$4:$B$7,-1))))</f>
        <v/>
      </c>
      <c r="G406" s="30"/>
      <c r="H406" s="28"/>
      <c r="I406" s="5"/>
      <c r="J406" s="27"/>
      <c r="K406" s="70" t="str">
        <f t="shared" si="6"/>
        <v/>
      </c>
    </row>
    <row r="407" spans="1:11" ht="15.75" x14ac:dyDescent="0.25">
      <c r="A407" s="31"/>
      <c r="B407" s="26"/>
      <c r="C407" s="29"/>
      <c r="D407" s="2"/>
      <c r="E407" s="4"/>
      <c r="F407" s="69" t="str">
        <f>IF(B407="","",IF(C407="F",INDEX(Barèmes!$A$4:$A$7,MATCH((YEAR($B407)),Barèmes!$B$4:$B$7,-1)),INDEX(Barèmes!$C$4:$C$7,MATCH((YEAR($B407)),Barèmes!$B$4:$B$7,-1))))</f>
        <v/>
      </c>
      <c r="G407" s="30"/>
      <c r="H407" s="28"/>
      <c r="I407" s="5"/>
      <c r="J407" s="27"/>
      <c r="K407" s="70" t="str">
        <f t="shared" si="6"/>
        <v/>
      </c>
    </row>
    <row r="408" spans="1:11" ht="15.75" x14ac:dyDescent="0.25">
      <c r="A408" s="31"/>
      <c r="B408" s="26"/>
      <c r="C408" s="29"/>
      <c r="D408" s="2"/>
      <c r="E408" s="4"/>
      <c r="F408" s="69" t="str">
        <f>IF(B408="","",IF(C408="F",INDEX(Barèmes!$A$4:$A$7,MATCH((YEAR($B408)),Barèmes!$B$4:$B$7,-1)),INDEX(Barèmes!$C$4:$C$7,MATCH((YEAR($B408)),Barèmes!$B$4:$B$7,-1))))</f>
        <v/>
      </c>
      <c r="G408" s="30"/>
      <c r="H408" s="28"/>
      <c r="I408" s="5"/>
      <c r="J408" s="27"/>
      <c r="K408" s="70" t="str">
        <f t="shared" si="6"/>
        <v/>
      </c>
    </row>
    <row r="409" spans="1:11" ht="15.75" x14ac:dyDescent="0.25">
      <c r="A409" s="31"/>
      <c r="B409" s="26"/>
      <c r="C409" s="29"/>
      <c r="D409" s="2"/>
      <c r="E409" s="4"/>
      <c r="F409" s="69" t="str">
        <f>IF(B409="","",IF(C409="F",INDEX(Barèmes!$A$4:$A$7,MATCH((YEAR($B409)),Barèmes!$B$4:$B$7,-1)),INDEX(Barèmes!$C$4:$C$7,MATCH((YEAR($B409)),Barèmes!$B$4:$B$7,-1))))</f>
        <v/>
      </c>
      <c r="G409" s="30"/>
      <c r="H409" s="28"/>
      <c r="I409" s="5"/>
      <c r="J409" s="27"/>
      <c r="K409" s="70" t="str">
        <f t="shared" si="6"/>
        <v/>
      </c>
    </row>
    <row r="410" spans="1:11" ht="15.75" x14ac:dyDescent="0.25">
      <c r="A410" s="31"/>
      <c r="B410" s="26"/>
      <c r="C410" s="29"/>
      <c r="D410" s="2"/>
      <c r="E410" s="4"/>
      <c r="F410" s="69" t="str">
        <f>IF(B410="","",IF(C410="F",INDEX(Barèmes!$A$4:$A$7,MATCH((YEAR($B410)),Barèmes!$B$4:$B$7,-1)),INDEX(Barèmes!$C$4:$C$7,MATCH((YEAR($B410)),Barèmes!$B$4:$B$7,-1))))</f>
        <v/>
      </c>
      <c r="G410" s="30"/>
      <c r="H410" s="28"/>
      <c r="I410" s="5"/>
      <c r="J410" s="27"/>
      <c r="K410" s="70" t="str">
        <f t="shared" si="6"/>
        <v/>
      </c>
    </row>
    <row r="411" spans="1:11" ht="15.75" x14ac:dyDescent="0.25">
      <c r="A411" s="31"/>
      <c r="B411" s="26"/>
      <c r="C411" s="29"/>
      <c r="D411" s="2"/>
      <c r="E411" s="4"/>
      <c r="F411" s="69" t="str">
        <f>IF(B411="","",IF(C411="F",INDEX(Barèmes!$A$4:$A$7,MATCH((YEAR($B411)),Barèmes!$B$4:$B$7,-1)),INDEX(Barèmes!$C$4:$C$7,MATCH((YEAR($B411)),Barèmes!$B$4:$B$7,-1))))</f>
        <v/>
      </c>
      <c r="G411" s="30"/>
      <c r="H411" s="28"/>
      <c r="I411" s="5"/>
      <c r="J411" s="27"/>
      <c r="K411" s="70" t="str">
        <f t="shared" si="6"/>
        <v/>
      </c>
    </row>
    <row r="412" spans="1:11" ht="15.75" x14ac:dyDescent="0.25">
      <c r="A412" s="31"/>
      <c r="B412" s="26"/>
      <c r="C412" s="29"/>
      <c r="D412" s="2"/>
      <c r="E412" s="4"/>
      <c r="F412" s="69" t="str">
        <f>IF(B412="","",IF(C412="F",INDEX(Barèmes!$A$4:$A$7,MATCH((YEAR($B412)),Barèmes!$B$4:$B$7,-1)),INDEX(Barèmes!$C$4:$C$7,MATCH((YEAR($B412)),Barèmes!$B$4:$B$7,-1))))</f>
        <v/>
      </c>
      <c r="G412" s="30"/>
      <c r="H412" s="28"/>
      <c r="I412" s="5"/>
      <c r="J412" s="27"/>
      <c r="K412" s="70" t="str">
        <f t="shared" si="6"/>
        <v/>
      </c>
    </row>
    <row r="413" spans="1:11" ht="15.75" x14ac:dyDescent="0.25">
      <c r="A413" s="31"/>
      <c r="B413" s="26"/>
      <c r="C413" s="29"/>
      <c r="D413" s="2"/>
      <c r="E413" s="4"/>
      <c r="F413" s="69" t="str">
        <f>IF(B413="","",IF(C413="F",INDEX(Barèmes!$A$4:$A$7,MATCH((YEAR($B413)),Barèmes!$B$4:$B$7,-1)),INDEX(Barèmes!$C$4:$C$7,MATCH((YEAR($B413)),Barèmes!$B$4:$B$7,-1))))</f>
        <v/>
      </c>
      <c r="G413" s="30"/>
      <c r="H413" s="28"/>
      <c r="I413" s="5"/>
      <c r="J413" s="27"/>
      <c r="K413" s="70" t="str">
        <f t="shared" si="6"/>
        <v/>
      </c>
    </row>
    <row r="414" spans="1:11" ht="15.75" x14ac:dyDescent="0.25">
      <c r="A414" s="31"/>
      <c r="B414" s="26"/>
      <c r="C414" s="29"/>
      <c r="D414" s="2"/>
      <c r="E414" s="4"/>
      <c r="F414" s="69" t="str">
        <f>IF(B414="","",IF(C414="F",INDEX(Barèmes!$A$4:$A$7,MATCH((YEAR($B414)),Barèmes!$B$4:$B$7,-1)),INDEX(Barèmes!$C$4:$C$7,MATCH((YEAR($B414)),Barèmes!$B$4:$B$7,-1))))</f>
        <v/>
      </c>
      <c r="G414" s="30"/>
      <c r="H414" s="28"/>
      <c r="I414" s="5"/>
      <c r="J414" s="27"/>
      <c r="K414" s="70" t="str">
        <f t="shared" si="6"/>
        <v/>
      </c>
    </row>
    <row r="415" spans="1:11" ht="15.75" x14ac:dyDescent="0.25">
      <c r="A415" s="31"/>
      <c r="B415" s="26"/>
      <c r="C415" s="29"/>
      <c r="D415" s="2"/>
      <c r="E415" s="4"/>
      <c r="F415" s="69" t="str">
        <f>IF(B415="","",IF(C415="F",INDEX(Barèmes!$A$4:$A$7,MATCH((YEAR($B415)),Barèmes!$B$4:$B$7,-1)),INDEX(Barèmes!$C$4:$C$7,MATCH((YEAR($B415)),Barèmes!$B$4:$B$7,-1))))</f>
        <v/>
      </c>
      <c r="G415" s="30"/>
      <c r="H415" s="28"/>
      <c r="I415" s="5"/>
      <c r="J415" s="27"/>
      <c r="K415" s="70" t="str">
        <f t="shared" si="6"/>
        <v/>
      </c>
    </row>
    <row r="416" spans="1:11" ht="15.75" x14ac:dyDescent="0.25">
      <c r="A416" s="31"/>
      <c r="B416" s="26"/>
      <c r="C416" s="29"/>
      <c r="D416" s="2"/>
      <c r="E416" s="4"/>
      <c r="F416" s="69" t="str">
        <f>IF(B416="","",IF(C416="F",INDEX(Barèmes!$A$4:$A$7,MATCH((YEAR($B416)),Barèmes!$B$4:$B$7,-1)),INDEX(Barèmes!$C$4:$C$7,MATCH((YEAR($B416)),Barèmes!$B$4:$B$7,-1))))</f>
        <v/>
      </c>
      <c r="G416" s="30"/>
      <c r="H416" s="28"/>
      <c r="I416" s="5"/>
      <c r="J416" s="27"/>
      <c r="K416" s="70" t="str">
        <f t="shared" si="6"/>
        <v/>
      </c>
    </row>
    <row r="417" spans="1:11" ht="15.75" x14ac:dyDescent="0.25">
      <c r="A417" s="31"/>
      <c r="B417" s="26"/>
      <c r="C417" s="29"/>
      <c r="D417" s="2"/>
      <c r="E417" s="4"/>
      <c r="F417" s="69" t="str">
        <f>IF(B417="","",IF(C417="F",INDEX(Barèmes!$A$4:$A$7,MATCH((YEAR($B417)),Barèmes!$B$4:$B$7,-1)),INDEX(Barèmes!$C$4:$C$7,MATCH((YEAR($B417)),Barèmes!$B$4:$B$7,-1))))</f>
        <v/>
      </c>
      <c r="G417" s="30"/>
      <c r="H417" s="28"/>
      <c r="I417" s="5"/>
      <c r="J417" s="27"/>
      <c r="K417" s="70" t="str">
        <f t="shared" si="6"/>
        <v/>
      </c>
    </row>
    <row r="418" spans="1:11" ht="15.75" x14ac:dyDescent="0.25">
      <c r="A418" s="31"/>
      <c r="B418" s="26"/>
      <c r="C418" s="29"/>
      <c r="D418" s="2"/>
      <c r="E418" s="4"/>
      <c r="F418" s="69" t="str">
        <f>IF(B418="","",IF(C418="F",INDEX(Barèmes!$A$4:$A$7,MATCH((YEAR($B418)),Barèmes!$B$4:$B$7,-1)),INDEX(Barèmes!$C$4:$C$7,MATCH((YEAR($B418)),Barèmes!$B$4:$B$7,-1))))</f>
        <v/>
      </c>
      <c r="G418" s="30"/>
      <c r="H418" s="28"/>
      <c r="I418" s="5"/>
      <c r="J418" s="27"/>
      <c r="K418" s="70" t="str">
        <f t="shared" si="6"/>
        <v/>
      </c>
    </row>
    <row r="419" spans="1:11" ht="15.75" x14ac:dyDescent="0.25">
      <c r="A419" s="31"/>
      <c r="B419" s="26"/>
      <c r="C419" s="29"/>
      <c r="D419" s="2"/>
      <c r="E419" s="4"/>
      <c r="F419" s="69" t="str">
        <f>IF(B419="","",IF(C419="F",INDEX(Barèmes!$A$4:$A$7,MATCH((YEAR($B419)),Barèmes!$B$4:$B$7,-1)),INDEX(Barèmes!$C$4:$C$7,MATCH((YEAR($B419)),Barèmes!$B$4:$B$7,-1))))</f>
        <v/>
      </c>
      <c r="G419" s="30"/>
      <c r="H419" s="28"/>
      <c r="I419" s="5"/>
      <c r="J419" s="27"/>
      <c r="K419" s="70" t="str">
        <f t="shared" si="6"/>
        <v/>
      </c>
    </row>
    <row r="420" spans="1:11" ht="15.75" x14ac:dyDescent="0.25">
      <c r="A420" s="31"/>
      <c r="B420" s="26"/>
      <c r="C420" s="29"/>
      <c r="D420" s="2"/>
      <c r="E420" s="4"/>
      <c r="F420" s="69" t="str">
        <f>IF(B420="","",IF(C420="F",INDEX(Barèmes!$A$4:$A$7,MATCH((YEAR($B420)),Barèmes!$B$4:$B$7,-1)),INDEX(Barèmes!$C$4:$C$7,MATCH((YEAR($B420)),Barèmes!$B$4:$B$7,-1))))</f>
        <v/>
      </c>
      <c r="G420" s="30"/>
      <c r="H420" s="28"/>
      <c r="I420" s="5"/>
      <c r="J420" s="27"/>
      <c r="K420" s="70" t="str">
        <f t="shared" si="6"/>
        <v/>
      </c>
    </row>
    <row r="421" spans="1:11" ht="15.75" x14ac:dyDescent="0.25">
      <c r="A421" s="31"/>
      <c r="B421" s="26"/>
      <c r="C421" s="29"/>
      <c r="D421" s="2"/>
      <c r="E421" s="4"/>
      <c r="F421" s="69" t="str">
        <f>IF(B421="","",IF(C421="F",INDEX(Barèmes!$A$4:$A$7,MATCH((YEAR($B421)),Barèmes!$B$4:$B$7,-1)),INDEX(Barèmes!$C$4:$C$7,MATCH((YEAR($B421)),Barèmes!$B$4:$B$7,-1))))</f>
        <v/>
      </c>
      <c r="G421" s="30"/>
      <c r="H421" s="28"/>
      <c r="I421" s="5"/>
      <c r="J421" s="27"/>
      <c r="K421" s="70" t="str">
        <f t="shared" si="6"/>
        <v/>
      </c>
    </row>
    <row r="422" spans="1:11" ht="15.75" x14ac:dyDescent="0.25">
      <c r="A422" s="31"/>
      <c r="B422" s="26"/>
      <c r="C422" s="29"/>
      <c r="D422" s="2"/>
      <c r="E422" s="4"/>
      <c r="F422" s="69" t="str">
        <f>IF(B422="","",IF(C422="F",INDEX(Barèmes!$A$4:$A$7,MATCH((YEAR($B422)),Barèmes!$B$4:$B$7,-1)),INDEX(Barèmes!$C$4:$C$7,MATCH((YEAR($B422)),Barèmes!$B$4:$B$7,-1))))</f>
        <v/>
      </c>
      <c r="G422" s="30"/>
      <c r="H422" s="28"/>
      <c r="I422" s="5"/>
      <c r="J422" s="27"/>
      <c r="K422" s="70" t="str">
        <f t="shared" si="6"/>
        <v/>
      </c>
    </row>
    <row r="423" spans="1:11" ht="15.75" x14ac:dyDescent="0.25">
      <c r="A423" s="31"/>
      <c r="B423" s="26"/>
      <c r="C423" s="29"/>
      <c r="D423" s="2"/>
      <c r="E423" s="4"/>
      <c r="F423" s="69" t="str">
        <f>IF(B423="","",IF(C423="F",INDEX(Barèmes!$A$4:$A$7,MATCH((YEAR($B423)),Barèmes!$B$4:$B$7,-1)),INDEX(Barèmes!$C$4:$C$7,MATCH((YEAR($B423)),Barèmes!$B$4:$B$7,-1))))</f>
        <v/>
      </c>
      <c r="G423" s="30"/>
      <c r="H423" s="28"/>
      <c r="I423" s="5"/>
      <c r="J423" s="27"/>
      <c r="K423" s="70" t="str">
        <f t="shared" si="6"/>
        <v/>
      </c>
    </row>
    <row r="424" spans="1:11" ht="15.75" x14ac:dyDescent="0.25">
      <c r="A424" s="31"/>
      <c r="B424" s="26"/>
      <c r="C424" s="29"/>
      <c r="D424" s="2"/>
      <c r="E424" s="4"/>
      <c r="F424" s="69" t="str">
        <f>IF(B424="","",IF(C424="F",INDEX(Barèmes!$A$4:$A$7,MATCH((YEAR($B424)),Barèmes!$B$4:$B$7,-1)),INDEX(Barèmes!$C$4:$C$7,MATCH((YEAR($B424)),Barèmes!$B$4:$B$7,-1))))</f>
        <v/>
      </c>
      <c r="G424" s="30"/>
      <c r="H424" s="28"/>
      <c r="I424" s="5"/>
      <c r="J424" s="27"/>
      <c r="K424" s="70" t="str">
        <f t="shared" si="6"/>
        <v/>
      </c>
    </row>
    <row r="425" spans="1:11" ht="15.75" x14ac:dyDescent="0.25">
      <c r="A425" s="31"/>
      <c r="B425" s="26"/>
      <c r="C425" s="29"/>
      <c r="D425" s="2"/>
      <c r="E425" s="4"/>
      <c r="F425" s="69" t="str">
        <f>IF(B425="","",IF(C425="F",INDEX(Barèmes!$A$4:$A$7,MATCH((YEAR($B425)),Barèmes!$B$4:$B$7,-1)),INDEX(Barèmes!$C$4:$C$7,MATCH((YEAR($B425)),Barèmes!$B$4:$B$7,-1))))</f>
        <v/>
      </c>
      <c r="G425" s="30"/>
      <c r="H425" s="28"/>
      <c r="I425" s="5"/>
      <c r="J425" s="27"/>
      <c r="K425" s="70" t="str">
        <f t="shared" si="6"/>
        <v/>
      </c>
    </row>
    <row r="426" spans="1:11" ht="15.75" x14ac:dyDescent="0.25">
      <c r="A426" s="31"/>
      <c r="B426" s="26"/>
      <c r="C426" s="29"/>
      <c r="D426" s="2"/>
      <c r="E426" s="4"/>
      <c r="F426" s="69" t="str">
        <f>IF(B426="","",IF(C426="F",INDEX(Barèmes!$A$4:$A$7,MATCH((YEAR($B426)),Barèmes!$B$4:$B$7,-1)),INDEX(Barèmes!$C$4:$C$7,MATCH((YEAR($B426)),Barèmes!$B$4:$B$7,-1))))</f>
        <v/>
      </c>
      <c r="G426" s="30"/>
      <c r="H426" s="28"/>
      <c r="I426" s="5"/>
      <c r="J426" s="27"/>
      <c r="K426" s="70" t="str">
        <f t="shared" si="6"/>
        <v/>
      </c>
    </row>
    <row r="427" spans="1:11" ht="15.75" x14ac:dyDescent="0.25">
      <c r="A427" s="31"/>
      <c r="B427" s="26"/>
      <c r="C427" s="29"/>
      <c r="D427" s="2"/>
      <c r="E427" s="4"/>
      <c r="F427" s="69" t="str">
        <f>IF(B427="","",IF(C427="F",INDEX(Barèmes!$A$4:$A$7,MATCH((YEAR($B427)),Barèmes!$B$4:$B$7,-1)),INDEX(Barèmes!$C$4:$C$7,MATCH((YEAR($B427)),Barèmes!$B$4:$B$7,-1))))</f>
        <v/>
      </c>
      <c r="G427" s="30"/>
      <c r="H427" s="28"/>
      <c r="I427" s="5"/>
      <c r="J427" s="27"/>
      <c r="K427" s="70" t="str">
        <f t="shared" si="6"/>
        <v/>
      </c>
    </row>
    <row r="428" spans="1:11" ht="15.75" x14ac:dyDescent="0.25">
      <c r="A428" s="31"/>
      <c r="B428" s="26"/>
      <c r="C428" s="29"/>
      <c r="D428" s="2"/>
      <c r="E428" s="4"/>
      <c r="F428" s="69" t="str">
        <f>IF(B428="","",IF(C428="F",INDEX(Barèmes!$A$4:$A$7,MATCH((YEAR($B428)),Barèmes!$B$4:$B$7,-1)),INDEX(Barèmes!$C$4:$C$7,MATCH((YEAR($B428)),Barèmes!$B$4:$B$7,-1))))</f>
        <v/>
      </c>
      <c r="G428" s="30"/>
      <c r="H428" s="28"/>
      <c r="I428" s="5"/>
      <c r="J428" s="27"/>
      <c r="K428" s="70" t="str">
        <f t="shared" si="6"/>
        <v/>
      </c>
    </row>
    <row r="429" spans="1:11" ht="15.75" x14ac:dyDescent="0.25">
      <c r="A429" s="31"/>
      <c r="B429" s="26"/>
      <c r="C429" s="29"/>
      <c r="D429" s="2"/>
      <c r="E429" s="4"/>
      <c r="F429" s="69" t="str">
        <f>IF(B429="","",IF(C429="F",INDEX(Barèmes!$A$4:$A$7,MATCH((YEAR($B429)),Barèmes!$B$4:$B$7,-1)),INDEX(Barèmes!$C$4:$C$7,MATCH((YEAR($B429)),Barèmes!$B$4:$B$7,-1))))</f>
        <v/>
      </c>
      <c r="G429" s="30"/>
      <c r="H429" s="28"/>
      <c r="I429" s="5"/>
      <c r="J429" s="27"/>
      <c r="K429" s="70" t="str">
        <f t="shared" si="6"/>
        <v/>
      </c>
    </row>
    <row r="430" spans="1:11" ht="15.75" x14ac:dyDescent="0.25">
      <c r="A430" s="31"/>
      <c r="B430" s="26"/>
      <c r="C430" s="29"/>
      <c r="D430" s="2"/>
      <c r="E430" s="4"/>
      <c r="F430" s="69" t="str">
        <f>IF(B430="","",IF(C430="F",INDEX(Barèmes!$A$4:$A$7,MATCH((YEAR($B430)),Barèmes!$B$4:$B$7,-1)),INDEX(Barèmes!$C$4:$C$7,MATCH((YEAR($B430)),Barèmes!$B$4:$B$7,-1))))</f>
        <v/>
      </c>
      <c r="G430" s="30"/>
      <c r="H430" s="28"/>
      <c r="I430" s="5"/>
      <c r="J430" s="27"/>
      <c r="K430" s="70" t="str">
        <f t="shared" si="6"/>
        <v/>
      </c>
    </row>
    <row r="431" spans="1:11" ht="15.75" x14ac:dyDescent="0.25">
      <c r="A431" s="31"/>
      <c r="B431" s="26"/>
      <c r="C431" s="29"/>
      <c r="D431" s="2"/>
      <c r="E431" s="4"/>
      <c r="F431" s="69" t="str">
        <f>IF(B431="","",IF(C431="F",INDEX(Barèmes!$A$4:$A$7,MATCH((YEAR($B431)),Barèmes!$B$4:$B$7,-1)),INDEX(Barèmes!$C$4:$C$7,MATCH((YEAR($B431)),Barèmes!$B$4:$B$7,-1))))</f>
        <v/>
      </c>
      <c r="G431" s="30"/>
      <c r="H431" s="28"/>
      <c r="I431" s="5"/>
      <c r="J431" s="27"/>
      <c r="K431" s="70" t="str">
        <f t="shared" si="6"/>
        <v/>
      </c>
    </row>
    <row r="432" spans="1:11" ht="15.75" x14ac:dyDescent="0.25">
      <c r="A432" s="31"/>
      <c r="B432" s="26"/>
      <c r="C432" s="29"/>
      <c r="D432" s="2"/>
      <c r="E432" s="4"/>
      <c r="F432" s="69" t="str">
        <f>IF(B432="","",IF(C432="F",INDEX(Barèmes!$A$4:$A$7,MATCH((YEAR($B432)),Barèmes!$B$4:$B$7,-1)),INDEX(Barèmes!$C$4:$C$7,MATCH((YEAR($B432)),Barèmes!$B$4:$B$7,-1))))</f>
        <v/>
      </c>
      <c r="G432" s="30"/>
      <c r="H432" s="28"/>
      <c r="I432" s="5"/>
      <c r="J432" s="27"/>
      <c r="K432" s="70" t="str">
        <f t="shared" si="6"/>
        <v/>
      </c>
    </row>
    <row r="433" spans="1:11" ht="15.75" x14ac:dyDescent="0.25">
      <c r="A433" s="31"/>
      <c r="B433" s="26"/>
      <c r="C433" s="29"/>
      <c r="D433" s="2"/>
      <c r="E433" s="4"/>
      <c r="F433" s="69" t="str">
        <f>IF(B433="","",IF(C433="F",INDEX(Barèmes!$A$4:$A$7,MATCH((YEAR($B433)),Barèmes!$B$4:$B$7,-1)),INDEX(Barèmes!$C$4:$C$7,MATCH((YEAR($B433)),Barèmes!$B$4:$B$7,-1))))</f>
        <v/>
      </c>
      <c r="G433" s="30"/>
      <c r="H433" s="28"/>
      <c r="I433" s="5"/>
      <c r="J433" s="27"/>
      <c r="K433" s="70" t="str">
        <f t="shared" si="6"/>
        <v/>
      </c>
    </row>
    <row r="434" spans="1:11" ht="15.75" x14ac:dyDescent="0.25">
      <c r="A434" s="31"/>
      <c r="B434" s="26"/>
      <c r="C434" s="29"/>
      <c r="D434" s="2"/>
      <c r="E434" s="4"/>
      <c r="F434" s="69" t="str">
        <f>IF(B434="","",IF(C434="F",INDEX(Barèmes!$A$4:$A$7,MATCH((YEAR($B434)),Barèmes!$B$4:$B$7,-1)),INDEX(Barèmes!$C$4:$C$7,MATCH((YEAR($B434)),Barèmes!$B$4:$B$7,-1))))</f>
        <v/>
      </c>
      <c r="G434" s="30"/>
      <c r="H434" s="28"/>
      <c r="I434" s="5"/>
      <c r="J434" s="27"/>
      <c r="K434" s="70" t="str">
        <f t="shared" si="6"/>
        <v/>
      </c>
    </row>
    <row r="435" spans="1:11" ht="15.75" x14ac:dyDescent="0.25">
      <c r="A435" s="31"/>
      <c r="B435" s="26"/>
      <c r="C435" s="29"/>
      <c r="D435" s="2"/>
      <c r="E435" s="4"/>
      <c r="F435" s="69" t="str">
        <f>IF(B435="","",IF(C435="F",INDEX(Barèmes!$A$4:$A$7,MATCH((YEAR($B435)),Barèmes!$B$4:$B$7,-1)),INDEX(Barèmes!$C$4:$C$7,MATCH((YEAR($B435)),Barèmes!$B$4:$B$7,-1))))</f>
        <v/>
      </c>
      <c r="G435" s="30"/>
      <c r="H435" s="28"/>
      <c r="I435" s="5"/>
      <c r="J435" s="27"/>
      <c r="K435" s="70" t="str">
        <f t="shared" si="6"/>
        <v/>
      </c>
    </row>
    <row r="436" spans="1:11" ht="15.75" x14ac:dyDescent="0.25">
      <c r="A436" s="31"/>
      <c r="B436" s="26"/>
      <c r="C436" s="29"/>
      <c r="D436" s="2"/>
      <c r="E436" s="4"/>
      <c r="F436" s="69" t="str">
        <f>IF(B436="","",IF(C436="F",INDEX(Barèmes!$A$4:$A$7,MATCH((YEAR($B436)),Barèmes!$B$4:$B$7,-1)),INDEX(Barèmes!$C$4:$C$7,MATCH((YEAR($B436)),Barèmes!$B$4:$B$7,-1))))</f>
        <v/>
      </c>
      <c r="G436" s="30"/>
      <c r="H436" s="28"/>
      <c r="I436" s="5"/>
      <c r="J436" s="27"/>
      <c r="K436" s="70" t="str">
        <f t="shared" si="6"/>
        <v/>
      </c>
    </row>
    <row r="437" spans="1:11" ht="15.75" x14ac:dyDescent="0.25">
      <c r="A437" s="31"/>
      <c r="B437" s="26"/>
      <c r="C437" s="29"/>
      <c r="D437" s="2"/>
      <c r="E437" s="4"/>
      <c r="F437" s="69" t="str">
        <f>IF(B437="","",IF(C437="F",INDEX(Barèmes!$A$4:$A$7,MATCH((YEAR($B437)),Barèmes!$B$4:$B$7,-1)),INDEX(Barèmes!$C$4:$C$7,MATCH((YEAR($B437)),Barèmes!$B$4:$B$7,-1))))</f>
        <v/>
      </c>
      <c r="G437" s="30"/>
      <c r="H437" s="28"/>
      <c r="I437" s="5"/>
      <c r="J437" s="27"/>
      <c r="K437" s="70" t="str">
        <f t="shared" si="6"/>
        <v/>
      </c>
    </row>
    <row r="438" spans="1:11" ht="15.75" x14ac:dyDescent="0.25">
      <c r="A438" s="31"/>
      <c r="B438" s="26"/>
      <c r="C438" s="29"/>
      <c r="D438" s="2"/>
      <c r="E438" s="4"/>
      <c r="F438" s="69" t="str">
        <f>IF(B438="","",IF(C438="F",INDEX(Barèmes!$A$4:$A$7,MATCH((YEAR($B438)),Barèmes!$B$4:$B$7,-1)),INDEX(Barèmes!$C$4:$C$7,MATCH((YEAR($B438)),Barèmes!$B$4:$B$7,-1))))</f>
        <v/>
      </c>
      <c r="G438" s="30"/>
      <c r="H438" s="28"/>
      <c r="I438" s="5"/>
      <c r="J438" s="27"/>
      <c r="K438" s="70" t="str">
        <f t="shared" si="6"/>
        <v/>
      </c>
    </row>
    <row r="439" spans="1:11" ht="15.75" x14ac:dyDescent="0.25">
      <c r="A439" s="31"/>
      <c r="B439" s="26"/>
      <c r="C439" s="29"/>
      <c r="D439" s="2"/>
      <c r="E439" s="4"/>
      <c r="F439" s="69" t="str">
        <f>IF(B439="","",IF(C439="F",INDEX(Barèmes!$A$4:$A$7,MATCH((YEAR($B439)),Barèmes!$B$4:$B$7,-1)),INDEX(Barèmes!$C$4:$C$7,MATCH((YEAR($B439)),Barèmes!$B$4:$B$7,-1))))</f>
        <v/>
      </c>
      <c r="G439" s="30"/>
      <c r="H439" s="28"/>
      <c r="I439" s="5"/>
      <c r="J439" s="27"/>
      <c r="K439" s="70" t="str">
        <f t="shared" si="6"/>
        <v/>
      </c>
    </row>
    <row r="440" spans="1:11" ht="15.75" x14ac:dyDescent="0.25">
      <c r="A440" s="31"/>
      <c r="B440" s="26"/>
      <c r="C440" s="29"/>
      <c r="D440" s="2"/>
      <c r="E440" s="4"/>
      <c r="F440" s="69" t="str">
        <f>IF(B440="","",IF(C440="F",INDEX(Barèmes!$A$4:$A$7,MATCH((YEAR($B440)),Barèmes!$B$4:$B$7,-1)),INDEX(Barèmes!$C$4:$C$7,MATCH((YEAR($B440)),Barèmes!$B$4:$B$7,-1))))</f>
        <v/>
      </c>
      <c r="G440" s="30"/>
      <c r="H440" s="28"/>
      <c r="I440" s="5"/>
      <c r="J440" s="27"/>
      <c r="K440" s="70" t="str">
        <f t="shared" si="6"/>
        <v/>
      </c>
    </row>
    <row r="441" spans="1:11" ht="15.75" x14ac:dyDescent="0.25">
      <c r="A441" s="31"/>
      <c r="B441" s="26"/>
      <c r="C441" s="29"/>
      <c r="D441" s="2"/>
      <c r="E441" s="4"/>
      <c r="F441" s="69" t="str">
        <f>IF(B441="","",IF(C441="F",INDEX(Barèmes!$A$4:$A$7,MATCH((YEAR($B441)),Barèmes!$B$4:$B$7,-1)),INDEX(Barèmes!$C$4:$C$7,MATCH((YEAR($B441)),Barèmes!$B$4:$B$7,-1))))</f>
        <v/>
      </c>
      <c r="G441" s="30"/>
      <c r="H441" s="28"/>
      <c r="I441" s="5"/>
      <c r="J441" s="27"/>
      <c r="K441" s="70" t="str">
        <f t="shared" si="6"/>
        <v/>
      </c>
    </row>
    <row r="442" spans="1:11" ht="15.75" x14ac:dyDescent="0.25">
      <c r="A442" s="31"/>
      <c r="B442" s="26"/>
      <c r="C442" s="29"/>
      <c r="D442" s="2"/>
      <c r="E442" s="4"/>
      <c r="F442" s="69" t="str">
        <f>IF(B442="","",IF(C442="F",INDEX(Barèmes!$A$4:$A$7,MATCH((YEAR($B442)),Barèmes!$B$4:$B$7,-1)),INDEX(Barèmes!$C$4:$C$7,MATCH((YEAR($B442)),Barèmes!$B$4:$B$7,-1))))</f>
        <v/>
      </c>
      <c r="G442" s="30"/>
      <c r="H442" s="28"/>
      <c r="I442" s="5"/>
      <c r="J442" s="27"/>
      <c r="K442" s="70" t="str">
        <f t="shared" si="6"/>
        <v/>
      </c>
    </row>
    <row r="443" spans="1:11" ht="15.75" x14ac:dyDescent="0.25">
      <c r="A443" s="31"/>
      <c r="B443" s="26"/>
      <c r="C443" s="29"/>
      <c r="D443" s="2"/>
      <c r="E443" s="4"/>
      <c r="F443" s="69" t="str">
        <f>IF(B443="","",IF(C443="F",INDEX(Barèmes!$A$4:$A$7,MATCH((YEAR($B443)),Barèmes!$B$4:$B$7,-1)),INDEX(Barèmes!$C$4:$C$7,MATCH((YEAR($B443)),Barèmes!$B$4:$B$7,-1))))</f>
        <v/>
      </c>
      <c r="G443" s="30"/>
      <c r="H443" s="28"/>
      <c r="I443" s="5"/>
      <c r="J443" s="27"/>
      <c r="K443" s="70" t="str">
        <f t="shared" si="6"/>
        <v/>
      </c>
    </row>
    <row r="444" spans="1:11" ht="15.75" x14ac:dyDescent="0.25">
      <c r="A444" s="31"/>
      <c r="B444" s="26"/>
      <c r="C444" s="29"/>
      <c r="D444" s="2"/>
      <c r="E444" s="4"/>
      <c r="F444" s="69" t="str">
        <f>IF(B444="","",IF(C444="F",INDEX(Barèmes!$A$4:$A$7,MATCH((YEAR($B444)),Barèmes!$B$4:$B$7,-1)),INDEX(Barèmes!$C$4:$C$7,MATCH((YEAR($B444)),Barèmes!$B$4:$B$7,-1))))</f>
        <v/>
      </c>
      <c r="G444" s="30"/>
      <c r="H444" s="28"/>
      <c r="I444" s="5"/>
      <c r="J444" s="27"/>
      <c r="K444" s="70" t="str">
        <f t="shared" si="6"/>
        <v/>
      </c>
    </row>
    <row r="445" spans="1:11" ht="15.75" x14ac:dyDescent="0.25">
      <c r="A445" s="31"/>
      <c r="B445" s="26"/>
      <c r="C445" s="29"/>
      <c r="D445" s="2"/>
      <c r="E445" s="4"/>
      <c r="F445" s="69" t="str">
        <f>IF(B445="","",IF(C445="F",INDEX(Barèmes!$A$4:$A$7,MATCH((YEAR($B445)),Barèmes!$B$4:$B$7,-1)),INDEX(Barèmes!$C$4:$C$7,MATCH((YEAR($B445)),Barèmes!$B$4:$B$7,-1))))</f>
        <v/>
      </c>
      <c r="G445" s="30"/>
      <c r="H445" s="28"/>
      <c r="I445" s="5"/>
      <c r="J445" s="27"/>
      <c r="K445" s="70" t="str">
        <f t="shared" si="6"/>
        <v/>
      </c>
    </row>
    <row r="446" spans="1:11" ht="15.75" x14ac:dyDescent="0.25">
      <c r="A446" s="31"/>
      <c r="B446" s="26"/>
      <c r="C446" s="29"/>
      <c r="D446" s="2"/>
      <c r="E446" s="4"/>
      <c r="F446" s="69" t="str">
        <f>IF(B446="","",IF(C446="F",INDEX(Barèmes!$A$4:$A$7,MATCH((YEAR($B446)),Barèmes!$B$4:$B$7,-1)),INDEX(Barèmes!$C$4:$C$7,MATCH((YEAR($B446)),Barèmes!$B$4:$B$7,-1))))</f>
        <v/>
      </c>
      <c r="G446" s="30"/>
      <c r="H446" s="28"/>
      <c r="I446" s="5"/>
      <c r="J446" s="27"/>
      <c r="K446" s="70" t="str">
        <f t="shared" si="6"/>
        <v/>
      </c>
    </row>
    <row r="447" spans="1:11" ht="15.75" x14ac:dyDescent="0.25">
      <c r="A447" s="31"/>
      <c r="B447" s="26"/>
      <c r="C447" s="29"/>
      <c r="D447" s="2"/>
      <c r="E447" s="4"/>
      <c r="F447" s="69" t="str">
        <f>IF(B447="","",IF(C447="F",INDEX(Barèmes!$A$4:$A$7,MATCH((YEAR($B447)),Barèmes!$B$4:$B$7,-1)),INDEX(Barèmes!$C$4:$C$7,MATCH((YEAR($B447)),Barèmes!$B$4:$B$7,-1))))</f>
        <v/>
      </c>
      <c r="G447" s="30"/>
      <c r="H447" s="28"/>
      <c r="I447" s="5"/>
      <c r="J447" s="27"/>
      <c r="K447" s="70" t="str">
        <f t="shared" si="6"/>
        <v/>
      </c>
    </row>
    <row r="448" spans="1:11" ht="15.75" x14ac:dyDescent="0.25">
      <c r="A448" s="31"/>
      <c r="B448" s="26"/>
      <c r="C448" s="29"/>
      <c r="D448" s="2"/>
      <c r="E448" s="4"/>
      <c r="F448" s="69" t="str">
        <f>IF(B448="","",IF(C448="F",INDEX(Barèmes!$A$4:$A$7,MATCH((YEAR($B448)),Barèmes!$B$4:$B$7,-1)),INDEX(Barèmes!$C$4:$C$7,MATCH((YEAR($B448)),Barèmes!$B$4:$B$7,-1))))</f>
        <v/>
      </c>
      <c r="G448" s="30"/>
      <c r="H448" s="28"/>
      <c r="I448" s="5"/>
      <c r="J448" s="27"/>
      <c r="K448" s="70" t="str">
        <f t="shared" si="6"/>
        <v/>
      </c>
    </row>
    <row r="449" spans="1:11" ht="15.75" x14ac:dyDescent="0.25">
      <c r="A449" s="31"/>
      <c r="B449" s="26"/>
      <c r="C449" s="29"/>
      <c r="D449" s="2"/>
      <c r="E449" s="4"/>
      <c r="F449" s="69" t="str">
        <f>IF(B449="","",IF(C449="F",INDEX(Barèmes!$A$4:$A$7,MATCH((YEAR($B449)),Barèmes!$B$4:$B$7,-1)),INDEX(Barèmes!$C$4:$C$7,MATCH((YEAR($B449)),Barèmes!$B$4:$B$7,-1))))</f>
        <v/>
      </c>
      <c r="G449" s="30"/>
      <c r="H449" s="28"/>
      <c r="I449" s="5"/>
      <c r="J449" s="27"/>
      <c r="K449" s="70" t="str">
        <f t="shared" si="6"/>
        <v/>
      </c>
    </row>
    <row r="450" spans="1:11" ht="15.75" x14ac:dyDescent="0.25">
      <c r="A450" s="31"/>
      <c r="B450" s="26"/>
      <c r="C450" s="29"/>
      <c r="D450" s="2"/>
      <c r="E450" s="4"/>
      <c r="F450" s="69" t="str">
        <f>IF(B450="","",IF(C450="F",INDEX(Barèmes!$A$4:$A$7,MATCH((YEAR($B450)),Barèmes!$B$4:$B$7,-1)),INDEX(Barèmes!$C$4:$C$7,MATCH((YEAR($B450)),Barèmes!$B$4:$B$7,-1))))</f>
        <v/>
      </c>
      <c r="G450" s="30"/>
      <c r="H450" s="28"/>
      <c r="I450" s="5"/>
      <c r="J450" s="27"/>
      <c r="K450" s="70" t="str">
        <f t="shared" si="6"/>
        <v/>
      </c>
    </row>
    <row r="451" spans="1:11" ht="15.75" x14ac:dyDescent="0.25">
      <c r="A451" s="31"/>
      <c r="B451" s="26"/>
      <c r="C451" s="29"/>
      <c r="D451" s="2"/>
      <c r="E451" s="4"/>
      <c r="F451" s="69" t="str">
        <f>IF(B451="","",IF(C451="F",INDEX(Barèmes!$A$4:$A$7,MATCH((YEAR($B451)),Barèmes!$B$4:$B$7,-1)),INDEX(Barèmes!$C$4:$C$7,MATCH((YEAR($B451)),Barèmes!$B$4:$B$7,-1))))</f>
        <v/>
      </c>
      <c r="G451" s="30"/>
      <c r="H451" s="28"/>
      <c r="I451" s="5"/>
      <c r="J451" s="27"/>
      <c r="K451" s="70" t="str">
        <f t="shared" si="6"/>
        <v/>
      </c>
    </row>
    <row r="452" spans="1:11" ht="15.75" x14ac:dyDescent="0.25">
      <c r="A452" s="31"/>
      <c r="B452" s="26"/>
      <c r="C452" s="29"/>
      <c r="D452" s="2"/>
      <c r="E452" s="4"/>
      <c r="F452" s="69" t="str">
        <f>IF(B452="","",IF(C452="F",INDEX(Barèmes!$A$4:$A$7,MATCH((YEAR($B452)),Barèmes!$B$4:$B$7,-1)),INDEX(Barèmes!$C$4:$C$7,MATCH((YEAR($B452)),Barèmes!$B$4:$B$7,-1))))</f>
        <v/>
      </c>
      <c r="G452" s="30"/>
      <c r="H452" s="28"/>
      <c r="I452" s="5"/>
      <c r="J452" s="27"/>
      <c r="K452" s="70" t="str">
        <f t="shared" ref="K452:K515" si="7">IF(F452="","",IF(AND(I452="oui",OR(G452="esp (15)",G452="chq (15)")),"oui (15)",IF(AND(I452="oui",OR(G452="esp (20)",G452="chq (20)")),"oui (20)",IF(AND(I452="oui",G452="Gratuité"),"Gratuité",IF(AND(I452="oui",OR(G452="esp (8)",G452="chq (8)")),"oui (8)","non")))))</f>
        <v/>
      </c>
    </row>
    <row r="453" spans="1:11" ht="15.75" x14ac:dyDescent="0.25">
      <c r="A453" s="31"/>
      <c r="B453" s="26"/>
      <c r="C453" s="29"/>
      <c r="D453" s="2"/>
      <c r="E453" s="4"/>
      <c r="F453" s="69" t="str">
        <f>IF(B453="","",IF(C453="F",INDEX(Barèmes!$A$4:$A$7,MATCH((YEAR($B453)),Barèmes!$B$4:$B$7,-1)),INDEX(Barèmes!$C$4:$C$7,MATCH((YEAR($B453)),Barèmes!$B$4:$B$7,-1))))</f>
        <v/>
      </c>
      <c r="G453" s="30"/>
      <c r="H453" s="28"/>
      <c r="I453" s="5"/>
      <c r="J453" s="27"/>
      <c r="K453" s="70" t="str">
        <f t="shared" si="7"/>
        <v/>
      </c>
    </row>
    <row r="454" spans="1:11" ht="15.75" x14ac:dyDescent="0.25">
      <c r="A454" s="31"/>
      <c r="B454" s="26"/>
      <c r="C454" s="29"/>
      <c r="D454" s="2"/>
      <c r="E454" s="4"/>
      <c r="F454" s="69" t="str">
        <f>IF(B454="","",IF(C454="F",INDEX(Barèmes!$A$4:$A$7,MATCH((YEAR($B454)),Barèmes!$B$4:$B$7,-1)),INDEX(Barèmes!$C$4:$C$7,MATCH((YEAR($B454)),Barèmes!$B$4:$B$7,-1))))</f>
        <v/>
      </c>
      <c r="G454" s="30"/>
      <c r="H454" s="28"/>
      <c r="I454" s="5"/>
      <c r="J454" s="27"/>
      <c r="K454" s="70" t="str">
        <f t="shared" si="7"/>
        <v/>
      </c>
    </row>
    <row r="455" spans="1:11" ht="15.75" x14ac:dyDescent="0.25">
      <c r="A455" s="31"/>
      <c r="B455" s="26"/>
      <c r="C455" s="29"/>
      <c r="D455" s="2"/>
      <c r="E455" s="4"/>
      <c r="F455" s="69" t="str">
        <f>IF(B455="","",IF(C455="F",INDEX(Barèmes!$A$4:$A$7,MATCH((YEAR($B455)),Barèmes!$B$4:$B$7,-1)),INDEX(Barèmes!$C$4:$C$7,MATCH((YEAR($B455)),Barèmes!$B$4:$B$7,-1))))</f>
        <v/>
      </c>
      <c r="G455" s="30"/>
      <c r="H455" s="28"/>
      <c r="I455" s="5"/>
      <c r="J455" s="27"/>
      <c r="K455" s="70" t="str">
        <f t="shared" si="7"/>
        <v/>
      </c>
    </row>
    <row r="456" spans="1:11" ht="15.75" x14ac:dyDescent="0.25">
      <c r="A456" s="31"/>
      <c r="B456" s="26"/>
      <c r="C456" s="29"/>
      <c r="D456" s="2"/>
      <c r="E456" s="4"/>
      <c r="F456" s="69" t="str">
        <f>IF(B456="","",IF(C456="F",INDEX(Barèmes!$A$4:$A$7,MATCH((YEAR($B456)),Barèmes!$B$4:$B$7,-1)),INDEX(Barèmes!$C$4:$C$7,MATCH((YEAR($B456)),Barèmes!$B$4:$B$7,-1))))</f>
        <v/>
      </c>
      <c r="G456" s="30"/>
      <c r="H456" s="28"/>
      <c r="I456" s="5"/>
      <c r="J456" s="27"/>
      <c r="K456" s="70" t="str">
        <f t="shared" si="7"/>
        <v/>
      </c>
    </row>
    <row r="457" spans="1:11" ht="15.75" x14ac:dyDescent="0.25">
      <c r="A457" s="31"/>
      <c r="B457" s="26"/>
      <c r="C457" s="29"/>
      <c r="D457" s="2"/>
      <c r="E457" s="4"/>
      <c r="F457" s="69" t="str">
        <f>IF(B457="","",IF(C457="F",INDEX(Barèmes!$A$4:$A$7,MATCH((YEAR($B457)),Barèmes!$B$4:$B$7,-1)),INDEX(Barèmes!$C$4:$C$7,MATCH((YEAR($B457)),Barèmes!$B$4:$B$7,-1))))</f>
        <v/>
      </c>
      <c r="G457" s="30"/>
      <c r="H457" s="28"/>
      <c r="I457" s="5"/>
      <c r="J457" s="27"/>
      <c r="K457" s="70" t="str">
        <f t="shared" si="7"/>
        <v/>
      </c>
    </row>
    <row r="458" spans="1:11" ht="15.75" x14ac:dyDescent="0.25">
      <c r="A458" s="31"/>
      <c r="B458" s="26"/>
      <c r="C458" s="29"/>
      <c r="D458" s="2"/>
      <c r="E458" s="4"/>
      <c r="F458" s="69" t="str">
        <f>IF(B458="","",IF(C458="F",INDEX(Barèmes!$A$4:$A$7,MATCH((YEAR($B458)),Barèmes!$B$4:$B$7,-1)),INDEX(Barèmes!$C$4:$C$7,MATCH((YEAR($B458)),Barèmes!$B$4:$B$7,-1))))</f>
        <v/>
      </c>
      <c r="G458" s="30"/>
      <c r="H458" s="28"/>
      <c r="I458" s="5"/>
      <c r="J458" s="27"/>
      <c r="K458" s="70" t="str">
        <f t="shared" si="7"/>
        <v/>
      </c>
    </row>
    <row r="459" spans="1:11" ht="15.75" x14ac:dyDescent="0.25">
      <c r="A459" s="31"/>
      <c r="B459" s="26"/>
      <c r="C459" s="29"/>
      <c r="D459" s="2"/>
      <c r="E459" s="4"/>
      <c r="F459" s="69" t="str">
        <f>IF(B459="","",IF(C459="F",INDEX(Barèmes!$A$4:$A$7,MATCH((YEAR($B459)),Barèmes!$B$4:$B$7,-1)),INDEX(Barèmes!$C$4:$C$7,MATCH((YEAR($B459)),Barèmes!$B$4:$B$7,-1))))</f>
        <v/>
      </c>
      <c r="G459" s="30"/>
      <c r="H459" s="28"/>
      <c r="I459" s="5"/>
      <c r="J459" s="27"/>
      <c r="K459" s="70" t="str">
        <f t="shared" si="7"/>
        <v/>
      </c>
    </row>
    <row r="460" spans="1:11" ht="15.75" x14ac:dyDescent="0.25">
      <c r="A460" s="31"/>
      <c r="B460" s="26"/>
      <c r="C460" s="29"/>
      <c r="D460" s="2"/>
      <c r="E460" s="4"/>
      <c r="F460" s="69" t="str">
        <f>IF(B460="","",IF(C460="F",INDEX(Barèmes!$A$4:$A$7,MATCH((YEAR($B460)),Barèmes!$B$4:$B$7,-1)),INDEX(Barèmes!$C$4:$C$7,MATCH((YEAR($B460)),Barèmes!$B$4:$B$7,-1))))</f>
        <v/>
      </c>
      <c r="G460" s="30"/>
      <c r="H460" s="28"/>
      <c r="I460" s="5"/>
      <c r="J460" s="27"/>
      <c r="K460" s="70" t="str">
        <f t="shared" si="7"/>
        <v/>
      </c>
    </row>
    <row r="461" spans="1:11" ht="15.75" x14ac:dyDescent="0.25">
      <c r="A461" s="31"/>
      <c r="B461" s="26"/>
      <c r="C461" s="29"/>
      <c r="D461" s="2"/>
      <c r="E461" s="4"/>
      <c r="F461" s="69" t="str">
        <f>IF(B461="","",IF(C461="F",INDEX(Barèmes!$A$4:$A$7,MATCH((YEAR($B461)),Barèmes!$B$4:$B$7,-1)),INDEX(Barèmes!$C$4:$C$7,MATCH((YEAR($B461)),Barèmes!$B$4:$B$7,-1))))</f>
        <v/>
      </c>
      <c r="G461" s="30"/>
      <c r="H461" s="28"/>
      <c r="I461" s="5"/>
      <c r="J461" s="27"/>
      <c r="K461" s="70" t="str">
        <f t="shared" si="7"/>
        <v/>
      </c>
    </row>
    <row r="462" spans="1:11" ht="15.75" x14ac:dyDescent="0.25">
      <c r="A462" s="31"/>
      <c r="B462" s="26"/>
      <c r="C462" s="29"/>
      <c r="D462" s="2"/>
      <c r="E462" s="4"/>
      <c r="F462" s="69" t="str">
        <f>IF(B462="","",IF(C462="F",INDEX(Barèmes!$A$4:$A$7,MATCH((YEAR($B462)),Barèmes!$B$4:$B$7,-1)),INDEX(Barèmes!$C$4:$C$7,MATCH((YEAR($B462)),Barèmes!$B$4:$B$7,-1))))</f>
        <v/>
      </c>
      <c r="G462" s="30"/>
      <c r="H462" s="28"/>
      <c r="I462" s="5"/>
      <c r="J462" s="27"/>
      <c r="K462" s="70" t="str">
        <f t="shared" si="7"/>
        <v/>
      </c>
    </row>
    <row r="463" spans="1:11" ht="15.75" x14ac:dyDescent="0.25">
      <c r="A463" s="31"/>
      <c r="B463" s="26"/>
      <c r="C463" s="29"/>
      <c r="D463" s="2"/>
      <c r="E463" s="4"/>
      <c r="F463" s="69" t="str">
        <f>IF(B463="","",IF(C463="F",INDEX(Barèmes!$A$4:$A$7,MATCH((YEAR($B463)),Barèmes!$B$4:$B$7,-1)),INDEX(Barèmes!$C$4:$C$7,MATCH((YEAR($B463)),Barèmes!$B$4:$B$7,-1))))</f>
        <v/>
      </c>
      <c r="G463" s="30"/>
      <c r="H463" s="28"/>
      <c r="I463" s="5"/>
      <c r="J463" s="27"/>
      <c r="K463" s="70" t="str">
        <f t="shared" si="7"/>
        <v/>
      </c>
    </row>
    <row r="464" spans="1:11" ht="15.75" x14ac:dyDescent="0.25">
      <c r="A464" s="31"/>
      <c r="B464" s="26"/>
      <c r="C464" s="29"/>
      <c r="D464" s="2"/>
      <c r="E464" s="4"/>
      <c r="F464" s="69" t="str">
        <f>IF(B464="","",IF(C464="F",INDEX(Barèmes!$A$4:$A$7,MATCH((YEAR($B464)),Barèmes!$B$4:$B$7,-1)),INDEX(Barèmes!$C$4:$C$7,MATCH((YEAR($B464)),Barèmes!$B$4:$B$7,-1))))</f>
        <v/>
      </c>
      <c r="G464" s="30"/>
      <c r="H464" s="28"/>
      <c r="I464" s="5"/>
      <c r="J464" s="27"/>
      <c r="K464" s="70" t="str">
        <f t="shared" si="7"/>
        <v/>
      </c>
    </row>
    <row r="465" spans="1:11" ht="15.75" x14ac:dyDescent="0.25">
      <c r="A465" s="31"/>
      <c r="B465" s="26"/>
      <c r="C465" s="29"/>
      <c r="D465" s="2"/>
      <c r="E465" s="4"/>
      <c r="F465" s="69" t="str">
        <f>IF(B465="","",IF(C465="F",INDEX(Barèmes!$A$4:$A$7,MATCH((YEAR($B465)),Barèmes!$B$4:$B$7,-1)),INDEX(Barèmes!$C$4:$C$7,MATCH((YEAR($B465)),Barèmes!$B$4:$B$7,-1))))</f>
        <v/>
      </c>
      <c r="G465" s="30"/>
      <c r="H465" s="28"/>
      <c r="I465" s="5"/>
      <c r="J465" s="27"/>
      <c r="K465" s="70" t="str">
        <f t="shared" si="7"/>
        <v/>
      </c>
    </row>
    <row r="466" spans="1:11" ht="15.75" x14ac:dyDescent="0.25">
      <c r="A466" s="31"/>
      <c r="B466" s="26"/>
      <c r="C466" s="29"/>
      <c r="D466" s="2"/>
      <c r="E466" s="4"/>
      <c r="F466" s="69" t="str">
        <f>IF(B466="","",IF(C466="F",INDEX(Barèmes!$A$4:$A$7,MATCH((YEAR($B466)),Barèmes!$B$4:$B$7,-1)),INDEX(Barèmes!$C$4:$C$7,MATCH((YEAR($B466)),Barèmes!$B$4:$B$7,-1))))</f>
        <v/>
      </c>
      <c r="G466" s="30"/>
      <c r="H466" s="28"/>
      <c r="I466" s="5"/>
      <c r="J466" s="27"/>
      <c r="K466" s="70" t="str">
        <f t="shared" si="7"/>
        <v/>
      </c>
    </row>
    <row r="467" spans="1:11" ht="15.75" x14ac:dyDescent="0.25">
      <c r="A467" s="31"/>
      <c r="B467" s="26"/>
      <c r="C467" s="29"/>
      <c r="D467" s="2"/>
      <c r="E467" s="4"/>
      <c r="F467" s="69" t="str">
        <f>IF(B467="","",IF(C467="F",INDEX(Barèmes!$A$4:$A$7,MATCH((YEAR($B467)),Barèmes!$B$4:$B$7,-1)),INDEX(Barèmes!$C$4:$C$7,MATCH((YEAR($B467)),Barèmes!$B$4:$B$7,-1))))</f>
        <v/>
      </c>
      <c r="G467" s="30"/>
      <c r="H467" s="28"/>
      <c r="I467" s="5"/>
      <c r="J467" s="27"/>
      <c r="K467" s="70" t="str">
        <f t="shared" si="7"/>
        <v/>
      </c>
    </row>
    <row r="468" spans="1:11" ht="15.75" x14ac:dyDescent="0.25">
      <c r="A468" s="31"/>
      <c r="B468" s="26"/>
      <c r="C468" s="29"/>
      <c r="D468" s="2"/>
      <c r="E468" s="4"/>
      <c r="F468" s="69" t="str">
        <f>IF(B468="","",IF(C468="F",INDEX(Barèmes!$A$4:$A$7,MATCH((YEAR($B468)),Barèmes!$B$4:$B$7,-1)),INDEX(Barèmes!$C$4:$C$7,MATCH((YEAR($B468)),Barèmes!$B$4:$B$7,-1))))</f>
        <v/>
      </c>
      <c r="G468" s="30"/>
      <c r="H468" s="28"/>
      <c r="I468" s="5"/>
      <c r="J468" s="27"/>
      <c r="K468" s="70" t="str">
        <f t="shared" si="7"/>
        <v/>
      </c>
    </row>
    <row r="469" spans="1:11" ht="15.75" x14ac:dyDescent="0.25">
      <c r="A469" s="31"/>
      <c r="B469" s="26"/>
      <c r="C469" s="29"/>
      <c r="D469" s="2"/>
      <c r="E469" s="4"/>
      <c r="F469" s="69" t="str">
        <f>IF(B469="","",IF(C469="F",INDEX(Barèmes!$A$4:$A$7,MATCH((YEAR($B469)),Barèmes!$B$4:$B$7,-1)),INDEX(Barèmes!$C$4:$C$7,MATCH((YEAR($B469)),Barèmes!$B$4:$B$7,-1))))</f>
        <v/>
      </c>
      <c r="G469" s="30"/>
      <c r="H469" s="28"/>
      <c r="I469" s="5"/>
      <c r="J469" s="27"/>
      <c r="K469" s="70" t="str">
        <f t="shared" si="7"/>
        <v/>
      </c>
    </row>
    <row r="470" spans="1:11" ht="15.75" x14ac:dyDescent="0.25">
      <c r="A470" s="31"/>
      <c r="B470" s="26"/>
      <c r="C470" s="29"/>
      <c r="D470" s="2"/>
      <c r="E470" s="4"/>
      <c r="F470" s="69" t="str">
        <f>IF(B470="","",IF(C470="F",INDEX(Barèmes!$A$4:$A$7,MATCH((YEAR($B470)),Barèmes!$B$4:$B$7,-1)),INDEX(Barèmes!$C$4:$C$7,MATCH((YEAR($B470)),Barèmes!$B$4:$B$7,-1))))</f>
        <v/>
      </c>
      <c r="G470" s="30"/>
      <c r="H470" s="28"/>
      <c r="I470" s="5"/>
      <c r="J470" s="27"/>
      <c r="K470" s="70" t="str">
        <f t="shared" si="7"/>
        <v/>
      </c>
    </row>
    <row r="471" spans="1:11" ht="15.75" x14ac:dyDescent="0.25">
      <c r="A471" s="31"/>
      <c r="B471" s="26"/>
      <c r="C471" s="29"/>
      <c r="D471" s="2"/>
      <c r="E471" s="4"/>
      <c r="F471" s="69" t="str">
        <f>IF(B471="","",IF(C471="F",INDEX(Barèmes!$A$4:$A$7,MATCH((YEAR($B471)),Barèmes!$B$4:$B$7,-1)),INDEX(Barèmes!$C$4:$C$7,MATCH((YEAR($B471)),Barèmes!$B$4:$B$7,-1))))</f>
        <v/>
      </c>
      <c r="G471" s="30"/>
      <c r="H471" s="28"/>
      <c r="I471" s="5"/>
      <c r="J471" s="27"/>
      <c r="K471" s="70" t="str">
        <f t="shared" si="7"/>
        <v/>
      </c>
    </row>
    <row r="472" spans="1:11" ht="15.75" x14ac:dyDescent="0.25">
      <c r="A472" s="31"/>
      <c r="B472" s="26"/>
      <c r="C472" s="29"/>
      <c r="D472" s="2"/>
      <c r="E472" s="4"/>
      <c r="F472" s="69" t="str">
        <f>IF(B472="","",IF(C472="F",INDEX(Barèmes!$A$4:$A$7,MATCH((YEAR($B472)),Barèmes!$B$4:$B$7,-1)),INDEX(Barèmes!$C$4:$C$7,MATCH((YEAR($B472)),Barèmes!$B$4:$B$7,-1))))</f>
        <v/>
      </c>
      <c r="G472" s="30"/>
      <c r="H472" s="28"/>
      <c r="I472" s="5"/>
      <c r="J472" s="27"/>
      <c r="K472" s="70" t="str">
        <f t="shared" si="7"/>
        <v/>
      </c>
    </row>
    <row r="473" spans="1:11" ht="15.75" x14ac:dyDescent="0.25">
      <c r="A473" s="31"/>
      <c r="B473" s="26"/>
      <c r="C473" s="29"/>
      <c r="D473" s="2"/>
      <c r="E473" s="4"/>
      <c r="F473" s="69" t="str">
        <f>IF(B473="","",IF(C473="F",INDEX(Barèmes!$A$4:$A$7,MATCH((YEAR($B473)),Barèmes!$B$4:$B$7,-1)),INDEX(Barèmes!$C$4:$C$7,MATCH((YEAR($B473)),Barèmes!$B$4:$B$7,-1))))</f>
        <v/>
      </c>
      <c r="G473" s="30"/>
      <c r="H473" s="28"/>
      <c r="I473" s="5"/>
      <c r="J473" s="27"/>
      <c r="K473" s="70" t="str">
        <f t="shared" si="7"/>
        <v/>
      </c>
    </row>
    <row r="474" spans="1:11" ht="15.75" x14ac:dyDescent="0.25">
      <c r="A474" s="31"/>
      <c r="B474" s="26"/>
      <c r="C474" s="29"/>
      <c r="D474" s="2"/>
      <c r="E474" s="4"/>
      <c r="F474" s="69" t="str">
        <f>IF(B474="","",IF(C474="F",INDEX(Barèmes!$A$4:$A$7,MATCH((YEAR($B474)),Barèmes!$B$4:$B$7,-1)),INDEX(Barèmes!$C$4:$C$7,MATCH((YEAR($B474)),Barèmes!$B$4:$B$7,-1))))</f>
        <v/>
      </c>
      <c r="G474" s="30"/>
      <c r="H474" s="28"/>
      <c r="I474" s="5"/>
      <c r="J474" s="27"/>
      <c r="K474" s="70" t="str">
        <f t="shared" si="7"/>
        <v/>
      </c>
    </row>
    <row r="475" spans="1:11" ht="15.75" x14ac:dyDescent="0.25">
      <c r="A475" s="31"/>
      <c r="B475" s="26"/>
      <c r="C475" s="29"/>
      <c r="D475" s="2"/>
      <c r="E475" s="4"/>
      <c r="F475" s="69" t="str">
        <f>IF(B475="","",IF(C475="F",INDEX(Barèmes!$A$4:$A$7,MATCH((YEAR($B475)),Barèmes!$B$4:$B$7,-1)),INDEX(Barèmes!$C$4:$C$7,MATCH((YEAR($B475)),Barèmes!$B$4:$B$7,-1))))</f>
        <v/>
      </c>
      <c r="G475" s="30"/>
      <c r="H475" s="28"/>
      <c r="I475" s="5"/>
      <c r="J475" s="27"/>
      <c r="K475" s="70" t="str">
        <f t="shared" si="7"/>
        <v/>
      </c>
    </row>
    <row r="476" spans="1:11" ht="15.75" x14ac:dyDescent="0.25">
      <c r="A476" s="31"/>
      <c r="B476" s="26"/>
      <c r="C476" s="29"/>
      <c r="D476" s="2"/>
      <c r="E476" s="4"/>
      <c r="F476" s="69" t="str">
        <f>IF(B476="","",IF(C476="F",INDEX(Barèmes!$A$4:$A$7,MATCH((YEAR($B476)),Barèmes!$B$4:$B$7,-1)),INDEX(Barèmes!$C$4:$C$7,MATCH((YEAR($B476)),Barèmes!$B$4:$B$7,-1))))</f>
        <v/>
      </c>
      <c r="G476" s="30"/>
      <c r="H476" s="28"/>
      <c r="I476" s="5"/>
      <c r="J476" s="27"/>
      <c r="K476" s="70" t="str">
        <f t="shared" si="7"/>
        <v/>
      </c>
    </row>
    <row r="477" spans="1:11" ht="15.75" x14ac:dyDescent="0.25">
      <c r="A477" s="31"/>
      <c r="B477" s="26"/>
      <c r="C477" s="29"/>
      <c r="D477" s="2"/>
      <c r="E477" s="4"/>
      <c r="F477" s="69" t="str">
        <f>IF(B477="","",IF(C477="F",INDEX(Barèmes!$A$4:$A$7,MATCH((YEAR($B477)),Barèmes!$B$4:$B$7,-1)),INDEX(Barèmes!$C$4:$C$7,MATCH((YEAR($B477)),Barèmes!$B$4:$B$7,-1))))</f>
        <v/>
      </c>
      <c r="G477" s="30"/>
      <c r="H477" s="28"/>
      <c r="I477" s="5"/>
      <c r="J477" s="27"/>
      <c r="K477" s="70" t="str">
        <f t="shared" si="7"/>
        <v/>
      </c>
    </row>
    <row r="478" spans="1:11" ht="15.75" x14ac:dyDescent="0.25">
      <c r="A478" s="31"/>
      <c r="B478" s="26"/>
      <c r="C478" s="29"/>
      <c r="D478" s="2"/>
      <c r="E478" s="4"/>
      <c r="F478" s="69" t="str">
        <f>IF(B478="","",IF(C478="F",INDEX(Barèmes!$A$4:$A$7,MATCH((YEAR($B478)),Barèmes!$B$4:$B$7,-1)),INDEX(Barèmes!$C$4:$C$7,MATCH((YEAR($B478)),Barèmes!$B$4:$B$7,-1))))</f>
        <v/>
      </c>
      <c r="G478" s="30"/>
      <c r="H478" s="28"/>
      <c r="I478" s="5"/>
      <c r="J478" s="27"/>
      <c r="K478" s="70" t="str">
        <f t="shared" si="7"/>
        <v/>
      </c>
    </row>
    <row r="479" spans="1:11" ht="15.75" x14ac:dyDescent="0.25">
      <c r="A479" s="31"/>
      <c r="B479" s="26"/>
      <c r="C479" s="29"/>
      <c r="D479" s="2"/>
      <c r="E479" s="4"/>
      <c r="F479" s="69" t="str">
        <f>IF(B479="","",IF(C479="F",INDEX(Barèmes!$A$4:$A$7,MATCH((YEAR($B479)),Barèmes!$B$4:$B$7,-1)),INDEX(Barèmes!$C$4:$C$7,MATCH((YEAR($B479)),Barèmes!$B$4:$B$7,-1))))</f>
        <v/>
      </c>
      <c r="G479" s="30"/>
      <c r="H479" s="28"/>
      <c r="I479" s="5"/>
      <c r="J479" s="27"/>
      <c r="K479" s="70" t="str">
        <f t="shared" si="7"/>
        <v/>
      </c>
    </row>
    <row r="480" spans="1:11" ht="15.75" x14ac:dyDescent="0.25">
      <c r="A480" s="31"/>
      <c r="B480" s="26"/>
      <c r="C480" s="29"/>
      <c r="D480" s="2"/>
      <c r="E480" s="4"/>
      <c r="F480" s="69" t="str">
        <f>IF(B480="","",IF(C480="F",INDEX(Barèmes!$A$4:$A$7,MATCH((YEAR($B480)),Barèmes!$B$4:$B$7,-1)),INDEX(Barèmes!$C$4:$C$7,MATCH((YEAR($B480)),Barèmes!$B$4:$B$7,-1))))</f>
        <v/>
      </c>
      <c r="G480" s="30"/>
      <c r="H480" s="28"/>
      <c r="I480" s="5"/>
      <c r="J480" s="27"/>
      <c r="K480" s="70" t="str">
        <f t="shared" si="7"/>
        <v/>
      </c>
    </row>
    <row r="481" spans="1:11" ht="15.75" x14ac:dyDescent="0.25">
      <c r="A481" s="31"/>
      <c r="B481" s="26"/>
      <c r="C481" s="29"/>
      <c r="D481" s="2"/>
      <c r="E481" s="4"/>
      <c r="F481" s="69" t="str">
        <f>IF(B481="","",IF(C481="F",INDEX(Barèmes!$A$4:$A$7,MATCH((YEAR($B481)),Barèmes!$B$4:$B$7,-1)),INDEX(Barèmes!$C$4:$C$7,MATCH((YEAR($B481)),Barèmes!$B$4:$B$7,-1))))</f>
        <v/>
      </c>
      <c r="G481" s="30"/>
      <c r="H481" s="28"/>
      <c r="I481" s="5"/>
      <c r="J481" s="27"/>
      <c r="K481" s="70" t="str">
        <f t="shared" si="7"/>
        <v/>
      </c>
    </row>
    <row r="482" spans="1:11" ht="15.75" x14ac:dyDescent="0.25">
      <c r="A482" s="31"/>
      <c r="B482" s="26"/>
      <c r="C482" s="29"/>
      <c r="D482" s="2"/>
      <c r="E482" s="4"/>
      <c r="F482" s="69" t="str">
        <f>IF(B482="","",IF(C482="F",INDEX(Barèmes!$A$4:$A$7,MATCH((YEAR($B482)),Barèmes!$B$4:$B$7,-1)),INDEX(Barèmes!$C$4:$C$7,MATCH((YEAR($B482)),Barèmes!$B$4:$B$7,-1))))</f>
        <v/>
      </c>
      <c r="G482" s="30"/>
      <c r="H482" s="28"/>
      <c r="I482" s="5"/>
      <c r="J482" s="27"/>
      <c r="K482" s="70" t="str">
        <f t="shared" si="7"/>
        <v/>
      </c>
    </row>
    <row r="483" spans="1:11" ht="15.75" x14ac:dyDescent="0.25">
      <c r="A483" s="31"/>
      <c r="B483" s="26"/>
      <c r="C483" s="29"/>
      <c r="D483" s="2"/>
      <c r="E483" s="4"/>
      <c r="F483" s="69" t="str">
        <f>IF(B483="","",IF(C483="F",INDEX(Barèmes!$A$4:$A$7,MATCH((YEAR($B483)),Barèmes!$B$4:$B$7,-1)),INDEX(Barèmes!$C$4:$C$7,MATCH((YEAR($B483)),Barèmes!$B$4:$B$7,-1))))</f>
        <v/>
      </c>
      <c r="G483" s="30"/>
      <c r="H483" s="28"/>
      <c r="I483" s="5"/>
      <c r="J483" s="27"/>
      <c r="K483" s="70" t="str">
        <f t="shared" si="7"/>
        <v/>
      </c>
    </row>
    <row r="484" spans="1:11" ht="15.75" x14ac:dyDescent="0.25">
      <c r="A484" s="31"/>
      <c r="B484" s="26"/>
      <c r="C484" s="29"/>
      <c r="D484" s="2"/>
      <c r="E484" s="4"/>
      <c r="F484" s="69" t="str">
        <f>IF(B484="","",IF(C484="F",INDEX(Barèmes!$A$4:$A$7,MATCH((YEAR($B484)),Barèmes!$B$4:$B$7,-1)),INDEX(Barèmes!$C$4:$C$7,MATCH((YEAR($B484)),Barèmes!$B$4:$B$7,-1))))</f>
        <v/>
      </c>
      <c r="G484" s="30"/>
      <c r="H484" s="28"/>
      <c r="I484" s="5"/>
      <c r="J484" s="27"/>
      <c r="K484" s="70" t="str">
        <f t="shared" si="7"/>
        <v/>
      </c>
    </row>
    <row r="485" spans="1:11" ht="15.75" x14ac:dyDescent="0.25">
      <c r="A485" s="31"/>
      <c r="B485" s="26"/>
      <c r="C485" s="29"/>
      <c r="D485" s="2"/>
      <c r="E485" s="4"/>
      <c r="F485" s="69" t="str">
        <f>IF(B485="","",IF(C485="F",INDEX(Barèmes!$A$4:$A$7,MATCH((YEAR($B485)),Barèmes!$B$4:$B$7,-1)),INDEX(Barèmes!$C$4:$C$7,MATCH((YEAR($B485)),Barèmes!$B$4:$B$7,-1))))</f>
        <v/>
      </c>
      <c r="G485" s="30"/>
      <c r="H485" s="28"/>
      <c r="I485" s="5"/>
      <c r="J485" s="27"/>
      <c r="K485" s="70" t="str">
        <f t="shared" si="7"/>
        <v/>
      </c>
    </row>
    <row r="486" spans="1:11" ht="15.75" x14ac:dyDescent="0.25">
      <c r="A486" s="31"/>
      <c r="B486" s="26"/>
      <c r="C486" s="29"/>
      <c r="D486" s="2"/>
      <c r="E486" s="4"/>
      <c r="F486" s="69" t="str">
        <f>IF(B486="","",IF(C486="F",INDEX(Barèmes!$A$4:$A$7,MATCH((YEAR($B486)),Barèmes!$B$4:$B$7,-1)),INDEX(Barèmes!$C$4:$C$7,MATCH((YEAR($B486)),Barèmes!$B$4:$B$7,-1))))</f>
        <v/>
      </c>
      <c r="G486" s="30"/>
      <c r="H486" s="28"/>
      <c r="I486" s="5"/>
      <c r="J486" s="27"/>
      <c r="K486" s="70" t="str">
        <f t="shared" si="7"/>
        <v/>
      </c>
    </row>
    <row r="487" spans="1:11" ht="15.75" x14ac:dyDescent="0.25">
      <c r="A487" s="31"/>
      <c r="B487" s="26"/>
      <c r="C487" s="29"/>
      <c r="D487" s="2"/>
      <c r="E487" s="4"/>
      <c r="F487" s="69" t="str">
        <f>IF(B487="","",IF(C487="F",INDEX(Barèmes!$A$4:$A$7,MATCH((YEAR($B487)),Barèmes!$B$4:$B$7,-1)),INDEX(Barèmes!$C$4:$C$7,MATCH((YEAR($B487)),Barèmes!$B$4:$B$7,-1))))</f>
        <v/>
      </c>
      <c r="G487" s="30"/>
      <c r="H487" s="28"/>
      <c r="I487" s="5"/>
      <c r="J487" s="27"/>
      <c r="K487" s="70" t="str">
        <f t="shared" si="7"/>
        <v/>
      </c>
    </row>
    <row r="488" spans="1:11" ht="15.75" x14ac:dyDescent="0.25">
      <c r="A488" s="31"/>
      <c r="B488" s="26"/>
      <c r="C488" s="29"/>
      <c r="D488" s="2"/>
      <c r="E488" s="4"/>
      <c r="F488" s="69" t="str">
        <f>IF(B488="","",IF(C488="F",INDEX(Barèmes!$A$4:$A$7,MATCH((YEAR($B488)),Barèmes!$B$4:$B$7,-1)),INDEX(Barèmes!$C$4:$C$7,MATCH((YEAR($B488)),Barèmes!$B$4:$B$7,-1))))</f>
        <v/>
      </c>
      <c r="G488" s="30"/>
      <c r="H488" s="28"/>
      <c r="I488" s="5"/>
      <c r="J488" s="27"/>
      <c r="K488" s="70" t="str">
        <f t="shared" si="7"/>
        <v/>
      </c>
    </row>
    <row r="489" spans="1:11" ht="15.75" x14ac:dyDescent="0.25">
      <c r="A489" s="31"/>
      <c r="B489" s="26"/>
      <c r="C489" s="29"/>
      <c r="D489" s="2"/>
      <c r="E489" s="4"/>
      <c r="F489" s="69" t="str">
        <f>IF(B489="","",IF(C489="F",INDEX(Barèmes!$A$4:$A$7,MATCH((YEAR($B489)),Barèmes!$B$4:$B$7,-1)),INDEX(Barèmes!$C$4:$C$7,MATCH((YEAR($B489)),Barèmes!$B$4:$B$7,-1))))</f>
        <v/>
      </c>
      <c r="G489" s="30"/>
      <c r="H489" s="28"/>
      <c r="I489" s="5"/>
      <c r="J489" s="27"/>
      <c r="K489" s="70" t="str">
        <f t="shared" si="7"/>
        <v/>
      </c>
    </row>
    <row r="490" spans="1:11" ht="15.75" x14ac:dyDescent="0.25">
      <c r="A490" s="31"/>
      <c r="B490" s="26"/>
      <c r="C490" s="29"/>
      <c r="D490" s="2"/>
      <c r="E490" s="4"/>
      <c r="F490" s="69" t="str">
        <f>IF(B490="","",IF(C490="F",INDEX(Barèmes!$A$4:$A$7,MATCH((YEAR($B490)),Barèmes!$B$4:$B$7,-1)),INDEX(Barèmes!$C$4:$C$7,MATCH((YEAR($B490)),Barèmes!$B$4:$B$7,-1))))</f>
        <v/>
      </c>
      <c r="G490" s="30"/>
      <c r="H490" s="28"/>
      <c r="I490" s="5"/>
      <c r="J490" s="27"/>
      <c r="K490" s="70" t="str">
        <f t="shared" si="7"/>
        <v/>
      </c>
    </row>
    <row r="491" spans="1:11" ht="15.75" x14ac:dyDescent="0.25">
      <c r="A491" s="31"/>
      <c r="B491" s="26"/>
      <c r="C491" s="29"/>
      <c r="D491" s="2"/>
      <c r="E491" s="4"/>
      <c r="F491" s="69" t="str">
        <f>IF(B491="","",IF(C491="F",INDEX(Barèmes!$A$4:$A$7,MATCH((YEAR($B491)),Barèmes!$B$4:$B$7,-1)),INDEX(Barèmes!$C$4:$C$7,MATCH((YEAR($B491)),Barèmes!$B$4:$B$7,-1))))</f>
        <v/>
      </c>
      <c r="G491" s="30"/>
      <c r="H491" s="28"/>
      <c r="I491" s="5"/>
      <c r="J491" s="27"/>
      <c r="K491" s="70" t="str">
        <f t="shared" si="7"/>
        <v/>
      </c>
    </row>
    <row r="492" spans="1:11" ht="15.75" x14ac:dyDescent="0.25">
      <c r="A492" s="31"/>
      <c r="B492" s="26"/>
      <c r="C492" s="29"/>
      <c r="D492" s="2"/>
      <c r="E492" s="4"/>
      <c r="F492" s="69" t="str">
        <f>IF(B492="","",IF(C492="F",INDEX(Barèmes!$A$4:$A$7,MATCH((YEAR($B492)),Barèmes!$B$4:$B$7,-1)),INDEX(Barèmes!$C$4:$C$7,MATCH((YEAR($B492)),Barèmes!$B$4:$B$7,-1))))</f>
        <v/>
      </c>
      <c r="G492" s="30"/>
      <c r="H492" s="28"/>
      <c r="I492" s="5"/>
      <c r="J492" s="27"/>
      <c r="K492" s="70" t="str">
        <f t="shared" si="7"/>
        <v/>
      </c>
    </row>
    <row r="493" spans="1:11" ht="15.75" x14ac:dyDescent="0.25">
      <c r="A493" s="31"/>
      <c r="B493" s="26"/>
      <c r="C493" s="29"/>
      <c r="D493" s="2"/>
      <c r="E493" s="4"/>
      <c r="F493" s="69" t="str">
        <f>IF(B493="","",IF(C493="F",INDEX(Barèmes!$A$4:$A$7,MATCH((YEAR($B493)),Barèmes!$B$4:$B$7,-1)),INDEX(Barèmes!$C$4:$C$7,MATCH((YEAR($B493)),Barèmes!$B$4:$B$7,-1))))</f>
        <v/>
      </c>
      <c r="G493" s="30"/>
      <c r="H493" s="28"/>
      <c r="I493" s="5"/>
      <c r="J493" s="27"/>
      <c r="K493" s="70" t="str">
        <f t="shared" si="7"/>
        <v/>
      </c>
    </row>
    <row r="494" spans="1:11" ht="15.75" x14ac:dyDescent="0.25">
      <c r="A494" s="31"/>
      <c r="B494" s="26"/>
      <c r="C494" s="29"/>
      <c r="D494" s="2"/>
      <c r="E494" s="4"/>
      <c r="F494" s="69" t="str">
        <f>IF(B494="","",IF(C494="F",INDEX(Barèmes!$A$4:$A$7,MATCH((YEAR($B494)),Barèmes!$B$4:$B$7,-1)),INDEX(Barèmes!$C$4:$C$7,MATCH((YEAR($B494)),Barèmes!$B$4:$B$7,-1))))</f>
        <v/>
      </c>
      <c r="G494" s="30"/>
      <c r="H494" s="28"/>
      <c r="I494" s="5"/>
      <c r="J494" s="27"/>
      <c r="K494" s="70" t="str">
        <f t="shared" si="7"/>
        <v/>
      </c>
    </row>
    <row r="495" spans="1:11" ht="15.75" x14ac:dyDescent="0.25">
      <c r="A495" s="31"/>
      <c r="B495" s="26"/>
      <c r="C495" s="29"/>
      <c r="D495" s="2"/>
      <c r="E495" s="4"/>
      <c r="F495" s="69" t="str">
        <f>IF(B495="","",IF(C495="F",INDEX(Barèmes!$A$4:$A$7,MATCH((YEAR($B495)),Barèmes!$B$4:$B$7,-1)),INDEX(Barèmes!$C$4:$C$7,MATCH((YEAR($B495)),Barèmes!$B$4:$B$7,-1))))</f>
        <v/>
      </c>
      <c r="G495" s="30"/>
      <c r="H495" s="28"/>
      <c r="I495" s="5"/>
      <c r="J495" s="27"/>
      <c r="K495" s="70" t="str">
        <f t="shared" si="7"/>
        <v/>
      </c>
    </row>
    <row r="496" spans="1:11" ht="15.75" x14ac:dyDescent="0.25">
      <c r="A496" s="31"/>
      <c r="B496" s="26"/>
      <c r="C496" s="29"/>
      <c r="D496" s="2"/>
      <c r="E496" s="4"/>
      <c r="F496" s="69" t="str">
        <f>IF(B496="","",IF(C496="F",INDEX(Barèmes!$A$4:$A$7,MATCH((YEAR($B496)),Barèmes!$B$4:$B$7,-1)),INDEX(Barèmes!$C$4:$C$7,MATCH((YEAR($B496)),Barèmes!$B$4:$B$7,-1))))</f>
        <v/>
      </c>
      <c r="G496" s="30"/>
      <c r="H496" s="28"/>
      <c r="I496" s="5"/>
      <c r="J496" s="27"/>
      <c r="K496" s="70" t="str">
        <f t="shared" si="7"/>
        <v/>
      </c>
    </row>
    <row r="497" spans="1:11" ht="15.75" x14ac:dyDescent="0.25">
      <c r="A497" s="31"/>
      <c r="B497" s="26"/>
      <c r="C497" s="29"/>
      <c r="D497" s="2"/>
      <c r="E497" s="4"/>
      <c r="F497" s="69" t="str">
        <f>IF(B497="","",IF(C497="F",INDEX(Barèmes!$A$4:$A$7,MATCH((YEAR($B497)),Barèmes!$B$4:$B$7,-1)),INDEX(Barèmes!$C$4:$C$7,MATCH((YEAR($B497)),Barèmes!$B$4:$B$7,-1))))</f>
        <v/>
      </c>
      <c r="G497" s="30"/>
      <c r="H497" s="28"/>
      <c r="I497" s="5"/>
      <c r="J497" s="27"/>
      <c r="K497" s="70" t="str">
        <f t="shared" si="7"/>
        <v/>
      </c>
    </row>
    <row r="498" spans="1:11" ht="15.75" x14ac:dyDescent="0.25">
      <c r="A498" s="31"/>
      <c r="B498" s="26"/>
      <c r="C498" s="29"/>
      <c r="D498" s="2"/>
      <c r="E498" s="4"/>
      <c r="F498" s="69" t="str">
        <f>IF(B498="","",IF(C498="F",INDEX(Barèmes!$A$4:$A$7,MATCH((YEAR($B498)),Barèmes!$B$4:$B$7,-1)),INDEX(Barèmes!$C$4:$C$7,MATCH((YEAR($B498)),Barèmes!$B$4:$B$7,-1))))</f>
        <v/>
      </c>
      <c r="G498" s="30"/>
      <c r="H498" s="28"/>
      <c r="I498" s="5"/>
      <c r="J498" s="27"/>
      <c r="K498" s="70" t="str">
        <f t="shared" si="7"/>
        <v/>
      </c>
    </row>
    <row r="499" spans="1:11" ht="15.75" x14ac:dyDescent="0.25">
      <c r="A499" s="31"/>
      <c r="B499" s="26"/>
      <c r="C499" s="29"/>
      <c r="D499" s="2"/>
      <c r="E499" s="4"/>
      <c r="F499" s="69" t="str">
        <f>IF(B499="","",IF(C499="F",INDEX(Barèmes!$A$4:$A$7,MATCH((YEAR($B499)),Barèmes!$B$4:$B$7,-1)),INDEX(Barèmes!$C$4:$C$7,MATCH((YEAR($B499)),Barèmes!$B$4:$B$7,-1))))</f>
        <v/>
      </c>
      <c r="G499" s="30"/>
      <c r="H499" s="28"/>
      <c r="I499" s="5"/>
      <c r="J499" s="27"/>
      <c r="K499" s="70" t="str">
        <f t="shared" si="7"/>
        <v/>
      </c>
    </row>
    <row r="500" spans="1:11" ht="15.75" x14ac:dyDescent="0.25">
      <c r="A500" s="31"/>
      <c r="B500" s="26"/>
      <c r="C500" s="29"/>
      <c r="D500" s="2"/>
      <c r="E500" s="4"/>
      <c r="F500" s="69" t="str">
        <f>IF(B500="","",IF(C500="F",INDEX(Barèmes!$A$4:$A$7,MATCH((YEAR($B500)),Barèmes!$B$4:$B$7,-1)),INDEX(Barèmes!$C$4:$C$7,MATCH((YEAR($B500)),Barèmes!$B$4:$B$7,-1))))</f>
        <v/>
      </c>
      <c r="G500" s="30"/>
      <c r="H500" s="28"/>
      <c r="I500" s="5"/>
      <c r="J500" s="27"/>
      <c r="K500" s="70" t="str">
        <f t="shared" si="7"/>
        <v/>
      </c>
    </row>
    <row r="501" spans="1:11" ht="15.75" x14ac:dyDescent="0.25">
      <c r="A501" s="31"/>
      <c r="B501" s="26"/>
      <c r="C501" s="29"/>
      <c r="D501" s="2"/>
      <c r="E501" s="4"/>
      <c r="F501" s="69" t="str">
        <f>IF(B501="","",IF(C501="F",INDEX(Barèmes!$A$4:$A$7,MATCH((YEAR($B501)),Barèmes!$B$4:$B$7,-1)),INDEX(Barèmes!$C$4:$C$7,MATCH((YEAR($B501)),Barèmes!$B$4:$B$7,-1))))</f>
        <v/>
      </c>
      <c r="G501" s="30"/>
      <c r="H501" s="28"/>
      <c r="I501" s="5"/>
      <c r="J501" s="27"/>
      <c r="K501" s="70" t="str">
        <f t="shared" si="7"/>
        <v/>
      </c>
    </row>
    <row r="502" spans="1:11" ht="15.75" x14ac:dyDescent="0.25">
      <c r="A502" s="31"/>
      <c r="B502" s="26"/>
      <c r="C502" s="29"/>
      <c r="D502" s="2"/>
      <c r="E502" s="4"/>
      <c r="F502" s="69" t="str">
        <f>IF(B502="","",IF(C502="F",INDEX(Barèmes!$A$4:$A$7,MATCH((YEAR($B502)),Barèmes!$B$4:$B$7,-1)),INDEX(Barèmes!$C$4:$C$7,MATCH((YEAR($B502)),Barèmes!$B$4:$B$7,-1))))</f>
        <v/>
      </c>
      <c r="G502" s="30"/>
      <c r="H502" s="28"/>
      <c r="I502" s="5"/>
      <c r="J502" s="27"/>
      <c r="K502" s="70" t="str">
        <f t="shared" si="7"/>
        <v/>
      </c>
    </row>
    <row r="503" spans="1:11" ht="15.75" x14ac:dyDescent="0.25">
      <c r="A503" s="31"/>
      <c r="B503" s="26"/>
      <c r="C503" s="29"/>
      <c r="D503" s="2"/>
      <c r="E503" s="4"/>
      <c r="F503" s="69" t="str">
        <f>IF(B503="","",IF(C503="F",INDEX(Barèmes!$A$4:$A$7,MATCH((YEAR($B503)),Barèmes!$B$4:$B$7,-1)),INDEX(Barèmes!$C$4:$C$7,MATCH((YEAR($B503)),Barèmes!$B$4:$B$7,-1))))</f>
        <v/>
      </c>
      <c r="G503" s="30"/>
      <c r="H503" s="28"/>
      <c r="I503" s="5"/>
      <c r="J503" s="27"/>
      <c r="K503" s="70" t="str">
        <f t="shared" si="7"/>
        <v/>
      </c>
    </row>
    <row r="504" spans="1:11" ht="15.75" x14ac:dyDescent="0.25">
      <c r="A504" s="31"/>
      <c r="B504" s="26"/>
      <c r="C504" s="29"/>
      <c r="D504" s="2"/>
      <c r="E504" s="4"/>
      <c r="F504" s="69" t="str">
        <f>IF(B504="","",IF(C504="F",INDEX(Barèmes!$A$4:$A$7,MATCH((YEAR($B504)),Barèmes!$B$4:$B$7,-1)),INDEX(Barèmes!$C$4:$C$7,MATCH((YEAR($B504)),Barèmes!$B$4:$B$7,-1))))</f>
        <v/>
      </c>
      <c r="G504" s="30"/>
      <c r="H504" s="28"/>
      <c r="I504" s="5"/>
      <c r="J504" s="27"/>
      <c r="K504" s="70" t="str">
        <f t="shared" si="7"/>
        <v/>
      </c>
    </row>
    <row r="505" spans="1:11" ht="15.75" x14ac:dyDescent="0.25">
      <c r="A505" s="31"/>
      <c r="B505" s="26"/>
      <c r="C505" s="29"/>
      <c r="D505" s="2"/>
      <c r="E505" s="4"/>
      <c r="F505" s="69" t="str">
        <f>IF(B505="","",IF(C505="F",INDEX(Barèmes!$A$4:$A$7,MATCH((YEAR($B505)),Barèmes!$B$4:$B$7,-1)),INDEX(Barèmes!$C$4:$C$7,MATCH((YEAR($B505)),Barèmes!$B$4:$B$7,-1))))</f>
        <v/>
      </c>
      <c r="G505" s="30"/>
      <c r="H505" s="28"/>
      <c r="I505" s="5"/>
      <c r="J505" s="27"/>
      <c r="K505" s="70" t="str">
        <f t="shared" si="7"/>
        <v/>
      </c>
    </row>
    <row r="506" spans="1:11" ht="15.75" x14ac:dyDescent="0.25">
      <c r="A506" s="31"/>
      <c r="B506" s="26"/>
      <c r="C506" s="29"/>
      <c r="D506" s="2"/>
      <c r="E506" s="4"/>
      <c r="F506" s="69" t="str">
        <f>IF(B506="","",IF(C506="F",INDEX(Barèmes!$A$4:$A$7,MATCH((YEAR($B506)),Barèmes!$B$4:$B$7,-1)),INDEX(Barèmes!$C$4:$C$7,MATCH((YEAR($B506)),Barèmes!$B$4:$B$7,-1))))</f>
        <v/>
      </c>
      <c r="G506" s="30"/>
      <c r="H506" s="28"/>
      <c r="I506" s="5"/>
      <c r="J506" s="27"/>
      <c r="K506" s="70" t="str">
        <f t="shared" si="7"/>
        <v/>
      </c>
    </row>
    <row r="507" spans="1:11" ht="15.75" x14ac:dyDescent="0.25">
      <c r="A507" s="31"/>
      <c r="B507" s="26"/>
      <c r="C507" s="29"/>
      <c r="D507" s="2"/>
      <c r="E507" s="4"/>
      <c r="F507" s="69" t="str">
        <f>IF(B507="","",IF(C507="F",INDEX(Barèmes!$A$4:$A$7,MATCH((YEAR($B507)),Barèmes!$B$4:$B$7,-1)),INDEX(Barèmes!$C$4:$C$7,MATCH((YEAR($B507)),Barèmes!$B$4:$B$7,-1))))</f>
        <v/>
      </c>
      <c r="G507" s="30"/>
      <c r="H507" s="28"/>
      <c r="I507" s="5"/>
      <c r="J507" s="27"/>
      <c r="K507" s="70" t="str">
        <f t="shared" si="7"/>
        <v/>
      </c>
    </row>
    <row r="508" spans="1:11" ht="15.75" x14ac:dyDescent="0.25">
      <c r="A508" s="31"/>
      <c r="B508" s="26"/>
      <c r="C508" s="29"/>
      <c r="D508" s="2"/>
      <c r="E508" s="4"/>
      <c r="F508" s="69" t="str">
        <f>IF(B508="","",IF(C508="F",INDEX(Barèmes!$A$4:$A$7,MATCH((YEAR($B508)),Barèmes!$B$4:$B$7,-1)),INDEX(Barèmes!$C$4:$C$7,MATCH((YEAR($B508)),Barèmes!$B$4:$B$7,-1))))</f>
        <v/>
      </c>
      <c r="G508" s="30"/>
      <c r="H508" s="28"/>
      <c r="I508" s="5"/>
      <c r="J508" s="27"/>
      <c r="K508" s="70" t="str">
        <f t="shared" si="7"/>
        <v/>
      </c>
    </row>
    <row r="509" spans="1:11" ht="15.75" x14ac:dyDescent="0.25">
      <c r="A509" s="31"/>
      <c r="B509" s="26"/>
      <c r="C509" s="29"/>
      <c r="D509" s="2"/>
      <c r="E509" s="4"/>
      <c r="F509" s="69" t="str">
        <f>IF(B509="","",IF(C509="F",INDEX(Barèmes!$A$4:$A$7,MATCH((YEAR($B509)),Barèmes!$B$4:$B$7,-1)),INDEX(Barèmes!$C$4:$C$7,MATCH((YEAR($B509)),Barèmes!$B$4:$B$7,-1))))</f>
        <v/>
      </c>
      <c r="G509" s="30"/>
      <c r="H509" s="28"/>
      <c r="I509" s="5"/>
      <c r="J509" s="27"/>
      <c r="K509" s="70" t="str">
        <f t="shared" si="7"/>
        <v/>
      </c>
    </row>
    <row r="510" spans="1:11" ht="15.75" x14ac:dyDescent="0.25">
      <c r="A510" s="31"/>
      <c r="B510" s="26"/>
      <c r="C510" s="29"/>
      <c r="D510" s="2"/>
      <c r="E510" s="4"/>
      <c r="F510" s="69" t="str">
        <f>IF(B510="","",IF(C510="F",INDEX(Barèmes!$A$4:$A$7,MATCH((YEAR($B510)),Barèmes!$B$4:$B$7,-1)),INDEX(Barèmes!$C$4:$C$7,MATCH((YEAR($B510)),Barèmes!$B$4:$B$7,-1))))</f>
        <v/>
      </c>
      <c r="G510" s="30"/>
      <c r="H510" s="28"/>
      <c r="I510" s="5"/>
      <c r="J510" s="27"/>
      <c r="K510" s="70" t="str">
        <f t="shared" si="7"/>
        <v/>
      </c>
    </row>
    <row r="511" spans="1:11" ht="15.75" x14ac:dyDescent="0.25">
      <c r="A511" s="31"/>
      <c r="B511" s="26"/>
      <c r="C511" s="29"/>
      <c r="D511" s="2"/>
      <c r="E511" s="4"/>
      <c r="F511" s="69" t="str">
        <f>IF(B511="","",IF(C511="F",INDEX(Barèmes!$A$4:$A$7,MATCH((YEAR($B511)),Barèmes!$B$4:$B$7,-1)),INDEX(Barèmes!$C$4:$C$7,MATCH((YEAR($B511)),Barèmes!$B$4:$B$7,-1))))</f>
        <v/>
      </c>
      <c r="G511" s="30"/>
      <c r="H511" s="28"/>
      <c r="I511" s="5"/>
      <c r="J511" s="27"/>
      <c r="K511" s="70" t="str">
        <f t="shared" si="7"/>
        <v/>
      </c>
    </row>
    <row r="512" spans="1:11" ht="15.75" x14ac:dyDescent="0.25">
      <c r="A512" s="31"/>
      <c r="B512" s="26"/>
      <c r="C512" s="29"/>
      <c r="D512" s="2"/>
      <c r="E512" s="4"/>
      <c r="F512" s="69" t="str">
        <f>IF(B512="","",IF(C512="F",INDEX(Barèmes!$A$4:$A$7,MATCH((YEAR($B512)),Barèmes!$B$4:$B$7,-1)),INDEX(Barèmes!$C$4:$C$7,MATCH((YEAR($B512)),Barèmes!$B$4:$B$7,-1))))</f>
        <v/>
      </c>
      <c r="G512" s="30"/>
      <c r="H512" s="28"/>
      <c r="I512" s="5"/>
      <c r="J512" s="27"/>
      <c r="K512" s="70" t="str">
        <f t="shared" si="7"/>
        <v/>
      </c>
    </row>
    <row r="513" spans="1:11" ht="15.75" x14ac:dyDescent="0.25">
      <c r="A513" s="31"/>
      <c r="B513" s="26"/>
      <c r="C513" s="29"/>
      <c r="D513" s="2"/>
      <c r="E513" s="4"/>
      <c r="F513" s="69" t="str">
        <f>IF(B513="","",IF(C513="F",INDEX(Barèmes!$A$4:$A$7,MATCH((YEAR($B513)),Barèmes!$B$4:$B$7,-1)),INDEX(Barèmes!$C$4:$C$7,MATCH((YEAR($B513)),Barèmes!$B$4:$B$7,-1))))</f>
        <v/>
      </c>
      <c r="G513" s="30"/>
      <c r="H513" s="28"/>
      <c r="I513" s="5"/>
      <c r="J513" s="27"/>
      <c r="K513" s="70" t="str">
        <f t="shared" si="7"/>
        <v/>
      </c>
    </row>
    <row r="514" spans="1:11" ht="15.75" x14ac:dyDescent="0.25">
      <c r="A514" s="31"/>
      <c r="B514" s="26"/>
      <c r="C514" s="29"/>
      <c r="D514" s="2"/>
      <c r="E514" s="4"/>
      <c r="F514" s="69" t="str">
        <f>IF(B514="","",IF(C514="F",INDEX(Barèmes!$A$4:$A$7,MATCH((YEAR($B514)),Barèmes!$B$4:$B$7,-1)),INDEX(Barèmes!$C$4:$C$7,MATCH((YEAR($B514)),Barèmes!$B$4:$B$7,-1))))</f>
        <v/>
      </c>
      <c r="G514" s="30"/>
      <c r="H514" s="28"/>
      <c r="I514" s="5"/>
      <c r="J514" s="27"/>
      <c r="K514" s="70" t="str">
        <f t="shared" si="7"/>
        <v/>
      </c>
    </row>
    <row r="515" spans="1:11" ht="15.75" x14ac:dyDescent="0.25">
      <c r="A515" s="31"/>
      <c r="B515" s="26"/>
      <c r="C515" s="29"/>
      <c r="D515" s="2"/>
      <c r="E515" s="4"/>
      <c r="F515" s="69" t="str">
        <f>IF(B515="","",IF(C515="F",INDEX(Barèmes!$A$4:$A$7,MATCH((YEAR($B515)),Barèmes!$B$4:$B$7,-1)),INDEX(Barèmes!$C$4:$C$7,MATCH((YEAR($B515)),Barèmes!$B$4:$B$7,-1))))</f>
        <v/>
      </c>
      <c r="G515" s="30"/>
      <c r="H515" s="28"/>
      <c r="I515" s="5"/>
      <c r="J515" s="27"/>
      <c r="K515" s="70" t="str">
        <f t="shared" si="7"/>
        <v/>
      </c>
    </row>
    <row r="516" spans="1:11" ht="15.75" x14ac:dyDescent="0.25">
      <c r="A516" s="31"/>
      <c r="B516" s="26"/>
      <c r="C516" s="29"/>
      <c r="D516" s="2"/>
      <c r="E516" s="4"/>
      <c r="F516" s="69" t="str">
        <f>IF(B516="","",IF(C516="F",INDEX(Barèmes!$A$4:$A$7,MATCH((YEAR($B516)),Barèmes!$B$4:$B$7,-1)),INDEX(Barèmes!$C$4:$C$7,MATCH((YEAR($B516)),Barèmes!$B$4:$B$7,-1))))</f>
        <v/>
      </c>
      <c r="G516" s="30"/>
      <c r="H516" s="28"/>
      <c r="I516" s="5"/>
      <c r="J516" s="27"/>
      <c r="K516" s="70" t="str">
        <f t="shared" ref="K516:K579" si="8">IF(F516="","",IF(AND(I516="oui",OR(G516="esp (15)",G516="chq (15)")),"oui (15)",IF(AND(I516="oui",OR(G516="esp (20)",G516="chq (20)")),"oui (20)",IF(AND(I516="oui",G516="Gratuité"),"Gratuité",IF(AND(I516="oui",OR(G516="esp (8)",G516="chq (8)")),"oui (8)","non")))))</f>
        <v/>
      </c>
    </row>
    <row r="517" spans="1:11" ht="15.75" x14ac:dyDescent="0.25">
      <c r="A517" s="31"/>
      <c r="B517" s="26"/>
      <c r="C517" s="29"/>
      <c r="D517" s="2"/>
      <c r="E517" s="4"/>
      <c r="F517" s="69" t="str">
        <f>IF(B517="","",IF(C517="F",INDEX(Barèmes!$A$4:$A$7,MATCH((YEAR($B517)),Barèmes!$B$4:$B$7,-1)),INDEX(Barèmes!$C$4:$C$7,MATCH((YEAR($B517)),Barèmes!$B$4:$B$7,-1))))</f>
        <v/>
      </c>
      <c r="G517" s="30"/>
      <c r="H517" s="28"/>
      <c r="I517" s="5"/>
      <c r="J517" s="27"/>
      <c r="K517" s="70" t="str">
        <f t="shared" si="8"/>
        <v/>
      </c>
    </row>
    <row r="518" spans="1:11" ht="15.75" x14ac:dyDescent="0.25">
      <c r="A518" s="31"/>
      <c r="B518" s="26"/>
      <c r="C518" s="29"/>
      <c r="D518" s="2"/>
      <c r="E518" s="4"/>
      <c r="F518" s="69" t="str">
        <f>IF(B518="","",IF(C518="F",INDEX(Barèmes!$A$4:$A$7,MATCH((YEAR($B518)),Barèmes!$B$4:$B$7,-1)),INDEX(Barèmes!$C$4:$C$7,MATCH((YEAR($B518)),Barèmes!$B$4:$B$7,-1))))</f>
        <v/>
      </c>
      <c r="G518" s="30"/>
      <c r="H518" s="28"/>
      <c r="I518" s="5"/>
      <c r="J518" s="27"/>
      <c r="K518" s="70" t="str">
        <f t="shared" si="8"/>
        <v/>
      </c>
    </row>
    <row r="519" spans="1:11" ht="15.75" x14ac:dyDescent="0.25">
      <c r="A519" s="31"/>
      <c r="B519" s="26"/>
      <c r="C519" s="29"/>
      <c r="D519" s="2"/>
      <c r="E519" s="4"/>
      <c r="F519" s="69" t="str">
        <f>IF(B519="","",IF(C519="F",INDEX(Barèmes!$A$4:$A$7,MATCH((YEAR($B519)),Barèmes!$B$4:$B$7,-1)),INDEX(Barèmes!$C$4:$C$7,MATCH((YEAR($B519)),Barèmes!$B$4:$B$7,-1))))</f>
        <v/>
      </c>
      <c r="G519" s="30"/>
      <c r="H519" s="28"/>
      <c r="I519" s="5"/>
      <c r="J519" s="27"/>
      <c r="K519" s="70" t="str">
        <f t="shared" si="8"/>
        <v/>
      </c>
    </row>
    <row r="520" spans="1:11" ht="15.75" x14ac:dyDescent="0.25">
      <c r="A520" s="31"/>
      <c r="B520" s="26"/>
      <c r="C520" s="29"/>
      <c r="D520" s="2"/>
      <c r="E520" s="4"/>
      <c r="F520" s="69" t="str">
        <f>IF(B520="","",IF(C520="F",INDEX(Barèmes!$A$4:$A$7,MATCH((YEAR($B520)),Barèmes!$B$4:$B$7,-1)),INDEX(Barèmes!$C$4:$C$7,MATCH((YEAR($B520)),Barèmes!$B$4:$B$7,-1))))</f>
        <v/>
      </c>
      <c r="G520" s="30"/>
      <c r="H520" s="28"/>
      <c r="I520" s="5"/>
      <c r="J520" s="27"/>
      <c r="K520" s="70" t="str">
        <f t="shared" si="8"/>
        <v/>
      </c>
    </row>
    <row r="521" spans="1:11" ht="15.75" x14ac:dyDescent="0.25">
      <c r="A521" s="31"/>
      <c r="B521" s="26"/>
      <c r="C521" s="29"/>
      <c r="D521" s="2"/>
      <c r="E521" s="4"/>
      <c r="F521" s="69" t="str">
        <f>IF(B521="","",IF(C521="F",INDEX(Barèmes!$A$4:$A$7,MATCH((YEAR($B521)),Barèmes!$B$4:$B$7,-1)),INDEX(Barèmes!$C$4:$C$7,MATCH((YEAR($B521)),Barèmes!$B$4:$B$7,-1))))</f>
        <v/>
      </c>
      <c r="G521" s="30"/>
      <c r="H521" s="28"/>
      <c r="I521" s="5"/>
      <c r="J521" s="27"/>
      <c r="K521" s="70" t="str">
        <f t="shared" si="8"/>
        <v/>
      </c>
    </row>
    <row r="522" spans="1:11" ht="15.75" x14ac:dyDescent="0.25">
      <c r="A522" s="31"/>
      <c r="B522" s="26"/>
      <c r="C522" s="29"/>
      <c r="D522" s="2"/>
      <c r="E522" s="4"/>
      <c r="F522" s="69" t="str">
        <f>IF(B522="","",IF(C522="F",INDEX(Barèmes!$A$4:$A$7,MATCH((YEAR($B522)),Barèmes!$B$4:$B$7,-1)),INDEX(Barèmes!$C$4:$C$7,MATCH((YEAR($B522)),Barèmes!$B$4:$B$7,-1))))</f>
        <v/>
      </c>
      <c r="G522" s="30"/>
      <c r="H522" s="28"/>
      <c r="I522" s="5"/>
      <c r="J522" s="27"/>
      <c r="K522" s="70" t="str">
        <f t="shared" si="8"/>
        <v/>
      </c>
    </row>
    <row r="523" spans="1:11" ht="15.75" x14ac:dyDescent="0.25">
      <c r="A523" s="31"/>
      <c r="B523" s="26"/>
      <c r="C523" s="29"/>
      <c r="D523" s="2"/>
      <c r="E523" s="4"/>
      <c r="F523" s="69" t="str">
        <f>IF(B523="","",IF(C523="F",INDEX(Barèmes!$A$4:$A$7,MATCH((YEAR($B523)),Barèmes!$B$4:$B$7,-1)),INDEX(Barèmes!$C$4:$C$7,MATCH((YEAR($B523)),Barèmes!$B$4:$B$7,-1))))</f>
        <v/>
      </c>
      <c r="G523" s="30"/>
      <c r="H523" s="28"/>
      <c r="I523" s="5"/>
      <c r="J523" s="27"/>
      <c r="K523" s="70" t="str">
        <f t="shared" si="8"/>
        <v/>
      </c>
    </row>
    <row r="524" spans="1:11" ht="15.75" x14ac:dyDescent="0.25">
      <c r="A524" s="31"/>
      <c r="B524" s="26"/>
      <c r="C524" s="29"/>
      <c r="D524" s="2"/>
      <c r="E524" s="4"/>
      <c r="F524" s="69" t="str">
        <f>IF(B524="","",IF(C524="F",INDEX(Barèmes!$A$4:$A$7,MATCH((YEAR($B524)),Barèmes!$B$4:$B$7,-1)),INDEX(Barèmes!$C$4:$C$7,MATCH((YEAR($B524)),Barèmes!$B$4:$B$7,-1))))</f>
        <v/>
      </c>
      <c r="G524" s="30"/>
      <c r="H524" s="28"/>
      <c r="I524" s="5"/>
      <c r="J524" s="27"/>
      <c r="K524" s="70" t="str">
        <f t="shared" si="8"/>
        <v/>
      </c>
    </row>
    <row r="525" spans="1:11" ht="15.75" x14ac:dyDescent="0.25">
      <c r="A525" s="31"/>
      <c r="B525" s="26"/>
      <c r="C525" s="29"/>
      <c r="D525" s="2"/>
      <c r="E525" s="4"/>
      <c r="F525" s="69" t="str">
        <f>IF(B525="","",IF(C525="F",INDEX(Barèmes!$A$4:$A$7,MATCH((YEAR($B525)),Barèmes!$B$4:$B$7,-1)),INDEX(Barèmes!$C$4:$C$7,MATCH((YEAR($B525)),Barèmes!$B$4:$B$7,-1))))</f>
        <v/>
      </c>
      <c r="G525" s="30"/>
      <c r="H525" s="28"/>
      <c r="I525" s="5"/>
      <c r="J525" s="27"/>
      <c r="K525" s="70" t="str">
        <f t="shared" si="8"/>
        <v/>
      </c>
    </row>
    <row r="526" spans="1:11" ht="15.75" x14ac:dyDescent="0.25">
      <c r="A526" s="31"/>
      <c r="B526" s="26"/>
      <c r="C526" s="29"/>
      <c r="D526" s="2"/>
      <c r="E526" s="4"/>
      <c r="F526" s="69" t="str">
        <f>IF(B526="","",IF(C526="F",INDEX(Barèmes!$A$4:$A$7,MATCH((YEAR($B526)),Barèmes!$B$4:$B$7,-1)),INDEX(Barèmes!$C$4:$C$7,MATCH((YEAR($B526)),Barèmes!$B$4:$B$7,-1))))</f>
        <v/>
      </c>
      <c r="G526" s="30"/>
      <c r="H526" s="28"/>
      <c r="I526" s="5"/>
      <c r="J526" s="27"/>
      <c r="K526" s="70" t="str">
        <f t="shared" si="8"/>
        <v/>
      </c>
    </row>
    <row r="527" spans="1:11" ht="15.75" x14ac:dyDescent="0.25">
      <c r="A527" s="31"/>
      <c r="B527" s="26"/>
      <c r="C527" s="29"/>
      <c r="D527" s="2"/>
      <c r="E527" s="4"/>
      <c r="F527" s="69" t="str">
        <f>IF(B527="","",IF(C527="F",INDEX(Barèmes!$A$4:$A$7,MATCH((YEAR($B527)),Barèmes!$B$4:$B$7,-1)),INDEX(Barèmes!$C$4:$C$7,MATCH((YEAR($B527)),Barèmes!$B$4:$B$7,-1))))</f>
        <v/>
      </c>
      <c r="G527" s="30"/>
      <c r="H527" s="28"/>
      <c r="I527" s="5"/>
      <c r="J527" s="27"/>
      <c r="K527" s="70" t="str">
        <f t="shared" si="8"/>
        <v/>
      </c>
    </row>
    <row r="528" spans="1:11" ht="15.75" x14ac:dyDescent="0.25">
      <c r="A528" s="31"/>
      <c r="B528" s="26"/>
      <c r="C528" s="29"/>
      <c r="D528" s="2"/>
      <c r="E528" s="4"/>
      <c r="F528" s="69" t="str">
        <f>IF(B528="","",IF(C528="F",INDEX(Barèmes!$A$4:$A$7,MATCH((YEAR($B528)),Barèmes!$B$4:$B$7,-1)),INDEX(Barèmes!$C$4:$C$7,MATCH((YEAR($B528)),Barèmes!$B$4:$B$7,-1))))</f>
        <v/>
      </c>
      <c r="G528" s="30"/>
      <c r="H528" s="28"/>
      <c r="I528" s="5"/>
      <c r="J528" s="27"/>
      <c r="K528" s="70" t="str">
        <f t="shared" si="8"/>
        <v/>
      </c>
    </row>
    <row r="529" spans="1:11" ht="15.75" x14ac:dyDescent="0.25">
      <c r="A529" s="31"/>
      <c r="B529" s="26"/>
      <c r="C529" s="29"/>
      <c r="D529" s="2"/>
      <c r="E529" s="4"/>
      <c r="F529" s="69" t="str">
        <f>IF(B529="","",IF(C529="F",INDEX(Barèmes!$A$4:$A$7,MATCH((YEAR($B529)),Barèmes!$B$4:$B$7,-1)),INDEX(Barèmes!$C$4:$C$7,MATCH((YEAR($B529)),Barèmes!$B$4:$B$7,-1))))</f>
        <v/>
      </c>
      <c r="G529" s="30"/>
      <c r="H529" s="28"/>
      <c r="I529" s="5"/>
      <c r="J529" s="27"/>
      <c r="K529" s="70" t="str">
        <f t="shared" si="8"/>
        <v/>
      </c>
    </row>
    <row r="530" spans="1:11" ht="15.75" x14ac:dyDescent="0.25">
      <c r="A530" s="31"/>
      <c r="B530" s="26"/>
      <c r="C530" s="29"/>
      <c r="D530" s="2"/>
      <c r="E530" s="4"/>
      <c r="F530" s="69" t="str">
        <f>IF(B530="","",IF(C530="F",INDEX(Barèmes!$A$4:$A$7,MATCH((YEAR($B530)),Barèmes!$B$4:$B$7,-1)),INDEX(Barèmes!$C$4:$C$7,MATCH((YEAR($B530)),Barèmes!$B$4:$B$7,-1))))</f>
        <v/>
      </c>
      <c r="G530" s="30"/>
      <c r="H530" s="28"/>
      <c r="I530" s="5"/>
      <c r="J530" s="27"/>
      <c r="K530" s="70" t="str">
        <f t="shared" si="8"/>
        <v/>
      </c>
    </row>
    <row r="531" spans="1:11" ht="15.75" x14ac:dyDescent="0.25">
      <c r="A531" s="31"/>
      <c r="B531" s="26"/>
      <c r="C531" s="29"/>
      <c r="D531" s="2"/>
      <c r="E531" s="4"/>
      <c r="F531" s="69" t="str">
        <f>IF(B531="","",IF(C531="F",INDEX(Barèmes!$A$4:$A$7,MATCH((YEAR($B531)),Barèmes!$B$4:$B$7,-1)),INDEX(Barèmes!$C$4:$C$7,MATCH((YEAR($B531)),Barèmes!$B$4:$B$7,-1))))</f>
        <v/>
      </c>
      <c r="G531" s="30"/>
      <c r="H531" s="28"/>
      <c r="I531" s="5"/>
      <c r="J531" s="27"/>
      <c r="K531" s="70" t="str">
        <f t="shared" si="8"/>
        <v/>
      </c>
    </row>
    <row r="532" spans="1:11" ht="15.75" x14ac:dyDescent="0.25">
      <c r="A532" s="31"/>
      <c r="B532" s="26"/>
      <c r="C532" s="29"/>
      <c r="D532" s="2"/>
      <c r="E532" s="4"/>
      <c r="F532" s="69" t="str">
        <f>IF(B532="","",IF(C532="F",INDEX(Barèmes!$A$4:$A$7,MATCH((YEAR($B532)),Barèmes!$B$4:$B$7,-1)),INDEX(Barèmes!$C$4:$C$7,MATCH((YEAR($B532)),Barèmes!$B$4:$B$7,-1))))</f>
        <v/>
      </c>
      <c r="G532" s="30"/>
      <c r="H532" s="28"/>
      <c r="I532" s="5"/>
      <c r="J532" s="27"/>
      <c r="K532" s="70" t="str">
        <f t="shared" si="8"/>
        <v/>
      </c>
    </row>
    <row r="533" spans="1:11" ht="15.75" x14ac:dyDescent="0.25">
      <c r="A533" s="31"/>
      <c r="B533" s="26"/>
      <c r="C533" s="29"/>
      <c r="D533" s="2"/>
      <c r="E533" s="4"/>
      <c r="F533" s="69" t="str">
        <f>IF(B533="","",IF(C533="F",INDEX(Barèmes!$A$4:$A$7,MATCH((YEAR($B533)),Barèmes!$B$4:$B$7,-1)),INDEX(Barèmes!$C$4:$C$7,MATCH((YEAR($B533)),Barèmes!$B$4:$B$7,-1))))</f>
        <v/>
      </c>
      <c r="G533" s="30"/>
      <c r="H533" s="28"/>
      <c r="I533" s="5"/>
      <c r="J533" s="27"/>
      <c r="K533" s="70" t="str">
        <f t="shared" si="8"/>
        <v/>
      </c>
    </row>
    <row r="534" spans="1:11" ht="15.75" x14ac:dyDescent="0.25">
      <c r="A534" s="31"/>
      <c r="B534" s="26"/>
      <c r="C534" s="29"/>
      <c r="D534" s="2"/>
      <c r="E534" s="4"/>
      <c r="F534" s="69" t="str">
        <f>IF(B534="","",IF(C534="F",INDEX(Barèmes!$A$4:$A$7,MATCH((YEAR($B534)),Barèmes!$B$4:$B$7,-1)),INDEX(Barèmes!$C$4:$C$7,MATCH((YEAR($B534)),Barèmes!$B$4:$B$7,-1))))</f>
        <v/>
      </c>
      <c r="G534" s="30"/>
      <c r="H534" s="28"/>
      <c r="I534" s="5"/>
      <c r="J534" s="27"/>
      <c r="K534" s="70" t="str">
        <f t="shared" si="8"/>
        <v/>
      </c>
    </row>
    <row r="535" spans="1:11" ht="15.75" x14ac:dyDescent="0.25">
      <c r="A535" s="31"/>
      <c r="B535" s="26"/>
      <c r="C535" s="29"/>
      <c r="D535" s="2"/>
      <c r="E535" s="4"/>
      <c r="F535" s="69" t="str">
        <f>IF(B535="","",IF(C535="F",INDEX(Barèmes!$A$4:$A$7,MATCH((YEAR($B535)),Barèmes!$B$4:$B$7,-1)),INDEX(Barèmes!$C$4:$C$7,MATCH((YEAR($B535)),Barèmes!$B$4:$B$7,-1))))</f>
        <v/>
      </c>
      <c r="G535" s="30"/>
      <c r="H535" s="28"/>
      <c r="I535" s="5"/>
      <c r="J535" s="27"/>
      <c r="K535" s="70" t="str">
        <f t="shared" si="8"/>
        <v/>
      </c>
    </row>
    <row r="536" spans="1:11" ht="15.75" x14ac:dyDescent="0.25">
      <c r="A536" s="31"/>
      <c r="B536" s="26"/>
      <c r="C536" s="29"/>
      <c r="D536" s="2"/>
      <c r="E536" s="4"/>
      <c r="F536" s="69" t="str">
        <f>IF(B536="","",IF(C536="F",INDEX(Barèmes!$A$4:$A$7,MATCH((YEAR($B536)),Barèmes!$B$4:$B$7,-1)),INDEX(Barèmes!$C$4:$C$7,MATCH((YEAR($B536)),Barèmes!$B$4:$B$7,-1))))</f>
        <v/>
      </c>
      <c r="G536" s="30"/>
      <c r="H536" s="28"/>
      <c r="I536" s="5"/>
      <c r="J536" s="27"/>
      <c r="K536" s="70" t="str">
        <f t="shared" si="8"/>
        <v/>
      </c>
    </row>
    <row r="537" spans="1:11" ht="15.75" x14ac:dyDescent="0.25">
      <c r="A537" s="31"/>
      <c r="B537" s="26"/>
      <c r="C537" s="29"/>
      <c r="D537" s="2"/>
      <c r="E537" s="4"/>
      <c r="F537" s="69" t="str">
        <f>IF(B537="","",IF(C537="F",INDEX(Barèmes!$A$4:$A$7,MATCH((YEAR($B537)),Barèmes!$B$4:$B$7,-1)),INDEX(Barèmes!$C$4:$C$7,MATCH((YEAR($B537)),Barèmes!$B$4:$B$7,-1))))</f>
        <v/>
      </c>
      <c r="G537" s="30"/>
      <c r="H537" s="28"/>
      <c r="I537" s="5"/>
      <c r="J537" s="27"/>
      <c r="K537" s="70" t="str">
        <f t="shared" si="8"/>
        <v/>
      </c>
    </row>
    <row r="538" spans="1:11" ht="15.75" x14ac:dyDescent="0.25">
      <c r="A538" s="31"/>
      <c r="B538" s="26"/>
      <c r="C538" s="29"/>
      <c r="D538" s="2"/>
      <c r="E538" s="4"/>
      <c r="F538" s="69" t="str">
        <f>IF(B538="","",IF(C538="F",INDEX(Barèmes!$A$4:$A$7,MATCH((YEAR($B538)),Barèmes!$B$4:$B$7,-1)),INDEX(Barèmes!$C$4:$C$7,MATCH((YEAR($B538)),Barèmes!$B$4:$B$7,-1))))</f>
        <v/>
      </c>
      <c r="G538" s="30"/>
      <c r="H538" s="28"/>
      <c r="I538" s="5"/>
      <c r="J538" s="27"/>
      <c r="K538" s="70" t="str">
        <f t="shared" si="8"/>
        <v/>
      </c>
    </row>
    <row r="539" spans="1:11" ht="15.75" x14ac:dyDescent="0.25">
      <c r="A539" s="31"/>
      <c r="B539" s="26"/>
      <c r="C539" s="29"/>
      <c r="D539" s="2"/>
      <c r="E539" s="4"/>
      <c r="F539" s="69" t="str">
        <f>IF(B539="","",IF(C539="F",INDEX(Barèmes!$A$4:$A$7,MATCH((YEAR($B539)),Barèmes!$B$4:$B$7,-1)),INDEX(Barèmes!$C$4:$C$7,MATCH((YEAR($B539)),Barèmes!$B$4:$B$7,-1))))</f>
        <v/>
      </c>
      <c r="G539" s="30"/>
      <c r="H539" s="28"/>
      <c r="I539" s="5"/>
      <c r="J539" s="27"/>
      <c r="K539" s="70" t="str">
        <f t="shared" si="8"/>
        <v/>
      </c>
    </row>
    <row r="540" spans="1:11" ht="15.75" x14ac:dyDescent="0.25">
      <c r="A540" s="31"/>
      <c r="B540" s="26"/>
      <c r="C540" s="29"/>
      <c r="D540" s="2"/>
      <c r="E540" s="4"/>
      <c r="F540" s="69" t="str">
        <f>IF(B540="","",IF(C540="F",INDEX(Barèmes!$A$4:$A$7,MATCH((YEAR($B540)),Barèmes!$B$4:$B$7,-1)),INDEX(Barèmes!$C$4:$C$7,MATCH((YEAR($B540)),Barèmes!$B$4:$B$7,-1))))</f>
        <v/>
      </c>
      <c r="G540" s="30"/>
      <c r="H540" s="28"/>
      <c r="I540" s="5"/>
      <c r="J540" s="27"/>
      <c r="K540" s="70" t="str">
        <f t="shared" si="8"/>
        <v/>
      </c>
    </row>
    <row r="541" spans="1:11" ht="15.75" x14ac:dyDescent="0.25">
      <c r="A541" s="31"/>
      <c r="B541" s="26"/>
      <c r="C541" s="29"/>
      <c r="D541" s="2"/>
      <c r="E541" s="4"/>
      <c r="F541" s="69" t="str">
        <f>IF(B541="","",IF(C541="F",INDEX(Barèmes!$A$4:$A$7,MATCH((YEAR($B541)),Barèmes!$B$4:$B$7,-1)),INDEX(Barèmes!$C$4:$C$7,MATCH((YEAR($B541)),Barèmes!$B$4:$B$7,-1))))</f>
        <v/>
      </c>
      <c r="G541" s="30"/>
      <c r="H541" s="28"/>
      <c r="I541" s="5"/>
      <c r="J541" s="27"/>
      <c r="K541" s="70" t="str">
        <f t="shared" si="8"/>
        <v/>
      </c>
    </row>
    <row r="542" spans="1:11" ht="15.75" x14ac:dyDescent="0.25">
      <c r="A542" s="31"/>
      <c r="B542" s="26"/>
      <c r="C542" s="29"/>
      <c r="D542" s="2"/>
      <c r="E542" s="4"/>
      <c r="F542" s="69" t="str">
        <f>IF(B542="","",IF(C542="F",INDEX(Barèmes!$A$4:$A$7,MATCH((YEAR($B542)),Barèmes!$B$4:$B$7,-1)),INDEX(Barèmes!$C$4:$C$7,MATCH((YEAR($B542)),Barèmes!$B$4:$B$7,-1))))</f>
        <v/>
      </c>
      <c r="G542" s="30"/>
      <c r="H542" s="28"/>
      <c r="I542" s="5"/>
      <c r="J542" s="27"/>
      <c r="K542" s="70" t="str">
        <f t="shared" si="8"/>
        <v/>
      </c>
    </row>
    <row r="543" spans="1:11" ht="15.75" x14ac:dyDescent="0.25">
      <c r="A543" s="31"/>
      <c r="B543" s="26"/>
      <c r="C543" s="29"/>
      <c r="D543" s="2"/>
      <c r="E543" s="4"/>
      <c r="F543" s="69" t="str">
        <f>IF(B543="","",IF(C543="F",INDEX(Barèmes!$A$4:$A$7,MATCH((YEAR($B543)),Barèmes!$B$4:$B$7,-1)),INDEX(Barèmes!$C$4:$C$7,MATCH((YEAR($B543)),Barèmes!$B$4:$B$7,-1))))</f>
        <v/>
      </c>
      <c r="G543" s="30"/>
      <c r="H543" s="28"/>
      <c r="I543" s="5"/>
      <c r="J543" s="27"/>
      <c r="K543" s="70" t="str">
        <f t="shared" si="8"/>
        <v/>
      </c>
    </row>
    <row r="544" spans="1:11" ht="15.75" x14ac:dyDescent="0.25">
      <c r="A544" s="31"/>
      <c r="B544" s="26"/>
      <c r="C544" s="29"/>
      <c r="D544" s="2"/>
      <c r="E544" s="4"/>
      <c r="F544" s="69" t="str">
        <f>IF(B544="","",IF(C544="F",INDEX(Barèmes!$A$4:$A$7,MATCH((YEAR($B544)),Barèmes!$B$4:$B$7,-1)),INDEX(Barèmes!$C$4:$C$7,MATCH((YEAR($B544)),Barèmes!$B$4:$B$7,-1))))</f>
        <v/>
      </c>
      <c r="G544" s="30"/>
      <c r="H544" s="28"/>
      <c r="I544" s="5"/>
      <c r="J544" s="27"/>
      <c r="K544" s="70" t="str">
        <f t="shared" si="8"/>
        <v/>
      </c>
    </row>
    <row r="545" spans="1:11" ht="15.75" x14ac:dyDescent="0.25">
      <c r="A545" s="31"/>
      <c r="B545" s="26"/>
      <c r="C545" s="29"/>
      <c r="D545" s="2"/>
      <c r="E545" s="4"/>
      <c r="F545" s="69" t="str">
        <f>IF(B545="","",IF(C545="F",INDEX(Barèmes!$A$4:$A$7,MATCH((YEAR($B545)),Barèmes!$B$4:$B$7,-1)),INDEX(Barèmes!$C$4:$C$7,MATCH((YEAR($B545)),Barèmes!$B$4:$B$7,-1))))</f>
        <v/>
      </c>
      <c r="G545" s="30"/>
      <c r="H545" s="28"/>
      <c r="I545" s="5"/>
      <c r="J545" s="27"/>
      <c r="K545" s="70" t="str">
        <f t="shared" si="8"/>
        <v/>
      </c>
    </row>
    <row r="546" spans="1:11" ht="15.75" x14ac:dyDescent="0.25">
      <c r="A546" s="31"/>
      <c r="B546" s="26"/>
      <c r="C546" s="29"/>
      <c r="D546" s="2"/>
      <c r="E546" s="4"/>
      <c r="F546" s="69" t="str">
        <f>IF(B546="","",IF(C546="F",INDEX(Barèmes!$A$4:$A$7,MATCH((YEAR($B546)),Barèmes!$B$4:$B$7,-1)),INDEX(Barèmes!$C$4:$C$7,MATCH((YEAR($B546)),Barèmes!$B$4:$B$7,-1))))</f>
        <v/>
      </c>
      <c r="G546" s="30"/>
      <c r="H546" s="28"/>
      <c r="I546" s="5"/>
      <c r="J546" s="27"/>
      <c r="K546" s="70" t="str">
        <f t="shared" si="8"/>
        <v/>
      </c>
    </row>
    <row r="547" spans="1:11" ht="15.75" x14ac:dyDescent="0.25">
      <c r="A547" s="31"/>
      <c r="B547" s="26"/>
      <c r="C547" s="29"/>
      <c r="D547" s="2"/>
      <c r="E547" s="4"/>
      <c r="F547" s="69" t="str">
        <f>IF(B547="","",IF(C547="F",INDEX(Barèmes!$A$4:$A$7,MATCH((YEAR($B547)),Barèmes!$B$4:$B$7,-1)),INDEX(Barèmes!$C$4:$C$7,MATCH((YEAR($B547)),Barèmes!$B$4:$B$7,-1))))</f>
        <v/>
      </c>
      <c r="G547" s="30"/>
      <c r="H547" s="28"/>
      <c r="I547" s="5"/>
      <c r="J547" s="27"/>
      <c r="K547" s="70" t="str">
        <f t="shared" si="8"/>
        <v/>
      </c>
    </row>
    <row r="548" spans="1:11" ht="15.75" x14ac:dyDescent="0.25">
      <c r="A548" s="31"/>
      <c r="B548" s="26"/>
      <c r="C548" s="29"/>
      <c r="D548" s="2"/>
      <c r="E548" s="4"/>
      <c r="F548" s="69" t="str">
        <f>IF(B548="","",IF(C548="F",INDEX(Barèmes!$A$4:$A$7,MATCH((YEAR($B548)),Barèmes!$B$4:$B$7,-1)),INDEX(Barèmes!$C$4:$C$7,MATCH((YEAR($B548)),Barèmes!$B$4:$B$7,-1))))</f>
        <v/>
      </c>
      <c r="G548" s="30"/>
      <c r="H548" s="28"/>
      <c r="I548" s="5"/>
      <c r="J548" s="27"/>
      <c r="K548" s="70" t="str">
        <f t="shared" si="8"/>
        <v/>
      </c>
    </row>
    <row r="549" spans="1:11" ht="15.75" x14ac:dyDescent="0.25">
      <c r="A549" s="31"/>
      <c r="B549" s="26"/>
      <c r="C549" s="29"/>
      <c r="D549" s="2"/>
      <c r="E549" s="4"/>
      <c r="F549" s="69" t="str">
        <f>IF(B549="","",IF(C549="F",INDEX(Barèmes!$A$4:$A$7,MATCH((YEAR($B549)),Barèmes!$B$4:$B$7,-1)),INDEX(Barèmes!$C$4:$C$7,MATCH((YEAR($B549)),Barèmes!$B$4:$B$7,-1))))</f>
        <v/>
      </c>
      <c r="G549" s="30"/>
      <c r="H549" s="28"/>
      <c r="I549" s="5"/>
      <c r="J549" s="27"/>
      <c r="K549" s="70" t="str">
        <f t="shared" si="8"/>
        <v/>
      </c>
    </row>
    <row r="550" spans="1:11" ht="15.75" x14ac:dyDescent="0.25">
      <c r="A550" s="31"/>
      <c r="B550" s="26"/>
      <c r="C550" s="29"/>
      <c r="D550" s="2"/>
      <c r="E550" s="4"/>
      <c r="F550" s="69" t="str">
        <f>IF(B550="","",IF(C550="F",INDEX(Barèmes!$A$4:$A$7,MATCH((YEAR($B550)),Barèmes!$B$4:$B$7,-1)),INDEX(Barèmes!$C$4:$C$7,MATCH((YEAR($B550)),Barèmes!$B$4:$B$7,-1))))</f>
        <v/>
      </c>
      <c r="G550" s="30"/>
      <c r="H550" s="28"/>
      <c r="I550" s="5"/>
      <c r="J550" s="27"/>
      <c r="K550" s="70" t="str">
        <f t="shared" si="8"/>
        <v/>
      </c>
    </row>
    <row r="551" spans="1:11" ht="15.75" x14ac:dyDescent="0.25">
      <c r="A551" s="31"/>
      <c r="B551" s="26"/>
      <c r="C551" s="29"/>
      <c r="D551" s="2"/>
      <c r="E551" s="4"/>
      <c r="F551" s="69" t="str">
        <f>IF(B551="","",IF(C551="F",INDEX(Barèmes!$A$4:$A$7,MATCH((YEAR($B551)),Barèmes!$B$4:$B$7,-1)),INDEX(Barèmes!$C$4:$C$7,MATCH((YEAR($B551)),Barèmes!$B$4:$B$7,-1))))</f>
        <v/>
      </c>
      <c r="G551" s="30"/>
      <c r="H551" s="28"/>
      <c r="I551" s="5"/>
      <c r="J551" s="27"/>
      <c r="K551" s="70" t="str">
        <f t="shared" si="8"/>
        <v/>
      </c>
    </row>
    <row r="552" spans="1:11" ht="15.75" x14ac:dyDescent="0.25">
      <c r="A552" s="31"/>
      <c r="B552" s="26"/>
      <c r="C552" s="29"/>
      <c r="D552" s="2"/>
      <c r="E552" s="4"/>
      <c r="F552" s="69" t="str">
        <f>IF(B552="","",IF(C552="F",INDEX(Barèmes!$A$4:$A$7,MATCH((YEAR($B552)),Barèmes!$B$4:$B$7,-1)),INDEX(Barèmes!$C$4:$C$7,MATCH((YEAR($B552)),Barèmes!$B$4:$B$7,-1))))</f>
        <v/>
      </c>
      <c r="G552" s="30"/>
      <c r="H552" s="28"/>
      <c r="I552" s="5"/>
      <c r="J552" s="27"/>
      <c r="K552" s="70" t="str">
        <f t="shared" si="8"/>
        <v/>
      </c>
    </row>
    <row r="553" spans="1:11" ht="15.75" x14ac:dyDescent="0.25">
      <c r="A553" s="31"/>
      <c r="B553" s="26"/>
      <c r="C553" s="29"/>
      <c r="D553" s="2"/>
      <c r="E553" s="4"/>
      <c r="F553" s="69" t="str">
        <f>IF(B553="","",IF(C553="F",INDEX(Barèmes!$A$4:$A$7,MATCH((YEAR($B553)),Barèmes!$B$4:$B$7,-1)),INDEX(Barèmes!$C$4:$C$7,MATCH((YEAR($B553)),Barèmes!$B$4:$B$7,-1))))</f>
        <v/>
      </c>
      <c r="G553" s="30"/>
      <c r="H553" s="28"/>
      <c r="I553" s="5"/>
      <c r="J553" s="27"/>
      <c r="K553" s="70" t="str">
        <f t="shared" si="8"/>
        <v/>
      </c>
    </row>
    <row r="554" spans="1:11" ht="15.75" x14ac:dyDescent="0.25">
      <c r="A554" s="31"/>
      <c r="B554" s="26"/>
      <c r="C554" s="29"/>
      <c r="D554" s="2"/>
      <c r="E554" s="4"/>
      <c r="F554" s="69" t="str">
        <f>IF(B554="","",IF(C554="F",INDEX(Barèmes!$A$4:$A$7,MATCH((YEAR($B554)),Barèmes!$B$4:$B$7,-1)),INDEX(Barèmes!$C$4:$C$7,MATCH((YEAR($B554)),Barèmes!$B$4:$B$7,-1))))</f>
        <v/>
      </c>
      <c r="G554" s="30"/>
      <c r="H554" s="28"/>
      <c r="I554" s="5"/>
      <c r="J554" s="27"/>
      <c r="K554" s="70" t="str">
        <f t="shared" si="8"/>
        <v/>
      </c>
    </row>
    <row r="555" spans="1:11" ht="15.75" x14ac:dyDescent="0.25">
      <c r="A555" s="31"/>
      <c r="B555" s="26"/>
      <c r="C555" s="29"/>
      <c r="D555" s="2"/>
      <c r="E555" s="4"/>
      <c r="F555" s="69" t="str">
        <f>IF(B555="","",IF(C555="F",INDEX(Barèmes!$A$4:$A$7,MATCH((YEAR($B555)),Barèmes!$B$4:$B$7,-1)),INDEX(Barèmes!$C$4:$C$7,MATCH((YEAR($B555)),Barèmes!$B$4:$B$7,-1))))</f>
        <v/>
      </c>
      <c r="G555" s="30"/>
      <c r="H555" s="28"/>
      <c r="I555" s="5"/>
      <c r="J555" s="27"/>
      <c r="K555" s="70" t="str">
        <f t="shared" si="8"/>
        <v/>
      </c>
    </row>
    <row r="556" spans="1:11" ht="15.75" x14ac:dyDescent="0.25">
      <c r="A556" s="31"/>
      <c r="B556" s="26"/>
      <c r="C556" s="29"/>
      <c r="D556" s="2"/>
      <c r="E556" s="4"/>
      <c r="F556" s="69" t="str">
        <f>IF(B556="","",IF(C556="F",INDEX(Barèmes!$A$4:$A$7,MATCH((YEAR($B556)),Barèmes!$B$4:$B$7,-1)),INDEX(Barèmes!$C$4:$C$7,MATCH((YEAR($B556)),Barèmes!$B$4:$B$7,-1))))</f>
        <v/>
      </c>
      <c r="G556" s="30"/>
      <c r="H556" s="28"/>
      <c r="I556" s="5"/>
      <c r="J556" s="27"/>
      <c r="K556" s="70" t="str">
        <f t="shared" si="8"/>
        <v/>
      </c>
    </row>
    <row r="557" spans="1:11" ht="15.75" x14ac:dyDescent="0.25">
      <c r="A557" s="31"/>
      <c r="B557" s="26"/>
      <c r="C557" s="29"/>
      <c r="D557" s="2"/>
      <c r="E557" s="4"/>
      <c r="F557" s="69" t="str">
        <f>IF(B557="","",IF(C557="F",INDEX(Barèmes!$A$4:$A$7,MATCH((YEAR($B557)),Barèmes!$B$4:$B$7,-1)),INDEX(Barèmes!$C$4:$C$7,MATCH((YEAR($B557)),Barèmes!$B$4:$B$7,-1))))</f>
        <v/>
      </c>
      <c r="G557" s="30"/>
      <c r="H557" s="28"/>
      <c r="I557" s="5"/>
      <c r="J557" s="27"/>
      <c r="K557" s="70" t="str">
        <f t="shared" si="8"/>
        <v/>
      </c>
    </row>
    <row r="558" spans="1:11" ht="15.75" x14ac:dyDescent="0.25">
      <c r="A558" s="31"/>
      <c r="B558" s="26"/>
      <c r="C558" s="29"/>
      <c r="D558" s="2"/>
      <c r="E558" s="4"/>
      <c r="F558" s="69" t="str">
        <f>IF(B558="","",IF(C558="F",INDEX(Barèmes!$A$4:$A$7,MATCH((YEAR($B558)),Barèmes!$B$4:$B$7,-1)),INDEX(Barèmes!$C$4:$C$7,MATCH((YEAR($B558)),Barèmes!$B$4:$B$7,-1))))</f>
        <v/>
      </c>
      <c r="G558" s="30"/>
      <c r="H558" s="28"/>
      <c r="I558" s="5"/>
      <c r="J558" s="27"/>
      <c r="K558" s="70" t="str">
        <f t="shared" si="8"/>
        <v/>
      </c>
    </row>
    <row r="559" spans="1:11" ht="15.75" x14ac:dyDescent="0.25">
      <c r="A559" s="31"/>
      <c r="B559" s="26"/>
      <c r="C559" s="29"/>
      <c r="D559" s="2"/>
      <c r="E559" s="4"/>
      <c r="F559" s="69" t="str">
        <f>IF(B559="","",IF(C559="F",INDEX(Barèmes!$A$4:$A$7,MATCH((YEAR($B559)),Barèmes!$B$4:$B$7,-1)),INDEX(Barèmes!$C$4:$C$7,MATCH((YEAR($B559)),Barèmes!$B$4:$B$7,-1))))</f>
        <v/>
      </c>
      <c r="G559" s="30"/>
      <c r="H559" s="28"/>
      <c r="I559" s="5"/>
      <c r="J559" s="27"/>
      <c r="K559" s="70" t="str">
        <f t="shared" si="8"/>
        <v/>
      </c>
    </row>
    <row r="560" spans="1:11" ht="15.75" x14ac:dyDescent="0.25">
      <c r="A560" s="31"/>
      <c r="B560" s="26"/>
      <c r="C560" s="29"/>
      <c r="D560" s="2"/>
      <c r="E560" s="4"/>
      <c r="F560" s="69" t="str">
        <f>IF(B560="","",IF(C560="F",INDEX(Barèmes!$A$4:$A$7,MATCH((YEAR($B560)),Barèmes!$B$4:$B$7,-1)),INDEX(Barèmes!$C$4:$C$7,MATCH((YEAR($B560)),Barèmes!$B$4:$B$7,-1))))</f>
        <v/>
      </c>
      <c r="G560" s="30"/>
      <c r="H560" s="28"/>
      <c r="I560" s="5"/>
      <c r="J560" s="27"/>
      <c r="K560" s="70" t="str">
        <f t="shared" si="8"/>
        <v/>
      </c>
    </row>
    <row r="561" spans="1:11" ht="15.75" x14ac:dyDescent="0.25">
      <c r="A561" s="31"/>
      <c r="B561" s="26"/>
      <c r="C561" s="29"/>
      <c r="D561" s="2"/>
      <c r="E561" s="4"/>
      <c r="F561" s="69" t="str">
        <f>IF(B561="","",IF(C561="F",INDEX(Barèmes!$A$4:$A$7,MATCH((YEAR($B561)),Barèmes!$B$4:$B$7,-1)),INDEX(Barèmes!$C$4:$C$7,MATCH((YEAR($B561)),Barèmes!$B$4:$B$7,-1))))</f>
        <v/>
      </c>
      <c r="G561" s="30"/>
      <c r="H561" s="28"/>
      <c r="I561" s="5"/>
      <c r="J561" s="27"/>
      <c r="K561" s="70" t="str">
        <f t="shared" si="8"/>
        <v/>
      </c>
    </row>
    <row r="562" spans="1:11" ht="15.75" x14ac:dyDescent="0.25">
      <c r="A562" s="31"/>
      <c r="B562" s="26"/>
      <c r="C562" s="29"/>
      <c r="D562" s="2"/>
      <c r="E562" s="4"/>
      <c r="F562" s="69" t="str">
        <f>IF(B562="","",IF(C562="F",INDEX(Barèmes!$A$4:$A$7,MATCH((YEAR($B562)),Barèmes!$B$4:$B$7,-1)),INDEX(Barèmes!$C$4:$C$7,MATCH((YEAR($B562)),Barèmes!$B$4:$B$7,-1))))</f>
        <v/>
      </c>
      <c r="G562" s="30"/>
      <c r="H562" s="28"/>
      <c r="I562" s="5"/>
      <c r="J562" s="27"/>
      <c r="K562" s="70" t="str">
        <f t="shared" si="8"/>
        <v/>
      </c>
    </row>
    <row r="563" spans="1:11" ht="15.75" x14ac:dyDescent="0.25">
      <c r="A563" s="31"/>
      <c r="B563" s="26"/>
      <c r="C563" s="29"/>
      <c r="D563" s="2"/>
      <c r="E563" s="4"/>
      <c r="F563" s="69" t="str">
        <f>IF(B563="","",IF(C563="F",INDEX(Barèmes!$A$4:$A$7,MATCH((YEAR($B563)),Barèmes!$B$4:$B$7,-1)),INDEX(Barèmes!$C$4:$C$7,MATCH((YEAR($B563)),Barèmes!$B$4:$B$7,-1))))</f>
        <v/>
      </c>
      <c r="G563" s="30"/>
      <c r="H563" s="28"/>
      <c r="I563" s="5"/>
      <c r="J563" s="27"/>
      <c r="K563" s="70" t="str">
        <f t="shared" si="8"/>
        <v/>
      </c>
    </row>
    <row r="564" spans="1:11" ht="15.75" x14ac:dyDescent="0.25">
      <c r="A564" s="31"/>
      <c r="B564" s="26"/>
      <c r="C564" s="29"/>
      <c r="D564" s="2"/>
      <c r="E564" s="4"/>
      <c r="F564" s="69" t="str">
        <f>IF(B564="","",IF(C564="F",INDEX(Barèmes!$A$4:$A$7,MATCH((YEAR($B564)),Barèmes!$B$4:$B$7,-1)),INDEX(Barèmes!$C$4:$C$7,MATCH((YEAR($B564)),Barèmes!$B$4:$B$7,-1))))</f>
        <v/>
      </c>
      <c r="G564" s="30"/>
      <c r="H564" s="28"/>
      <c r="I564" s="5"/>
      <c r="J564" s="27"/>
      <c r="K564" s="70" t="str">
        <f t="shared" si="8"/>
        <v/>
      </c>
    </row>
    <row r="565" spans="1:11" ht="15.75" x14ac:dyDescent="0.25">
      <c r="A565" s="31"/>
      <c r="B565" s="26"/>
      <c r="C565" s="29"/>
      <c r="D565" s="2"/>
      <c r="E565" s="4"/>
      <c r="F565" s="69" t="str">
        <f>IF(B565="","",IF(C565="F",INDEX(Barèmes!$A$4:$A$7,MATCH((YEAR($B565)),Barèmes!$B$4:$B$7,-1)),INDEX(Barèmes!$C$4:$C$7,MATCH((YEAR($B565)),Barèmes!$B$4:$B$7,-1))))</f>
        <v/>
      </c>
      <c r="G565" s="30"/>
      <c r="H565" s="28"/>
      <c r="I565" s="5"/>
      <c r="J565" s="27"/>
      <c r="K565" s="70" t="str">
        <f t="shared" si="8"/>
        <v/>
      </c>
    </row>
    <row r="566" spans="1:11" ht="15.75" x14ac:dyDescent="0.25">
      <c r="A566" s="31"/>
      <c r="B566" s="26"/>
      <c r="C566" s="29"/>
      <c r="D566" s="2"/>
      <c r="E566" s="4"/>
      <c r="F566" s="69" t="str">
        <f>IF(B566="","",IF(C566="F",INDEX(Barèmes!$A$4:$A$7,MATCH((YEAR($B566)),Barèmes!$B$4:$B$7,-1)),INDEX(Barèmes!$C$4:$C$7,MATCH((YEAR($B566)),Barèmes!$B$4:$B$7,-1))))</f>
        <v/>
      </c>
      <c r="G566" s="30"/>
      <c r="H566" s="28"/>
      <c r="I566" s="5"/>
      <c r="J566" s="27"/>
      <c r="K566" s="70" t="str">
        <f t="shared" si="8"/>
        <v/>
      </c>
    </row>
    <row r="567" spans="1:11" ht="15.75" x14ac:dyDescent="0.25">
      <c r="A567" s="31"/>
      <c r="B567" s="26"/>
      <c r="C567" s="29"/>
      <c r="D567" s="2"/>
      <c r="E567" s="4"/>
      <c r="F567" s="69" t="str">
        <f>IF(B567="","",IF(C567="F",INDEX(Barèmes!$A$4:$A$7,MATCH((YEAR($B567)),Barèmes!$B$4:$B$7,-1)),INDEX(Barèmes!$C$4:$C$7,MATCH((YEAR($B567)),Barèmes!$B$4:$B$7,-1))))</f>
        <v/>
      </c>
      <c r="G567" s="30"/>
      <c r="H567" s="28"/>
      <c r="I567" s="5"/>
      <c r="J567" s="27"/>
      <c r="K567" s="70" t="str">
        <f t="shared" si="8"/>
        <v/>
      </c>
    </row>
    <row r="568" spans="1:11" ht="15.75" x14ac:dyDescent="0.25">
      <c r="A568" s="31"/>
      <c r="B568" s="26"/>
      <c r="C568" s="29"/>
      <c r="D568" s="2"/>
      <c r="E568" s="4"/>
      <c r="F568" s="69" t="str">
        <f>IF(B568="","",IF(C568="F",INDEX(Barèmes!$A$4:$A$7,MATCH((YEAR($B568)),Barèmes!$B$4:$B$7,-1)),INDEX(Barèmes!$C$4:$C$7,MATCH((YEAR($B568)),Barèmes!$B$4:$B$7,-1))))</f>
        <v/>
      </c>
      <c r="G568" s="30"/>
      <c r="H568" s="28"/>
      <c r="I568" s="5"/>
      <c r="J568" s="27"/>
      <c r="K568" s="70" t="str">
        <f t="shared" si="8"/>
        <v/>
      </c>
    </row>
    <row r="569" spans="1:11" ht="15.75" x14ac:dyDescent="0.25">
      <c r="A569" s="31"/>
      <c r="B569" s="26"/>
      <c r="C569" s="29"/>
      <c r="D569" s="2"/>
      <c r="E569" s="4"/>
      <c r="F569" s="69" t="str">
        <f>IF(B569="","",IF(C569="F",INDEX(Barèmes!$A$4:$A$7,MATCH((YEAR($B569)),Barèmes!$B$4:$B$7,-1)),INDEX(Barèmes!$C$4:$C$7,MATCH((YEAR($B569)),Barèmes!$B$4:$B$7,-1))))</f>
        <v/>
      </c>
      <c r="G569" s="30"/>
      <c r="H569" s="28"/>
      <c r="I569" s="5"/>
      <c r="J569" s="27"/>
      <c r="K569" s="70" t="str">
        <f t="shared" si="8"/>
        <v/>
      </c>
    </row>
    <row r="570" spans="1:11" ht="15.75" x14ac:dyDescent="0.25">
      <c r="A570" s="31"/>
      <c r="B570" s="26"/>
      <c r="C570" s="29"/>
      <c r="D570" s="2"/>
      <c r="E570" s="4"/>
      <c r="F570" s="69" t="str">
        <f>IF(B570="","",IF(C570="F",INDEX(Barèmes!$A$4:$A$7,MATCH((YEAR($B570)),Barèmes!$B$4:$B$7,-1)),INDEX(Barèmes!$C$4:$C$7,MATCH((YEAR($B570)),Barèmes!$B$4:$B$7,-1))))</f>
        <v/>
      </c>
      <c r="G570" s="30"/>
      <c r="H570" s="28"/>
      <c r="I570" s="5"/>
      <c r="J570" s="27"/>
      <c r="K570" s="70" t="str">
        <f t="shared" si="8"/>
        <v/>
      </c>
    </row>
    <row r="571" spans="1:11" ht="15.75" x14ac:dyDescent="0.25">
      <c r="A571" s="31"/>
      <c r="B571" s="26"/>
      <c r="C571" s="29"/>
      <c r="D571" s="2"/>
      <c r="E571" s="4"/>
      <c r="F571" s="69" t="str">
        <f>IF(B571="","",IF(C571="F",INDEX(Barèmes!$A$4:$A$7,MATCH((YEAR($B571)),Barèmes!$B$4:$B$7,-1)),INDEX(Barèmes!$C$4:$C$7,MATCH((YEAR($B571)),Barèmes!$B$4:$B$7,-1))))</f>
        <v/>
      </c>
      <c r="G571" s="30"/>
      <c r="H571" s="28"/>
      <c r="I571" s="5"/>
      <c r="J571" s="27"/>
      <c r="K571" s="70" t="str">
        <f t="shared" si="8"/>
        <v/>
      </c>
    </row>
    <row r="572" spans="1:11" ht="15.75" x14ac:dyDescent="0.25">
      <c r="A572" s="31"/>
      <c r="B572" s="26"/>
      <c r="C572" s="29"/>
      <c r="D572" s="2"/>
      <c r="E572" s="4"/>
      <c r="F572" s="69" t="str">
        <f>IF(B572="","",IF(C572="F",INDEX(Barèmes!$A$4:$A$7,MATCH((YEAR($B572)),Barèmes!$B$4:$B$7,-1)),INDEX(Barèmes!$C$4:$C$7,MATCH((YEAR($B572)),Barèmes!$B$4:$B$7,-1))))</f>
        <v/>
      </c>
      <c r="G572" s="30"/>
      <c r="H572" s="28"/>
      <c r="I572" s="5"/>
      <c r="J572" s="27"/>
      <c r="K572" s="70" t="str">
        <f t="shared" si="8"/>
        <v/>
      </c>
    </row>
    <row r="573" spans="1:11" ht="15.75" x14ac:dyDescent="0.25">
      <c r="A573" s="31"/>
      <c r="B573" s="26"/>
      <c r="C573" s="29"/>
      <c r="D573" s="2"/>
      <c r="E573" s="4"/>
      <c r="F573" s="69" t="str">
        <f>IF(B573="","",IF(C573="F",INDEX(Barèmes!$A$4:$A$7,MATCH((YEAR($B573)),Barèmes!$B$4:$B$7,-1)),INDEX(Barèmes!$C$4:$C$7,MATCH((YEAR($B573)),Barèmes!$B$4:$B$7,-1))))</f>
        <v/>
      </c>
      <c r="G573" s="30"/>
      <c r="H573" s="28"/>
      <c r="I573" s="5"/>
      <c r="J573" s="27"/>
      <c r="K573" s="70" t="str">
        <f t="shared" si="8"/>
        <v/>
      </c>
    </row>
    <row r="574" spans="1:11" ht="15.75" x14ac:dyDescent="0.25">
      <c r="A574" s="31"/>
      <c r="B574" s="26"/>
      <c r="C574" s="29"/>
      <c r="D574" s="2"/>
      <c r="E574" s="4"/>
      <c r="F574" s="69" t="str">
        <f>IF(B574="","",IF(C574="F",INDEX(Barèmes!$A$4:$A$7,MATCH((YEAR($B574)),Barèmes!$B$4:$B$7,-1)),INDEX(Barèmes!$C$4:$C$7,MATCH((YEAR($B574)),Barèmes!$B$4:$B$7,-1))))</f>
        <v/>
      </c>
      <c r="G574" s="30"/>
      <c r="H574" s="28"/>
      <c r="I574" s="5"/>
      <c r="J574" s="27"/>
      <c r="K574" s="70" t="str">
        <f t="shared" si="8"/>
        <v/>
      </c>
    </row>
    <row r="575" spans="1:11" ht="15.75" x14ac:dyDescent="0.25">
      <c r="A575" s="31"/>
      <c r="B575" s="26"/>
      <c r="C575" s="29"/>
      <c r="D575" s="2"/>
      <c r="E575" s="4"/>
      <c r="F575" s="69" t="str">
        <f>IF(B575="","",IF(C575="F",INDEX(Barèmes!$A$4:$A$7,MATCH((YEAR($B575)),Barèmes!$B$4:$B$7,-1)),INDEX(Barèmes!$C$4:$C$7,MATCH((YEAR($B575)),Barèmes!$B$4:$B$7,-1))))</f>
        <v/>
      </c>
      <c r="G575" s="30"/>
      <c r="H575" s="28"/>
      <c r="I575" s="5"/>
      <c r="J575" s="27"/>
      <c r="K575" s="70" t="str">
        <f t="shared" si="8"/>
        <v/>
      </c>
    </row>
    <row r="576" spans="1:11" ht="15.75" x14ac:dyDescent="0.25">
      <c r="A576" s="31"/>
      <c r="B576" s="26"/>
      <c r="C576" s="29"/>
      <c r="D576" s="2"/>
      <c r="E576" s="4"/>
      <c r="F576" s="69" t="str">
        <f>IF(B576="","",IF(C576="F",INDEX(Barèmes!$A$4:$A$7,MATCH((YEAR($B576)),Barèmes!$B$4:$B$7,-1)),INDEX(Barèmes!$C$4:$C$7,MATCH((YEAR($B576)),Barèmes!$B$4:$B$7,-1))))</f>
        <v/>
      </c>
      <c r="G576" s="30"/>
      <c r="H576" s="28"/>
      <c r="I576" s="5"/>
      <c r="J576" s="27"/>
      <c r="K576" s="70" t="str">
        <f t="shared" si="8"/>
        <v/>
      </c>
    </row>
    <row r="577" spans="1:11" ht="15.75" x14ac:dyDescent="0.25">
      <c r="A577" s="31"/>
      <c r="B577" s="26"/>
      <c r="C577" s="29"/>
      <c r="D577" s="2"/>
      <c r="E577" s="4"/>
      <c r="F577" s="69" t="str">
        <f>IF(B577="","",IF(C577="F",INDEX(Barèmes!$A$4:$A$7,MATCH((YEAR($B577)),Barèmes!$B$4:$B$7,-1)),INDEX(Barèmes!$C$4:$C$7,MATCH((YEAR($B577)),Barèmes!$B$4:$B$7,-1))))</f>
        <v/>
      </c>
      <c r="G577" s="30"/>
      <c r="H577" s="28"/>
      <c r="I577" s="5"/>
      <c r="J577" s="27"/>
      <c r="K577" s="70" t="str">
        <f t="shared" si="8"/>
        <v/>
      </c>
    </row>
    <row r="578" spans="1:11" ht="15.75" x14ac:dyDescent="0.25">
      <c r="A578" s="31"/>
      <c r="B578" s="26"/>
      <c r="C578" s="29"/>
      <c r="D578" s="2"/>
      <c r="E578" s="4"/>
      <c r="F578" s="69" t="str">
        <f>IF(B578="","",IF(C578="F",INDEX(Barèmes!$A$4:$A$7,MATCH((YEAR($B578)),Barèmes!$B$4:$B$7,-1)),INDEX(Barèmes!$C$4:$C$7,MATCH((YEAR($B578)),Barèmes!$B$4:$B$7,-1))))</f>
        <v/>
      </c>
      <c r="G578" s="30"/>
      <c r="H578" s="28"/>
      <c r="I578" s="5"/>
      <c r="J578" s="27"/>
      <c r="K578" s="70" t="str">
        <f t="shared" si="8"/>
        <v/>
      </c>
    </row>
    <row r="579" spans="1:11" ht="15.75" x14ac:dyDescent="0.25">
      <c r="A579" s="31"/>
      <c r="B579" s="26"/>
      <c r="C579" s="29"/>
      <c r="D579" s="2"/>
      <c r="E579" s="4"/>
      <c r="F579" s="69" t="str">
        <f>IF(B579="","",IF(C579="F",INDEX(Barèmes!$A$4:$A$7,MATCH((YEAR($B579)),Barèmes!$B$4:$B$7,-1)),INDEX(Barèmes!$C$4:$C$7,MATCH((YEAR($B579)),Barèmes!$B$4:$B$7,-1))))</f>
        <v/>
      </c>
      <c r="G579" s="30"/>
      <c r="H579" s="28"/>
      <c r="I579" s="5"/>
      <c r="J579" s="27"/>
      <c r="K579" s="70" t="str">
        <f t="shared" si="8"/>
        <v/>
      </c>
    </row>
    <row r="580" spans="1:11" ht="15.75" x14ac:dyDescent="0.25">
      <c r="A580" s="31"/>
      <c r="B580" s="26"/>
      <c r="C580" s="29"/>
      <c r="D580" s="2"/>
      <c r="E580" s="4"/>
      <c r="F580" s="69" t="str">
        <f>IF(B580="","",IF(C580="F",INDEX(Barèmes!$A$4:$A$7,MATCH((YEAR($B580)),Barèmes!$B$4:$B$7,-1)),INDEX(Barèmes!$C$4:$C$7,MATCH((YEAR($B580)),Barèmes!$B$4:$B$7,-1))))</f>
        <v/>
      </c>
      <c r="G580" s="30"/>
      <c r="H580" s="28"/>
      <c r="I580" s="5"/>
      <c r="J580" s="27"/>
      <c r="K580" s="70" t="str">
        <f t="shared" ref="K580:K643" si="9">IF(F580="","",IF(AND(I580="oui",OR(G580="esp (15)",G580="chq (15)")),"oui (15)",IF(AND(I580="oui",OR(G580="esp (20)",G580="chq (20)")),"oui (20)",IF(AND(I580="oui",G580="Gratuité"),"Gratuité",IF(AND(I580="oui",OR(G580="esp (8)",G580="chq (8)")),"oui (8)","non")))))</f>
        <v/>
      </c>
    </row>
    <row r="581" spans="1:11" ht="15.75" x14ac:dyDescent="0.25">
      <c r="A581" s="31"/>
      <c r="B581" s="26"/>
      <c r="C581" s="29"/>
      <c r="D581" s="2"/>
      <c r="E581" s="4"/>
      <c r="F581" s="69" t="str">
        <f>IF(B581="","",IF(C581="F",INDEX(Barèmes!$A$4:$A$7,MATCH((YEAR($B581)),Barèmes!$B$4:$B$7,-1)),INDEX(Barèmes!$C$4:$C$7,MATCH((YEAR($B581)),Barèmes!$B$4:$B$7,-1))))</f>
        <v/>
      </c>
      <c r="G581" s="30"/>
      <c r="H581" s="28"/>
      <c r="I581" s="5"/>
      <c r="J581" s="27"/>
      <c r="K581" s="70" t="str">
        <f t="shared" si="9"/>
        <v/>
      </c>
    </row>
    <row r="582" spans="1:11" ht="15.75" x14ac:dyDescent="0.25">
      <c r="A582" s="31"/>
      <c r="B582" s="26"/>
      <c r="C582" s="29"/>
      <c r="D582" s="2"/>
      <c r="E582" s="4"/>
      <c r="F582" s="69" t="str">
        <f>IF(B582="","",IF(C582="F",INDEX(Barèmes!$A$4:$A$7,MATCH((YEAR($B582)),Barèmes!$B$4:$B$7,-1)),INDEX(Barèmes!$C$4:$C$7,MATCH((YEAR($B582)),Barèmes!$B$4:$B$7,-1))))</f>
        <v/>
      </c>
      <c r="G582" s="30"/>
      <c r="H582" s="28"/>
      <c r="I582" s="5"/>
      <c r="J582" s="27"/>
      <c r="K582" s="70" t="str">
        <f t="shared" si="9"/>
        <v/>
      </c>
    </row>
    <row r="583" spans="1:11" ht="15.75" x14ac:dyDescent="0.25">
      <c r="A583" s="31"/>
      <c r="B583" s="26"/>
      <c r="C583" s="29"/>
      <c r="D583" s="2"/>
      <c r="E583" s="4"/>
      <c r="F583" s="69" t="str">
        <f>IF(B583="","",IF(C583="F",INDEX(Barèmes!$A$4:$A$7,MATCH((YEAR($B583)),Barèmes!$B$4:$B$7,-1)),INDEX(Barèmes!$C$4:$C$7,MATCH((YEAR($B583)),Barèmes!$B$4:$B$7,-1))))</f>
        <v/>
      </c>
      <c r="G583" s="30"/>
      <c r="H583" s="28"/>
      <c r="I583" s="5"/>
      <c r="J583" s="27"/>
      <c r="K583" s="70" t="str">
        <f t="shared" si="9"/>
        <v/>
      </c>
    </row>
    <row r="584" spans="1:11" ht="15.75" x14ac:dyDescent="0.25">
      <c r="A584" s="31"/>
      <c r="B584" s="26"/>
      <c r="C584" s="29"/>
      <c r="D584" s="2"/>
      <c r="E584" s="4"/>
      <c r="F584" s="69" t="str">
        <f>IF(B584="","",IF(C584="F",INDEX(Barèmes!$A$4:$A$7,MATCH((YEAR($B584)),Barèmes!$B$4:$B$7,-1)),INDEX(Barèmes!$C$4:$C$7,MATCH((YEAR($B584)),Barèmes!$B$4:$B$7,-1))))</f>
        <v/>
      </c>
      <c r="G584" s="30"/>
      <c r="H584" s="28"/>
      <c r="I584" s="5"/>
      <c r="J584" s="27"/>
      <c r="K584" s="70" t="str">
        <f t="shared" si="9"/>
        <v/>
      </c>
    </row>
    <row r="585" spans="1:11" ht="15.75" x14ac:dyDescent="0.25">
      <c r="A585" s="31"/>
      <c r="B585" s="26"/>
      <c r="C585" s="29"/>
      <c r="D585" s="2"/>
      <c r="E585" s="4"/>
      <c r="F585" s="69" t="str">
        <f>IF(B585="","",IF(C585="F",INDEX(Barèmes!$A$4:$A$7,MATCH((YEAR($B585)),Barèmes!$B$4:$B$7,-1)),INDEX(Barèmes!$C$4:$C$7,MATCH((YEAR($B585)),Barèmes!$B$4:$B$7,-1))))</f>
        <v/>
      </c>
      <c r="G585" s="30"/>
      <c r="H585" s="28"/>
      <c r="I585" s="5"/>
      <c r="J585" s="27"/>
      <c r="K585" s="70" t="str">
        <f t="shared" si="9"/>
        <v/>
      </c>
    </row>
    <row r="586" spans="1:11" ht="15.75" x14ac:dyDescent="0.25">
      <c r="A586" s="31"/>
      <c r="B586" s="26"/>
      <c r="C586" s="29"/>
      <c r="D586" s="2"/>
      <c r="E586" s="4"/>
      <c r="F586" s="69" t="str">
        <f>IF(B586="","",IF(C586="F",INDEX(Barèmes!$A$4:$A$7,MATCH((YEAR($B586)),Barèmes!$B$4:$B$7,-1)),INDEX(Barèmes!$C$4:$C$7,MATCH((YEAR($B586)),Barèmes!$B$4:$B$7,-1))))</f>
        <v/>
      </c>
      <c r="G586" s="30"/>
      <c r="H586" s="28"/>
      <c r="I586" s="5"/>
      <c r="J586" s="27"/>
      <c r="K586" s="70" t="str">
        <f t="shared" si="9"/>
        <v/>
      </c>
    </row>
    <row r="587" spans="1:11" ht="15.75" x14ac:dyDescent="0.25">
      <c r="A587" s="31"/>
      <c r="B587" s="26"/>
      <c r="C587" s="29"/>
      <c r="D587" s="2"/>
      <c r="E587" s="4"/>
      <c r="F587" s="69" t="str">
        <f>IF(B587="","",IF(C587="F",INDEX(Barèmes!$A$4:$A$7,MATCH((YEAR($B587)),Barèmes!$B$4:$B$7,-1)),INDEX(Barèmes!$C$4:$C$7,MATCH((YEAR($B587)),Barèmes!$B$4:$B$7,-1))))</f>
        <v/>
      </c>
      <c r="G587" s="30"/>
      <c r="H587" s="28"/>
      <c r="I587" s="5"/>
      <c r="J587" s="27"/>
      <c r="K587" s="70" t="str">
        <f t="shared" si="9"/>
        <v/>
      </c>
    </row>
    <row r="588" spans="1:11" ht="15.75" x14ac:dyDescent="0.25">
      <c r="A588" s="31"/>
      <c r="B588" s="26"/>
      <c r="C588" s="29"/>
      <c r="D588" s="2"/>
      <c r="E588" s="4"/>
      <c r="F588" s="69" t="str">
        <f>IF(B588="","",IF(C588="F",INDEX(Barèmes!$A$4:$A$7,MATCH((YEAR($B588)),Barèmes!$B$4:$B$7,-1)),INDEX(Barèmes!$C$4:$C$7,MATCH((YEAR($B588)),Barèmes!$B$4:$B$7,-1))))</f>
        <v/>
      </c>
      <c r="G588" s="30"/>
      <c r="H588" s="28"/>
      <c r="I588" s="5"/>
      <c r="J588" s="27"/>
      <c r="K588" s="70" t="str">
        <f t="shared" si="9"/>
        <v/>
      </c>
    </row>
    <row r="589" spans="1:11" ht="15.75" x14ac:dyDescent="0.25">
      <c r="A589" s="31"/>
      <c r="B589" s="26"/>
      <c r="C589" s="29"/>
      <c r="D589" s="2"/>
      <c r="E589" s="4"/>
      <c r="F589" s="69" t="str">
        <f>IF(B589="","",IF(C589="F",INDEX(Barèmes!$A$4:$A$7,MATCH((YEAR($B589)),Barèmes!$B$4:$B$7,-1)),INDEX(Barèmes!$C$4:$C$7,MATCH((YEAR($B589)),Barèmes!$B$4:$B$7,-1))))</f>
        <v/>
      </c>
      <c r="G589" s="30"/>
      <c r="H589" s="28"/>
      <c r="I589" s="5"/>
      <c r="J589" s="27"/>
      <c r="K589" s="70" t="str">
        <f t="shared" si="9"/>
        <v/>
      </c>
    </row>
    <row r="590" spans="1:11" ht="15.75" x14ac:dyDescent="0.25">
      <c r="A590" s="31"/>
      <c r="B590" s="26"/>
      <c r="C590" s="29"/>
      <c r="D590" s="2"/>
      <c r="E590" s="4"/>
      <c r="F590" s="69" t="str">
        <f>IF(B590="","",IF(C590="F",INDEX(Barèmes!$A$4:$A$7,MATCH((YEAR($B590)),Barèmes!$B$4:$B$7,-1)),INDEX(Barèmes!$C$4:$C$7,MATCH((YEAR($B590)),Barèmes!$B$4:$B$7,-1))))</f>
        <v/>
      </c>
      <c r="G590" s="30"/>
      <c r="H590" s="28"/>
      <c r="I590" s="5"/>
      <c r="J590" s="27"/>
      <c r="K590" s="70" t="str">
        <f t="shared" si="9"/>
        <v/>
      </c>
    </row>
    <row r="591" spans="1:11" ht="15.75" x14ac:dyDescent="0.25">
      <c r="A591" s="31"/>
      <c r="B591" s="26"/>
      <c r="C591" s="29"/>
      <c r="D591" s="2"/>
      <c r="E591" s="4"/>
      <c r="F591" s="69" t="str">
        <f>IF(B591="","",IF(C591="F",INDEX(Barèmes!$A$4:$A$7,MATCH((YEAR($B591)),Barèmes!$B$4:$B$7,-1)),INDEX(Barèmes!$C$4:$C$7,MATCH((YEAR($B591)),Barèmes!$B$4:$B$7,-1))))</f>
        <v/>
      </c>
      <c r="G591" s="30"/>
      <c r="H591" s="28"/>
      <c r="I591" s="5"/>
      <c r="J591" s="27"/>
      <c r="K591" s="70" t="str">
        <f t="shared" si="9"/>
        <v/>
      </c>
    </row>
    <row r="592" spans="1:11" ht="15.75" x14ac:dyDescent="0.25">
      <c r="A592" s="31"/>
      <c r="B592" s="26"/>
      <c r="C592" s="29"/>
      <c r="D592" s="2"/>
      <c r="E592" s="4"/>
      <c r="F592" s="69" t="str">
        <f>IF(B592="","",IF(C592="F",INDEX(Barèmes!$A$4:$A$7,MATCH((YEAR($B592)),Barèmes!$B$4:$B$7,-1)),INDEX(Barèmes!$C$4:$C$7,MATCH((YEAR($B592)),Barèmes!$B$4:$B$7,-1))))</f>
        <v/>
      </c>
      <c r="G592" s="30"/>
      <c r="H592" s="28"/>
      <c r="I592" s="5"/>
      <c r="J592" s="27"/>
      <c r="K592" s="70" t="str">
        <f t="shared" si="9"/>
        <v/>
      </c>
    </row>
    <row r="593" spans="1:11" ht="15.75" x14ac:dyDescent="0.25">
      <c r="A593" s="31"/>
      <c r="B593" s="26"/>
      <c r="C593" s="29"/>
      <c r="D593" s="2"/>
      <c r="E593" s="4"/>
      <c r="F593" s="69" t="str">
        <f>IF(B593="","",IF(C593="F",INDEX(Barèmes!$A$4:$A$7,MATCH((YEAR($B593)),Barèmes!$B$4:$B$7,-1)),INDEX(Barèmes!$C$4:$C$7,MATCH((YEAR($B593)),Barèmes!$B$4:$B$7,-1))))</f>
        <v/>
      </c>
      <c r="G593" s="30"/>
      <c r="H593" s="28"/>
      <c r="I593" s="5"/>
      <c r="J593" s="27"/>
      <c r="K593" s="70" t="str">
        <f t="shared" si="9"/>
        <v/>
      </c>
    </row>
    <row r="594" spans="1:11" ht="15.75" x14ac:dyDescent="0.25">
      <c r="A594" s="31"/>
      <c r="B594" s="26"/>
      <c r="C594" s="29"/>
      <c r="D594" s="2"/>
      <c r="E594" s="4"/>
      <c r="F594" s="69" t="str">
        <f>IF(B594="","",IF(C594="F",INDEX(Barèmes!$A$4:$A$7,MATCH((YEAR($B594)),Barèmes!$B$4:$B$7,-1)),INDEX(Barèmes!$C$4:$C$7,MATCH((YEAR($B594)),Barèmes!$B$4:$B$7,-1))))</f>
        <v/>
      </c>
      <c r="G594" s="30"/>
      <c r="H594" s="28"/>
      <c r="I594" s="5"/>
      <c r="J594" s="27"/>
      <c r="K594" s="70" t="str">
        <f t="shared" si="9"/>
        <v/>
      </c>
    </row>
    <row r="595" spans="1:11" ht="15.75" x14ac:dyDescent="0.25">
      <c r="A595" s="31"/>
      <c r="B595" s="26"/>
      <c r="C595" s="29"/>
      <c r="D595" s="2"/>
      <c r="E595" s="4"/>
      <c r="F595" s="69" t="str">
        <f>IF(B595="","",IF(C595="F",INDEX(Barèmes!$A$4:$A$7,MATCH((YEAR($B595)),Barèmes!$B$4:$B$7,-1)),INDEX(Barèmes!$C$4:$C$7,MATCH((YEAR($B595)),Barèmes!$B$4:$B$7,-1))))</f>
        <v/>
      </c>
      <c r="G595" s="30"/>
      <c r="H595" s="28"/>
      <c r="I595" s="5"/>
      <c r="J595" s="27"/>
      <c r="K595" s="70" t="str">
        <f t="shared" si="9"/>
        <v/>
      </c>
    </row>
    <row r="596" spans="1:11" ht="15.75" x14ac:dyDescent="0.25">
      <c r="A596" s="31"/>
      <c r="B596" s="26"/>
      <c r="C596" s="29"/>
      <c r="D596" s="2"/>
      <c r="E596" s="4"/>
      <c r="F596" s="69" t="str">
        <f>IF(B596="","",IF(C596="F",INDEX(Barèmes!$A$4:$A$7,MATCH((YEAR($B596)),Barèmes!$B$4:$B$7,-1)),INDEX(Barèmes!$C$4:$C$7,MATCH((YEAR($B596)),Barèmes!$B$4:$B$7,-1))))</f>
        <v/>
      </c>
      <c r="G596" s="30"/>
      <c r="H596" s="28"/>
      <c r="I596" s="5"/>
      <c r="J596" s="27"/>
      <c r="K596" s="70" t="str">
        <f t="shared" si="9"/>
        <v/>
      </c>
    </row>
    <row r="597" spans="1:11" ht="15.75" x14ac:dyDescent="0.25">
      <c r="A597" s="31"/>
      <c r="B597" s="26"/>
      <c r="C597" s="29"/>
      <c r="D597" s="2"/>
      <c r="E597" s="4"/>
      <c r="F597" s="69" t="str">
        <f>IF(B597="","",IF(C597="F",INDEX(Barèmes!$A$4:$A$7,MATCH((YEAR($B597)),Barèmes!$B$4:$B$7,-1)),INDEX(Barèmes!$C$4:$C$7,MATCH((YEAR($B597)),Barèmes!$B$4:$B$7,-1))))</f>
        <v/>
      </c>
      <c r="G597" s="30"/>
      <c r="H597" s="28"/>
      <c r="I597" s="5"/>
      <c r="J597" s="27"/>
      <c r="K597" s="70" t="str">
        <f t="shared" si="9"/>
        <v/>
      </c>
    </row>
    <row r="598" spans="1:11" ht="15.75" x14ac:dyDescent="0.25">
      <c r="A598" s="31"/>
      <c r="B598" s="26"/>
      <c r="C598" s="29"/>
      <c r="D598" s="2"/>
      <c r="E598" s="4"/>
      <c r="F598" s="69" t="str">
        <f>IF(B598="","",IF(C598="F",INDEX(Barèmes!$A$4:$A$7,MATCH((YEAR($B598)),Barèmes!$B$4:$B$7,-1)),INDEX(Barèmes!$C$4:$C$7,MATCH((YEAR($B598)),Barèmes!$B$4:$B$7,-1))))</f>
        <v/>
      </c>
      <c r="G598" s="30"/>
      <c r="H598" s="28"/>
      <c r="I598" s="5"/>
      <c r="J598" s="27"/>
      <c r="K598" s="70" t="str">
        <f t="shared" si="9"/>
        <v/>
      </c>
    </row>
    <row r="599" spans="1:11" ht="15.75" x14ac:dyDescent="0.25">
      <c r="A599" s="31"/>
      <c r="B599" s="26"/>
      <c r="C599" s="29"/>
      <c r="D599" s="2"/>
      <c r="E599" s="4"/>
      <c r="F599" s="69" t="str">
        <f>IF(B599="","",IF(C599="F",INDEX(Barèmes!$A$4:$A$7,MATCH((YEAR($B599)),Barèmes!$B$4:$B$7,-1)),INDEX(Barèmes!$C$4:$C$7,MATCH((YEAR($B599)),Barèmes!$B$4:$B$7,-1))))</f>
        <v/>
      </c>
      <c r="G599" s="30"/>
      <c r="H599" s="28"/>
      <c r="I599" s="5"/>
      <c r="J599" s="27"/>
      <c r="K599" s="70" t="str">
        <f t="shared" si="9"/>
        <v/>
      </c>
    </row>
    <row r="600" spans="1:11" ht="15.75" x14ac:dyDescent="0.25">
      <c r="A600" s="31"/>
      <c r="B600" s="26"/>
      <c r="C600" s="29"/>
      <c r="D600" s="2"/>
      <c r="E600" s="4"/>
      <c r="F600" s="69" t="str">
        <f>IF(B600="","",IF(C600="F",INDEX(Barèmes!$A$4:$A$7,MATCH((YEAR($B600)),Barèmes!$B$4:$B$7,-1)),INDEX(Barèmes!$C$4:$C$7,MATCH((YEAR($B600)),Barèmes!$B$4:$B$7,-1))))</f>
        <v/>
      </c>
      <c r="G600" s="30"/>
      <c r="H600" s="28"/>
      <c r="I600" s="5"/>
      <c r="J600" s="27"/>
      <c r="K600" s="70" t="str">
        <f t="shared" si="9"/>
        <v/>
      </c>
    </row>
    <row r="601" spans="1:11" ht="15.75" x14ac:dyDescent="0.25">
      <c r="A601" s="31"/>
      <c r="B601" s="26"/>
      <c r="C601" s="29"/>
      <c r="D601" s="2"/>
      <c r="E601" s="4"/>
      <c r="F601" s="69" t="str">
        <f>IF(B601="","",IF(C601="F",INDEX(Barèmes!$A$4:$A$7,MATCH((YEAR($B601)),Barèmes!$B$4:$B$7,-1)),INDEX(Barèmes!$C$4:$C$7,MATCH((YEAR($B601)),Barèmes!$B$4:$B$7,-1))))</f>
        <v/>
      </c>
      <c r="G601" s="30"/>
      <c r="H601" s="28"/>
      <c r="I601" s="5"/>
      <c r="J601" s="27"/>
      <c r="K601" s="70" t="str">
        <f t="shared" si="9"/>
        <v/>
      </c>
    </row>
    <row r="602" spans="1:11" ht="15.75" x14ac:dyDescent="0.25">
      <c r="A602" s="31"/>
      <c r="B602" s="26"/>
      <c r="C602" s="29"/>
      <c r="D602" s="2"/>
      <c r="E602" s="4"/>
      <c r="F602" s="69" t="str">
        <f>IF(B602="","",IF(C602="F",INDEX(Barèmes!$A$4:$A$7,MATCH((YEAR($B602)),Barèmes!$B$4:$B$7,-1)),INDEX(Barèmes!$C$4:$C$7,MATCH((YEAR($B602)),Barèmes!$B$4:$B$7,-1))))</f>
        <v/>
      </c>
      <c r="G602" s="30"/>
      <c r="H602" s="28"/>
      <c r="I602" s="5"/>
      <c r="J602" s="27"/>
      <c r="K602" s="70" t="str">
        <f t="shared" si="9"/>
        <v/>
      </c>
    </row>
    <row r="603" spans="1:11" ht="15.75" x14ac:dyDescent="0.25">
      <c r="A603" s="31"/>
      <c r="B603" s="26"/>
      <c r="C603" s="29"/>
      <c r="D603" s="2"/>
      <c r="E603" s="4"/>
      <c r="F603" s="69" t="str">
        <f>IF(B603="","",IF(C603="F",INDEX(Barèmes!$A$4:$A$7,MATCH((YEAR($B603)),Barèmes!$B$4:$B$7,-1)),INDEX(Barèmes!$C$4:$C$7,MATCH((YEAR($B603)),Barèmes!$B$4:$B$7,-1))))</f>
        <v/>
      </c>
      <c r="G603" s="30"/>
      <c r="H603" s="28"/>
      <c r="I603" s="5"/>
      <c r="J603" s="27"/>
      <c r="K603" s="70" t="str">
        <f t="shared" si="9"/>
        <v/>
      </c>
    </row>
    <row r="604" spans="1:11" ht="15.75" x14ac:dyDescent="0.25">
      <c r="A604" s="31"/>
      <c r="B604" s="26"/>
      <c r="C604" s="29"/>
      <c r="D604" s="2"/>
      <c r="E604" s="4"/>
      <c r="F604" s="69" t="str">
        <f>IF(B604="","",IF(C604="F",INDEX(Barèmes!$A$4:$A$7,MATCH((YEAR($B604)),Barèmes!$B$4:$B$7,-1)),INDEX(Barèmes!$C$4:$C$7,MATCH((YEAR($B604)),Barèmes!$B$4:$B$7,-1))))</f>
        <v/>
      </c>
      <c r="G604" s="30"/>
      <c r="H604" s="28"/>
      <c r="I604" s="5"/>
      <c r="J604" s="27"/>
      <c r="K604" s="70" t="str">
        <f t="shared" si="9"/>
        <v/>
      </c>
    </row>
    <row r="605" spans="1:11" ht="15.75" x14ac:dyDescent="0.25">
      <c r="A605" s="31"/>
      <c r="B605" s="26"/>
      <c r="C605" s="29"/>
      <c r="D605" s="2"/>
      <c r="E605" s="4"/>
      <c r="F605" s="69" t="str">
        <f>IF(B605="","",IF(C605="F",INDEX(Barèmes!$A$4:$A$7,MATCH((YEAR($B605)),Barèmes!$B$4:$B$7,-1)),INDEX(Barèmes!$C$4:$C$7,MATCH((YEAR($B605)),Barèmes!$B$4:$B$7,-1))))</f>
        <v/>
      </c>
      <c r="G605" s="30"/>
      <c r="H605" s="28"/>
      <c r="I605" s="5"/>
      <c r="J605" s="27"/>
      <c r="K605" s="70" t="str">
        <f t="shared" si="9"/>
        <v/>
      </c>
    </row>
    <row r="606" spans="1:11" ht="15.75" x14ac:dyDescent="0.25">
      <c r="A606" s="31"/>
      <c r="B606" s="26"/>
      <c r="C606" s="29"/>
      <c r="D606" s="2"/>
      <c r="E606" s="4"/>
      <c r="F606" s="69" t="str">
        <f>IF(B606="","",IF(C606="F",INDEX(Barèmes!$A$4:$A$7,MATCH((YEAR($B606)),Barèmes!$B$4:$B$7,-1)),INDEX(Barèmes!$C$4:$C$7,MATCH((YEAR($B606)),Barèmes!$B$4:$B$7,-1))))</f>
        <v/>
      </c>
      <c r="G606" s="30"/>
      <c r="H606" s="28"/>
      <c r="I606" s="5"/>
      <c r="J606" s="27"/>
      <c r="K606" s="70" t="str">
        <f t="shared" si="9"/>
        <v/>
      </c>
    </row>
    <row r="607" spans="1:11" ht="15.75" x14ac:dyDescent="0.25">
      <c r="A607" s="31"/>
      <c r="B607" s="26"/>
      <c r="C607" s="29"/>
      <c r="D607" s="2"/>
      <c r="E607" s="4"/>
      <c r="F607" s="69" t="str">
        <f>IF(B607="","",IF(C607="F",INDEX(Barèmes!$A$4:$A$7,MATCH((YEAR($B607)),Barèmes!$B$4:$B$7,-1)),INDEX(Barèmes!$C$4:$C$7,MATCH((YEAR($B607)),Barèmes!$B$4:$B$7,-1))))</f>
        <v/>
      </c>
      <c r="G607" s="30"/>
      <c r="H607" s="28"/>
      <c r="I607" s="5"/>
      <c r="J607" s="27"/>
      <c r="K607" s="70" t="str">
        <f t="shared" si="9"/>
        <v/>
      </c>
    </row>
    <row r="608" spans="1:11" ht="15.75" x14ac:dyDescent="0.25">
      <c r="A608" s="31"/>
      <c r="B608" s="26"/>
      <c r="C608" s="29"/>
      <c r="D608" s="2"/>
      <c r="E608" s="4"/>
      <c r="F608" s="69" t="str">
        <f>IF(B608="","",IF(C608="F",INDEX(Barèmes!$A$4:$A$7,MATCH((YEAR($B608)),Barèmes!$B$4:$B$7,-1)),INDEX(Barèmes!$C$4:$C$7,MATCH((YEAR($B608)),Barèmes!$B$4:$B$7,-1))))</f>
        <v/>
      </c>
      <c r="G608" s="30"/>
      <c r="H608" s="28"/>
      <c r="I608" s="5"/>
      <c r="J608" s="27"/>
      <c r="K608" s="70" t="str">
        <f t="shared" si="9"/>
        <v/>
      </c>
    </row>
    <row r="609" spans="1:11" ht="15.75" x14ac:dyDescent="0.25">
      <c r="A609" s="31"/>
      <c r="B609" s="26"/>
      <c r="C609" s="29"/>
      <c r="D609" s="2"/>
      <c r="E609" s="4"/>
      <c r="F609" s="69" t="str">
        <f>IF(B609="","",IF(C609="F",INDEX(Barèmes!$A$4:$A$7,MATCH((YEAR($B609)),Barèmes!$B$4:$B$7,-1)),INDEX(Barèmes!$C$4:$C$7,MATCH((YEAR($B609)),Barèmes!$B$4:$B$7,-1))))</f>
        <v/>
      </c>
      <c r="G609" s="30"/>
      <c r="H609" s="28"/>
      <c r="I609" s="5"/>
      <c r="J609" s="27"/>
      <c r="K609" s="70" t="str">
        <f t="shared" si="9"/>
        <v/>
      </c>
    </row>
    <row r="610" spans="1:11" ht="15.75" x14ac:dyDescent="0.25">
      <c r="A610" s="31"/>
      <c r="B610" s="26"/>
      <c r="C610" s="29"/>
      <c r="D610" s="2"/>
      <c r="E610" s="4"/>
      <c r="F610" s="69" t="str">
        <f>IF(B610="","",IF(C610="F",INDEX(Barèmes!$A$4:$A$7,MATCH((YEAR($B610)),Barèmes!$B$4:$B$7,-1)),INDEX(Barèmes!$C$4:$C$7,MATCH((YEAR($B610)),Barèmes!$B$4:$B$7,-1))))</f>
        <v/>
      </c>
      <c r="G610" s="30"/>
      <c r="H610" s="28"/>
      <c r="I610" s="5"/>
      <c r="J610" s="27"/>
      <c r="K610" s="70" t="str">
        <f t="shared" si="9"/>
        <v/>
      </c>
    </row>
    <row r="611" spans="1:11" ht="15.75" x14ac:dyDescent="0.25">
      <c r="A611" s="31"/>
      <c r="B611" s="26"/>
      <c r="C611" s="29"/>
      <c r="D611" s="2"/>
      <c r="E611" s="4"/>
      <c r="F611" s="69" t="str">
        <f>IF(B611="","",IF(C611="F",INDEX(Barèmes!$A$4:$A$7,MATCH((YEAR($B611)),Barèmes!$B$4:$B$7,-1)),INDEX(Barèmes!$C$4:$C$7,MATCH((YEAR($B611)),Barèmes!$B$4:$B$7,-1))))</f>
        <v/>
      </c>
      <c r="G611" s="30"/>
      <c r="H611" s="28"/>
      <c r="I611" s="5"/>
      <c r="J611" s="27"/>
      <c r="K611" s="70" t="str">
        <f t="shared" si="9"/>
        <v/>
      </c>
    </row>
    <row r="612" spans="1:11" ht="15.75" x14ac:dyDescent="0.25">
      <c r="A612" s="31"/>
      <c r="B612" s="26"/>
      <c r="C612" s="29"/>
      <c r="D612" s="2"/>
      <c r="E612" s="4"/>
      <c r="F612" s="69" t="str">
        <f>IF(B612="","",IF(C612="F",INDEX(Barèmes!$A$4:$A$7,MATCH((YEAR($B612)),Barèmes!$B$4:$B$7,-1)),INDEX(Barèmes!$C$4:$C$7,MATCH((YEAR($B612)),Barèmes!$B$4:$B$7,-1))))</f>
        <v/>
      </c>
      <c r="G612" s="30"/>
      <c r="H612" s="28"/>
      <c r="I612" s="5"/>
      <c r="J612" s="27"/>
      <c r="K612" s="70" t="str">
        <f t="shared" si="9"/>
        <v/>
      </c>
    </row>
    <row r="613" spans="1:11" ht="15.75" x14ac:dyDescent="0.25">
      <c r="A613" s="31"/>
      <c r="B613" s="26"/>
      <c r="C613" s="29"/>
      <c r="D613" s="2"/>
      <c r="E613" s="4"/>
      <c r="F613" s="69" t="str">
        <f>IF(B613="","",IF(C613="F",INDEX(Barèmes!$A$4:$A$7,MATCH((YEAR($B613)),Barèmes!$B$4:$B$7,-1)),INDEX(Barèmes!$C$4:$C$7,MATCH((YEAR($B613)),Barèmes!$B$4:$B$7,-1))))</f>
        <v/>
      </c>
      <c r="G613" s="30"/>
      <c r="H613" s="28"/>
      <c r="I613" s="5"/>
      <c r="J613" s="27"/>
      <c r="K613" s="70" t="str">
        <f t="shared" si="9"/>
        <v/>
      </c>
    </row>
    <row r="614" spans="1:11" ht="15.75" x14ac:dyDescent="0.25">
      <c r="A614" s="31"/>
      <c r="B614" s="26"/>
      <c r="C614" s="29"/>
      <c r="D614" s="2"/>
      <c r="E614" s="4"/>
      <c r="F614" s="69" t="str">
        <f>IF(B614="","",IF(C614="F",INDEX(Barèmes!$A$4:$A$7,MATCH((YEAR($B614)),Barèmes!$B$4:$B$7,-1)),INDEX(Barèmes!$C$4:$C$7,MATCH((YEAR($B614)),Barèmes!$B$4:$B$7,-1))))</f>
        <v/>
      </c>
      <c r="G614" s="30"/>
      <c r="H614" s="28"/>
      <c r="I614" s="5"/>
      <c r="J614" s="27"/>
      <c r="K614" s="70" t="str">
        <f t="shared" si="9"/>
        <v/>
      </c>
    </row>
    <row r="615" spans="1:11" ht="15.75" x14ac:dyDescent="0.25">
      <c r="A615" s="31"/>
      <c r="B615" s="26"/>
      <c r="C615" s="29"/>
      <c r="D615" s="2"/>
      <c r="E615" s="4"/>
      <c r="F615" s="69" t="str">
        <f>IF(B615="","",IF(C615="F",INDEX(Barèmes!$A$4:$A$7,MATCH((YEAR($B615)),Barèmes!$B$4:$B$7,-1)),INDEX(Barèmes!$C$4:$C$7,MATCH((YEAR($B615)),Barèmes!$B$4:$B$7,-1))))</f>
        <v/>
      </c>
      <c r="G615" s="30"/>
      <c r="H615" s="28"/>
      <c r="I615" s="5"/>
      <c r="J615" s="27"/>
      <c r="K615" s="70" t="str">
        <f t="shared" si="9"/>
        <v/>
      </c>
    </row>
    <row r="616" spans="1:11" ht="15.75" x14ac:dyDescent="0.25">
      <c r="A616" s="31"/>
      <c r="B616" s="26"/>
      <c r="C616" s="29"/>
      <c r="D616" s="2"/>
      <c r="E616" s="4"/>
      <c r="F616" s="69" t="str">
        <f>IF(B616="","",IF(C616="F",INDEX(Barèmes!$A$4:$A$7,MATCH((YEAR($B616)),Barèmes!$B$4:$B$7,-1)),INDEX(Barèmes!$C$4:$C$7,MATCH((YEAR($B616)),Barèmes!$B$4:$B$7,-1))))</f>
        <v/>
      </c>
      <c r="G616" s="30"/>
      <c r="H616" s="28"/>
      <c r="I616" s="5"/>
      <c r="J616" s="27"/>
      <c r="K616" s="70" t="str">
        <f t="shared" si="9"/>
        <v/>
      </c>
    </row>
    <row r="617" spans="1:11" ht="15.75" x14ac:dyDescent="0.25">
      <c r="A617" s="31"/>
      <c r="B617" s="26"/>
      <c r="C617" s="29"/>
      <c r="D617" s="2"/>
      <c r="E617" s="4"/>
      <c r="F617" s="69" t="str">
        <f>IF(B617="","",IF(C617="F",INDEX(Barèmes!$A$4:$A$7,MATCH((YEAR($B617)),Barèmes!$B$4:$B$7,-1)),INDEX(Barèmes!$C$4:$C$7,MATCH((YEAR($B617)),Barèmes!$B$4:$B$7,-1))))</f>
        <v/>
      </c>
      <c r="G617" s="30"/>
      <c r="H617" s="28"/>
      <c r="I617" s="5"/>
      <c r="J617" s="27"/>
      <c r="K617" s="70" t="str">
        <f t="shared" si="9"/>
        <v/>
      </c>
    </row>
    <row r="618" spans="1:11" ht="15.75" x14ac:dyDescent="0.25">
      <c r="A618" s="31"/>
      <c r="B618" s="26"/>
      <c r="C618" s="29"/>
      <c r="D618" s="2"/>
      <c r="E618" s="4"/>
      <c r="F618" s="69" t="str">
        <f>IF(B618="","",IF(C618="F",INDEX(Barèmes!$A$4:$A$7,MATCH((YEAR($B618)),Barèmes!$B$4:$B$7,-1)),INDEX(Barèmes!$C$4:$C$7,MATCH((YEAR($B618)),Barèmes!$B$4:$B$7,-1))))</f>
        <v/>
      </c>
      <c r="G618" s="30"/>
      <c r="H618" s="28"/>
      <c r="I618" s="5"/>
      <c r="J618" s="27"/>
      <c r="K618" s="70" t="str">
        <f t="shared" si="9"/>
        <v/>
      </c>
    </row>
    <row r="619" spans="1:11" ht="15.75" x14ac:dyDescent="0.25">
      <c r="A619" s="31"/>
      <c r="B619" s="26"/>
      <c r="C619" s="29"/>
      <c r="D619" s="2"/>
      <c r="E619" s="4"/>
      <c r="F619" s="69" t="str">
        <f>IF(B619="","",IF(C619="F",INDEX(Barèmes!$A$4:$A$7,MATCH((YEAR($B619)),Barèmes!$B$4:$B$7,-1)),INDEX(Barèmes!$C$4:$C$7,MATCH((YEAR($B619)),Barèmes!$B$4:$B$7,-1))))</f>
        <v/>
      </c>
      <c r="G619" s="30"/>
      <c r="H619" s="28"/>
      <c r="I619" s="5"/>
      <c r="J619" s="27"/>
      <c r="K619" s="70" t="str">
        <f t="shared" si="9"/>
        <v/>
      </c>
    </row>
    <row r="620" spans="1:11" ht="15.75" x14ac:dyDescent="0.25">
      <c r="A620" s="31"/>
      <c r="B620" s="26"/>
      <c r="C620" s="29"/>
      <c r="D620" s="2"/>
      <c r="E620" s="4"/>
      <c r="F620" s="69" t="str">
        <f>IF(B620="","",IF(C620="F",INDEX(Barèmes!$A$4:$A$7,MATCH((YEAR($B620)),Barèmes!$B$4:$B$7,-1)),INDEX(Barèmes!$C$4:$C$7,MATCH((YEAR($B620)),Barèmes!$B$4:$B$7,-1))))</f>
        <v/>
      </c>
      <c r="G620" s="30"/>
      <c r="H620" s="28"/>
      <c r="I620" s="5"/>
      <c r="J620" s="27"/>
      <c r="K620" s="70" t="str">
        <f t="shared" si="9"/>
        <v/>
      </c>
    </row>
    <row r="621" spans="1:11" ht="15.75" x14ac:dyDescent="0.25">
      <c r="A621" s="31"/>
      <c r="B621" s="26"/>
      <c r="C621" s="29"/>
      <c r="D621" s="2"/>
      <c r="E621" s="4"/>
      <c r="F621" s="69" t="str">
        <f>IF(B621="","",IF(C621="F",INDEX(Barèmes!$A$4:$A$7,MATCH((YEAR($B621)),Barèmes!$B$4:$B$7,-1)),INDEX(Barèmes!$C$4:$C$7,MATCH((YEAR($B621)),Barèmes!$B$4:$B$7,-1))))</f>
        <v/>
      </c>
      <c r="G621" s="30"/>
      <c r="H621" s="28"/>
      <c r="I621" s="5"/>
      <c r="J621" s="27"/>
      <c r="K621" s="70" t="str">
        <f t="shared" si="9"/>
        <v/>
      </c>
    </row>
    <row r="622" spans="1:11" ht="15.75" x14ac:dyDescent="0.25">
      <c r="A622" s="31"/>
      <c r="B622" s="26"/>
      <c r="C622" s="29"/>
      <c r="D622" s="2"/>
      <c r="E622" s="4"/>
      <c r="F622" s="69" t="str">
        <f>IF(B622="","",IF(C622="F",INDEX(Barèmes!$A$4:$A$7,MATCH((YEAR($B622)),Barèmes!$B$4:$B$7,-1)),INDEX(Barèmes!$C$4:$C$7,MATCH((YEAR($B622)),Barèmes!$B$4:$B$7,-1))))</f>
        <v/>
      </c>
      <c r="G622" s="30"/>
      <c r="H622" s="28"/>
      <c r="I622" s="5"/>
      <c r="J622" s="27"/>
      <c r="K622" s="70" t="str">
        <f t="shared" si="9"/>
        <v/>
      </c>
    </row>
    <row r="623" spans="1:11" ht="15.75" x14ac:dyDescent="0.25">
      <c r="A623" s="31"/>
      <c r="B623" s="26"/>
      <c r="C623" s="29"/>
      <c r="D623" s="2"/>
      <c r="E623" s="4"/>
      <c r="F623" s="69" t="str">
        <f>IF(B623="","",IF(C623="F",INDEX(Barèmes!$A$4:$A$7,MATCH((YEAR($B623)),Barèmes!$B$4:$B$7,-1)),INDEX(Barèmes!$C$4:$C$7,MATCH((YEAR($B623)),Barèmes!$B$4:$B$7,-1))))</f>
        <v/>
      </c>
      <c r="G623" s="30"/>
      <c r="H623" s="28"/>
      <c r="I623" s="5"/>
      <c r="J623" s="27"/>
      <c r="K623" s="70" t="str">
        <f t="shared" si="9"/>
        <v/>
      </c>
    </row>
    <row r="624" spans="1:11" ht="15.75" x14ac:dyDescent="0.25">
      <c r="A624" s="31"/>
      <c r="B624" s="26"/>
      <c r="C624" s="29"/>
      <c r="D624" s="2"/>
      <c r="E624" s="4"/>
      <c r="F624" s="69" t="str">
        <f>IF(B624="","",IF(C624="F",INDEX(Barèmes!$A$4:$A$7,MATCH((YEAR($B624)),Barèmes!$B$4:$B$7,-1)),INDEX(Barèmes!$C$4:$C$7,MATCH((YEAR($B624)),Barèmes!$B$4:$B$7,-1))))</f>
        <v/>
      </c>
      <c r="G624" s="30"/>
      <c r="H624" s="28"/>
      <c r="I624" s="5"/>
      <c r="J624" s="27"/>
      <c r="K624" s="70" t="str">
        <f t="shared" si="9"/>
        <v/>
      </c>
    </row>
    <row r="625" spans="1:11" ht="15.75" x14ac:dyDescent="0.25">
      <c r="A625" s="31"/>
      <c r="B625" s="26"/>
      <c r="C625" s="29"/>
      <c r="D625" s="2"/>
      <c r="E625" s="4"/>
      <c r="F625" s="69" t="str">
        <f>IF(B625="","",IF(C625="F",INDEX(Barèmes!$A$4:$A$7,MATCH((YEAR($B625)),Barèmes!$B$4:$B$7,-1)),INDEX(Barèmes!$C$4:$C$7,MATCH((YEAR($B625)),Barèmes!$B$4:$B$7,-1))))</f>
        <v/>
      </c>
      <c r="G625" s="30"/>
      <c r="H625" s="28"/>
      <c r="I625" s="5"/>
      <c r="J625" s="27"/>
      <c r="K625" s="70" t="str">
        <f t="shared" si="9"/>
        <v/>
      </c>
    </row>
    <row r="626" spans="1:11" ht="15.75" x14ac:dyDescent="0.25">
      <c r="A626" s="31"/>
      <c r="B626" s="26"/>
      <c r="C626" s="29"/>
      <c r="D626" s="2"/>
      <c r="E626" s="4"/>
      <c r="F626" s="69" t="str">
        <f>IF(B626="","",IF(C626="F",INDEX(Barèmes!$A$4:$A$7,MATCH((YEAR($B626)),Barèmes!$B$4:$B$7,-1)),INDEX(Barèmes!$C$4:$C$7,MATCH((YEAR($B626)),Barèmes!$B$4:$B$7,-1))))</f>
        <v/>
      </c>
      <c r="G626" s="30"/>
      <c r="H626" s="28"/>
      <c r="I626" s="5"/>
      <c r="J626" s="27"/>
      <c r="K626" s="70" t="str">
        <f t="shared" si="9"/>
        <v/>
      </c>
    </row>
    <row r="627" spans="1:11" ht="15.75" x14ac:dyDescent="0.25">
      <c r="A627" s="31"/>
      <c r="B627" s="26"/>
      <c r="C627" s="29"/>
      <c r="D627" s="2"/>
      <c r="E627" s="4"/>
      <c r="F627" s="69" t="str">
        <f>IF(B627="","",IF(C627="F",INDEX(Barèmes!$A$4:$A$7,MATCH((YEAR($B627)),Barèmes!$B$4:$B$7,-1)),INDEX(Barèmes!$C$4:$C$7,MATCH((YEAR($B627)),Barèmes!$B$4:$B$7,-1))))</f>
        <v/>
      </c>
      <c r="G627" s="30"/>
      <c r="H627" s="28"/>
      <c r="I627" s="5"/>
      <c r="J627" s="27"/>
      <c r="K627" s="70" t="str">
        <f t="shared" si="9"/>
        <v/>
      </c>
    </row>
    <row r="628" spans="1:11" ht="15.75" x14ac:dyDescent="0.25">
      <c r="A628" s="31"/>
      <c r="B628" s="26"/>
      <c r="C628" s="29"/>
      <c r="D628" s="2"/>
      <c r="E628" s="4"/>
      <c r="F628" s="69" t="str">
        <f>IF(B628="","",IF(C628="F",INDEX(Barèmes!$A$4:$A$7,MATCH((YEAR($B628)),Barèmes!$B$4:$B$7,-1)),INDEX(Barèmes!$C$4:$C$7,MATCH((YEAR($B628)),Barèmes!$B$4:$B$7,-1))))</f>
        <v/>
      </c>
      <c r="G628" s="30"/>
      <c r="H628" s="28"/>
      <c r="I628" s="5"/>
      <c r="J628" s="27"/>
      <c r="K628" s="70" t="str">
        <f t="shared" si="9"/>
        <v/>
      </c>
    </row>
    <row r="629" spans="1:11" ht="15.75" x14ac:dyDescent="0.25">
      <c r="A629" s="31"/>
      <c r="B629" s="26"/>
      <c r="C629" s="29"/>
      <c r="D629" s="2"/>
      <c r="E629" s="4"/>
      <c r="F629" s="69" t="str">
        <f>IF(B629="","",IF(C629="F",INDEX(Barèmes!$A$4:$A$7,MATCH((YEAR($B629)),Barèmes!$B$4:$B$7,-1)),INDEX(Barèmes!$C$4:$C$7,MATCH((YEAR($B629)),Barèmes!$B$4:$B$7,-1))))</f>
        <v/>
      </c>
      <c r="G629" s="30"/>
      <c r="H629" s="28"/>
      <c r="I629" s="5"/>
      <c r="J629" s="27"/>
      <c r="K629" s="70" t="str">
        <f t="shared" si="9"/>
        <v/>
      </c>
    </row>
    <row r="630" spans="1:11" ht="15.75" x14ac:dyDescent="0.25">
      <c r="A630" s="31"/>
      <c r="B630" s="26"/>
      <c r="C630" s="29"/>
      <c r="D630" s="2"/>
      <c r="E630" s="4"/>
      <c r="F630" s="69" t="str">
        <f>IF(B630="","",IF(C630="F",INDEX(Barèmes!$A$4:$A$7,MATCH((YEAR($B630)),Barèmes!$B$4:$B$7,-1)),INDEX(Barèmes!$C$4:$C$7,MATCH((YEAR($B630)),Barèmes!$B$4:$B$7,-1))))</f>
        <v/>
      </c>
      <c r="G630" s="30"/>
      <c r="H630" s="28"/>
      <c r="I630" s="5"/>
      <c r="J630" s="27"/>
      <c r="K630" s="70" t="str">
        <f t="shared" si="9"/>
        <v/>
      </c>
    </row>
    <row r="631" spans="1:11" ht="15.75" x14ac:dyDescent="0.25">
      <c r="A631" s="31"/>
      <c r="B631" s="26"/>
      <c r="C631" s="29"/>
      <c r="D631" s="2"/>
      <c r="E631" s="4"/>
      <c r="F631" s="69" t="str">
        <f>IF(B631="","",IF(C631="F",INDEX(Barèmes!$A$4:$A$7,MATCH((YEAR($B631)),Barèmes!$B$4:$B$7,-1)),INDEX(Barèmes!$C$4:$C$7,MATCH((YEAR($B631)),Barèmes!$B$4:$B$7,-1))))</f>
        <v/>
      </c>
      <c r="G631" s="30"/>
      <c r="H631" s="28"/>
      <c r="I631" s="5"/>
      <c r="J631" s="27"/>
      <c r="K631" s="70" t="str">
        <f t="shared" si="9"/>
        <v/>
      </c>
    </row>
    <row r="632" spans="1:11" ht="15.75" x14ac:dyDescent="0.25">
      <c r="A632" s="31"/>
      <c r="B632" s="26"/>
      <c r="C632" s="29"/>
      <c r="D632" s="2"/>
      <c r="E632" s="4"/>
      <c r="F632" s="69" t="str">
        <f>IF(B632="","",IF(C632="F",INDEX(Barèmes!$A$4:$A$7,MATCH((YEAR($B632)),Barèmes!$B$4:$B$7,-1)),INDEX(Barèmes!$C$4:$C$7,MATCH((YEAR($B632)),Barèmes!$B$4:$B$7,-1))))</f>
        <v/>
      </c>
      <c r="G632" s="30"/>
      <c r="H632" s="28"/>
      <c r="I632" s="5"/>
      <c r="J632" s="27"/>
      <c r="K632" s="70" t="str">
        <f t="shared" si="9"/>
        <v/>
      </c>
    </row>
    <row r="633" spans="1:11" ht="15.75" x14ac:dyDescent="0.25">
      <c r="A633" s="31"/>
      <c r="B633" s="26"/>
      <c r="C633" s="29"/>
      <c r="D633" s="2"/>
      <c r="E633" s="4"/>
      <c r="F633" s="69" t="str">
        <f>IF(B633="","",IF(C633="F",INDEX(Barèmes!$A$4:$A$7,MATCH((YEAR($B633)),Barèmes!$B$4:$B$7,-1)),INDEX(Barèmes!$C$4:$C$7,MATCH((YEAR($B633)),Barèmes!$B$4:$B$7,-1))))</f>
        <v/>
      </c>
      <c r="G633" s="30"/>
      <c r="H633" s="28"/>
      <c r="I633" s="5"/>
      <c r="J633" s="27"/>
      <c r="K633" s="70" t="str">
        <f t="shared" si="9"/>
        <v/>
      </c>
    </row>
    <row r="634" spans="1:11" ht="15.75" x14ac:dyDescent="0.25">
      <c r="A634" s="31"/>
      <c r="B634" s="26"/>
      <c r="C634" s="29"/>
      <c r="D634" s="2"/>
      <c r="E634" s="4"/>
      <c r="F634" s="69" t="str">
        <f>IF(B634="","",IF(C634="F",INDEX(Barèmes!$A$4:$A$7,MATCH((YEAR($B634)),Barèmes!$B$4:$B$7,-1)),INDEX(Barèmes!$C$4:$C$7,MATCH((YEAR($B634)),Barèmes!$B$4:$B$7,-1))))</f>
        <v/>
      </c>
      <c r="G634" s="30"/>
      <c r="H634" s="28"/>
      <c r="I634" s="5"/>
      <c r="J634" s="27"/>
      <c r="K634" s="70" t="str">
        <f t="shared" si="9"/>
        <v/>
      </c>
    </row>
    <row r="635" spans="1:11" ht="15.75" x14ac:dyDescent="0.25">
      <c r="A635" s="31"/>
      <c r="B635" s="26"/>
      <c r="C635" s="29"/>
      <c r="D635" s="2"/>
      <c r="E635" s="4"/>
      <c r="F635" s="69" t="str">
        <f>IF(B635="","",IF(C635="F",INDEX(Barèmes!$A$4:$A$7,MATCH((YEAR($B635)),Barèmes!$B$4:$B$7,-1)),INDEX(Barèmes!$C$4:$C$7,MATCH((YEAR($B635)),Barèmes!$B$4:$B$7,-1))))</f>
        <v/>
      </c>
      <c r="G635" s="30"/>
      <c r="H635" s="28"/>
      <c r="I635" s="5"/>
      <c r="J635" s="27"/>
      <c r="K635" s="70" t="str">
        <f t="shared" si="9"/>
        <v/>
      </c>
    </row>
    <row r="636" spans="1:11" ht="15.75" x14ac:dyDescent="0.25">
      <c r="A636" s="31"/>
      <c r="B636" s="26"/>
      <c r="C636" s="29"/>
      <c r="D636" s="2"/>
      <c r="E636" s="4"/>
      <c r="F636" s="69" t="str">
        <f>IF(B636="","",IF(C636="F",INDEX(Barèmes!$A$4:$A$7,MATCH((YEAR($B636)),Barèmes!$B$4:$B$7,-1)),INDEX(Barèmes!$C$4:$C$7,MATCH((YEAR($B636)),Barèmes!$B$4:$B$7,-1))))</f>
        <v/>
      </c>
      <c r="G636" s="30"/>
      <c r="H636" s="28"/>
      <c r="I636" s="5"/>
      <c r="J636" s="27"/>
      <c r="K636" s="70" t="str">
        <f t="shared" si="9"/>
        <v/>
      </c>
    </row>
    <row r="637" spans="1:11" ht="15.75" x14ac:dyDescent="0.25">
      <c r="A637" s="31"/>
      <c r="B637" s="26"/>
      <c r="C637" s="29"/>
      <c r="D637" s="2"/>
      <c r="E637" s="4"/>
      <c r="F637" s="69" t="str">
        <f>IF(B637="","",IF(C637="F",INDEX(Barèmes!$A$4:$A$7,MATCH((YEAR($B637)),Barèmes!$B$4:$B$7,-1)),INDEX(Barèmes!$C$4:$C$7,MATCH((YEAR($B637)),Barèmes!$B$4:$B$7,-1))))</f>
        <v/>
      </c>
      <c r="G637" s="30"/>
      <c r="H637" s="28"/>
      <c r="I637" s="5"/>
      <c r="J637" s="27"/>
      <c r="K637" s="70" t="str">
        <f t="shared" si="9"/>
        <v/>
      </c>
    </row>
    <row r="638" spans="1:11" ht="15.75" x14ac:dyDescent="0.25">
      <c r="A638" s="31"/>
      <c r="B638" s="26"/>
      <c r="C638" s="29"/>
      <c r="D638" s="2"/>
      <c r="E638" s="4"/>
      <c r="F638" s="69" t="str">
        <f>IF(B638="","",IF(C638="F",INDEX(Barèmes!$A$4:$A$7,MATCH((YEAR($B638)),Barèmes!$B$4:$B$7,-1)),INDEX(Barèmes!$C$4:$C$7,MATCH((YEAR($B638)),Barèmes!$B$4:$B$7,-1))))</f>
        <v/>
      </c>
      <c r="G638" s="30"/>
      <c r="H638" s="28"/>
      <c r="I638" s="5"/>
      <c r="J638" s="27"/>
      <c r="K638" s="70" t="str">
        <f t="shared" si="9"/>
        <v/>
      </c>
    </row>
    <row r="639" spans="1:11" ht="15.75" x14ac:dyDescent="0.25">
      <c r="A639" s="31"/>
      <c r="B639" s="26"/>
      <c r="C639" s="29"/>
      <c r="D639" s="2"/>
      <c r="E639" s="4"/>
      <c r="F639" s="69" t="str">
        <f>IF(B639="","",IF(C639="F",INDEX(Barèmes!$A$4:$A$7,MATCH((YEAR($B639)),Barèmes!$B$4:$B$7,-1)),INDEX(Barèmes!$C$4:$C$7,MATCH((YEAR($B639)),Barèmes!$B$4:$B$7,-1))))</f>
        <v/>
      </c>
      <c r="G639" s="30"/>
      <c r="H639" s="28"/>
      <c r="I639" s="5"/>
      <c r="J639" s="27"/>
      <c r="K639" s="70" t="str">
        <f t="shared" si="9"/>
        <v/>
      </c>
    </row>
    <row r="640" spans="1:11" ht="15.75" x14ac:dyDescent="0.25">
      <c r="A640" s="31"/>
      <c r="B640" s="26"/>
      <c r="C640" s="29"/>
      <c r="D640" s="2"/>
      <c r="E640" s="4"/>
      <c r="F640" s="69" t="str">
        <f>IF(B640="","",IF(C640="F",INDEX(Barèmes!$A$4:$A$7,MATCH((YEAR($B640)),Barèmes!$B$4:$B$7,-1)),INDEX(Barèmes!$C$4:$C$7,MATCH((YEAR($B640)),Barèmes!$B$4:$B$7,-1))))</f>
        <v/>
      </c>
      <c r="G640" s="30"/>
      <c r="H640" s="28"/>
      <c r="I640" s="5"/>
      <c r="J640" s="27"/>
      <c r="K640" s="70" t="str">
        <f t="shared" si="9"/>
        <v/>
      </c>
    </row>
    <row r="641" spans="1:11" ht="15.75" x14ac:dyDescent="0.25">
      <c r="A641" s="31"/>
      <c r="B641" s="26"/>
      <c r="C641" s="29"/>
      <c r="D641" s="2"/>
      <c r="E641" s="4"/>
      <c r="F641" s="69" t="str">
        <f>IF(B641="","",IF(C641="F",INDEX(Barèmes!$A$4:$A$7,MATCH((YEAR($B641)),Barèmes!$B$4:$B$7,-1)),INDEX(Barèmes!$C$4:$C$7,MATCH((YEAR($B641)),Barèmes!$B$4:$B$7,-1))))</f>
        <v/>
      </c>
      <c r="G641" s="30"/>
      <c r="H641" s="28"/>
      <c r="I641" s="5"/>
      <c r="J641" s="27"/>
      <c r="K641" s="70" t="str">
        <f t="shared" si="9"/>
        <v/>
      </c>
    </row>
    <row r="642" spans="1:11" ht="15.75" x14ac:dyDescent="0.25">
      <c r="A642" s="31"/>
      <c r="B642" s="26"/>
      <c r="C642" s="29"/>
      <c r="D642" s="2"/>
      <c r="E642" s="4"/>
      <c r="F642" s="69" t="str">
        <f>IF(B642="","",IF(C642="F",INDEX(Barèmes!$A$4:$A$7,MATCH((YEAR($B642)),Barèmes!$B$4:$B$7,-1)),INDEX(Barèmes!$C$4:$C$7,MATCH((YEAR($B642)),Barèmes!$B$4:$B$7,-1))))</f>
        <v/>
      </c>
      <c r="G642" s="30"/>
      <c r="H642" s="28"/>
      <c r="I642" s="5"/>
      <c r="J642" s="27"/>
      <c r="K642" s="70" t="str">
        <f t="shared" si="9"/>
        <v/>
      </c>
    </row>
    <row r="643" spans="1:11" ht="15.75" x14ac:dyDescent="0.25">
      <c r="A643" s="31"/>
      <c r="B643" s="26"/>
      <c r="C643" s="29"/>
      <c r="D643" s="2"/>
      <c r="E643" s="4"/>
      <c r="F643" s="69" t="str">
        <f>IF(B643="","",IF(C643="F",INDEX(Barèmes!$A$4:$A$7,MATCH((YEAR($B643)),Barèmes!$B$4:$B$7,-1)),INDEX(Barèmes!$C$4:$C$7,MATCH((YEAR($B643)),Barèmes!$B$4:$B$7,-1))))</f>
        <v/>
      </c>
      <c r="G643" s="30"/>
      <c r="H643" s="28"/>
      <c r="I643" s="5"/>
      <c r="J643" s="27"/>
      <c r="K643" s="70" t="str">
        <f t="shared" si="9"/>
        <v/>
      </c>
    </row>
    <row r="644" spans="1:11" ht="15.75" x14ac:dyDescent="0.25">
      <c r="A644" s="31"/>
      <c r="B644" s="26"/>
      <c r="C644" s="29"/>
      <c r="D644" s="2"/>
      <c r="E644" s="4"/>
      <c r="F644" s="69" t="str">
        <f>IF(B644="","",IF(C644="F",INDEX(Barèmes!$A$4:$A$7,MATCH((YEAR($B644)),Barèmes!$B$4:$B$7,-1)),INDEX(Barèmes!$C$4:$C$7,MATCH((YEAR($B644)),Barèmes!$B$4:$B$7,-1))))</f>
        <v/>
      </c>
      <c r="G644" s="30"/>
      <c r="H644" s="28"/>
      <c r="I644" s="5"/>
      <c r="J644" s="27"/>
      <c r="K644" s="70" t="str">
        <f t="shared" ref="K644:K697" si="10">IF(F644="","",IF(AND(I644="oui",OR(G644="esp (15)",G644="chq (15)")),"oui (15)",IF(AND(I644="oui",OR(G644="esp (20)",G644="chq (20)")),"oui (20)",IF(AND(I644="oui",G644="Gratuité"),"Gratuité",IF(AND(I644="oui",OR(G644="esp (8)",G644="chq (8)")),"oui (8)","non")))))</f>
        <v/>
      </c>
    </row>
    <row r="645" spans="1:11" ht="15.75" x14ac:dyDescent="0.25">
      <c r="A645" s="31"/>
      <c r="B645" s="26"/>
      <c r="C645" s="29"/>
      <c r="D645" s="2"/>
      <c r="E645" s="4"/>
      <c r="F645" s="69" t="str">
        <f>IF(B645="","",IF(C645="F",INDEX(Barèmes!$A$4:$A$7,MATCH((YEAR($B645)),Barèmes!$B$4:$B$7,-1)),INDEX(Barèmes!$C$4:$C$7,MATCH((YEAR($B645)),Barèmes!$B$4:$B$7,-1))))</f>
        <v/>
      </c>
      <c r="G645" s="30"/>
      <c r="H645" s="28"/>
      <c r="I645" s="5"/>
      <c r="J645" s="27"/>
      <c r="K645" s="70" t="str">
        <f t="shared" si="10"/>
        <v/>
      </c>
    </row>
    <row r="646" spans="1:11" ht="15.75" x14ac:dyDescent="0.25">
      <c r="A646" s="31"/>
      <c r="B646" s="26"/>
      <c r="C646" s="29"/>
      <c r="D646" s="2"/>
      <c r="E646" s="4"/>
      <c r="F646" s="69" t="str">
        <f>IF(B646="","",IF(C646="F",INDEX(Barèmes!$A$4:$A$7,MATCH((YEAR($B646)),Barèmes!$B$4:$B$7,-1)),INDEX(Barèmes!$C$4:$C$7,MATCH((YEAR($B646)),Barèmes!$B$4:$B$7,-1))))</f>
        <v/>
      </c>
      <c r="G646" s="30"/>
      <c r="H646" s="28"/>
      <c r="I646" s="5"/>
      <c r="J646" s="27"/>
      <c r="K646" s="70" t="str">
        <f t="shared" si="10"/>
        <v/>
      </c>
    </row>
    <row r="647" spans="1:11" ht="15.75" x14ac:dyDescent="0.25">
      <c r="A647" s="31"/>
      <c r="B647" s="26"/>
      <c r="C647" s="29"/>
      <c r="D647" s="2"/>
      <c r="E647" s="4"/>
      <c r="F647" s="69" t="str">
        <f>IF(B647="","",IF(C647="F",INDEX(Barèmes!$A$4:$A$7,MATCH((YEAR($B647)),Barèmes!$B$4:$B$7,-1)),INDEX(Barèmes!$C$4:$C$7,MATCH((YEAR($B647)),Barèmes!$B$4:$B$7,-1))))</f>
        <v/>
      </c>
      <c r="G647" s="30"/>
      <c r="H647" s="28"/>
      <c r="I647" s="5"/>
      <c r="J647" s="27"/>
      <c r="K647" s="70" t="str">
        <f t="shared" si="10"/>
        <v/>
      </c>
    </row>
    <row r="648" spans="1:11" ht="15.75" x14ac:dyDescent="0.25">
      <c r="A648" s="31"/>
      <c r="B648" s="26"/>
      <c r="C648" s="29"/>
      <c r="D648" s="2"/>
      <c r="E648" s="4"/>
      <c r="F648" s="69" t="str">
        <f>IF(B648="","",IF(C648="F",INDEX(Barèmes!$A$4:$A$7,MATCH((YEAR($B648)),Barèmes!$B$4:$B$7,-1)),INDEX(Barèmes!$C$4:$C$7,MATCH((YEAR($B648)),Barèmes!$B$4:$B$7,-1))))</f>
        <v/>
      </c>
      <c r="G648" s="30"/>
      <c r="H648" s="28"/>
      <c r="I648" s="5"/>
      <c r="J648" s="27"/>
      <c r="K648" s="70" t="str">
        <f t="shared" si="10"/>
        <v/>
      </c>
    </row>
    <row r="649" spans="1:11" ht="15.75" x14ac:dyDescent="0.25">
      <c r="A649" s="31"/>
      <c r="B649" s="26"/>
      <c r="C649" s="29"/>
      <c r="D649" s="2"/>
      <c r="E649" s="4"/>
      <c r="F649" s="69" t="str">
        <f>IF(B649="","",IF(C649="F",INDEX(Barèmes!$A$4:$A$7,MATCH((YEAR($B649)),Barèmes!$B$4:$B$7,-1)),INDEX(Barèmes!$C$4:$C$7,MATCH((YEAR($B649)),Barèmes!$B$4:$B$7,-1))))</f>
        <v/>
      </c>
      <c r="G649" s="30"/>
      <c r="H649" s="28"/>
      <c r="I649" s="5"/>
      <c r="J649" s="27"/>
      <c r="K649" s="70" t="str">
        <f t="shared" si="10"/>
        <v/>
      </c>
    </row>
    <row r="650" spans="1:11" ht="15.75" x14ac:dyDescent="0.25">
      <c r="A650" s="31"/>
      <c r="B650" s="26"/>
      <c r="C650" s="29"/>
      <c r="D650" s="2"/>
      <c r="E650" s="4"/>
      <c r="F650" s="69" t="str">
        <f>IF(B650="","",IF(C650="F",INDEX(Barèmes!$A$4:$A$7,MATCH((YEAR($B650)),Barèmes!$B$4:$B$7,-1)),INDEX(Barèmes!$C$4:$C$7,MATCH((YEAR($B650)),Barèmes!$B$4:$B$7,-1))))</f>
        <v/>
      </c>
      <c r="G650" s="30"/>
      <c r="H650" s="28"/>
      <c r="I650" s="5"/>
      <c r="J650" s="27"/>
      <c r="K650" s="70" t="str">
        <f t="shared" si="10"/>
        <v/>
      </c>
    </row>
    <row r="651" spans="1:11" ht="15.75" x14ac:dyDescent="0.25">
      <c r="A651" s="31"/>
      <c r="B651" s="26"/>
      <c r="C651" s="29"/>
      <c r="D651" s="2"/>
      <c r="E651" s="4"/>
      <c r="F651" s="69" t="str">
        <f>IF(B651="","",IF(C651="F",INDEX(Barèmes!$A$4:$A$7,MATCH((YEAR($B651)),Barèmes!$B$4:$B$7,-1)),INDEX(Barèmes!$C$4:$C$7,MATCH((YEAR($B651)),Barèmes!$B$4:$B$7,-1))))</f>
        <v/>
      </c>
      <c r="G651" s="30"/>
      <c r="H651" s="28"/>
      <c r="I651" s="5"/>
      <c r="J651" s="27"/>
      <c r="K651" s="70" t="str">
        <f t="shared" si="10"/>
        <v/>
      </c>
    </row>
    <row r="652" spans="1:11" ht="15.75" x14ac:dyDescent="0.25">
      <c r="A652" s="31"/>
      <c r="B652" s="26"/>
      <c r="C652" s="29"/>
      <c r="D652" s="2"/>
      <c r="E652" s="4"/>
      <c r="F652" s="69" t="str">
        <f>IF(B652="","",IF(C652="F",INDEX(Barèmes!$A$4:$A$7,MATCH((YEAR($B652)),Barèmes!$B$4:$B$7,-1)),INDEX(Barèmes!$C$4:$C$7,MATCH((YEAR($B652)),Barèmes!$B$4:$B$7,-1))))</f>
        <v/>
      </c>
      <c r="G652" s="30"/>
      <c r="H652" s="28"/>
      <c r="I652" s="5"/>
      <c r="J652" s="27"/>
      <c r="K652" s="70" t="str">
        <f t="shared" si="10"/>
        <v/>
      </c>
    </row>
    <row r="653" spans="1:11" ht="15.75" x14ac:dyDescent="0.25">
      <c r="A653" s="31"/>
      <c r="B653" s="26"/>
      <c r="C653" s="29"/>
      <c r="D653" s="2"/>
      <c r="E653" s="4"/>
      <c r="F653" s="69" t="str">
        <f>IF(B653="","",IF(C653="F",INDEX(Barèmes!$A$4:$A$7,MATCH((YEAR($B653)),Barèmes!$B$4:$B$7,-1)),INDEX(Barèmes!$C$4:$C$7,MATCH((YEAR($B653)),Barèmes!$B$4:$B$7,-1))))</f>
        <v/>
      </c>
      <c r="G653" s="30"/>
      <c r="H653" s="28"/>
      <c r="I653" s="5"/>
      <c r="J653" s="27"/>
      <c r="K653" s="70" t="str">
        <f t="shared" si="10"/>
        <v/>
      </c>
    </row>
    <row r="654" spans="1:11" ht="15.75" x14ac:dyDescent="0.25">
      <c r="A654" s="31"/>
      <c r="B654" s="26"/>
      <c r="C654" s="29"/>
      <c r="D654" s="2"/>
      <c r="E654" s="4"/>
      <c r="F654" s="69" t="str">
        <f>IF(B654="","",IF(C654="F",INDEX(Barèmes!$A$4:$A$7,MATCH((YEAR($B654)),Barèmes!$B$4:$B$7,-1)),INDEX(Barèmes!$C$4:$C$7,MATCH((YEAR($B654)),Barèmes!$B$4:$B$7,-1))))</f>
        <v/>
      </c>
      <c r="G654" s="30"/>
      <c r="H654" s="28"/>
      <c r="I654" s="5"/>
      <c r="J654" s="27"/>
      <c r="K654" s="70" t="str">
        <f t="shared" si="10"/>
        <v/>
      </c>
    </row>
    <row r="655" spans="1:11" ht="15.75" x14ac:dyDescent="0.25">
      <c r="A655" s="31"/>
      <c r="B655" s="26"/>
      <c r="C655" s="29"/>
      <c r="D655" s="2"/>
      <c r="E655" s="4"/>
      <c r="F655" s="69" t="str">
        <f>IF(B655="","",IF(C655="F",INDEX(Barèmes!$A$4:$A$7,MATCH((YEAR($B655)),Barèmes!$B$4:$B$7,-1)),INDEX(Barèmes!$C$4:$C$7,MATCH((YEAR($B655)),Barèmes!$B$4:$B$7,-1))))</f>
        <v/>
      </c>
      <c r="G655" s="30"/>
      <c r="H655" s="28"/>
      <c r="I655" s="5"/>
      <c r="J655" s="27"/>
      <c r="K655" s="70" t="str">
        <f t="shared" si="10"/>
        <v/>
      </c>
    </row>
    <row r="656" spans="1:11" ht="15.75" x14ac:dyDescent="0.25">
      <c r="A656" s="31"/>
      <c r="B656" s="26"/>
      <c r="C656" s="29"/>
      <c r="D656" s="2"/>
      <c r="E656" s="4"/>
      <c r="F656" s="69" t="str">
        <f>IF(B656="","",IF(C656="F",INDEX(Barèmes!$A$4:$A$7,MATCH((YEAR($B656)),Barèmes!$B$4:$B$7,-1)),INDEX(Barèmes!$C$4:$C$7,MATCH((YEAR($B656)),Barèmes!$B$4:$B$7,-1))))</f>
        <v/>
      </c>
      <c r="G656" s="30"/>
      <c r="H656" s="28"/>
      <c r="I656" s="5"/>
      <c r="J656" s="27"/>
      <c r="K656" s="70" t="str">
        <f t="shared" si="10"/>
        <v/>
      </c>
    </row>
    <row r="657" spans="1:11" ht="15.75" x14ac:dyDescent="0.25">
      <c r="A657" s="31"/>
      <c r="B657" s="26"/>
      <c r="C657" s="29"/>
      <c r="D657" s="2"/>
      <c r="E657" s="4"/>
      <c r="F657" s="69" t="str">
        <f>IF(B657="","",IF(C657="F",INDEX(Barèmes!$A$4:$A$7,MATCH((YEAR($B657)),Barèmes!$B$4:$B$7,-1)),INDEX(Barèmes!$C$4:$C$7,MATCH((YEAR($B657)),Barèmes!$B$4:$B$7,-1))))</f>
        <v/>
      </c>
      <c r="G657" s="30"/>
      <c r="H657" s="28"/>
      <c r="I657" s="5"/>
      <c r="J657" s="27"/>
      <c r="K657" s="70" t="str">
        <f t="shared" si="10"/>
        <v/>
      </c>
    </row>
    <row r="658" spans="1:11" ht="15.75" x14ac:dyDescent="0.25">
      <c r="A658" s="31"/>
      <c r="B658" s="26"/>
      <c r="C658" s="29"/>
      <c r="D658" s="2"/>
      <c r="E658" s="4"/>
      <c r="F658" s="69" t="str">
        <f>IF(B658="","",IF(C658="F",INDEX(Barèmes!$A$4:$A$7,MATCH((YEAR($B658)),Barèmes!$B$4:$B$7,-1)),INDEX(Barèmes!$C$4:$C$7,MATCH((YEAR($B658)),Barèmes!$B$4:$B$7,-1))))</f>
        <v/>
      </c>
      <c r="G658" s="30"/>
      <c r="H658" s="28"/>
      <c r="I658" s="5"/>
      <c r="J658" s="27"/>
      <c r="K658" s="70" t="str">
        <f t="shared" si="10"/>
        <v/>
      </c>
    </row>
    <row r="659" spans="1:11" ht="15.75" x14ac:dyDescent="0.25">
      <c r="A659" s="31"/>
      <c r="B659" s="26"/>
      <c r="C659" s="29"/>
      <c r="D659" s="2"/>
      <c r="E659" s="4"/>
      <c r="F659" s="69" t="str">
        <f>IF(B659="","",IF(C659="F",INDEX(Barèmes!$A$4:$A$7,MATCH((YEAR($B659)),Barèmes!$B$4:$B$7,-1)),INDEX(Barèmes!$C$4:$C$7,MATCH((YEAR($B659)),Barèmes!$B$4:$B$7,-1))))</f>
        <v/>
      </c>
      <c r="G659" s="30"/>
      <c r="H659" s="28"/>
      <c r="I659" s="5"/>
      <c r="J659" s="27"/>
      <c r="K659" s="70" t="str">
        <f t="shared" si="10"/>
        <v/>
      </c>
    </row>
    <row r="660" spans="1:11" ht="15.75" x14ac:dyDescent="0.25">
      <c r="A660" s="31"/>
      <c r="B660" s="26"/>
      <c r="C660" s="29"/>
      <c r="D660" s="2"/>
      <c r="E660" s="4"/>
      <c r="F660" s="69" t="str">
        <f>IF(B660="","",IF(C660="F",INDEX(Barèmes!$A$4:$A$7,MATCH((YEAR($B660)),Barèmes!$B$4:$B$7,-1)),INDEX(Barèmes!$C$4:$C$7,MATCH((YEAR($B660)),Barèmes!$B$4:$B$7,-1))))</f>
        <v/>
      </c>
      <c r="G660" s="30"/>
      <c r="H660" s="28"/>
      <c r="I660" s="5"/>
      <c r="J660" s="27"/>
      <c r="K660" s="70" t="str">
        <f t="shared" si="10"/>
        <v/>
      </c>
    </row>
    <row r="661" spans="1:11" ht="15.75" x14ac:dyDescent="0.25">
      <c r="A661" s="31"/>
      <c r="B661" s="26"/>
      <c r="C661" s="29"/>
      <c r="D661" s="2"/>
      <c r="E661" s="4"/>
      <c r="F661" s="69" t="str">
        <f>IF(B661="","",IF(C661="F",INDEX(Barèmes!$A$4:$A$7,MATCH((YEAR($B661)),Barèmes!$B$4:$B$7,-1)),INDEX(Barèmes!$C$4:$C$7,MATCH((YEAR($B661)),Barèmes!$B$4:$B$7,-1))))</f>
        <v/>
      </c>
      <c r="G661" s="30"/>
      <c r="H661" s="28"/>
      <c r="I661" s="5"/>
      <c r="J661" s="27"/>
      <c r="K661" s="70" t="str">
        <f t="shared" si="10"/>
        <v/>
      </c>
    </row>
    <row r="662" spans="1:11" ht="15.75" x14ac:dyDescent="0.25">
      <c r="A662" s="31"/>
      <c r="B662" s="26"/>
      <c r="C662" s="29"/>
      <c r="D662" s="2"/>
      <c r="E662" s="4"/>
      <c r="F662" s="69" t="str">
        <f>IF(B662="","",IF(C662="F",INDEX(Barèmes!$A$4:$A$7,MATCH((YEAR($B662)),Barèmes!$B$4:$B$7,-1)),INDEX(Barèmes!$C$4:$C$7,MATCH((YEAR($B662)),Barèmes!$B$4:$B$7,-1))))</f>
        <v/>
      </c>
      <c r="G662" s="30"/>
      <c r="H662" s="28"/>
      <c r="I662" s="5"/>
      <c r="J662" s="27"/>
      <c r="K662" s="70" t="str">
        <f t="shared" si="10"/>
        <v/>
      </c>
    </row>
    <row r="663" spans="1:11" ht="15.75" x14ac:dyDescent="0.25">
      <c r="A663" s="31"/>
      <c r="B663" s="26"/>
      <c r="C663" s="29"/>
      <c r="D663" s="2"/>
      <c r="E663" s="4"/>
      <c r="F663" s="69" t="str">
        <f>IF(B663="","",IF(C663="F",INDEX(Barèmes!$A$4:$A$7,MATCH((YEAR($B663)),Barèmes!$B$4:$B$7,-1)),INDEX(Barèmes!$C$4:$C$7,MATCH((YEAR($B663)),Barèmes!$B$4:$B$7,-1))))</f>
        <v/>
      </c>
      <c r="G663" s="30"/>
      <c r="H663" s="28"/>
      <c r="I663" s="5"/>
      <c r="J663" s="27"/>
      <c r="K663" s="70" t="str">
        <f t="shared" si="10"/>
        <v/>
      </c>
    </row>
    <row r="664" spans="1:11" ht="15.75" x14ac:dyDescent="0.25">
      <c r="A664" s="31"/>
      <c r="B664" s="26"/>
      <c r="C664" s="29"/>
      <c r="D664" s="2"/>
      <c r="E664" s="4"/>
      <c r="F664" s="69" t="str">
        <f>IF(B664="","",IF(C664="F",INDEX(Barèmes!$A$4:$A$7,MATCH((YEAR($B664)),Barèmes!$B$4:$B$7,-1)),INDEX(Barèmes!$C$4:$C$7,MATCH((YEAR($B664)),Barèmes!$B$4:$B$7,-1))))</f>
        <v/>
      </c>
      <c r="G664" s="30"/>
      <c r="H664" s="28"/>
      <c r="I664" s="5"/>
      <c r="J664" s="27"/>
      <c r="K664" s="70" t="str">
        <f t="shared" si="10"/>
        <v/>
      </c>
    </row>
    <row r="665" spans="1:11" ht="15.75" x14ac:dyDescent="0.25">
      <c r="A665" s="31"/>
      <c r="B665" s="26"/>
      <c r="C665" s="29"/>
      <c r="D665" s="2"/>
      <c r="E665" s="4"/>
      <c r="F665" s="69" t="str">
        <f>IF(B665="","",IF(C665="F",INDEX(Barèmes!$A$4:$A$7,MATCH((YEAR($B665)),Barèmes!$B$4:$B$7,-1)),INDEX(Barèmes!$C$4:$C$7,MATCH((YEAR($B665)),Barèmes!$B$4:$B$7,-1))))</f>
        <v/>
      </c>
      <c r="G665" s="30"/>
      <c r="H665" s="28"/>
      <c r="I665" s="5"/>
      <c r="J665" s="27"/>
      <c r="K665" s="70" t="str">
        <f t="shared" si="10"/>
        <v/>
      </c>
    </row>
    <row r="666" spans="1:11" ht="15.75" x14ac:dyDescent="0.25">
      <c r="A666" s="31"/>
      <c r="B666" s="26"/>
      <c r="C666" s="29"/>
      <c r="D666" s="2"/>
      <c r="E666" s="4"/>
      <c r="F666" s="69" t="str">
        <f>IF(B666="","",IF(C666="F",INDEX(Barèmes!$A$4:$A$7,MATCH((YEAR($B666)),Barèmes!$B$4:$B$7,-1)),INDEX(Barèmes!$C$4:$C$7,MATCH((YEAR($B666)),Barèmes!$B$4:$B$7,-1))))</f>
        <v/>
      </c>
      <c r="G666" s="30"/>
      <c r="H666" s="28"/>
      <c r="I666" s="5"/>
      <c r="J666" s="27"/>
      <c r="K666" s="70" t="str">
        <f t="shared" si="10"/>
        <v/>
      </c>
    </row>
    <row r="667" spans="1:11" ht="15.75" x14ac:dyDescent="0.25">
      <c r="A667" s="31"/>
      <c r="B667" s="26"/>
      <c r="C667" s="29"/>
      <c r="D667" s="2"/>
      <c r="E667" s="4"/>
      <c r="F667" s="69" t="str">
        <f>IF(B667="","",IF(C667="F",INDEX(Barèmes!$A$4:$A$7,MATCH((YEAR($B667)),Barèmes!$B$4:$B$7,-1)),INDEX(Barèmes!$C$4:$C$7,MATCH((YEAR($B667)),Barèmes!$B$4:$B$7,-1))))</f>
        <v/>
      </c>
      <c r="G667" s="30"/>
      <c r="H667" s="28"/>
      <c r="I667" s="5"/>
      <c r="J667" s="27"/>
      <c r="K667" s="70" t="str">
        <f t="shared" si="10"/>
        <v/>
      </c>
    </row>
    <row r="668" spans="1:11" ht="15.75" x14ac:dyDescent="0.25">
      <c r="A668" s="31"/>
      <c r="B668" s="26"/>
      <c r="C668" s="29"/>
      <c r="D668" s="2"/>
      <c r="E668" s="4"/>
      <c r="F668" s="69" t="str">
        <f>IF(B668="","",IF(C668="F",INDEX(Barèmes!$A$4:$A$7,MATCH((YEAR($B668)),Barèmes!$B$4:$B$7,-1)),INDEX(Barèmes!$C$4:$C$7,MATCH((YEAR($B668)),Barèmes!$B$4:$B$7,-1))))</f>
        <v/>
      </c>
      <c r="G668" s="30"/>
      <c r="H668" s="28"/>
      <c r="I668" s="5"/>
      <c r="J668" s="27"/>
      <c r="K668" s="70" t="str">
        <f t="shared" si="10"/>
        <v/>
      </c>
    </row>
    <row r="669" spans="1:11" ht="15.75" x14ac:dyDescent="0.25">
      <c r="A669" s="31"/>
      <c r="B669" s="26"/>
      <c r="C669" s="29"/>
      <c r="D669" s="2"/>
      <c r="E669" s="4"/>
      <c r="F669" s="69" t="str">
        <f>IF(B669="","",IF(C669="F",INDEX(Barèmes!$A$4:$A$7,MATCH((YEAR($B669)),Barèmes!$B$4:$B$7,-1)),INDEX(Barèmes!$C$4:$C$7,MATCH((YEAR($B669)),Barèmes!$B$4:$B$7,-1))))</f>
        <v/>
      </c>
      <c r="G669" s="30"/>
      <c r="H669" s="28"/>
      <c r="I669" s="5"/>
      <c r="J669" s="27"/>
      <c r="K669" s="70" t="str">
        <f t="shared" si="10"/>
        <v/>
      </c>
    </row>
    <row r="670" spans="1:11" ht="15.75" x14ac:dyDescent="0.25">
      <c r="A670" s="31"/>
      <c r="B670" s="26"/>
      <c r="C670" s="29"/>
      <c r="D670" s="2"/>
      <c r="E670" s="4"/>
      <c r="F670" s="69" t="str">
        <f>IF(B670="","",IF(C670="F",INDEX(Barèmes!$A$4:$A$7,MATCH((YEAR($B670)),Barèmes!$B$4:$B$7,-1)),INDEX(Barèmes!$C$4:$C$7,MATCH((YEAR($B670)),Barèmes!$B$4:$B$7,-1))))</f>
        <v/>
      </c>
      <c r="G670" s="30"/>
      <c r="H670" s="28"/>
      <c r="I670" s="5"/>
      <c r="J670" s="27"/>
      <c r="K670" s="70" t="str">
        <f t="shared" si="10"/>
        <v/>
      </c>
    </row>
    <row r="671" spans="1:11" ht="15.75" x14ac:dyDescent="0.25">
      <c r="A671" s="31"/>
      <c r="B671" s="26"/>
      <c r="C671" s="29"/>
      <c r="D671" s="2"/>
      <c r="E671" s="4"/>
      <c r="F671" s="69" t="str">
        <f>IF(B671="","",IF(C671="F",INDEX(Barèmes!$A$4:$A$7,MATCH((YEAR($B671)),Barèmes!$B$4:$B$7,-1)),INDEX(Barèmes!$C$4:$C$7,MATCH((YEAR($B671)),Barèmes!$B$4:$B$7,-1))))</f>
        <v/>
      </c>
      <c r="G671" s="30"/>
      <c r="H671" s="28"/>
      <c r="I671" s="5"/>
      <c r="J671" s="27"/>
      <c r="K671" s="70" t="str">
        <f t="shared" si="10"/>
        <v/>
      </c>
    </row>
    <row r="672" spans="1:11" ht="15.75" x14ac:dyDescent="0.25">
      <c r="A672" s="31"/>
      <c r="B672" s="26"/>
      <c r="C672" s="29"/>
      <c r="D672" s="2"/>
      <c r="E672" s="4"/>
      <c r="F672" s="69" t="str">
        <f>IF(B672="","",IF(C672="F",INDEX(Barèmes!$A$4:$A$7,MATCH((YEAR($B672)),Barèmes!$B$4:$B$7,-1)),INDEX(Barèmes!$C$4:$C$7,MATCH((YEAR($B672)),Barèmes!$B$4:$B$7,-1))))</f>
        <v/>
      </c>
      <c r="G672" s="30"/>
      <c r="H672" s="28"/>
      <c r="I672" s="5"/>
      <c r="J672" s="27"/>
      <c r="K672" s="70" t="str">
        <f t="shared" si="10"/>
        <v/>
      </c>
    </row>
    <row r="673" spans="1:11" ht="15.75" x14ac:dyDescent="0.25">
      <c r="A673" s="31"/>
      <c r="B673" s="26"/>
      <c r="C673" s="29"/>
      <c r="D673" s="2"/>
      <c r="E673" s="4"/>
      <c r="F673" s="69" t="str">
        <f>IF(B673="","",IF(C673="F",INDEX(Barèmes!$A$4:$A$7,MATCH((YEAR($B673)),Barèmes!$B$4:$B$7,-1)),INDEX(Barèmes!$C$4:$C$7,MATCH((YEAR($B673)),Barèmes!$B$4:$B$7,-1))))</f>
        <v/>
      </c>
      <c r="G673" s="30"/>
      <c r="H673" s="28"/>
      <c r="I673" s="5"/>
      <c r="J673" s="27"/>
      <c r="K673" s="70" t="str">
        <f t="shared" si="10"/>
        <v/>
      </c>
    </row>
    <row r="674" spans="1:11" ht="15.75" x14ac:dyDescent="0.25">
      <c r="A674" s="31"/>
      <c r="B674" s="26"/>
      <c r="C674" s="29"/>
      <c r="D674" s="2"/>
      <c r="E674" s="4"/>
      <c r="F674" s="69" t="str">
        <f>IF(B674="","",IF(C674="F",INDEX(Barèmes!$A$4:$A$7,MATCH((YEAR($B674)),Barèmes!$B$4:$B$7,-1)),INDEX(Barèmes!$C$4:$C$7,MATCH((YEAR($B674)),Barèmes!$B$4:$B$7,-1))))</f>
        <v/>
      </c>
      <c r="G674" s="30"/>
      <c r="H674" s="28"/>
      <c r="I674" s="5"/>
      <c r="J674" s="27"/>
      <c r="K674" s="70" t="str">
        <f t="shared" si="10"/>
        <v/>
      </c>
    </row>
    <row r="675" spans="1:11" ht="15.75" x14ac:dyDescent="0.25">
      <c r="A675" s="31"/>
      <c r="B675" s="26"/>
      <c r="C675" s="29"/>
      <c r="D675" s="2"/>
      <c r="E675" s="4"/>
      <c r="F675" s="69" t="str">
        <f>IF(B675="","",IF(C675="F",INDEX(Barèmes!$A$4:$A$7,MATCH((YEAR($B675)),Barèmes!$B$4:$B$7,-1)),INDEX(Barèmes!$C$4:$C$7,MATCH((YEAR($B675)),Barèmes!$B$4:$B$7,-1))))</f>
        <v/>
      </c>
      <c r="G675" s="30"/>
      <c r="H675" s="28"/>
      <c r="I675" s="5"/>
      <c r="J675" s="27"/>
      <c r="K675" s="70" t="str">
        <f t="shared" si="10"/>
        <v/>
      </c>
    </row>
    <row r="676" spans="1:11" ht="15.75" x14ac:dyDescent="0.25">
      <c r="A676" s="31"/>
      <c r="B676" s="26"/>
      <c r="C676" s="29"/>
      <c r="D676" s="2"/>
      <c r="E676" s="4"/>
      <c r="F676" s="69" t="str">
        <f>IF(B676="","",IF(C676="F",INDEX(Barèmes!$A$4:$A$7,MATCH((YEAR($B676)),Barèmes!$B$4:$B$7,-1)),INDEX(Barèmes!$C$4:$C$7,MATCH((YEAR($B676)),Barèmes!$B$4:$B$7,-1))))</f>
        <v/>
      </c>
      <c r="G676" s="30"/>
      <c r="H676" s="28"/>
      <c r="I676" s="5"/>
      <c r="J676" s="27"/>
      <c r="K676" s="70" t="str">
        <f t="shared" si="10"/>
        <v/>
      </c>
    </row>
    <row r="677" spans="1:11" ht="15.75" x14ac:dyDescent="0.25">
      <c r="A677" s="31"/>
      <c r="B677" s="26"/>
      <c r="C677" s="29"/>
      <c r="D677" s="2"/>
      <c r="E677" s="4"/>
      <c r="F677" s="69" t="str">
        <f>IF(B677="","",IF(C677="F",INDEX(Barèmes!$A$4:$A$7,MATCH((YEAR($B677)),Barèmes!$B$4:$B$7,-1)),INDEX(Barèmes!$C$4:$C$7,MATCH((YEAR($B677)),Barèmes!$B$4:$B$7,-1))))</f>
        <v/>
      </c>
      <c r="G677" s="30"/>
      <c r="H677" s="28"/>
      <c r="I677" s="5"/>
      <c r="J677" s="27"/>
      <c r="K677" s="70" t="str">
        <f t="shared" si="10"/>
        <v/>
      </c>
    </row>
    <row r="678" spans="1:11" ht="15.75" x14ac:dyDescent="0.25">
      <c r="A678" s="31"/>
      <c r="B678" s="26"/>
      <c r="C678" s="29"/>
      <c r="D678" s="2"/>
      <c r="E678" s="4"/>
      <c r="F678" s="69" t="str">
        <f>IF(B678="","",IF(C678="F",INDEX(Barèmes!$A$4:$A$7,MATCH((YEAR($B678)),Barèmes!$B$4:$B$7,-1)),INDEX(Barèmes!$C$4:$C$7,MATCH((YEAR($B678)),Barèmes!$B$4:$B$7,-1))))</f>
        <v/>
      </c>
      <c r="G678" s="30"/>
      <c r="H678" s="28"/>
      <c r="I678" s="5"/>
      <c r="J678" s="27"/>
      <c r="K678" s="70" t="str">
        <f t="shared" si="10"/>
        <v/>
      </c>
    </row>
    <row r="679" spans="1:11" ht="15.75" x14ac:dyDescent="0.25">
      <c r="A679" s="31"/>
      <c r="B679" s="26"/>
      <c r="C679" s="29"/>
      <c r="D679" s="2"/>
      <c r="E679" s="4"/>
      <c r="F679" s="69" t="str">
        <f>IF(B679="","",IF(C679="F",INDEX(Barèmes!$A$4:$A$7,MATCH((YEAR($B679)),Barèmes!$B$4:$B$7,-1)),INDEX(Barèmes!$C$4:$C$7,MATCH((YEAR($B679)),Barèmes!$B$4:$B$7,-1))))</f>
        <v/>
      </c>
      <c r="G679" s="30"/>
      <c r="H679" s="28"/>
      <c r="I679" s="5"/>
      <c r="J679" s="27"/>
      <c r="K679" s="70" t="str">
        <f t="shared" si="10"/>
        <v/>
      </c>
    </row>
    <row r="680" spans="1:11" ht="15.75" x14ac:dyDescent="0.25">
      <c r="A680" s="31"/>
      <c r="B680" s="26"/>
      <c r="C680" s="29"/>
      <c r="D680" s="2"/>
      <c r="E680" s="4"/>
      <c r="F680" s="69" t="str">
        <f>IF(B680="","",IF(C680="F",INDEX(Barèmes!$A$4:$A$7,MATCH((YEAR($B680)),Barèmes!$B$4:$B$7,-1)),INDEX(Barèmes!$C$4:$C$7,MATCH((YEAR($B680)),Barèmes!$B$4:$B$7,-1))))</f>
        <v/>
      </c>
      <c r="G680" s="30"/>
      <c r="H680" s="28"/>
      <c r="I680" s="5"/>
      <c r="J680" s="27"/>
      <c r="K680" s="70" t="str">
        <f t="shared" si="10"/>
        <v/>
      </c>
    </row>
    <row r="681" spans="1:11" ht="15.75" x14ac:dyDescent="0.25">
      <c r="A681" s="31"/>
      <c r="B681" s="26"/>
      <c r="C681" s="29"/>
      <c r="D681" s="2"/>
      <c r="E681" s="4"/>
      <c r="F681" s="69" t="str">
        <f>IF(B681="","",IF(C681="F",INDEX(Barèmes!$A$4:$A$7,MATCH((YEAR($B681)),Barèmes!$B$4:$B$7,-1)),INDEX(Barèmes!$C$4:$C$7,MATCH((YEAR($B681)),Barèmes!$B$4:$B$7,-1))))</f>
        <v/>
      </c>
      <c r="G681" s="30"/>
      <c r="H681" s="28"/>
      <c r="I681" s="5"/>
      <c r="J681" s="27"/>
      <c r="K681" s="70" t="str">
        <f t="shared" si="10"/>
        <v/>
      </c>
    </row>
    <row r="682" spans="1:11" ht="15.75" x14ac:dyDescent="0.25">
      <c r="A682" s="31"/>
      <c r="B682" s="26"/>
      <c r="C682" s="29"/>
      <c r="D682" s="2"/>
      <c r="E682" s="4"/>
      <c r="F682" s="69" t="str">
        <f>IF(B682="","",IF(C682="F",INDEX(Barèmes!$A$4:$A$7,MATCH((YEAR($B682)),Barèmes!$B$4:$B$7,-1)),INDEX(Barèmes!$C$4:$C$7,MATCH((YEAR($B682)),Barèmes!$B$4:$B$7,-1))))</f>
        <v/>
      </c>
      <c r="G682" s="30"/>
      <c r="H682" s="28"/>
      <c r="I682" s="5"/>
      <c r="J682" s="27"/>
      <c r="K682" s="70" t="str">
        <f t="shared" si="10"/>
        <v/>
      </c>
    </row>
    <row r="683" spans="1:11" ht="15.75" x14ac:dyDescent="0.25">
      <c r="A683" s="31"/>
      <c r="B683" s="26"/>
      <c r="C683" s="29"/>
      <c r="D683" s="2"/>
      <c r="E683" s="4"/>
      <c r="F683" s="69" t="str">
        <f>IF(B683="","",IF(C683="F",INDEX(Barèmes!$A$4:$A$7,MATCH((YEAR($B683)),Barèmes!$B$4:$B$7,-1)),INDEX(Barèmes!$C$4:$C$7,MATCH((YEAR($B683)),Barèmes!$B$4:$B$7,-1))))</f>
        <v/>
      </c>
      <c r="G683" s="30"/>
      <c r="H683" s="28"/>
      <c r="I683" s="5"/>
      <c r="J683" s="27"/>
      <c r="K683" s="70" t="str">
        <f t="shared" si="10"/>
        <v/>
      </c>
    </row>
    <row r="684" spans="1:11" ht="15.75" x14ac:dyDescent="0.25">
      <c r="A684" s="31"/>
      <c r="B684" s="26"/>
      <c r="C684" s="29"/>
      <c r="D684" s="2"/>
      <c r="E684" s="4"/>
      <c r="F684" s="69" t="str">
        <f>IF(B684="","",IF(C684="F",INDEX(Barèmes!$A$4:$A$7,MATCH((YEAR($B684)),Barèmes!$B$4:$B$7,-1)),INDEX(Barèmes!$C$4:$C$7,MATCH((YEAR($B684)),Barèmes!$B$4:$B$7,-1))))</f>
        <v/>
      </c>
      <c r="G684" s="30"/>
      <c r="H684" s="28"/>
      <c r="I684" s="5"/>
      <c r="J684" s="27"/>
      <c r="K684" s="70" t="str">
        <f t="shared" si="10"/>
        <v/>
      </c>
    </row>
    <row r="685" spans="1:11" ht="15.75" x14ac:dyDescent="0.25">
      <c r="A685" s="31"/>
      <c r="B685" s="26"/>
      <c r="C685" s="29"/>
      <c r="D685" s="2"/>
      <c r="E685" s="4"/>
      <c r="F685" s="69" t="str">
        <f>IF(B685="","",IF(C685="F",INDEX(Barèmes!$A$4:$A$7,MATCH((YEAR($B685)),Barèmes!$B$4:$B$7,-1)),INDEX(Barèmes!$C$4:$C$7,MATCH((YEAR($B685)),Barèmes!$B$4:$B$7,-1))))</f>
        <v/>
      </c>
      <c r="G685" s="30"/>
      <c r="H685" s="28"/>
      <c r="I685" s="5"/>
      <c r="J685" s="27"/>
      <c r="K685" s="70" t="str">
        <f t="shared" si="10"/>
        <v/>
      </c>
    </row>
    <row r="686" spans="1:11" ht="15.75" x14ac:dyDescent="0.25">
      <c r="A686" s="31"/>
      <c r="B686" s="26"/>
      <c r="C686" s="29"/>
      <c r="D686" s="2"/>
      <c r="E686" s="4"/>
      <c r="F686" s="69" t="str">
        <f>IF(B686="","",IF(C686="F",INDEX(Barèmes!$A$4:$A$7,MATCH((YEAR($B686)),Barèmes!$B$4:$B$7,-1)),INDEX(Barèmes!$C$4:$C$7,MATCH((YEAR($B686)),Barèmes!$B$4:$B$7,-1))))</f>
        <v/>
      </c>
      <c r="G686" s="30"/>
      <c r="H686" s="28"/>
      <c r="I686" s="5"/>
      <c r="J686" s="27"/>
      <c r="K686" s="70" t="str">
        <f t="shared" si="10"/>
        <v/>
      </c>
    </row>
    <row r="687" spans="1:11" ht="15.75" x14ac:dyDescent="0.25">
      <c r="A687" s="31"/>
      <c r="B687" s="26"/>
      <c r="C687" s="29"/>
      <c r="D687" s="2"/>
      <c r="E687" s="4"/>
      <c r="F687" s="69" t="str">
        <f>IF(B687="","",IF(C687="F",INDEX(Barèmes!$A$4:$A$7,MATCH((YEAR($B687)),Barèmes!$B$4:$B$7,-1)),INDEX(Barèmes!$C$4:$C$7,MATCH((YEAR($B687)),Barèmes!$B$4:$B$7,-1))))</f>
        <v/>
      </c>
      <c r="G687" s="30"/>
      <c r="H687" s="28"/>
      <c r="I687" s="5"/>
      <c r="J687" s="27"/>
      <c r="K687" s="70" t="str">
        <f t="shared" si="10"/>
        <v/>
      </c>
    </row>
    <row r="688" spans="1:11" ht="15.75" x14ac:dyDescent="0.25">
      <c r="A688" s="31"/>
      <c r="B688" s="26"/>
      <c r="C688" s="29"/>
      <c r="D688" s="2"/>
      <c r="E688" s="4"/>
      <c r="F688" s="69" t="str">
        <f>IF(B688="","",IF(C688="F",INDEX(Barèmes!$A$4:$A$7,MATCH((YEAR($B688)),Barèmes!$B$4:$B$7,-1)),INDEX(Barèmes!$C$4:$C$7,MATCH((YEAR($B688)),Barèmes!$B$4:$B$7,-1))))</f>
        <v/>
      </c>
      <c r="G688" s="30"/>
      <c r="H688" s="28"/>
      <c r="I688" s="5"/>
      <c r="J688" s="27"/>
      <c r="K688" s="70" t="str">
        <f t="shared" si="10"/>
        <v/>
      </c>
    </row>
    <row r="689" spans="1:11" ht="15.75" x14ac:dyDescent="0.25">
      <c r="A689" s="31"/>
      <c r="B689" s="26"/>
      <c r="C689" s="29"/>
      <c r="D689" s="2"/>
      <c r="E689" s="4"/>
      <c r="F689" s="69" t="str">
        <f>IF(B689="","",IF(C689="F",INDEX(Barèmes!$A$4:$A$7,MATCH((YEAR($B689)),Barèmes!$B$4:$B$7,-1)),INDEX(Barèmes!$C$4:$C$7,MATCH((YEAR($B689)),Barèmes!$B$4:$B$7,-1))))</f>
        <v/>
      </c>
      <c r="G689" s="30"/>
      <c r="H689" s="28"/>
      <c r="I689" s="5"/>
      <c r="J689" s="27"/>
      <c r="K689" s="70" t="str">
        <f t="shared" si="10"/>
        <v/>
      </c>
    </row>
    <row r="690" spans="1:11" ht="15.75" x14ac:dyDescent="0.25">
      <c r="A690" s="31"/>
      <c r="B690" s="26"/>
      <c r="C690" s="29"/>
      <c r="D690" s="2"/>
      <c r="E690" s="4"/>
      <c r="F690" s="69" t="str">
        <f>IF(B690="","",IF(C690="F",INDEX(Barèmes!$A$4:$A$7,MATCH((YEAR($B690)),Barèmes!$B$4:$B$7,-1)),INDEX(Barèmes!$C$4:$C$7,MATCH((YEAR($B690)),Barèmes!$B$4:$B$7,-1))))</f>
        <v/>
      </c>
      <c r="G690" s="30"/>
      <c r="H690" s="28"/>
      <c r="I690" s="5"/>
      <c r="J690" s="27"/>
      <c r="K690" s="70" t="str">
        <f t="shared" si="10"/>
        <v/>
      </c>
    </row>
    <row r="691" spans="1:11" ht="15.75" x14ac:dyDescent="0.25">
      <c r="A691" s="31"/>
      <c r="B691" s="26"/>
      <c r="C691" s="29"/>
      <c r="D691" s="2"/>
      <c r="E691" s="4"/>
      <c r="F691" s="69" t="str">
        <f>IF(B691="","",IF(C691="F",INDEX(Barèmes!$A$4:$A$7,MATCH((YEAR($B691)),Barèmes!$B$4:$B$7,-1)),INDEX(Barèmes!$C$4:$C$7,MATCH((YEAR($B691)),Barèmes!$B$4:$B$7,-1))))</f>
        <v/>
      </c>
      <c r="G691" s="30"/>
      <c r="H691" s="28"/>
      <c r="I691" s="5"/>
      <c r="J691" s="27"/>
      <c r="K691" s="70" t="str">
        <f t="shared" si="10"/>
        <v/>
      </c>
    </row>
    <row r="692" spans="1:11" ht="15.75" x14ac:dyDescent="0.25">
      <c r="A692" s="31"/>
      <c r="B692" s="26"/>
      <c r="C692" s="29"/>
      <c r="D692" s="2"/>
      <c r="E692" s="4"/>
      <c r="F692" s="69" t="str">
        <f>IF(B692="","",IF(C692="F",INDEX(Barèmes!$A$4:$A$7,MATCH((YEAR($B692)),Barèmes!$B$4:$B$7,-1)),INDEX(Barèmes!$C$4:$C$7,MATCH((YEAR($B692)),Barèmes!$B$4:$B$7,-1))))</f>
        <v/>
      </c>
      <c r="G692" s="30"/>
      <c r="H692" s="28"/>
      <c r="I692" s="5"/>
      <c r="J692" s="27"/>
      <c r="K692" s="70" t="str">
        <f t="shared" si="10"/>
        <v/>
      </c>
    </row>
    <row r="693" spans="1:11" ht="15.75" x14ac:dyDescent="0.25">
      <c r="A693" s="31"/>
      <c r="B693" s="26"/>
      <c r="C693" s="29"/>
      <c r="D693" s="2"/>
      <c r="E693" s="4"/>
      <c r="F693" s="69" t="str">
        <f>IF(B693="","",IF(C693="F",INDEX(Barèmes!$A$4:$A$7,MATCH((YEAR($B693)),Barèmes!$B$4:$B$7,-1)),INDEX(Barèmes!$C$4:$C$7,MATCH((YEAR($B693)),Barèmes!$B$4:$B$7,-1))))</f>
        <v/>
      </c>
      <c r="G693" s="30"/>
      <c r="H693" s="28"/>
      <c r="I693" s="5"/>
      <c r="J693" s="27"/>
      <c r="K693" s="70" t="str">
        <f t="shared" si="10"/>
        <v/>
      </c>
    </row>
    <row r="694" spans="1:11" ht="15.75" x14ac:dyDescent="0.25">
      <c r="A694" s="31"/>
      <c r="B694" s="26"/>
      <c r="C694" s="29"/>
      <c r="D694" s="2"/>
      <c r="E694" s="4"/>
      <c r="F694" s="69" t="str">
        <f>IF(B694="","",IF(C694="F",INDEX(Barèmes!$A$4:$A$7,MATCH((YEAR($B694)),Barèmes!$B$4:$B$7,-1)),INDEX(Barèmes!$C$4:$C$7,MATCH((YEAR($B694)),Barèmes!$B$4:$B$7,-1))))</f>
        <v/>
      </c>
      <c r="G694" s="30"/>
      <c r="H694" s="28"/>
      <c r="I694" s="5"/>
      <c r="J694" s="27"/>
      <c r="K694" s="70" t="str">
        <f t="shared" si="10"/>
        <v/>
      </c>
    </row>
    <row r="695" spans="1:11" ht="15.75" x14ac:dyDescent="0.25">
      <c r="A695" s="31"/>
      <c r="B695" s="26"/>
      <c r="C695" s="29"/>
      <c r="D695" s="2"/>
      <c r="E695" s="4"/>
      <c r="F695" s="69" t="str">
        <f>IF(B695="","",IF(C695="F",INDEX(Barèmes!$A$4:$A$7,MATCH((YEAR($B695)),Barèmes!$B$4:$B$7,-1)),INDEX(Barèmes!$C$4:$C$7,MATCH((YEAR($B695)),Barèmes!$B$4:$B$7,-1))))</f>
        <v/>
      </c>
      <c r="G695" s="30"/>
      <c r="H695" s="28"/>
      <c r="I695" s="5"/>
      <c r="J695" s="27"/>
      <c r="K695" s="70" t="str">
        <f t="shared" si="10"/>
        <v/>
      </c>
    </row>
    <row r="696" spans="1:11" ht="15.75" x14ac:dyDescent="0.25">
      <c r="A696" s="31"/>
      <c r="B696" s="26"/>
      <c r="C696" s="29"/>
      <c r="D696" s="2"/>
      <c r="E696" s="4"/>
      <c r="F696" s="69" t="str">
        <f>IF(B696="","",IF(C696="F",INDEX(Barèmes!$A$4:$A$7,MATCH((YEAR($B696)),Barèmes!$B$4:$B$7,-1)),INDEX(Barèmes!$C$4:$C$7,MATCH((YEAR($B696)),Barèmes!$B$4:$B$7,-1))))</f>
        <v/>
      </c>
      <c r="G696" s="30"/>
      <c r="H696" s="28"/>
      <c r="I696" s="5"/>
      <c r="J696" s="27"/>
      <c r="K696" s="70" t="str">
        <f t="shared" si="10"/>
        <v/>
      </c>
    </row>
    <row r="697" spans="1:11" ht="15.75" x14ac:dyDescent="0.25">
      <c r="A697" s="31"/>
      <c r="B697" s="26"/>
      <c r="C697" s="29"/>
      <c r="D697" s="2"/>
      <c r="E697" s="4"/>
      <c r="F697" s="69" t="str">
        <f>IF(B697="","",IF(C697="F",INDEX(Barèmes!$A$4:$A$7,MATCH((YEAR($B697)),Barèmes!$B$4:$B$7,-1)),INDEX(Barèmes!$C$4:$C$7,MATCH((YEAR($B697)),Barèmes!$B$4:$B$7,-1))))</f>
        <v/>
      </c>
      <c r="G697" s="30"/>
      <c r="H697" s="28"/>
      <c r="I697" s="5"/>
      <c r="J697" s="27"/>
      <c r="K697" s="70" t="str">
        <f t="shared" si="10"/>
        <v/>
      </c>
    </row>
    <row r="698" spans="1:11" ht="15.75" x14ac:dyDescent="0.25">
      <c r="A698" s="31"/>
      <c r="B698" s="26"/>
      <c r="C698" s="29"/>
      <c r="D698" s="2"/>
      <c r="E698" s="4"/>
      <c r="F698" s="69" t="str">
        <f>IF(B698="","",IF(C698="F",INDEX(Barèmes!$A$4:$A$7,MATCH((YEAR($B698)),Barèmes!$B$4:$B$7,-1)),INDEX(Barèmes!$C$4:$C$7,MATCH((YEAR($B698)),Barèmes!$B$4:$B$7,-1))))</f>
        <v/>
      </c>
      <c r="G698" s="30"/>
      <c r="H698" s="28"/>
      <c r="I698" s="5"/>
      <c r="J698" s="27"/>
      <c r="K698" s="70" t="str">
        <f t="shared" ref="K698:K700" si="11">IF(F698="","",IF(AND(I698="oui",OR(G698="esp (15)",G698="chq (15)")),"oui (15)",IF(AND(I698="oui",OR(G698="esp (20)",G698="chq (20)")),"oui (20)",IF(AND(I698="oui",G698="Gratuité"),"Gratuité",IF(AND(I698="oui",OR(G698="esp (8)",G698="chq (8)")),"oui (8)","non")))))</f>
        <v/>
      </c>
    </row>
    <row r="699" spans="1:11" ht="15.75" x14ac:dyDescent="0.25">
      <c r="A699" s="31"/>
      <c r="B699" s="26"/>
      <c r="C699" s="29"/>
      <c r="D699" s="2"/>
      <c r="E699" s="4"/>
      <c r="F699" s="69" t="str">
        <f>IF(B699="","",IF(C699="F",INDEX(Barèmes!$A$4:$A$7,MATCH((YEAR($B699)),Barèmes!$B$4:$B$7,-1)),INDEX(Barèmes!$C$4:$C$7,MATCH((YEAR($B699)),Barèmes!$B$4:$B$7,-1))))</f>
        <v/>
      </c>
      <c r="G699" s="30"/>
      <c r="H699" s="28"/>
      <c r="I699" s="5"/>
      <c r="J699" s="27"/>
      <c r="K699" s="70" t="str">
        <f t="shared" si="11"/>
        <v/>
      </c>
    </row>
    <row r="700" spans="1:11" ht="15.75" x14ac:dyDescent="0.25">
      <c r="A700" s="31"/>
      <c r="B700" s="26"/>
      <c r="C700" s="29"/>
      <c r="D700" s="2"/>
      <c r="E700" s="4"/>
      <c r="F700" s="69" t="str">
        <f>IF(B700="","",IF(C700="F",INDEX(Barèmes!$A$4:$A$7,MATCH((YEAR($B700)),Barèmes!$B$4:$B$7,-1)),INDEX(Barèmes!$C$4:$C$7,MATCH((YEAR($B700)),Barèmes!$B$4:$B$7,-1))))</f>
        <v/>
      </c>
      <c r="G700" s="30"/>
      <c r="H700" s="28"/>
      <c r="I700" s="5"/>
      <c r="J700" s="27"/>
      <c r="K700" s="70" t="str">
        <f t="shared" si="11"/>
        <v/>
      </c>
    </row>
  </sheetData>
  <sheetProtection formatCells="0" formatColumns="0" formatRows="0" insertColumns="0" insertRows="0" sort="0"/>
  <sortState ref="A4:K700">
    <sortCondition ref="A4"/>
  </sortState>
  <mergeCells count="1">
    <mergeCell ref="A1:B2"/>
  </mergeCells>
  <conditionalFormatting sqref="K4:K700">
    <cfRule type="cellIs" dxfId="6" priority="8" stopIfTrue="1" operator="equal">
      <formula>"gratuité"</formula>
    </cfRule>
    <cfRule type="cellIs" dxfId="5" priority="9" stopIfTrue="1" operator="equal">
      <formula>"oui (8)"</formula>
    </cfRule>
    <cfRule type="cellIs" dxfId="4" priority="10" stopIfTrue="1" operator="equal">
      <formula>"non"</formula>
    </cfRule>
    <cfRule type="cellIs" dxfId="3" priority="11" stopIfTrue="1" operator="equal">
      <formula>"oui (20)"</formula>
    </cfRule>
    <cfRule type="cellIs" dxfId="2" priority="12" stopIfTrue="1" operator="equal">
      <formula>"oui (15)"</formula>
    </cfRule>
  </conditionalFormatting>
  <conditionalFormatting sqref="E4:E700">
    <cfRule type="cellIs" dxfId="1" priority="2" stopIfTrue="1" operator="equal">
      <formula>"Int"</formula>
    </cfRule>
  </conditionalFormatting>
  <conditionalFormatting sqref="A4:A700">
    <cfRule type="duplicateValues" dxfId="0" priority="1001" stopIfTrue="1"/>
  </conditionalFormatting>
  <dataValidations count="3">
    <dataValidation type="list" allowBlank="1" showInputMessage="1" showErrorMessage="1" sqref="I4:J700">
      <formula1>"oui,non"</formula1>
    </dataValidation>
    <dataValidation type="list" allowBlank="1" showInputMessage="1" showErrorMessage="1" sqref="H4:H700">
      <formula1>"Gratuit, Distribué, Aucun,Réservé S (esp), Réservé M (esp), Réservé L (esp), Réservé XL (esp),Réservé S (chq), Réservé M (chq), Réservé L (chq), Réservé XL (chq),"</formula1>
    </dataValidation>
    <dataValidation type="list" allowBlank="1" showInputMessage="1" showErrorMessage="1" sqref="G4">
      <formula1>cotisation</formula1>
    </dataValidation>
  </dataValidations>
  <pageMargins left="0.23622047244094491" right="0.23622047244094491" top="0.74803149606299213" bottom="0.74803149606299213" header="0.51181102362204722" footer="0.51181102362204722"/>
  <pageSetup paperSize="9" firstPageNumber="0" orientation="portrait" r:id="rId1"/>
  <drawing r:id="rId2"/>
  <legacyDrawing r:id="rId3"/>
  <controls>
    <mc:AlternateContent xmlns:mc="http://schemas.openxmlformats.org/markup-compatibility/2006">
      <mc:Choice Requires="x14">
        <control shapeId="29676" r:id="rId4" name="CommandButton2">
          <controlPr defaultSize="0" autoLine="0" r:id="rId5">
            <anchor moveWithCells="1">
              <from>
                <xdr:col>11</xdr:col>
                <xdr:colOff>409575</xdr:colOff>
                <xdr:row>1</xdr:row>
                <xdr:rowOff>333375</xdr:rowOff>
              </from>
              <to>
                <xdr:col>11</xdr:col>
                <xdr:colOff>2505075</xdr:colOff>
                <xdr:row>2</xdr:row>
                <xdr:rowOff>466725</xdr:rowOff>
              </to>
            </anchor>
          </controlPr>
        </control>
      </mc:Choice>
      <mc:Fallback>
        <control shapeId="29676" r:id="rId4" name="CommandButton2"/>
      </mc:Fallback>
    </mc:AlternateContent>
    <mc:AlternateContent xmlns:mc="http://schemas.openxmlformats.org/markup-compatibility/2006">
      <mc:Choice Requires="x14">
        <control shapeId="29675" r:id="rId6" name="CommandButton5">
          <controlPr defaultSize="0" autoLine="0" r:id="rId7">
            <anchor moveWithCells="1">
              <from>
                <xdr:col>11</xdr:col>
                <xdr:colOff>409575</xdr:colOff>
                <xdr:row>0</xdr:row>
                <xdr:rowOff>0</xdr:rowOff>
              </from>
              <to>
                <xdr:col>11</xdr:col>
                <xdr:colOff>2495550</xdr:colOff>
                <xdr:row>1</xdr:row>
                <xdr:rowOff>295275</xdr:rowOff>
              </to>
            </anchor>
          </controlPr>
        </control>
      </mc:Choice>
      <mc:Fallback>
        <control shapeId="29675" r:id="rId6" name="CommandButton5"/>
      </mc:Fallback>
    </mc:AlternateContent>
    <mc:AlternateContent xmlns:mc="http://schemas.openxmlformats.org/markup-compatibility/2006">
      <mc:Choice Requires="x14">
        <control shapeId="29677" r:id="rId8" name="CommandButton1">
          <controlPr defaultSize="0" autoLine="0" r:id="rId9">
            <anchor moveWithCells="1">
              <from>
                <xdr:col>2</xdr:col>
                <xdr:colOff>381000</xdr:colOff>
                <xdr:row>0</xdr:row>
                <xdr:rowOff>47625</xdr:rowOff>
              </from>
              <to>
                <xdr:col>6</xdr:col>
                <xdr:colOff>285750</xdr:colOff>
                <xdr:row>1</xdr:row>
                <xdr:rowOff>219075</xdr:rowOff>
              </to>
            </anchor>
          </controlPr>
        </control>
      </mc:Choice>
      <mc:Fallback>
        <control shapeId="29677" r:id="rId8" name="CommandButton1"/>
      </mc:Fallback>
    </mc:AlternateContent>
    <mc:AlternateContent xmlns:mc="http://schemas.openxmlformats.org/markup-compatibility/2006">
      <mc:Choice Requires="x14">
        <control shapeId="29678" r:id="rId10" name="CommandButton3">
          <controlPr defaultSize="0" autoLine="0" r:id="rId11">
            <anchor moveWithCells="1">
              <from>
                <xdr:col>6</xdr:col>
                <xdr:colOff>333375</xdr:colOff>
                <xdr:row>0</xdr:row>
                <xdr:rowOff>57150</xdr:rowOff>
              </from>
              <to>
                <xdr:col>8</xdr:col>
                <xdr:colOff>123825</xdr:colOff>
                <xdr:row>1</xdr:row>
                <xdr:rowOff>219075</xdr:rowOff>
              </to>
            </anchor>
          </controlPr>
        </control>
      </mc:Choice>
      <mc:Fallback>
        <control shapeId="29678" r:id="rId10" name="CommandButton3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Barèmes!$E$1:$E$7</xm:f>
          </x14:formula1>
          <xm:sqref>G4:G700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pageSetUpPr fitToPage="1"/>
  </sheetPr>
  <dimension ref="A1:Y10593"/>
  <sheetViews>
    <sheetView zoomScale="71" zoomScaleNormal="71" workbookViewId="0">
      <selection activeCell="J23" sqref="J23"/>
    </sheetView>
  </sheetViews>
  <sheetFormatPr baseColWidth="10" defaultColWidth="10.7109375" defaultRowHeight="15" x14ac:dyDescent="0.25"/>
  <cols>
    <col min="1" max="1" width="10.7109375" style="8"/>
    <col min="2" max="2" width="21.140625" style="8" customWidth="1"/>
    <col min="3" max="3" width="10.7109375" style="8"/>
    <col min="4" max="4" width="14.42578125" style="8" customWidth="1"/>
    <col min="5" max="5" width="12.7109375" style="8" customWidth="1"/>
    <col min="6" max="7" width="17.85546875" style="8" customWidth="1"/>
    <col min="8" max="8" width="17.42578125" style="8" customWidth="1"/>
    <col min="9" max="9" width="10.7109375" style="8"/>
    <col min="10" max="10" width="17.42578125" style="8" customWidth="1"/>
    <col min="11" max="11" width="10.7109375" style="8"/>
    <col min="12" max="12" width="21.140625" style="8" customWidth="1"/>
    <col min="13" max="13" width="10.7109375" style="8"/>
    <col min="14" max="14" width="14.42578125" style="8" customWidth="1"/>
    <col min="15" max="15" width="12.7109375" style="8" customWidth="1"/>
    <col min="16" max="17" width="17.85546875" style="74" customWidth="1"/>
    <col min="18" max="18" width="17.42578125" style="74" customWidth="1"/>
    <col min="19" max="19" width="23.42578125" style="8" customWidth="1"/>
    <col min="20" max="21" width="10.7109375" style="8"/>
    <col min="22" max="22" width="18.140625" style="8" customWidth="1"/>
    <col min="23" max="16384" width="10.7109375" style="8"/>
  </cols>
  <sheetData>
    <row r="1" spans="1:18" ht="30" customHeight="1" x14ac:dyDescent="0.25">
      <c r="A1" s="87"/>
      <c r="B1" s="87"/>
      <c r="C1" s="165" t="s">
        <v>19</v>
      </c>
      <c r="D1" s="166" t="s">
        <v>49</v>
      </c>
      <c r="E1" s="167" t="s">
        <v>50</v>
      </c>
      <c r="F1" s="167" t="s">
        <v>52</v>
      </c>
      <c r="G1" s="176" t="s">
        <v>32</v>
      </c>
      <c r="H1" s="177"/>
      <c r="M1" s="96" t="s">
        <v>19</v>
      </c>
      <c r="N1" s="97" t="s">
        <v>49</v>
      </c>
      <c r="O1" s="98" t="s">
        <v>50</v>
      </c>
      <c r="P1" s="98" t="s">
        <v>52</v>
      </c>
      <c r="Q1" s="122" t="s">
        <v>32</v>
      </c>
      <c r="R1" s="123"/>
    </row>
    <row r="2" spans="1:18" x14ac:dyDescent="0.25">
      <c r="A2" s="168" t="s">
        <v>65</v>
      </c>
      <c r="B2" s="169" t="s">
        <v>37</v>
      </c>
      <c r="C2" s="170">
        <f>COUNTIF('Activité 1'!$F$4:$F$150,"PG")</f>
        <v>0</v>
      </c>
      <c r="D2" s="170">
        <f ca="1">SUMIF('Activité 1'!$F$4:$F$150,"PG",'Activité 1'!$BM$4:$BM$145)</f>
        <v>0</v>
      </c>
      <c r="E2" s="170">
        <f ca="1">SUMIF('Activité 1'!$F$4:$F$150,"PG",'Activité 1'!$BN$4:$BN$145)</f>
        <v>0</v>
      </c>
      <c r="F2" s="178" t="s">
        <v>29</v>
      </c>
      <c r="G2" s="175" t="s">
        <v>38</v>
      </c>
      <c r="H2" s="175" t="s">
        <v>33</v>
      </c>
      <c r="K2" s="124" t="s">
        <v>71</v>
      </c>
      <c r="L2" s="93" t="s">
        <v>37</v>
      </c>
      <c r="M2" s="99" t="e">
        <f>COUNTIF(#REF!,"PG")</f>
        <v>#REF!</v>
      </c>
      <c r="N2" s="99" t="e">
        <f>SUMIF(#REF!,"PG",#REF!)</f>
        <v>#REF!</v>
      </c>
      <c r="O2" s="99" t="e">
        <f>SUMIF(#REF!,"PG",#REF!)</f>
        <v>#REF!</v>
      </c>
      <c r="P2" s="127" t="s">
        <v>29</v>
      </c>
      <c r="Q2" s="100" t="s">
        <v>38</v>
      </c>
      <c r="R2" s="100" t="s">
        <v>33</v>
      </c>
    </row>
    <row r="3" spans="1:18" x14ac:dyDescent="0.25">
      <c r="A3" s="171"/>
      <c r="B3" s="169" t="s">
        <v>43</v>
      </c>
      <c r="C3" s="170">
        <f>COUNTIF('Activité 1'!$F$4:$F$150,"PF")</f>
        <v>0</v>
      </c>
      <c r="D3" s="170">
        <f ca="1">SUMIF('Activité 1'!$F$4:$F$150,"PF",'Activité 1'!$BM$4:$BM$145)</f>
        <v>0</v>
      </c>
      <c r="E3" s="170">
        <f ca="1">SUMIF('Activité 1'!$F$4:$F$150,"PF",'Activité 1'!$BN$4:$BN$145)</f>
        <v>0</v>
      </c>
      <c r="F3" s="178"/>
      <c r="G3" s="170" t="str">
        <f>IF('Activité 1'!$BR$157="","",'Activité 1'!$BR$157&amp;" "&amp;'Activité 1'!$BQ$157)</f>
        <v/>
      </c>
      <c r="H3" s="170" t="str">
        <f>IF('Activité 1'!$BR$160="","",'Activité 1'!$BR$160&amp;" "&amp;'Activité 1'!$BQ$160)</f>
        <v/>
      </c>
      <c r="K3" s="125"/>
      <c r="L3" s="93" t="s">
        <v>43</v>
      </c>
      <c r="M3" s="99" t="e">
        <f>COUNTIF(#REF!,"PF")</f>
        <v>#REF!</v>
      </c>
      <c r="N3" s="99" t="e">
        <f>SUMIF(#REF!,"PF",#REF!)</f>
        <v>#REF!</v>
      </c>
      <c r="O3" s="99" t="e">
        <f>SUMIF(#REF!,"PF",#REF!)</f>
        <v>#REF!</v>
      </c>
      <c r="P3" s="127"/>
      <c r="Q3" s="99" t="e">
        <f>IF(#REF!="","",#REF!&amp;" "&amp;#REF!)</f>
        <v>#REF!</v>
      </c>
      <c r="R3" s="99" t="e">
        <f>IF(#REF!="","",#REF!&amp;" "&amp;#REF!)</f>
        <v>#REF!</v>
      </c>
    </row>
    <row r="4" spans="1:18" x14ac:dyDescent="0.25">
      <c r="A4" s="171"/>
      <c r="B4" s="172" t="s">
        <v>38</v>
      </c>
      <c r="C4" s="170">
        <f>COUNTIF('Activité 1'!$F$4:$F$150,"BG")</f>
        <v>0</v>
      </c>
      <c r="D4" s="170">
        <f ca="1">SUMIF('Activité 1'!$F$4:$F$150,"BG",'Activité 1'!$BM$4:$BM$145)</f>
        <v>0</v>
      </c>
      <c r="E4" s="170">
        <f ca="1">SUMIF('Activité 1'!$F$4:$F$150,"BG",'Activité 1'!$BN$4:$BN$145)</f>
        <v>0</v>
      </c>
      <c r="F4" s="179">
        <f>COUNTIF('Activité 1'!$G$2:$BL$2,"E")+COUNTIF('Activité 1'!$G$2:$BL$2,"M")</f>
        <v>0</v>
      </c>
      <c r="G4" s="175" t="s">
        <v>44</v>
      </c>
      <c r="H4" s="175" t="s">
        <v>34</v>
      </c>
      <c r="K4" s="125"/>
      <c r="L4" s="94" t="s">
        <v>38</v>
      </c>
      <c r="M4" s="99" t="e">
        <f>COUNTIF(#REF!,"BG")</f>
        <v>#REF!</v>
      </c>
      <c r="N4" s="99" t="e">
        <f>SUMIF(#REF!,"BG",#REF!)</f>
        <v>#REF!</v>
      </c>
      <c r="O4" s="99" t="e">
        <f>SUMIF(#REF!,"BG",#REF!)</f>
        <v>#REF!</v>
      </c>
      <c r="P4" s="128" t="e">
        <f>COUNTIF(#REF!,"E")+COUNTIF(#REF!,"M")</f>
        <v>#REF!</v>
      </c>
      <c r="Q4" s="100" t="s">
        <v>44</v>
      </c>
      <c r="R4" s="100" t="s">
        <v>34</v>
      </c>
    </row>
    <row r="5" spans="1:18" x14ac:dyDescent="0.25">
      <c r="A5" s="171"/>
      <c r="B5" s="172" t="s">
        <v>44</v>
      </c>
      <c r="C5" s="170">
        <f>COUNTIF('Activité 1'!$F$4:$F$150,"BF")</f>
        <v>0</v>
      </c>
      <c r="D5" s="170">
        <f ca="1">SUMIF('Activité 1'!$F$4:$F$150,"BF",'Activité 1'!$BM$4:$BM$145)</f>
        <v>0</v>
      </c>
      <c r="E5" s="170">
        <f ca="1">SUMIF('Activité 1'!$F$4:$F$150,"BF",'Activité 1'!$BN$4:$BN$145)</f>
        <v>0</v>
      </c>
      <c r="F5" s="179"/>
      <c r="G5" s="170" t="str">
        <f>IF('Activité 1'!$BR$156="","",'Activité 1'!$BR$156&amp;" "&amp;'Activité 1'!$BQ$156)</f>
        <v/>
      </c>
      <c r="H5" s="170" t="str">
        <f>IF('Activité 1'!$BR$161="","",'Activité 1'!$BR$161&amp;" "&amp;'Activité 1'!$BQ$161)</f>
        <v/>
      </c>
      <c r="K5" s="125"/>
      <c r="L5" s="94" t="s">
        <v>44</v>
      </c>
      <c r="M5" s="99" t="e">
        <f>COUNTIF(#REF!,"BF")</f>
        <v>#REF!</v>
      </c>
      <c r="N5" s="99" t="e">
        <f>SUMIF(#REF!,"BF",#REF!)</f>
        <v>#REF!</v>
      </c>
      <c r="O5" s="99" t="e">
        <f>SUMIF(#REF!,"BF",#REF!)</f>
        <v>#REF!</v>
      </c>
      <c r="P5" s="128"/>
      <c r="Q5" s="99" t="e">
        <f>IF(#REF!="","",#REF!&amp;" "&amp;#REF!)</f>
        <v>#REF!</v>
      </c>
      <c r="R5" s="99" t="e">
        <f>IF(#REF!="","",#REF!&amp;" "&amp;#REF!)</f>
        <v>#REF!</v>
      </c>
    </row>
    <row r="6" spans="1:18" ht="15" customHeight="1" x14ac:dyDescent="0.25">
      <c r="A6" s="171"/>
      <c r="B6" s="169" t="s">
        <v>26</v>
      </c>
      <c r="C6" s="170">
        <f>COUNTIF('Activité 1'!$F$4:$F$150,"mg")</f>
        <v>0</v>
      </c>
      <c r="D6" s="170">
        <f ca="1">SUMIF('Activité 1'!$F$4:$F$150,"mg",'Activité 1'!$BM$4:$BM$145)</f>
        <v>0</v>
      </c>
      <c r="E6" s="170">
        <f ca="1">SUMIF('Activité 1'!$F$4:$F$150,"mg",'Activité 1'!$BN$4:$BN$145)</f>
        <v>0</v>
      </c>
      <c r="F6" s="180" t="s">
        <v>30</v>
      </c>
      <c r="G6" s="175" t="s">
        <v>46</v>
      </c>
      <c r="H6" s="175" t="s">
        <v>48</v>
      </c>
      <c r="K6" s="125"/>
      <c r="L6" s="93" t="s">
        <v>26</v>
      </c>
      <c r="M6" s="99" t="e">
        <f>COUNTIF(#REF!,"mg")</f>
        <v>#REF!</v>
      </c>
      <c r="N6" s="99" t="e">
        <f>SUMIF(#REF!,"mg",#REF!)</f>
        <v>#REF!</v>
      </c>
      <c r="O6" s="99" t="e">
        <f>SUMIF(#REF!,"mg",#REF!)</f>
        <v>#REF!</v>
      </c>
      <c r="P6" s="129" t="s">
        <v>30</v>
      </c>
      <c r="Q6" s="100" t="s">
        <v>46</v>
      </c>
      <c r="R6" s="100" t="s">
        <v>48</v>
      </c>
    </row>
    <row r="7" spans="1:18" x14ac:dyDescent="0.25">
      <c r="A7" s="171"/>
      <c r="B7" s="169" t="s">
        <v>27</v>
      </c>
      <c r="C7" s="170">
        <f>COUNTIF('Activité 1'!$F$4:$F$150,"mf")</f>
        <v>0</v>
      </c>
      <c r="D7" s="170">
        <f ca="1">SUMIF('Activité 1'!$F$4:$F$150,"mf",'Activité 1'!$BM$4:$BM$145)</f>
        <v>0</v>
      </c>
      <c r="E7" s="170">
        <f ca="1">SUMIF('Activité 1'!$F$4:$F$150,"mf",'Activité 1'!$BN$4:$BN$145)</f>
        <v>0</v>
      </c>
      <c r="F7" s="180"/>
      <c r="G7" s="170" t="str">
        <f>IF('Activité 1'!$BR$159="","",'Activité 1'!$BR$159&amp;" "&amp;'Activité 1'!$BQ$159)</f>
        <v/>
      </c>
      <c r="H7" s="170" t="str">
        <f>IF('Activité 1'!$BR$162="","",'Activité 1'!$BR$162&amp;" "&amp;'Activité 1'!$BQ$162)</f>
        <v/>
      </c>
      <c r="K7" s="125"/>
      <c r="L7" s="93" t="s">
        <v>27</v>
      </c>
      <c r="M7" s="99" t="e">
        <f>COUNTIF(#REF!,"mf")</f>
        <v>#REF!</v>
      </c>
      <c r="N7" s="99" t="e">
        <f>SUMIF(#REF!,"mf",#REF!)</f>
        <v>#REF!</v>
      </c>
      <c r="O7" s="99" t="e">
        <f>SUMIF(#REF!,"mf",#REF!)</f>
        <v>#REF!</v>
      </c>
      <c r="P7" s="129"/>
      <c r="Q7" s="99" t="e">
        <f>IF(#REF!="","",#REF!&amp;" "&amp;#REF!)</f>
        <v>#REF!</v>
      </c>
      <c r="R7" s="99" t="e">
        <f>IF(#REF!="","",#REF!&amp;" "&amp;#REF!)</f>
        <v>#REF!</v>
      </c>
    </row>
    <row r="8" spans="1:18" x14ac:dyDescent="0.25">
      <c r="A8" s="171"/>
      <c r="B8" s="172" t="s">
        <v>45</v>
      </c>
      <c r="C8" s="170">
        <f>COUNTIF('Activité 1'!$F$4:$F$150,"CG")</f>
        <v>0</v>
      </c>
      <c r="D8" s="170">
        <f ca="1">SUMIF('Activité 1'!$F$4:$F$150,"cg",'Activité 1'!$BM$4:$BM$145)</f>
        <v>0</v>
      </c>
      <c r="E8" s="170">
        <f ca="1">SUMIF('Activité 1'!$F$4:$F$150,"cg",'Activité 1'!$BN$4:$BN$145)</f>
        <v>0</v>
      </c>
      <c r="F8" s="181">
        <f>COUNTIF('Activité 1'!$G$2:$BL$2,"C")+COUNTIF('Activité 1'!$G$2:$BL$2,"M")</f>
        <v>0</v>
      </c>
      <c r="G8" s="175" t="s">
        <v>47</v>
      </c>
      <c r="H8" s="86"/>
      <c r="K8" s="125"/>
      <c r="L8" s="94" t="s">
        <v>45</v>
      </c>
      <c r="M8" s="99" t="e">
        <f>COUNTIF(#REF!,"CG")</f>
        <v>#REF!</v>
      </c>
      <c r="N8" s="99" t="e">
        <f>SUMIF(#REF!,"cg",#REF!)</f>
        <v>#REF!</v>
      </c>
      <c r="O8" s="99" t="e">
        <f>SUMIF(#REF!,"cg",#REF!)</f>
        <v>#REF!</v>
      </c>
      <c r="P8" s="130" t="e">
        <f>COUNTIF(#REF!,"C")+COUNTIF(#REF!,"M")</f>
        <v>#REF!</v>
      </c>
      <c r="Q8" s="100" t="s">
        <v>47</v>
      </c>
      <c r="R8" s="75"/>
    </row>
    <row r="9" spans="1:18" ht="15" customHeight="1" x14ac:dyDescent="0.25">
      <c r="A9" s="171"/>
      <c r="B9" s="172" t="s">
        <v>70</v>
      </c>
      <c r="C9" s="170">
        <f>COUNTIF('Activité 1'!$F$4:$F$150,"CF")</f>
        <v>0</v>
      </c>
      <c r="D9" s="170">
        <f ca="1">SUMIF('Activité 1'!$F$4:$F$150,"cF",'Activité 1'!$BM$4:$BM$145)</f>
        <v>0</v>
      </c>
      <c r="E9" s="170">
        <f ca="1">SUMIF('Activité 1'!$F$4:$F$150,"cF",'Activité 1'!$BN$4:$BN$145)</f>
        <v>0</v>
      </c>
      <c r="F9" s="181"/>
      <c r="G9" s="170" t="str">
        <f>IF('Activité 1'!$BR$158="","",'Activité 1'!$BR$158&amp;" "&amp;'Activité 1'!$BQ$158)</f>
        <v/>
      </c>
      <c r="H9" s="76"/>
      <c r="K9" s="125"/>
      <c r="L9" s="94" t="s">
        <v>70</v>
      </c>
      <c r="M9" s="99" t="e">
        <f>COUNTIF(#REF!,"CF")</f>
        <v>#REF!</v>
      </c>
      <c r="N9" s="99" t="e">
        <f>SUMIF(#REF!,"cF",#REF!)</f>
        <v>#REF!</v>
      </c>
      <c r="O9" s="99" t="e">
        <f>SUMIF(#REF!,"cF",#REF!)</f>
        <v>#REF!</v>
      </c>
      <c r="P9" s="130"/>
      <c r="Q9" s="99" t="e">
        <f>IF(#REF!="","",#REF!&amp;" "&amp;#REF!)</f>
        <v>#REF!</v>
      </c>
      <c r="R9" s="76"/>
    </row>
    <row r="10" spans="1:18" x14ac:dyDescent="0.25">
      <c r="A10" s="171"/>
      <c r="B10" s="172" t="s">
        <v>22</v>
      </c>
      <c r="C10" s="170">
        <f>COUNTIF('Activité 1'!$F$4:$F$150,"JG")</f>
        <v>0</v>
      </c>
      <c r="D10" s="170">
        <f ca="1">SUMIF('Activité 1'!$F$4:$F$150,"jg",'Activité 1'!$BM$4:$BM$145)</f>
        <v>0</v>
      </c>
      <c r="E10" s="170">
        <f ca="1">SUMIF('Activité 1'!$F$4:$F$150,"jg",'Activité 1'!$BN$4:$BN$145)</f>
        <v>0</v>
      </c>
      <c r="F10" s="74"/>
      <c r="G10" s="77"/>
      <c r="H10" s="74"/>
      <c r="K10" s="125"/>
      <c r="L10" s="94" t="s">
        <v>22</v>
      </c>
      <c r="M10" s="99" t="e">
        <f>COUNTIF(#REF!,"JG")</f>
        <v>#REF!</v>
      </c>
      <c r="N10" s="99" t="e">
        <f>SUMIF(#REF!,"jg",#REF!)</f>
        <v>#REF!</v>
      </c>
      <c r="O10" s="99" t="e">
        <f>SUMIF(#REF!,"jg",#REF!)</f>
        <v>#REF!</v>
      </c>
      <c r="Q10" s="77"/>
    </row>
    <row r="11" spans="1:18" ht="15" customHeight="1" x14ac:dyDescent="0.25">
      <c r="A11" s="171"/>
      <c r="B11" s="172" t="s">
        <v>21</v>
      </c>
      <c r="C11" s="170">
        <f>COUNTIF('Activité 1'!$F$4:$F$150,"JF")</f>
        <v>0</v>
      </c>
      <c r="D11" s="170">
        <f ca="1">SUMIF('Activité 1'!$F$4:$F$150,"jf",'Activité 1'!$BM$4:$BM$145)</f>
        <v>0</v>
      </c>
      <c r="E11" s="170">
        <f ca="1">SUMIF('Activité 1'!$F$4:$F$150,"jf",'Activité 1'!$BN$4:$BN$145)</f>
        <v>0</v>
      </c>
      <c r="F11" s="78"/>
      <c r="G11" s="79"/>
      <c r="H11" s="80"/>
      <c r="K11" s="125"/>
      <c r="L11" s="94" t="s">
        <v>21</v>
      </c>
      <c r="M11" s="99" t="e">
        <f>COUNTIF(#REF!,"JF")</f>
        <v>#REF!</v>
      </c>
      <c r="N11" s="99" t="e">
        <f>SUMIF(#REF!,"jf",#REF!)</f>
        <v>#REF!</v>
      </c>
      <c r="O11" s="99" t="e">
        <f>SUMIF(#REF!,"jf",#REF!)</f>
        <v>#REF!</v>
      </c>
      <c r="P11" s="78"/>
      <c r="Q11" s="79"/>
      <c r="R11" s="80"/>
    </row>
    <row r="12" spans="1:18" x14ac:dyDescent="0.25">
      <c r="A12" s="171"/>
      <c r="B12" s="172" t="s">
        <v>8</v>
      </c>
      <c r="C12" s="170">
        <f>COUNTIF('Activité 1'!$F$4:$F$150,"SG")</f>
        <v>0</v>
      </c>
      <c r="D12" s="170">
        <f ca="1">SUMIF('Activité 1'!$F$4:$F$150,"sg",'Activité 1'!$BM$4:$BM$145)</f>
        <v>0</v>
      </c>
      <c r="E12" s="170">
        <f ca="1">SUMIF('Activité 1'!$F$4:$F$150,"sg",'Activité 1'!$BN$4:$BN$145)</f>
        <v>0</v>
      </c>
      <c r="F12" s="78"/>
      <c r="G12" s="79"/>
      <c r="H12" s="81"/>
      <c r="K12" s="125"/>
      <c r="L12" s="94" t="s">
        <v>8</v>
      </c>
      <c r="M12" s="99" t="e">
        <f>COUNTIF(#REF!,"SG")</f>
        <v>#REF!</v>
      </c>
      <c r="N12" s="99" t="e">
        <f>SUMIF(#REF!,"sg",#REF!)</f>
        <v>#REF!</v>
      </c>
      <c r="O12" s="99" t="e">
        <f>SUMIF(#REF!,"sg",#REF!)</f>
        <v>#REF!</v>
      </c>
      <c r="P12" s="78"/>
      <c r="Q12" s="79"/>
      <c r="R12" s="81"/>
    </row>
    <row r="13" spans="1:18" x14ac:dyDescent="0.25">
      <c r="A13" s="173"/>
      <c r="B13" s="172" t="s">
        <v>9</v>
      </c>
      <c r="C13" s="170">
        <f>COUNTIF('Activité 1'!$F$4:$F$150,"SF")</f>
        <v>0</v>
      </c>
      <c r="D13" s="170">
        <f ca="1">SUMIF('Activité 1'!$F$4:$F$150,"sf",'Activité 1'!$BM$4:$BM$145)</f>
        <v>0</v>
      </c>
      <c r="E13" s="170">
        <f ca="1">SUMIF('Activité 1'!$F$4:$F$150,"sf",'Activité 1'!$BN$4:$BN$145)</f>
        <v>0</v>
      </c>
      <c r="F13" s="78"/>
      <c r="G13" s="79"/>
      <c r="H13" s="80"/>
      <c r="K13" s="126"/>
      <c r="L13" s="94" t="s">
        <v>9</v>
      </c>
      <c r="M13" s="99" t="e">
        <f>COUNTIF(#REF!,"SF")</f>
        <v>#REF!</v>
      </c>
      <c r="N13" s="99" t="e">
        <f>SUMIF(#REF!,"sf",#REF!)</f>
        <v>#REF!</v>
      </c>
      <c r="O13" s="99" t="e">
        <f>SUMIF(#REF!,"sf",#REF!)</f>
        <v>#REF!</v>
      </c>
      <c r="P13" s="78"/>
      <c r="Q13" s="79"/>
      <c r="R13" s="80"/>
    </row>
    <row r="14" spans="1:18" x14ac:dyDescent="0.25">
      <c r="A14" s="10"/>
      <c r="B14" s="174" t="s">
        <v>20</v>
      </c>
      <c r="C14" s="175">
        <f>SUM(C2:C13)</f>
        <v>0</v>
      </c>
      <c r="D14" s="175">
        <f ca="1">SUM(D2:D13)</f>
        <v>0</v>
      </c>
      <c r="E14" s="175">
        <f ca="1">SUM(E2:E13)</f>
        <v>0</v>
      </c>
      <c r="F14" s="78"/>
      <c r="G14" s="79"/>
      <c r="H14" s="74"/>
      <c r="K14" s="10"/>
      <c r="L14" s="95" t="s">
        <v>20</v>
      </c>
      <c r="M14" s="100" t="e">
        <f>SUM(M2:M13)</f>
        <v>#REF!</v>
      </c>
      <c r="N14" s="100" t="e">
        <f>SUM(N2:N13)</f>
        <v>#REF!</v>
      </c>
      <c r="O14" s="100" t="e">
        <f>SUM(O2:O13)</f>
        <v>#REF!</v>
      </c>
      <c r="P14" s="78"/>
      <c r="Q14" s="79"/>
    </row>
    <row r="15" spans="1:18" x14ac:dyDescent="0.25">
      <c r="A15" s="10"/>
      <c r="B15" s="82"/>
      <c r="C15" s="83"/>
      <c r="D15" s="83"/>
      <c r="E15" s="83"/>
      <c r="F15" s="83"/>
      <c r="G15" s="83"/>
      <c r="H15" s="74"/>
    </row>
    <row r="16" spans="1:18" x14ac:dyDescent="0.25">
      <c r="A16" s="84"/>
      <c r="B16" s="79"/>
      <c r="C16" s="85"/>
      <c r="D16" s="85"/>
      <c r="E16" s="85"/>
      <c r="F16" s="85"/>
      <c r="G16" s="85"/>
      <c r="H16" s="74"/>
    </row>
    <row r="17" spans="1:25" ht="30.75" thickBot="1" x14ac:dyDescent="0.3">
      <c r="A17" s="143"/>
      <c r="B17" s="143"/>
      <c r="C17" s="200" t="s">
        <v>19</v>
      </c>
      <c r="D17" s="201" t="s">
        <v>49</v>
      </c>
      <c r="E17" s="202" t="s">
        <v>50</v>
      </c>
      <c r="F17" s="202" t="s">
        <v>52</v>
      </c>
      <c r="G17" s="211" t="s">
        <v>32</v>
      </c>
      <c r="H17" s="212"/>
      <c r="M17" s="96" t="s">
        <v>19</v>
      </c>
      <c r="N17" s="97" t="s">
        <v>49</v>
      </c>
      <c r="O17" s="98" t="s">
        <v>50</v>
      </c>
      <c r="P17" s="98" t="s">
        <v>52</v>
      </c>
      <c r="Q17" s="122" t="s">
        <v>32</v>
      </c>
      <c r="R17" s="123"/>
      <c r="V17" s="140" t="e">
        <f>"Total année "&amp;#REF!</f>
        <v>#REF!</v>
      </c>
      <c r="W17" s="141"/>
      <c r="X17" s="141"/>
      <c r="Y17" s="141"/>
    </row>
    <row r="18" spans="1:25" ht="16.5" thickTop="1" thickBot="1" x14ac:dyDescent="0.3">
      <c r="A18" s="203" t="s">
        <v>55</v>
      </c>
      <c r="B18" s="204" t="s">
        <v>37</v>
      </c>
      <c r="C18" s="205">
        <f>COUNTIF('Activité 2'!$F$4:$F$150,"PG")</f>
        <v>0</v>
      </c>
      <c r="D18" s="205">
        <f ca="1">SUMIF('Activité 2'!$F$4:$F$150,"PG",'Activité 2'!$BM$4:$BM$149)</f>
        <v>0</v>
      </c>
      <c r="E18" s="205">
        <f ca="1">SUMIF('Activité 2'!$F$4:$F$150,"PG",'Activité 2'!$BN$4:$BN$149)</f>
        <v>0</v>
      </c>
      <c r="F18" s="213" t="s">
        <v>29</v>
      </c>
      <c r="G18" s="210" t="s">
        <v>38</v>
      </c>
      <c r="H18" s="210" t="s">
        <v>33</v>
      </c>
      <c r="K18" s="124" t="s">
        <v>72</v>
      </c>
      <c r="L18" s="93" t="s">
        <v>37</v>
      </c>
      <c r="M18" s="99" t="e">
        <f>COUNTIF(#REF!,"PG")</f>
        <v>#REF!</v>
      </c>
      <c r="N18" s="99" t="e">
        <f>SUMIF(#REF!,"PG",#REF!)</f>
        <v>#REF!</v>
      </c>
      <c r="O18" s="99" t="e">
        <f>SUMIF(#REF!,"PG",#REF!)</f>
        <v>#REF!</v>
      </c>
      <c r="P18" s="127" t="s">
        <v>29</v>
      </c>
      <c r="Q18" s="100" t="s">
        <v>38</v>
      </c>
      <c r="R18" s="100" t="s">
        <v>33</v>
      </c>
      <c r="V18" s="14"/>
      <c r="W18" s="15" t="s">
        <v>19</v>
      </c>
      <c r="X18" s="16" t="s">
        <v>24</v>
      </c>
      <c r="Y18" s="17" t="s">
        <v>23</v>
      </c>
    </row>
    <row r="19" spans="1:25" x14ac:dyDescent="0.25">
      <c r="A19" s="206"/>
      <c r="B19" s="204" t="s">
        <v>43</v>
      </c>
      <c r="C19" s="205">
        <f>COUNTIF('Activité 2'!$F$4:$F$150,"PF")</f>
        <v>0</v>
      </c>
      <c r="D19" s="205">
        <f ca="1">SUMIF('Activité 2'!$F$4:$F$150,"PF",'Activité 2'!$BM$4:$BM$149)</f>
        <v>0</v>
      </c>
      <c r="E19" s="205">
        <f ca="1">SUMIF('Activité 2'!$F$4:$F$150,"PF",'Activité 2'!$BN$4:$BN$149)</f>
        <v>0</v>
      </c>
      <c r="F19" s="213"/>
      <c r="G19" s="205" t="str">
        <f>IF('Activité 2'!$BR$157="","",'Activité 2'!$BR$157&amp;" "&amp;'Activité 2'!$BQ$157)</f>
        <v/>
      </c>
      <c r="H19" s="205" t="str">
        <f>IF('Activité 2'!$BR$160="","",'Activité 2'!$BR$160&amp;" "&amp;'Activité 2'!$BQ$160)</f>
        <v/>
      </c>
      <c r="K19" s="125"/>
      <c r="L19" s="93" t="s">
        <v>43</v>
      </c>
      <c r="M19" s="99" t="e">
        <f>COUNTIF(#REF!,"PF")</f>
        <v>#REF!</v>
      </c>
      <c r="N19" s="99" t="e">
        <f>SUMIF(#REF!,"PF",#REF!)</f>
        <v>#REF!</v>
      </c>
      <c r="O19" s="99" t="e">
        <f>SUMIF(#REF!,"PF",#REF!)</f>
        <v>#REF!</v>
      </c>
      <c r="P19" s="127"/>
      <c r="Q19" s="99" t="e">
        <f>IF(#REF!="","",#REF!&amp;" "&amp;#REF!)</f>
        <v>#REF!</v>
      </c>
      <c r="R19" s="99" t="e">
        <f>IF(#REF!="","",#REF!&amp;" "&amp;#REF!)</f>
        <v>#REF!</v>
      </c>
      <c r="V19" s="52" t="s">
        <v>37</v>
      </c>
      <c r="W19" s="101">
        <f>COUNTIF('Inscr AS'!$F$4:$F$700,"PG")</f>
        <v>0</v>
      </c>
      <c r="X19" s="50" t="e">
        <f ca="1">VLOOKUP(V19,$B$18:$E$30,3,FALSE)+VLOOKUP(V19,$B$34:$E$46,3,FALSE)+VLOOKUP(V19,$B$50:$E$62,3,FALSE)+VLOOKUP(V19,$B$66:$E$78,3,FALSE)+VLOOKUP(V19,$B$82:$E$94,3,FALSE)+VLOOKUP(V19,$B$98:$E$110,3,FALSE)+VLOOKUP(V19,$B$114:$E$126,3,FALSE)+VLOOKUP(V19,$B$130:$E$142,3,FALSE)+VLOOKUP(V19,$B$146:$E$158,3,FALSE)+VLOOKUP(V19,$B$2:$E$14,3,FALSE)+VLOOKUP(V19,$L$18:$O$30,3,FALSE)+VLOOKUP(V19,$L$34:$O$46,3,FALSE)+VLOOKUP(V19,$L$50:$O$62,3,FALSE)+VLOOKUP(V19,$L$66:$O$78,3,FALSE)+VLOOKUP(V19,$L$82:$O$94,3,FALSE)+VLOOKUP(V19,$L$98:$O$110,3,FALSE)+VLOOKUP(V19,$L$114:$O$126,3,FALSE)+VLOOKUP(V19,$L$130:$O$142,3,FALSE)+VLOOKUP(V19,$L$146:$O$158,3,FALSE)+VLOOKUP(V19,$L$2:$O$14,3,FALSE)</f>
        <v>#REF!</v>
      </c>
      <c r="Y19" s="18" t="e">
        <f ca="1">VLOOKUP(V19,$B$18:$E$30,4,FALSE)+VLOOKUP(V19,$B$34:$E$46,4,FALSE)+VLOOKUP(V19,$B$50:$E$62,4,FALSE)+VLOOKUP(V19,$B$66:$E$78,4,FALSE)+VLOOKUP(V19,$B$82:$E$94,4,FALSE)+VLOOKUP(V19,$B$98:$E$110,4,FALSE)+VLOOKUP(V19,$B$114:$E$126,4,FALSE)+VLOOKUP(V19,$B$130:$E$142,4,FALSE)+VLOOKUP(V19,$B$146:$E$158,4,FALSE)+VLOOKUP(V19,$B$2:$E$14,4,FALSE)+VLOOKUP(V19,$L$18:$O$30,4,FALSE)+VLOOKUP(V19,$L$34:$O$46,4,FALSE)+VLOOKUP(V19,$L$50:$O$62,4,FALSE)+VLOOKUP(V19,$L$66:$O$78,4,FALSE)+VLOOKUP(V19,$L$82:$O$94,4,FALSE)+VLOOKUP(V19,$L$98:$O$110,4,FALSE)+VLOOKUP(V19,$L$114:$O$126,4,FALSE)+VLOOKUP(V19,$L$130:$O$142,4,FALSE)+VLOOKUP(V19,$L$146:$O$158,4,FALSE)+VLOOKUP(V19,$L$2:$O$14,4,FALSE)</f>
        <v>#REF!</v>
      </c>
    </row>
    <row r="20" spans="1:25" x14ac:dyDescent="0.25">
      <c r="A20" s="206"/>
      <c r="B20" s="207" t="s">
        <v>38</v>
      </c>
      <c r="C20" s="205">
        <f>COUNTIF('Activité 2'!$F$4:$F$150,"BG")</f>
        <v>0</v>
      </c>
      <c r="D20" s="205">
        <f ca="1">SUMIF('Activité 2'!$F$4:$F$150,"BG",'Activité 2'!$BM$4:$BM$149)</f>
        <v>0</v>
      </c>
      <c r="E20" s="205">
        <f ca="1">SUMIF('Activité 2'!$F$4:$F$150,"BG",'Activité 2'!$BN$4:$BN$149)</f>
        <v>0</v>
      </c>
      <c r="F20" s="214">
        <f>COUNTIF('Activité 2'!$G$2:$BL$2,"E")+COUNTIF('Activité 2'!$G$2:$BL$2,"M")</f>
        <v>0</v>
      </c>
      <c r="G20" s="210" t="s">
        <v>44</v>
      </c>
      <c r="H20" s="210" t="s">
        <v>34</v>
      </c>
      <c r="K20" s="125"/>
      <c r="L20" s="94" t="s">
        <v>38</v>
      </c>
      <c r="M20" s="99" t="e">
        <f>COUNTIF(#REF!,"BG")</f>
        <v>#REF!</v>
      </c>
      <c r="N20" s="99" t="e">
        <f>SUMIF(#REF!,"BG",#REF!)</f>
        <v>#REF!</v>
      </c>
      <c r="O20" s="99" t="e">
        <f>SUMIF(#REF!,"BG",#REF!)</f>
        <v>#REF!</v>
      </c>
      <c r="P20" s="128" t="e">
        <f>COUNTIF(#REF!,"E")+COUNTIF(#REF!,"M")</f>
        <v>#REF!</v>
      </c>
      <c r="Q20" s="100" t="s">
        <v>44</v>
      </c>
      <c r="R20" s="100" t="s">
        <v>34</v>
      </c>
      <c r="V20" s="53" t="s">
        <v>43</v>
      </c>
      <c r="W20" s="102">
        <f>COUNTIF('Inscr AS'!$F$4:$F$700,"PF")</f>
        <v>0</v>
      </c>
      <c r="X20" s="103" t="e">
        <f t="shared" ref="X20:X30" ca="1" si="0">VLOOKUP(V20,$B$18:$E$30,3,FALSE)+VLOOKUP(V20,$B$34:$E$46,3,FALSE)+VLOOKUP(V20,$B$50:$E$62,3,FALSE)+VLOOKUP(V20,$B$66:$E$78,3,FALSE)+VLOOKUP(V20,$B$82:$E$94,3,FALSE)+VLOOKUP(V20,$B$98:$E$110,3,FALSE)+VLOOKUP(V20,$B$114:$E$126,3,FALSE)+VLOOKUP(V20,$B$130:$E$142,3,FALSE)+VLOOKUP(V20,$B$146:$E$158,3,FALSE)+VLOOKUP(V20,$B$2:$E$14,3,FALSE)+VLOOKUP(V20,$L$18:$O$30,3,FALSE)+VLOOKUP(V20,$L$34:$O$46,3,FALSE)+VLOOKUP(V20,$L$50:$O$62,3,FALSE)+VLOOKUP(V20,$L$66:$O$78,3,FALSE)+VLOOKUP(V20,$L$82:$O$94,3,FALSE)+VLOOKUP(V20,$L$98:$O$110,3,FALSE)+VLOOKUP(V20,$L$114:$O$126,3,FALSE)+VLOOKUP(V20,$L$130:$O$142,3,FALSE)+VLOOKUP(V20,$L$146:$O$158,3,FALSE)+VLOOKUP(V20,$L$2:$O$14,3,FALSE)</f>
        <v>#REF!</v>
      </c>
      <c r="Y20" s="104" t="e">
        <f t="shared" ref="Y20:Y30" ca="1" si="1">VLOOKUP(V20,$B$18:$E$30,4,FALSE)+VLOOKUP(V20,$B$34:$E$46,4,FALSE)+VLOOKUP(V20,$B$50:$E$62,4,FALSE)+VLOOKUP(V20,$B$66:$E$78,4,FALSE)+VLOOKUP(V20,$B$82:$E$94,4,FALSE)+VLOOKUP(V20,$B$98:$E$110,4,FALSE)+VLOOKUP(V20,$B$114:$E$126,4,FALSE)+VLOOKUP(V20,$B$130:$E$142,4,FALSE)+VLOOKUP(V20,$B$146:$E$158,4,FALSE)+VLOOKUP(V20,$B$2:$E$14,4,FALSE)+VLOOKUP(V20,$L$18:$O$30,4,FALSE)+VLOOKUP(V20,$L$34:$O$46,4,FALSE)+VLOOKUP(V20,$L$50:$O$62,4,FALSE)+VLOOKUP(V20,$L$66:$O$78,4,FALSE)+VLOOKUP(V20,$L$82:$O$94,4,FALSE)+VLOOKUP(V20,$L$98:$O$110,4,FALSE)+VLOOKUP(V20,$L$114:$O$126,4,FALSE)+VLOOKUP(V20,$L$130:$O$142,4,FALSE)+VLOOKUP(V20,$L$146:$O$158,4,FALSE)+VLOOKUP(V20,$L$2:$O$14,4,FALSE)</f>
        <v>#REF!</v>
      </c>
    </row>
    <row r="21" spans="1:25" x14ac:dyDescent="0.25">
      <c r="A21" s="206"/>
      <c r="B21" s="207" t="s">
        <v>44</v>
      </c>
      <c r="C21" s="205">
        <f>COUNTIF('Activité 2'!$F$4:$F$150,"BF")</f>
        <v>0</v>
      </c>
      <c r="D21" s="205">
        <f ca="1">SUMIF('Activité 2'!$F$4:$F$150,"BF",'Activité 2'!$BM$4:$BM$149)</f>
        <v>0</v>
      </c>
      <c r="E21" s="205">
        <f ca="1">SUMIF('Activité 2'!$F$4:$F$150,"BF",'Activité 2'!$BN$4:$BN$149)</f>
        <v>0</v>
      </c>
      <c r="F21" s="214"/>
      <c r="G21" s="205" t="str">
        <f>IF('Activité 2'!$BR$156="","",'Activité 2'!$BR$156&amp;" "&amp;'Activité 2'!$BQ$156)</f>
        <v/>
      </c>
      <c r="H21" s="205" t="str">
        <f>IF('Activité 2'!$BR$161="","",'Activité 2'!$BR$161&amp;" "&amp;'Activité 2'!$BQ$161)</f>
        <v/>
      </c>
      <c r="K21" s="125"/>
      <c r="L21" s="94" t="s">
        <v>44</v>
      </c>
      <c r="M21" s="99" t="e">
        <f>COUNTIF(#REF!,"BF")</f>
        <v>#REF!</v>
      </c>
      <c r="N21" s="99" t="e">
        <f>SUMIF(#REF!,"BF",#REF!)</f>
        <v>#REF!</v>
      </c>
      <c r="O21" s="99" t="e">
        <f>SUMIF(#REF!,"BF",#REF!)</f>
        <v>#REF!</v>
      </c>
      <c r="P21" s="128"/>
      <c r="Q21" s="99" t="e">
        <f>IF(#REF!="","",#REF!&amp;" "&amp;#REF!)</f>
        <v>#REF!</v>
      </c>
      <c r="R21" s="99" t="e">
        <f>IF(#REF!="","",#REF!&amp;" "&amp;#REF!)</f>
        <v>#REF!</v>
      </c>
      <c r="V21" s="53" t="s">
        <v>38</v>
      </c>
      <c r="W21" s="102">
        <f>COUNTIF('Inscr AS'!$F$4:$F$700,"BG")</f>
        <v>0</v>
      </c>
      <c r="X21" s="103" t="e">
        <f t="shared" ca="1" si="0"/>
        <v>#REF!</v>
      </c>
      <c r="Y21" s="104" t="e">
        <f t="shared" ca="1" si="1"/>
        <v>#REF!</v>
      </c>
    </row>
    <row r="22" spans="1:25" x14ac:dyDescent="0.25">
      <c r="A22" s="206"/>
      <c r="B22" s="204" t="s">
        <v>26</v>
      </c>
      <c r="C22" s="205">
        <f>COUNTIF('Activité 2'!$F$4:$F$150,"mg")</f>
        <v>0</v>
      </c>
      <c r="D22" s="205">
        <f ca="1">SUMIF('Activité 2'!$F$4:$F$150,"mg",'Activité 2'!$BM$4:$BM$149)</f>
        <v>0</v>
      </c>
      <c r="E22" s="205">
        <f ca="1">SUMIF('Activité 2'!$F$4:$F$150,"mg",'Activité 2'!$BN$4:$BN$149)</f>
        <v>0</v>
      </c>
      <c r="F22" s="215" t="s">
        <v>30</v>
      </c>
      <c r="G22" s="210" t="s">
        <v>46</v>
      </c>
      <c r="H22" s="210" t="s">
        <v>48</v>
      </c>
      <c r="K22" s="125"/>
      <c r="L22" s="93" t="s">
        <v>26</v>
      </c>
      <c r="M22" s="99" t="e">
        <f>COUNTIF(#REF!,"mg")</f>
        <v>#REF!</v>
      </c>
      <c r="N22" s="99" t="e">
        <f>SUMIF(#REF!,"mg",#REF!)</f>
        <v>#REF!</v>
      </c>
      <c r="O22" s="99" t="e">
        <f>SUMIF(#REF!,"mg",#REF!)</f>
        <v>#REF!</v>
      </c>
      <c r="P22" s="129" t="s">
        <v>30</v>
      </c>
      <c r="Q22" s="100" t="s">
        <v>46</v>
      </c>
      <c r="R22" s="100" t="s">
        <v>48</v>
      </c>
      <c r="V22" s="53" t="s">
        <v>44</v>
      </c>
      <c r="W22" s="102">
        <f>COUNTIF('Inscr AS'!$F$4:$F$700,"BF")</f>
        <v>0</v>
      </c>
      <c r="X22" s="103" t="e">
        <f t="shared" ca="1" si="0"/>
        <v>#REF!</v>
      </c>
      <c r="Y22" s="104" t="e">
        <f t="shared" ca="1" si="1"/>
        <v>#REF!</v>
      </c>
    </row>
    <row r="23" spans="1:25" ht="15.75" x14ac:dyDescent="0.25">
      <c r="A23" s="206"/>
      <c r="B23" s="204" t="s">
        <v>27</v>
      </c>
      <c r="C23" s="205">
        <f>COUNTIF('Activité 2'!$F$4:$F$150,"mf")</f>
        <v>0</v>
      </c>
      <c r="D23" s="205">
        <f ca="1">SUMIF('Activité 2'!$F$4:$F$150,"mf",'Activité 2'!$BM$4:$BM$149)</f>
        <v>0</v>
      </c>
      <c r="E23" s="205">
        <f ca="1">SUMIF('Activité 2'!$F$4:$F$150,"mf",'Activité 2'!$BN$4:$BN$149)</f>
        <v>0</v>
      </c>
      <c r="F23" s="215"/>
      <c r="G23" s="205" t="str">
        <f>IF('Activité 2'!$BR$159="","",'Activité 2'!$BR$159&amp;" "&amp;'Activité 2'!$BQ$159)</f>
        <v/>
      </c>
      <c r="H23" s="205" t="str">
        <f>IF('Activité 2'!$BR$162="","",'Activité 2'!$BR$162&amp;" "&amp;'Activité 2'!$BQ$162)</f>
        <v/>
      </c>
      <c r="K23" s="125"/>
      <c r="L23" s="93" t="s">
        <v>27</v>
      </c>
      <c r="M23" s="99" t="e">
        <f>COUNTIF(#REF!,"mf")</f>
        <v>#REF!</v>
      </c>
      <c r="N23" s="99" t="e">
        <f>SUMIF(#REF!,"mf",#REF!)</f>
        <v>#REF!</v>
      </c>
      <c r="O23" s="99" t="e">
        <f>SUMIF(#REF!,"mf",#REF!)</f>
        <v>#REF!</v>
      </c>
      <c r="P23" s="129"/>
      <c r="Q23" s="99" t="e">
        <f>IF(#REF!="","",#REF!&amp;" "&amp;#REF!)</f>
        <v>#REF!</v>
      </c>
      <c r="R23" s="99" t="e">
        <f>IF(#REF!="","",#REF!&amp;" "&amp;#REF!)</f>
        <v>#REF!</v>
      </c>
      <c r="V23" s="19" t="s">
        <v>26</v>
      </c>
      <c r="W23" s="102">
        <f>COUNTIF('Inscr AS'!$F$4:$F$700,"MG")</f>
        <v>0</v>
      </c>
      <c r="X23" s="103" t="e">
        <f t="shared" ca="1" si="0"/>
        <v>#REF!</v>
      </c>
      <c r="Y23" s="104" t="e">
        <f t="shared" ca="1" si="1"/>
        <v>#REF!</v>
      </c>
    </row>
    <row r="24" spans="1:25" ht="15.75" x14ac:dyDescent="0.25">
      <c r="A24" s="206"/>
      <c r="B24" s="207" t="s">
        <v>45</v>
      </c>
      <c r="C24" s="205">
        <f>COUNTIF('Activité 2'!$F$4:$F$150,"CG")</f>
        <v>0</v>
      </c>
      <c r="D24" s="205">
        <f ca="1">SUMIF('Activité 2'!$F$4:$F$150,"cg",'Activité 2'!$BM$4:$BM$149)</f>
        <v>0</v>
      </c>
      <c r="E24" s="205">
        <f ca="1">SUMIF('Activité 2'!$F$4:$F$150,"cg",'Activité 2'!$BN$4:$BN$149)</f>
        <v>0</v>
      </c>
      <c r="F24" s="216">
        <f>COUNTIF('Activité 2'!$G$2:$BL$2,"C")+COUNTIF('Activité 2'!$G$2:$BL$2,"M")</f>
        <v>0</v>
      </c>
      <c r="G24" s="210" t="s">
        <v>47</v>
      </c>
      <c r="H24" s="145"/>
      <c r="K24" s="125"/>
      <c r="L24" s="94" t="s">
        <v>45</v>
      </c>
      <c r="M24" s="99" t="e">
        <f>COUNTIF(#REF!,"CG")</f>
        <v>#REF!</v>
      </c>
      <c r="N24" s="99" t="e">
        <f>SUMIF(#REF!,"cg",#REF!)</f>
        <v>#REF!</v>
      </c>
      <c r="O24" s="99" t="e">
        <f>SUMIF(#REF!,"cg",#REF!)</f>
        <v>#REF!</v>
      </c>
      <c r="P24" s="130" t="e">
        <f>COUNTIF(#REF!,"C")+COUNTIF(#REF!,"M")</f>
        <v>#REF!</v>
      </c>
      <c r="Q24" s="100" t="s">
        <v>47</v>
      </c>
      <c r="R24" s="75"/>
      <c r="V24" s="19" t="s">
        <v>28</v>
      </c>
      <c r="W24" s="102">
        <f>COUNTIF('Inscr AS'!$F$4:$F$700,"MF")</f>
        <v>0</v>
      </c>
      <c r="X24" s="103" t="e">
        <f t="shared" ca="1" si="0"/>
        <v>#REF!</v>
      </c>
      <c r="Y24" s="104" t="e">
        <f t="shared" ca="1" si="1"/>
        <v>#REF!</v>
      </c>
    </row>
    <row r="25" spans="1:25" ht="15.75" x14ac:dyDescent="0.25">
      <c r="A25" s="206"/>
      <c r="B25" s="207" t="s">
        <v>70</v>
      </c>
      <c r="C25" s="205">
        <f>COUNTIF('Activité 2'!$F$4:$F$150,"CF")</f>
        <v>0</v>
      </c>
      <c r="D25" s="205">
        <f ca="1">SUMIF('Activité 2'!$F$4:$F$150,"cF",'Activité 2'!$BM$4:$BM$149)</f>
        <v>0</v>
      </c>
      <c r="E25" s="205">
        <f ca="1">SUMIF('Activité 2'!$F$4:$F$150,"cF",'Activité 2'!$BN$4:$BN$149)</f>
        <v>0</v>
      </c>
      <c r="F25" s="216"/>
      <c r="G25" s="205" t="str">
        <f>IF('Activité 2'!$BR$158="","",'Activité 2'!$BR$158&amp;" "&amp;'Activité 2'!$BQ$158)</f>
        <v/>
      </c>
      <c r="H25" s="146"/>
      <c r="K25" s="125"/>
      <c r="L25" s="94" t="s">
        <v>70</v>
      </c>
      <c r="M25" s="99" t="e">
        <f>COUNTIF(#REF!,"CF")</f>
        <v>#REF!</v>
      </c>
      <c r="N25" s="99" t="e">
        <f>SUMIF(#REF!,"cF",#REF!)</f>
        <v>#REF!</v>
      </c>
      <c r="O25" s="99" t="e">
        <f>SUMIF(#REF!,"cF",#REF!)</f>
        <v>#REF!</v>
      </c>
      <c r="P25" s="130"/>
      <c r="Q25" s="99" t="e">
        <f>IF(#REF!="","",#REF!&amp;" "&amp;#REF!)</f>
        <v>#REF!</v>
      </c>
      <c r="R25" s="76"/>
      <c r="V25" s="19" t="s">
        <v>45</v>
      </c>
      <c r="W25" s="102">
        <f>COUNTIF('Inscr AS'!$F$4:$F$700,"CG")</f>
        <v>0</v>
      </c>
      <c r="X25" s="103" t="e">
        <f t="shared" ca="1" si="0"/>
        <v>#REF!</v>
      </c>
      <c r="Y25" s="104" t="e">
        <f t="shared" ca="1" si="1"/>
        <v>#REF!</v>
      </c>
    </row>
    <row r="26" spans="1:25" ht="15.75" x14ac:dyDescent="0.25">
      <c r="A26" s="206"/>
      <c r="B26" s="207" t="s">
        <v>22</v>
      </c>
      <c r="C26" s="205">
        <f>COUNTIF('Activité 2'!$F$4:$F$150,"JG")</f>
        <v>0</v>
      </c>
      <c r="D26" s="205">
        <f ca="1">SUMIF('Activité 2'!$F$4:$F$150,"jg",'Activité 2'!$BM$4:$BM$149)</f>
        <v>0</v>
      </c>
      <c r="E26" s="205">
        <f ca="1">SUMIF('Activité 2'!$F$4:$F$150,"jg",'Activité 2'!$BN$4:$BN$149)</f>
        <v>0</v>
      </c>
      <c r="F26" s="74"/>
      <c r="G26" s="77"/>
      <c r="H26" s="74"/>
      <c r="K26" s="125"/>
      <c r="L26" s="94" t="s">
        <v>22</v>
      </c>
      <c r="M26" s="99" t="e">
        <f>COUNTIF(#REF!,"JG")</f>
        <v>#REF!</v>
      </c>
      <c r="N26" s="99" t="e">
        <f>SUMIF(#REF!,"jg",#REF!)</f>
        <v>#REF!</v>
      </c>
      <c r="O26" s="99" t="e">
        <f>SUMIF(#REF!,"jg",#REF!)</f>
        <v>#REF!</v>
      </c>
      <c r="Q26" s="77"/>
      <c r="V26" s="19" t="s">
        <v>70</v>
      </c>
      <c r="W26" s="102">
        <f>COUNTIF('Inscr AS'!$F$4:$F$700,"CF")</f>
        <v>0</v>
      </c>
      <c r="X26" s="103" t="e">
        <f t="shared" ca="1" si="0"/>
        <v>#REF!</v>
      </c>
      <c r="Y26" s="104" t="e">
        <f t="shared" ca="1" si="1"/>
        <v>#REF!</v>
      </c>
    </row>
    <row r="27" spans="1:25" ht="15.75" x14ac:dyDescent="0.25">
      <c r="A27" s="206"/>
      <c r="B27" s="207" t="s">
        <v>21</v>
      </c>
      <c r="C27" s="205">
        <f>COUNTIF('Activité 2'!$F$4:$F$150,"JF")</f>
        <v>0</v>
      </c>
      <c r="D27" s="205">
        <f ca="1">SUMIF('Activité 2'!$F$4:$F$150,"jf",'Activité 2'!$BM$4:$BM$149)</f>
        <v>0</v>
      </c>
      <c r="E27" s="205">
        <f ca="1">SUMIF('Activité 2'!$F$4:$F$150,"jf",'Activité 2'!$BN$4:$BN$149)</f>
        <v>0</v>
      </c>
      <c r="F27" s="78"/>
      <c r="G27" s="79"/>
      <c r="H27" s="80"/>
      <c r="K27" s="125"/>
      <c r="L27" s="94" t="s">
        <v>21</v>
      </c>
      <c r="M27" s="99" t="e">
        <f>COUNTIF(#REF!,"JF")</f>
        <v>#REF!</v>
      </c>
      <c r="N27" s="99" t="e">
        <f>SUMIF(#REF!,"jf",#REF!)</f>
        <v>#REF!</v>
      </c>
      <c r="O27" s="99" t="e">
        <f>SUMIF(#REF!,"jf",#REF!)</f>
        <v>#REF!</v>
      </c>
      <c r="P27" s="78"/>
      <c r="Q27" s="79"/>
      <c r="R27" s="80"/>
      <c r="V27" s="19" t="s">
        <v>22</v>
      </c>
      <c r="W27" s="102">
        <f>COUNTIF('Inscr AS'!$F$4:$F$700,"JG")</f>
        <v>0</v>
      </c>
      <c r="X27" s="103" t="e">
        <f t="shared" ca="1" si="0"/>
        <v>#REF!</v>
      </c>
      <c r="Y27" s="104" t="e">
        <f t="shared" ca="1" si="1"/>
        <v>#REF!</v>
      </c>
    </row>
    <row r="28" spans="1:25" ht="15.75" x14ac:dyDescent="0.25">
      <c r="A28" s="206"/>
      <c r="B28" s="207" t="s">
        <v>8</v>
      </c>
      <c r="C28" s="205">
        <f>COUNTIF('Activité 2'!$F$4:$F$150,"SG")</f>
        <v>0</v>
      </c>
      <c r="D28" s="205">
        <f ca="1">SUMIF('Activité 2'!$F$4:$F$150,"sg",'Activité 2'!$BM$4:$BM$149)</f>
        <v>0</v>
      </c>
      <c r="E28" s="205">
        <f ca="1">SUMIF('Activité 2'!$F$4:$F$150,"sg",'Activité 2'!$BN$4:$BN$149)</f>
        <v>0</v>
      </c>
      <c r="F28" s="78"/>
      <c r="G28" s="79"/>
      <c r="H28" s="81"/>
      <c r="K28" s="125"/>
      <c r="L28" s="94" t="s">
        <v>8</v>
      </c>
      <c r="M28" s="99" t="e">
        <f>COUNTIF(#REF!,"SG")</f>
        <v>#REF!</v>
      </c>
      <c r="N28" s="99" t="e">
        <f>SUMIF(#REF!,"sg",#REF!)</f>
        <v>#REF!</v>
      </c>
      <c r="O28" s="99" t="e">
        <f>SUMIF(#REF!,"sg",#REF!)</f>
        <v>#REF!</v>
      </c>
      <c r="P28" s="78"/>
      <c r="Q28" s="79"/>
      <c r="R28" s="81"/>
      <c r="V28" s="19" t="s">
        <v>21</v>
      </c>
      <c r="W28" s="102">
        <f>COUNTIF('Inscr AS'!$F$4:$F$700,"JF")</f>
        <v>0</v>
      </c>
      <c r="X28" s="103" t="e">
        <f t="shared" ca="1" si="0"/>
        <v>#REF!</v>
      </c>
      <c r="Y28" s="104" t="e">
        <f t="shared" ca="1" si="1"/>
        <v>#REF!</v>
      </c>
    </row>
    <row r="29" spans="1:25" ht="15.75" x14ac:dyDescent="0.25">
      <c r="A29" s="208"/>
      <c r="B29" s="207" t="s">
        <v>9</v>
      </c>
      <c r="C29" s="205">
        <f>COUNTIF('Activité 2'!$F$4:$F$150,"SF")</f>
        <v>0</v>
      </c>
      <c r="D29" s="205">
        <f ca="1">SUMIF('Activité 2'!$F$4:$F$150,"sf",'Activité 2'!$BM$4:$BM$149)</f>
        <v>0</v>
      </c>
      <c r="E29" s="205">
        <f ca="1">SUMIF('Activité 2'!$F$4:$F$150,"sf",'Activité 2'!$BN$4:$BN$149)</f>
        <v>0</v>
      </c>
      <c r="F29" s="78"/>
      <c r="G29" s="79"/>
      <c r="H29" s="80"/>
      <c r="K29" s="126"/>
      <c r="L29" s="94" t="s">
        <v>9</v>
      </c>
      <c r="M29" s="99" t="e">
        <f>COUNTIF(#REF!,"SF")</f>
        <v>#REF!</v>
      </c>
      <c r="N29" s="99" t="e">
        <f>SUMIF(#REF!,"sf",#REF!)</f>
        <v>#REF!</v>
      </c>
      <c r="O29" s="99" t="e">
        <f>SUMIF(#REF!,"sf",#REF!)</f>
        <v>#REF!</v>
      </c>
      <c r="P29" s="78"/>
      <c r="Q29" s="79"/>
      <c r="R29" s="80"/>
      <c r="V29" s="19" t="s">
        <v>8</v>
      </c>
      <c r="W29" s="102">
        <f>COUNTIF('Inscr AS'!$F$4:$F$700,"SG")</f>
        <v>0</v>
      </c>
      <c r="X29" s="103" t="e">
        <f t="shared" ca="1" si="0"/>
        <v>#REF!</v>
      </c>
      <c r="Y29" s="104" t="e">
        <f t="shared" ca="1" si="1"/>
        <v>#REF!</v>
      </c>
    </row>
    <row r="30" spans="1:25" ht="16.5" thickBot="1" x14ac:dyDescent="0.3">
      <c r="A30" s="144"/>
      <c r="B30" s="209" t="s">
        <v>20</v>
      </c>
      <c r="C30" s="210">
        <f>SUM(C18:C29)</f>
        <v>0</v>
      </c>
      <c r="D30" s="210">
        <f ca="1">SUM(D18:D29)</f>
        <v>0</v>
      </c>
      <c r="E30" s="210">
        <f ca="1">SUM(E18:E29)</f>
        <v>0</v>
      </c>
      <c r="F30" s="78"/>
      <c r="G30" s="79"/>
      <c r="H30" s="74"/>
      <c r="K30" s="10"/>
      <c r="L30" s="95" t="s">
        <v>20</v>
      </c>
      <c r="M30" s="100" t="e">
        <f>SUM(M18:M29)</f>
        <v>#REF!</v>
      </c>
      <c r="N30" s="100" t="e">
        <f>SUM(N18:N29)</f>
        <v>#REF!</v>
      </c>
      <c r="O30" s="100" t="e">
        <f>SUM(O18:O29)</f>
        <v>#REF!</v>
      </c>
      <c r="P30" s="78"/>
      <c r="Q30" s="79"/>
      <c r="V30" s="20" t="s">
        <v>9</v>
      </c>
      <c r="W30" s="105">
        <f>COUNTIF('Inscr AS'!$F$4:$F$700,"SF")</f>
        <v>0</v>
      </c>
      <c r="X30" s="106" t="e">
        <f t="shared" ca="1" si="0"/>
        <v>#REF!</v>
      </c>
      <c r="Y30" s="107" t="e">
        <f t="shared" ca="1" si="1"/>
        <v>#REF!</v>
      </c>
    </row>
    <row r="31" spans="1:25" ht="15.75" thickBot="1" x14ac:dyDescent="0.3">
      <c r="V31" s="54" t="s">
        <v>20</v>
      </c>
      <c r="W31" s="51">
        <f>SUM(W19:W30)</f>
        <v>0</v>
      </c>
      <c r="X31" s="21" t="e">
        <f ca="1">SUM(X19:X30)</f>
        <v>#REF!</v>
      </c>
      <c r="Y31" s="22" t="e">
        <f ca="1">SUM(Y19:Y30)</f>
        <v>#REF!</v>
      </c>
    </row>
    <row r="33" spans="1:18" ht="30" x14ac:dyDescent="0.25">
      <c r="C33" s="96" t="s">
        <v>19</v>
      </c>
      <c r="D33" s="97" t="s">
        <v>49</v>
      </c>
      <c r="E33" s="98" t="s">
        <v>50</v>
      </c>
      <c r="F33" s="98" t="s">
        <v>52</v>
      </c>
      <c r="G33" s="122" t="s">
        <v>32</v>
      </c>
      <c r="H33" s="123"/>
      <c r="M33" s="96" t="s">
        <v>19</v>
      </c>
      <c r="N33" s="97" t="s">
        <v>49</v>
      </c>
      <c r="O33" s="98" t="s">
        <v>50</v>
      </c>
      <c r="P33" s="98" t="s">
        <v>52</v>
      </c>
      <c r="Q33" s="122" t="s">
        <v>32</v>
      </c>
      <c r="R33" s="123"/>
    </row>
    <row r="34" spans="1:18" x14ac:dyDescent="0.25">
      <c r="A34" s="124" t="s">
        <v>57</v>
      </c>
      <c r="B34" s="93" t="s">
        <v>37</v>
      </c>
      <c r="C34" s="99" t="e">
        <f>COUNTIF(#REF!,"PG")</f>
        <v>#REF!</v>
      </c>
      <c r="D34" s="99" t="e">
        <f>SUMIF(#REF!,"PG",#REF!)</f>
        <v>#REF!</v>
      </c>
      <c r="E34" s="99" t="e">
        <f>SUMIF(#REF!,"PG",#REF!)</f>
        <v>#REF!</v>
      </c>
      <c r="F34" s="127" t="s">
        <v>29</v>
      </c>
      <c r="G34" s="100" t="s">
        <v>38</v>
      </c>
      <c r="H34" s="100" t="s">
        <v>33</v>
      </c>
      <c r="K34" s="124" t="s">
        <v>73</v>
      </c>
      <c r="L34" s="93" t="s">
        <v>37</v>
      </c>
      <c r="M34" s="99" t="e">
        <f>COUNTIF(#REF!,"PG")</f>
        <v>#REF!</v>
      </c>
      <c r="N34" s="99" t="e">
        <f>SUMIF(#REF!,"PG",#REF!)</f>
        <v>#REF!</v>
      </c>
      <c r="O34" s="99" t="e">
        <f>SUMIF(#REF!,"PG",#REF!)</f>
        <v>#REF!</v>
      </c>
      <c r="P34" s="127" t="s">
        <v>29</v>
      </c>
      <c r="Q34" s="100" t="s">
        <v>38</v>
      </c>
      <c r="R34" s="100" t="s">
        <v>33</v>
      </c>
    </row>
    <row r="35" spans="1:18" x14ac:dyDescent="0.25">
      <c r="A35" s="125"/>
      <c r="B35" s="93" t="s">
        <v>43</v>
      </c>
      <c r="C35" s="99" t="e">
        <f>COUNTIF(#REF!,"PF")</f>
        <v>#REF!</v>
      </c>
      <c r="D35" s="99" t="e">
        <f>SUMIF(#REF!,"PF",#REF!)</f>
        <v>#REF!</v>
      </c>
      <c r="E35" s="99" t="e">
        <f>SUMIF(#REF!,"PF",#REF!)</f>
        <v>#REF!</v>
      </c>
      <c r="F35" s="127"/>
      <c r="G35" s="99" t="e">
        <f>IF(#REF!="","",#REF!&amp;" "&amp;#REF!)</f>
        <v>#REF!</v>
      </c>
      <c r="H35" s="99" t="e">
        <f>IF(#REF!="","",#REF!&amp;" "&amp;#REF!)</f>
        <v>#REF!</v>
      </c>
      <c r="K35" s="125"/>
      <c r="L35" s="93" t="s">
        <v>43</v>
      </c>
      <c r="M35" s="99" t="e">
        <f>COUNTIF(#REF!,"PF")</f>
        <v>#REF!</v>
      </c>
      <c r="N35" s="99" t="e">
        <f>SUMIF(#REF!,"PF",#REF!)</f>
        <v>#REF!</v>
      </c>
      <c r="O35" s="99" t="e">
        <f>SUMIF(#REF!,"PF",#REF!)</f>
        <v>#REF!</v>
      </c>
      <c r="P35" s="127"/>
      <c r="Q35" s="99" t="e">
        <f>IF(#REF!="","",#REF!&amp;" "&amp;#REF!)</f>
        <v>#REF!</v>
      </c>
      <c r="R35" s="99" t="e">
        <f>IF(#REF!="","",#REF!&amp;" "&amp;#REF!)</f>
        <v>#REF!</v>
      </c>
    </row>
    <row r="36" spans="1:18" x14ac:dyDescent="0.25">
      <c r="A36" s="125"/>
      <c r="B36" s="94" t="s">
        <v>38</v>
      </c>
      <c r="C36" s="99" t="e">
        <f>COUNTIF(#REF!,"BG")</f>
        <v>#REF!</v>
      </c>
      <c r="D36" s="99" t="e">
        <f>SUMIF(#REF!,"BG",#REF!)</f>
        <v>#REF!</v>
      </c>
      <c r="E36" s="99" t="e">
        <f>SUMIF(#REF!,"BG",#REF!)</f>
        <v>#REF!</v>
      </c>
      <c r="F36" s="128" t="e">
        <f>COUNTIF(#REF!,"E")+COUNTIF(#REF!,"M")</f>
        <v>#REF!</v>
      </c>
      <c r="G36" s="100" t="s">
        <v>44</v>
      </c>
      <c r="H36" s="100" t="s">
        <v>34</v>
      </c>
      <c r="K36" s="125"/>
      <c r="L36" s="94" t="s">
        <v>38</v>
      </c>
      <c r="M36" s="99" t="e">
        <f>COUNTIF(#REF!,"BG")</f>
        <v>#REF!</v>
      </c>
      <c r="N36" s="99" t="e">
        <f>SUMIF(#REF!,"BG",#REF!)</f>
        <v>#REF!</v>
      </c>
      <c r="O36" s="99" t="e">
        <f>SUMIF(#REF!,"BG",#REF!)</f>
        <v>#REF!</v>
      </c>
      <c r="P36" s="128" t="e">
        <f>COUNTIF(#REF!,"E")+COUNTIF(#REF!,"M")</f>
        <v>#REF!</v>
      </c>
      <c r="Q36" s="100" t="s">
        <v>44</v>
      </c>
      <c r="R36" s="100" t="s">
        <v>34</v>
      </c>
    </row>
    <row r="37" spans="1:18" x14ac:dyDescent="0.25">
      <c r="A37" s="125"/>
      <c r="B37" s="94" t="s">
        <v>44</v>
      </c>
      <c r="C37" s="99" t="e">
        <f>COUNTIF(#REF!,"BF")</f>
        <v>#REF!</v>
      </c>
      <c r="D37" s="99" t="e">
        <f>SUMIF(#REF!,"BF",#REF!)</f>
        <v>#REF!</v>
      </c>
      <c r="E37" s="99" t="e">
        <f>SUMIF(#REF!,"BF",#REF!)</f>
        <v>#REF!</v>
      </c>
      <c r="F37" s="128"/>
      <c r="G37" s="99" t="e">
        <f>IF(#REF!="","",#REF!&amp;" "&amp;#REF!)</f>
        <v>#REF!</v>
      </c>
      <c r="H37" s="99" t="e">
        <f>IF(#REF!="","",#REF!&amp;" "&amp;#REF!)</f>
        <v>#REF!</v>
      </c>
      <c r="K37" s="125"/>
      <c r="L37" s="94" t="s">
        <v>44</v>
      </c>
      <c r="M37" s="99" t="e">
        <f>COUNTIF(#REF!,"BF")</f>
        <v>#REF!</v>
      </c>
      <c r="N37" s="99" t="e">
        <f>SUMIF(#REF!,"BF",#REF!)</f>
        <v>#REF!</v>
      </c>
      <c r="O37" s="99" t="e">
        <f>SUMIF(#REF!,"BF",#REF!)</f>
        <v>#REF!</v>
      </c>
      <c r="P37" s="128"/>
      <c r="Q37" s="99" t="e">
        <f>IF(#REF!="","",#REF!&amp;" "&amp;#REF!)</f>
        <v>#REF!</v>
      </c>
      <c r="R37" s="99" t="e">
        <f>IF(#REF!="","",#REF!&amp;" "&amp;#REF!)</f>
        <v>#REF!</v>
      </c>
    </row>
    <row r="38" spans="1:18" x14ac:dyDescent="0.25">
      <c r="A38" s="125"/>
      <c r="B38" s="93" t="s">
        <v>26</v>
      </c>
      <c r="C38" s="99" t="e">
        <f>COUNTIF(#REF!,"mg")</f>
        <v>#REF!</v>
      </c>
      <c r="D38" s="99" t="e">
        <f>SUMIF(#REF!,"mg",#REF!)</f>
        <v>#REF!</v>
      </c>
      <c r="E38" s="99" t="e">
        <f>SUMIF(#REF!,"mg",#REF!)</f>
        <v>#REF!</v>
      </c>
      <c r="F38" s="129" t="s">
        <v>30</v>
      </c>
      <c r="G38" s="100" t="s">
        <v>46</v>
      </c>
      <c r="H38" s="100" t="s">
        <v>48</v>
      </c>
      <c r="K38" s="125"/>
      <c r="L38" s="93" t="s">
        <v>26</v>
      </c>
      <c r="M38" s="99" t="e">
        <f>COUNTIF(#REF!,"mg")</f>
        <v>#REF!</v>
      </c>
      <c r="N38" s="99" t="e">
        <f>SUMIF(#REF!,"mg",#REF!)</f>
        <v>#REF!</v>
      </c>
      <c r="O38" s="99" t="e">
        <f>SUMIF(#REF!,"mg",#REF!)</f>
        <v>#REF!</v>
      </c>
      <c r="P38" s="129" t="s">
        <v>30</v>
      </c>
      <c r="Q38" s="100" t="s">
        <v>46</v>
      </c>
      <c r="R38" s="100" t="s">
        <v>48</v>
      </c>
    </row>
    <row r="39" spans="1:18" x14ac:dyDescent="0.25">
      <c r="A39" s="125"/>
      <c r="B39" s="93" t="s">
        <v>27</v>
      </c>
      <c r="C39" s="99" t="e">
        <f>COUNTIF(#REF!,"mf")</f>
        <v>#REF!</v>
      </c>
      <c r="D39" s="99" t="e">
        <f>SUMIF(#REF!,"mf",#REF!)</f>
        <v>#REF!</v>
      </c>
      <c r="E39" s="99" t="e">
        <f>SUMIF(#REF!,"mf",#REF!)</f>
        <v>#REF!</v>
      </c>
      <c r="F39" s="129"/>
      <c r="G39" s="99" t="e">
        <f>IF(#REF!="","",#REF!&amp;" "&amp;#REF!)</f>
        <v>#REF!</v>
      </c>
      <c r="H39" s="99" t="e">
        <f>IF(#REF!="","",#REF!&amp;" "&amp;#REF!)</f>
        <v>#REF!</v>
      </c>
      <c r="K39" s="125"/>
      <c r="L39" s="93" t="s">
        <v>27</v>
      </c>
      <c r="M39" s="99" t="e">
        <f>COUNTIF(#REF!,"mf")</f>
        <v>#REF!</v>
      </c>
      <c r="N39" s="99" t="e">
        <f>SUMIF(#REF!,"mf",#REF!)</f>
        <v>#REF!</v>
      </c>
      <c r="O39" s="99" t="e">
        <f>SUMIF(#REF!,"mf",#REF!)</f>
        <v>#REF!</v>
      </c>
      <c r="P39" s="129"/>
      <c r="Q39" s="99" t="e">
        <f>IF(#REF!="","",#REF!&amp;" "&amp;#REF!)</f>
        <v>#REF!</v>
      </c>
      <c r="R39" s="99" t="e">
        <f>IF(#REF!="","",#REF!&amp;" "&amp;#REF!)</f>
        <v>#REF!</v>
      </c>
    </row>
    <row r="40" spans="1:18" x14ac:dyDescent="0.25">
      <c r="A40" s="125"/>
      <c r="B40" s="94" t="s">
        <v>45</v>
      </c>
      <c r="C40" s="99" t="e">
        <f>COUNTIF(#REF!,"CG")</f>
        <v>#REF!</v>
      </c>
      <c r="D40" s="99" t="e">
        <f>SUMIF(#REF!,"cg",#REF!)</f>
        <v>#REF!</v>
      </c>
      <c r="E40" s="99" t="e">
        <f>SUMIF(#REF!,"cg",#REF!)</f>
        <v>#REF!</v>
      </c>
      <c r="F40" s="130" t="e">
        <f>COUNTIF(#REF!,"C")+COUNTIF(#REF!,"M")</f>
        <v>#REF!</v>
      </c>
      <c r="G40" s="100" t="s">
        <v>47</v>
      </c>
      <c r="H40" s="45"/>
      <c r="K40" s="125"/>
      <c r="L40" s="94" t="s">
        <v>45</v>
      </c>
      <c r="M40" s="99" t="e">
        <f>COUNTIF(#REF!,"CG")</f>
        <v>#REF!</v>
      </c>
      <c r="N40" s="99" t="e">
        <f>SUMIF(#REF!,"cg",#REF!)</f>
        <v>#REF!</v>
      </c>
      <c r="O40" s="99" t="e">
        <f>SUMIF(#REF!,"cg",#REF!)</f>
        <v>#REF!</v>
      </c>
      <c r="P40" s="130" t="e">
        <f>COUNTIF(#REF!,"C")+COUNTIF(#REF!,"M")</f>
        <v>#REF!</v>
      </c>
      <c r="Q40" s="100" t="s">
        <v>47</v>
      </c>
      <c r="R40" s="75"/>
    </row>
    <row r="41" spans="1:18" x14ac:dyDescent="0.25">
      <c r="A41" s="125"/>
      <c r="B41" s="94" t="s">
        <v>70</v>
      </c>
      <c r="C41" s="99" t="e">
        <f>COUNTIF(#REF!,"CF")</f>
        <v>#REF!</v>
      </c>
      <c r="D41" s="99" t="e">
        <f>SUMIF(#REF!,"cF",#REF!)</f>
        <v>#REF!</v>
      </c>
      <c r="E41" s="99" t="e">
        <f>SUMIF(#REF!,"cF",#REF!)</f>
        <v>#REF!</v>
      </c>
      <c r="F41" s="130"/>
      <c r="G41" s="99" t="e">
        <f>IF(#REF!="","",#REF!&amp;" "&amp;#REF!)</f>
        <v>#REF!</v>
      </c>
      <c r="H41" s="49"/>
      <c r="K41" s="125"/>
      <c r="L41" s="94" t="s">
        <v>70</v>
      </c>
      <c r="M41" s="99" t="e">
        <f>COUNTIF(#REF!,"CF")</f>
        <v>#REF!</v>
      </c>
      <c r="N41" s="99" t="e">
        <f>SUMIF(#REF!,"cF",#REF!)</f>
        <v>#REF!</v>
      </c>
      <c r="O41" s="99" t="e">
        <f>SUMIF(#REF!,"cF",#REF!)</f>
        <v>#REF!</v>
      </c>
      <c r="P41" s="130"/>
      <c r="Q41" s="99" t="e">
        <f>IF(#REF!="","",#REF!&amp;" "&amp;#REF!)</f>
        <v>#REF!</v>
      </c>
      <c r="R41" s="76"/>
    </row>
    <row r="42" spans="1:18" x14ac:dyDescent="0.25">
      <c r="A42" s="125"/>
      <c r="B42" s="94" t="s">
        <v>22</v>
      </c>
      <c r="C42" s="99" t="e">
        <f>COUNTIF(#REF!,"JG")</f>
        <v>#REF!</v>
      </c>
      <c r="D42" s="99" t="e">
        <f>SUMIF(#REF!,"jg",#REF!)</f>
        <v>#REF!</v>
      </c>
      <c r="E42" s="99" t="e">
        <f>SUMIF(#REF!,"jg",#REF!)</f>
        <v>#REF!</v>
      </c>
      <c r="G42" s="48"/>
      <c r="K42" s="125"/>
      <c r="L42" s="94" t="s">
        <v>22</v>
      </c>
      <c r="M42" s="99" t="e">
        <f>COUNTIF(#REF!,"JG")</f>
        <v>#REF!</v>
      </c>
      <c r="N42" s="99" t="e">
        <f>SUMIF(#REF!,"jg",#REF!)</f>
        <v>#REF!</v>
      </c>
      <c r="O42" s="99" t="e">
        <f>SUMIF(#REF!,"jg",#REF!)</f>
        <v>#REF!</v>
      </c>
      <c r="Q42" s="77"/>
    </row>
    <row r="43" spans="1:18" x14ac:dyDescent="0.25">
      <c r="A43" s="125"/>
      <c r="B43" s="94" t="s">
        <v>21</v>
      </c>
      <c r="C43" s="99" t="e">
        <f>COUNTIF(#REF!,"JF")</f>
        <v>#REF!</v>
      </c>
      <c r="D43" s="99" t="e">
        <f>SUMIF(#REF!,"jf",#REF!)</f>
        <v>#REF!</v>
      </c>
      <c r="E43" s="99" t="e">
        <f>SUMIF(#REF!,"jf",#REF!)</f>
        <v>#REF!</v>
      </c>
      <c r="F43" s="46"/>
      <c r="G43" s="12"/>
      <c r="H43" s="44"/>
      <c r="K43" s="125"/>
      <c r="L43" s="94" t="s">
        <v>21</v>
      </c>
      <c r="M43" s="99" t="e">
        <f>COUNTIF(#REF!,"JF")</f>
        <v>#REF!</v>
      </c>
      <c r="N43" s="99" t="e">
        <f>SUMIF(#REF!,"jf",#REF!)</f>
        <v>#REF!</v>
      </c>
      <c r="O43" s="99" t="e">
        <f>SUMIF(#REF!,"jf",#REF!)</f>
        <v>#REF!</v>
      </c>
      <c r="P43" s="78"/>
      <c r="Q43" s="79"/>
      <c r="R43" s="80"/>
    </row>
    <row r="44" spans="1:18" x14ac:dyDescent="0.25">
      <c r="A44" s="125"/>
      <c r="B44" s="94" t="s">
        <v>8</v>
      </c>
      <c r="C44" s="99" t="e">
        <f>COUNTIF(#REF!,"SG")</f>
        <v>#REF!</v>
      </c>
      <c r="D44" s="99" t="e">
        <f>SUMIF(#REF!,"sg",#REF!)</f>
        <v>#REF!</v>
      </c>
      <c r="E44" s="99" t="e">
        <f>SUMIF(#REF!,"sg",#REF!)</f>
        <v>#REF!</v>
      </c>
      <c r="F44" s="46"/>
      <c r="G44" s="12"/>
      <c r="H44" s="47"/>
      <c r="K44" s="125"/>
      <c r="L44" s="94" t="s">
        <v>8</v>
      </c>
      <c r="M44" s="99" t="e">
        <f>COUNTIF(#REF!,"SG")</f>
        <v>#REF!</v>
      </c>
      <c r="N44" s="99" t="e">
        <f>SUMIF(#REF!,"sg",#REF!)</f>
        <v>#REF!</v>
      </c>
      <c r="O44" s="99" t="e">
        <f>SUMIF(#REF!,"sg",#REF!)</f>
        <v>#REF!</v>
      </c>
      <c r="P44" s="78"/>
      <c r="Q44" s="79"/>
      <c r="R44" s="81"/>
    </row>
    <row r="45" spans="1:18" x14ac:dyDescent="0.25">
      <c r="A45" s="126"/>
      <c r="B45" s="94" t="s">
        <v>9</v>
      </c>
      <c r="C45" s="99" t="e">
        <f>COUNTIF(#REF!,"SF")</f>
        <v>#REF!</v>
      </c>
      <c r="D45" s="99" t="e">
        <f>SUMIF(#REF!,"sf",#REF!)</f>
        <v>#REF!</v>
      </c>
      <c r="E45" s="99" t="e">
        <f>SUMIF(#REF!,"sf",#REF!)</f>
        <v>#REF!</v>
      </c>
      <c r="F45" s="46"/>
      <c r="G45" s="12"/>
      <c r="H45" s="44"/>
      <c r="K45" s="126"/>
      <c r="L45" s="94" t="s">
        <v>9</v>
      </c>
      <c r="M45" s="99" t="e">
        <f>COUNTIF(#REF!,"SF")</f>
        <v>#REF!</v>
      </c>
      <c r="N45" s="99" t="e">
        <f>SUMIF(#REF!,"sf",#REF!)</f>
        <v>#REF!</v>
      </c>
      <c r="O45" s="99" t="e">
        <f>SUMIF(#REF!,"sf",#REF!)</f>
        <v>#REF!</v>
      </c>
      <c r="P45" s="78"/>
      <c r="Q45" s="79"/>
      <c r="R45" s="80"/>
    </row>
    <row r="46" spans="1:18" x14ac:dyDescent="0.25">
      <c r="A46" s="10"/>
      <c r="B46" s="95" t="s">
        <v>20</v>
      </c>
      <c r="C46" s="100" t="e">
        <f>SUM(C34:C45)</f>
        <v>#REF!</v>
      </c>
      <c r="D46" s="100" t="e">
        <f>SUM(D34:D45)</f>
        <v>#REF!</v>
      </c>
      <c r="E46" s="100" t="e">
        <f>SUM(E34:E45)</f>
        <v>#REF!</v>
      </c>
      <c r="F46" s="46"/>
      <c r="G46" s="12"/>
      <c r="K46" s="10"/>
      <c r="L46" s="95" t="s">
        <v>20</v>
      </c>
      <c r="M46" s="100" t="e">
        <f>SUM(M34:M45)</f>
        <v>#REF!</v>
      </c>
      <c r="N46" s="100" t="e">
        <f>SUM(N34:N45)</f>
        <v>#REF!</v>
      </c>
      <c r="O46" s="100" t="e">
        <f>SUM(O34:O45)</f>
        <v>#REF!</v>
      </c>
      <c r="P46" s="78"/>
      <c r="Q46" s="79"/>
    </row>
    <row r="49" spans="1:18" ht="30" x14ac:dyDescent="0.25">
      <c r="C49" s="96" t="s">
        <v>19</v>
      </c>
      <c r="D49" s="97" t="s">
        <v>49</v>
      </c>
      <c r="E49" s="98" t="s">
        <v>50</v>
      </c>
      <c r="F49" s="98" t="s">
        <v>52</v>
      </c>
      <c r="G49" s="122" t="s">
        <v>32</v>
      </c>
      <c r="H49" s="123"/>
      <c r="M49" s="96" t="s">
        <v>19</v>
      </c>
      <c r="N49" s="97" t="s">
        <v>49</v>
      </c>
      <c r="O49" s="98" t="s">
        <v>50</v>
      </c>
      <c r="P49" s="98" t="s">
        <v>52</v>
      </c>
      <c r="Q49" s="122" t="s">
        <v>32</v>
      </c>
      <c r="R49" s="123"/>
    </row>
    <row r="50" spans="1:18" x14ac:dyDescent="0.25">
      <c r="A50" s="124" t="s">
        <v>58</v>
      </c>
      <c r="B50" s="93" t="s">
        <v>37</v>
      </c>
      <c r="C50" s="99" t="e">
        <f>COUNTIF(#REF!,"PG")</f>
        <v>#REF!</v>
      </c>
      <c r="D50" s="99" t="e">
        <f>SUMIF(#REF!,"PG",#REF!)</f>
        <v>#REF!</v>
      </c>
      <c r="E50" s="99" t="e">
        <f>SUMIF(#REF!,"PG",#REF!)</f>
        <v>#REF!</v>
      </c>
      <c r="F50" s="127" t="s">
        <v>29</v>
      </c>
      <c r="G50" s="100" t="s">
        <v>38</v>
      </c>
      <c r="H50" s="100" t="s">
        <v>33</v>
      </c>
      <c r="K50" s="124" t="s">
        <v>74</v>
      </c>
      <c r="L50" s="93" t="s">
        <v>37</v>
      </c>
      <c r="M50" s="99" t="e">
        <f>COUNTIF(#REF!,"PG")</f>
        <v>#REF!</v>
      </c>
      <c r="N50" s="99" t="e">
        <f>SUMIF(#REF!,"PG",#REF!)</f>
        <v>#REF!</v>
      </c>
      <c r="O50" s="99" t="e">
        <f>SUMIF(#REF!,"PG",#REF!)</f>
        <v>#REF!</v>
      </c>
      <c r="P50" s="127" t="s">
        <v>29</v>
      </c>
      <c r="Q50" s="100" t="s">
        <v>38</v>
      </c>
      <c r="R50" s="100" t="s">
        <v>33</v>
      </c>
    </row>
    <row r="51" spans="1:18" x14ac:dyDescent="0.25">
      <c r="A51" s="125"/>
      <c r="B51" s="93" t="s">
        <v>43</v>
      </c>
      <c r="C51" s="99" t="e">
        <f>COUNTIF(#REF!,"PF")</f>
        <v>#REF!</v>
      </c>
      <c r="D51" s="99" t="e">
        <f>SUMIF(#REF!,"PF",#REF!)</f>
        <v>#REF!</v>
      </c>
      <c r="E51" s="99" t="e">
        <f>SUMIF(#REF!,"PF",#REF!)</f>
        <v>#REF!</v>
      </c>
      <c r="F51" s="127"/>
      <c r="G51" s="99" t="e">
        <f>IF(#REF!="","",#REF!&amp;" "&amp;#REF!)</f>
        <v>#REF!</v>
      </c>
      <c r="H51" s="99" t="e">
        <f>IF(#REF!="","",#REF!&amp;" "&amp;#REF!)</f>
        <v>#REF!</v>
      </c>
      <c r="K51" s="125"/>
      <c r="L51" s="93" t="s">
        <v>43</v>
      </c>
      <c r="M51" s="99" t="e">
        <f>COUNTIF(#REF!,"PF")</f>
        <v>#REF!</v>
      </c>
      <c r="N51" s="99" t="e">
        <f>SUMIF(#REF!,"PF",#REF!)</f>
        <v>#REF!</v>
      </c>
      <c r="O51" s="99" t="e">
        <f>SUMIF(#REF!,"PF",#REF!)</f>
        <v>#REF!</v>
      </c>
      <c r="P51" s="127"/>
      <c r="Q51" s="99" t="e">
        <f>IF(#REF!="","",#REF!&amp;" "&amp;#REF!)</f>
        <v>#REF!</v>
      </c>
      <c r="R51" s="99" t="e">
        <f>IF(#REF!="","",#REF!&amp;" "&amp;#REF!)</f>
        <v>#REF!</v>
      </c>
    </row>
    <row r="52" spans="1:18" x14ac:dyDescent="0.25">
      <c r="A52" s="125"/>
      <c r="B52" s="94" t="s">
        <v>38</v>
      </c>
      <c r="C52" s="99" t="e">
        <f>COUNTIF(#REF!,"BG")</f>
        <v>#REF!</v>
      </c>
      <c r="D52" s="99" t="e">
        <f>SUMIF(#REF!,"BG",#REF!)</f>
        <v>#REF!</v>
      </c>
      <c r="E52" s="99" t="e">
        <f>SUMIF(#REF!,"BG",#REF!)</f>
        <v>#REF!</v>
      </c>
      <c r="F52" s="128" t="e">
        <f>COUNTIF(#REF!,"E")+COUNTIF(#REF!,"M")</f>
        <v>#REF!</v>
      </c>
      <c r="G52" s="100" t="s">
        <v>44</v>
      </c>
      <c r="H52" s="100" t="s">
        <v>34</v>
      </c>
      <c r="K52" s="125"/>
      <c r="L52" s="94" t="s">
        <v>38</v>
      </c>
      <c r="M52" s="99" t="e">
        <f>COUNTIF(#REF!,"BG")</f>
        <v>#REF!</v>
      </c>
      <c r="N52" s="99" t="e">
        <f>SUMIF(#REF!,"BG",#REF!)</f>
        <v>#REF!</v>
      </c>
      <c r="O52" s="99" t="e">
        <f>SUMIF(#REF!,"BG",#REF!)</f>
        <v>#REF!</v>
      </c>
      <c r="P52" s="128" t="e">
        <f>COUNTIF(#REF!,"E")+COUNTIF(#REF!,"M")</f>
        <v>#REF!</v>
      </c>
      <c r="Q52" s="100" t="s">
        <v>44</v>
      </c>
      <c r="R52" s="100" t="s">
        <v>34</v>
      </c>
    </row>
    <row r="53" spans="1:18" x14ac:dyDescent="0.25">
      <c r="A53" s="125"/>
      <c r="B53" s="94" t="s">
        <v>44</v>
      </c>
      <c r="C53" s="99" t="e">
        <f>COUNTIF(#REF!,"BF")</f>
        <v>#REF!</v>
      </c>
      <c r="D53" s="99" t="e">
        <f>SUMIF(#REF!,"BF",#REF!)</f>
        <v>#REF!</v>
      </c>
      <c r="E53" s="99" t="e">
        <f>SUMIF(#REF!,"BF",#REF!)</f>
        <v>#REF!</v>
      </c>
      <c r="F53" s="128"/>
      <c r="G53" s="99" t="e">
        <f>IF(#REF!="","",#REF!&amp;" "&amp;#REF!)</f>
        <v>#REF!</v>
      </c>
      <c r="H53" s="99" t="e">
        <f>IF(#REF!="","",#REF!&amp;" "&amp;#REF!)</f>
        <v>#REF!</v>
      </c>
      <c r="K53" s="125"/>
      <c r="L53" s="94" t="s">
        <v>44</v>
      </c>
      <c r="M53" s="99" t="e">
        <f>COUNTIF(#REF!,"BF")</f>
        <v>#REF!</v>
      </c>
      <c r="N53" s="99" t="e">
        <f>SUMIF(#REF!,"BF",#REF!)</f>
        <v>#REF!</v>
      </c>
      <c r="O53" s="99" t="e">
        <f>SUMIF(#REF!,"BF",#REF!)</f>
        <v>#REF!</v>
      </c>
      <c r="P53" s="128"/>
      <c r="Q53" s="99" t="e">
        <f>IF(#REF!="","",#REF!&amp;" "&amp;#REF!)</f>
        <v>#REF!</v>
      </c>
      <c r="R53" s="99" t="e">
        <f>IF(#REF!="","",#REF!&amp;" "&amp;#REF!)</f>
        <v>#REF!</v>
      </c>
    </row>
    <row r="54" spans="1:18" x14ac:dyDescent="0.25">
      <c r="A54" s="125"/>
      <c r="B54" s="93" t="s">
        <v>26</v>
      </c>
      <c r="C54" s="99" t="e">
        <f>COUNTIF(#REF!,"mg")</f>
        <v>#REF!</v>
      </c>
      <c r="D54" s="99" t="e">
        <f>SUMIF(#REF!,"mg",#REF!)</f>
        <v>#REF!</v>
      </c>
      <c r="E54" s="99" t="e">
        <f>SUMIF(#REF!,"mg",#REF!)</f>
        <v>#REF!</v>
      </c>
      <c r="F54" s="129" t="s">
        <v>30</v>
      </c>
      <c r="G54" s="100" t="s">
        <v>46</v>
      </c>
      <c r="H54" s="100" t="s">
        <v>48</v>
      </c>
      <c r="K54" s="125"/>
      <c r="L54" s="93" t="s">
        <v>26</v>
      </c>
      <c r="M54" s="99" t="e">
        <f>COUNTIF(#REF!,"mg")</f>
        <v>#REF!</v>
      </c>
      <c r="N54" s="99" t="e">
        <f>SUMIF(#REF!,"mg",#REF!)</f>
        <v>#REF!</v>
      </c>
      <c r="O54" s="99" t="e">
        <f>SUMIF(#REF!,"mg",#REF!)</f>
        <v>#REF!</v>
      </c>
      <c r="P54" s="129" t="s">
        <v>30</v>
      </c>
      <c r="Q54" s="100" t="s">
        <v>46</v>
      </c>
      <c r="R54" s="100" t="s">
        <v>48</v>
      </c>
    </row>
    <row r="55" spans="1:18" x14ac:dyDescent="0.25">
      <c r="A55" s="125"/>
      <c r="B55" s="93" t="s">
        <v>27</v>
      </c>
      <c r="C55" s="99" t="e">
        <f>COUNTIF(#REF!,"mf")</f>
        <v>#REF!</v>
      </c>
      <c r="D55" s="99" t="e">
        <f>SUMIF(#REF!,"mf",#REF!)</f>
        <v>#REF!</v>
      </c>
      <c r="E55" s="99" t="e">
        <f>SUMIF(#REF!,"mf",#REF!)</f>
        <v>#REF!</v>
      </c>
      <c r="F55" s="129"/>
      <c r="G55" s="99" t="e">
        <f>IF(#REF!="","",#REF!&amp;" "&amp;#REF!)</f>
        <v>#REF!</v>
      </c>
      <c r="H55" s="99" t="e">
        <f>IF(#REF!="","",#REF!&amp;" "&amp;#REF!)</f>
        <v>#REF!</v>
      </c>
      <c r="K55" s="125"/>
      <c r="L55" s="93" t="s">
        <v>27</v>
      </c>
      <c r="M55" s="99" t="e">
        <f>COUNTIF(#REF!,"mf")</f>
        <v>#REF!</v>
      </c>
      <c r="N55" s="99" t="e">
        <f>SUMIF(#REF!,"mf",#REF!)</f>
        <v>#REF!</v>
      </c>
      <c r="O55" s="99" t="e">
        <f>SUMIF(#REF!,"mf",#REF!)</f>
        <v>#REF!</v>
      </c>
      <c r="P55" s="129"/>
      <c r="Q55" s="99" t="e">
        <f>IF(#REF!="","",#REF!&amp;" "&amp;#REF!)</f>
        <v>#REF!</v>
      </c>
      <c r="R55" s="99" t="e">
        <f>IF(#REF!="","",#REF!&amp;" "&amp;#REF!)</f>
        <v>#REF!</v>
      </c>
    </row>
    <row r="56" spans="1:18" x14ac:dyDescent="0.25">
      <c r="A56" s="125"/>
      <c r="B56" s="94" t="s">
        <v>45</v>
      </c>
      <c r="C56" s="99" t="e">
        <f>COUNTIF(#REF!,"CG")</f>
        <v>#REF!</v>
      </c>
      <c r="D56" s="99" t="e">
        <f>SUMIF(#REF!,"cg",#REF!)</f>
        <v>#REF!</v>
      </c>
      <c r="E56" s="99" t="e">
        <f>SUMIF(#REF!,"cg",#REF!)</f>
        <v>#REF!</v>
      </c>
      <c r="F56" s="130" t="e">
        <f>COUNTIF(#REF!,"C")+COUNTIF(#REF!,"M")</f>
        <v>#REF!</v>
      </c>
      <c r="G56" s="100" t="s">
        <v>47</v>
      </c>
      <c r="H56" s="45"/>
      <c r="K56" s="125"/>
      <c r="L56" s="94" t="s">
        <v>45</v>
      </c>
      <c r="M56" s="99" t="e">
        <f>COUNTIF(#REF!,"CG")</f>
        <v>#REF!</v>
      </c>
      <c r="N56" s="99" t="e">
        <f>SUMIF(#REF!,"cg",#REF!)</f>
        <v>#REF!</v>
      </c>
      <c r="O56" s="99" t="e">
        <f>SUMIF(#REF!,"cg",#REF!)</f>
        <v>#REF!</v>
      </c>
      <c r="P56" s="130" t="e">
        <f>COUNTIF(#REF!,"C")+COUNTIF(#REF!,"M")</f>
        <v>#REF!</v>
      </c>
      <c r="Q56" s="100" t="s">
        <v>47</v>
      </c>
      <c r="R56" s="75"/>
    </row>
    <row r="57" spans="1:18" x14ac:dyDescent="0.25">
      <c r="A57" s="125"/>
      <c r="B57" s="94" t="s">
        <v>70</v>
      </c>
      <c r="C57" s="99" t="e">
        <f>COUNTIF(#REF!,"CF")</f>
        <v>#REF!</v>
      </c>
      <c r="D57" s="99" t="e">
        <f>SUMIF(#REF!,"cF",#REF!)</f>
        <v>#REF!</v>
      </c>
      <c r="E57" s="99" t="e">
        <f>SUMIF(#REF!,"cF",#REF!)</f>
        <v>#REF!</v>
      </c>
      <c r="F57" s="130"/>
      <c r="G57" s="99" t="e">
        <f>IF(#REF!="","",#REF!&amp;" "&amp;#REF!)</f>
        <v>#REF!</v>
      </c>
      <c r="H57" s="49"/>
      <c r="K57" s="125"/>
      <c r="L57" s="94" t="s">
        <v>70</v>
      </c>
      <c r="M57" s="99" t="e">
        <f>COUNTIF(#REF!,"CF")</f>
        <v>#REF!</v>
      </c>
      <c r="N57" s="99" t="e">
        <f>SUMIF(#REF!,"cF",#REF!)</f>
        <v>#REF!</v>
      </c>
      <c r="O57" s="99" t="e">
        <f>SUMIF(#REF!,"cF",#REF!)</f>
        <v>#REF!</v>
      </c>
      <c r="P57" s="130"/>
      <c r="Q57" s="99" t="e">
        <f>IF(#REF!="","",#REF!&amp;" "&amp;#REF!)</f>
        <v>#REF!</v>
      </c>
      <c r="R57" s="76"/>
    </row>
    <row r="58" spans="1:18" x14ac:dyDescent="0.25">
      <c r="A58" s="125"/>
      <c r="B58" s="94" t="s">
        <v>22</v>
      </c>
      <c r="C58" s="99" t="e">
        <f>COUNTIF(#REF!,"JG")</f>
        <v>#REF!</v>
      </c>
      <c r="D58" s="99" t="e">
        <f>SUMIF(#REF!,"jg",#REF!)</f>
        <v>#REF!</v>
      </c>
      <c r="E58" s="99" t="e">
        <f>SUMIF(#REF!,"jg",#REF!)</f>
        <v>#REF!</v>
      </c>
      <c r="G58" s="48"/>
      <c r="K58" s="125"/>
      <c r="L58" s="94" t="s">
        <v>22</v>
      </c>
      <c r="M58" s="99" t="e">
        <f>COUNTIF(#REF!,"JG")</f>
        <v>#REF!</v>
      </c>
      <c r="N58" s="99" t="e">
        <f>SUMIF(#REF!,"jg",#REF!)</f>
        <v>#REF!</v>
      </c>
      <c r="O58" s="99" t="e">
        <f>SUMIF(#REF!,"jg",#REF!)</f>
        <v>#REF!</v>
      </c>
      <c r="Q58" s="77"/>
    </row>
    <row r="59" spans="1:18" x14ac:dyDescent="0.25">
      <c r="A59" s="125"/>
      <c r="B59" s="94" t="s">
        <v>21</v>
      </c>
      <c r="C59" s="99" t="e">
        <f>COUNTIF(#REF!,"JF")</f>
        <v>#REF!</v>
      </c>
      <c r="D59" s="99" t="e">
        <f>SUMIF(#REF!,"jf",#REF!)</f>
        <v>#REF!</v>
      </c>
      <c r="E59" s="99" t="e">
        <f>SUMIF(#REF!,"jf",#REF!)</f>
        <v>#REF!</v>
      </c>
      <c r="F59" s="46"/>
      <c r="G59" s="12"/>
      <c r="H59" s="44"/>
      <c r="K59" s="125"/>
      <c r="L59" s="94" t="s">
        <v>21</v>
      </c>
      <c r="M59" s="99" t="e">
        <f>COUNTIF(#REF!,"JF")</f>
        <v>#REF!</v>
      </c>
      <c r="N59" s="99" t="e">
        <f>SUMIF(#REF!,"jf",#REF!)</f>
        <v>#REF!</v>
      </c>
      <c r="O59" s="99" t="e">
        <f>SUMIF(#REF!,"jf",#REF!)</f>
        <v>#REF!</v>
      </c>
      <c r="P59" s="78"/>
      <c r="Q59" s="79"/>
      <c r="R59" s="80"/>
    </row>
    <row r="60" spans="1:18" x14ac:dyDescent="0.25">
      <c r="A60" s="125"/>
      <c r="B60" s="94" t="s">
        <v>8</v>
      </c>
      <c r="C60" s="99" t="e">
        <f>COUNTIF(#REF!,"SG")</f>
        <v>#REF!</v>
      </c>
      <c r="D60" s="99" t="e">
        <f>SUMIF(#REF!,"sg",#REF!)</f>
        <v>#REF!</v>
      </c>
      <c r="E60" s="99" t="e">
        <f>SUMIF(#REF!,"sg",#REF!)</f>
        <v>#REF!</v>
      </c>
      <c r="F60" s="46"/>
      <c r="G60" s="12"/>
      <c r="H60" s="47"/>
      <c r="K60" s="125"/>
      <c r="L60" s="94" t="s">
        <v>8</v>
      </c>
      <c r="M60" s="99" t="e">
        <f>COUNTIF(#REF!,"SG")</f>
        <v>#REF!</v>
      </c>
      <c r="N60" s="99" t="e">
        <f>SUMIF(#REF!,"sg",#REF!)</f>
        <v>#REF!</v>
      </c>
      <c r="O60" s="99" t="e">
        <f>SUMIF(#REF!,"sg",#REF!)</f>
        <v>#REF!</v>
      </c>
      <c r="P60" s="78"/>
      <c r="Q60" s="79"/>
      <c r="R60" s="81"/>
    </row>
    <row r="61" spans="1:18" x14ac:dyDescent="0.25">
      <c r="A61" s="126"/>
      <c r="B61" s="94" t="s">
        <v>9</v>
      </c>
      <c r="C61" s="99" t="e">
        <f>COUNTIF(#REF!,"SF")</f>
        <v>#REF!</v>
      </c>
      <c r="D61" s="99" t="e">
        <f>SUMIF(#REF!,"sf",#REF!)</f>
        <v>#REF!</v>
      </c>
      <c r="E61" s="99" t="e">
        <f>SUMIF(#REF!,"sf",#REF!)</f>
        <v>#REF!</v>
      </c>
      <c r="F61" s="46"/>
      <c r="G61" s="12"/>
      <c r="H61" s="44"/>
      <c r="K61" s="126"/>
      <c r="L61" s="94" t="s">
        <v>9</v>
      </c>
      <c r="M61" s="99" t="e">
        <f>COUNTIF(#REF!,"SF")</f>
        <v>#REF!</v>
      </c>
      <c r="N61" s="99" t="e">
        <f>SUMIF(#REF!,"sf",#REF!)</f>
        <v>#REF!</v>
      </c>
      <c r="O61" s="99" t="e">
        <f>SUMIF(#REF!,"sf",#REF!)</f>
        <v>#REF!</v>
      </c>
      <c r="P61" s="78"/>
      <c r="Q61" s="79"/>
      <c r="R61" s="80"/>
    </row>
    <row r="62" spans="1:18" x14ac:dyDescent="0.25">
      <c r="A62" s="10"/>
      <c r="B62" s="95" t="s">
        <v>20</v>
      </c>
      <c r="C62" s="100" t="e">
        <f>SUM(C50:C61)</f>
        <v>#REF!</v>
      </c>
      <c r="D62" s="100" t="e">
        <f>SUM(D50:D61)</f>
        <v>#REF!</v>
      </c>
      <c r="E62" s="100" t="e">
        <f>SUM(E50:E61)</f>
        <v>#REF!</v>
      </c>
      <c r="F62" s="46"/>
      <c r="G62" s="12"/>
      <c r="K62" s="10"/>
      <c r="L62" s="95" t="s">
        <v>20</v>
      </c>
      <c r="M62" s="100" t="e">
        <f>SUM(M50:M61)</f>
        <v>#REF!</v>
      </c>
      <c r="N62" s="100" t="e">
        <f>SUM(N50:N61)</f>
        <v>#REF!</v>
      </c>
      <c r="O62" s="100" t="e">
        <f>SUM(O50:O61)</f>
        <v>#REF!</v>
      </c>
      <c r="P62" s="78"/>
      <c r="Q62" s="79"/>
    </row>
    <row r="65" spans="1:18" ht="30" x14ac:dyDescent="0.25">
      <c r="C65" s="113" t="s">
        <v>19</v>
      </c>
      <c r="D65" s="114" t="s">
        <v>49</v>
      </c>
      <c r="E65" s="115" t="s">
        <v>50</v>
      </c>
      <c r="F65" s="115" t="s">
        <v>52</v>
      </c>
      <c r="G65" s="131" t="s">
        <v>32</v>
      </c>
      <c r="H65" s="132"/>
      <c r="M65" s="96" t="s">
        <v>19</v>
      </c>
      <c r="N65" s="97" t="s">
        <v>49</v>
      </c>
      <c r="O65" s="98" t="s">
        <v>50</v>
      </c>
      <c r="P65" s="98" t="s">
        <v>52</v>
      </c>
      <c r="Q65" s="122" t="s">
        <v>32</v>
      </c>
      <c r="R65" s="123"/>
    </row>
    <row r="66" spans="1:18" x14ac:dyDescent="0.25">
      <c r="A66" s="133" t="s">
        <v>59</v>
      </c>
      <c r="B66" s="108" t="s">
        <v>37</v>
      </c>
      <c r="C66" s="109" t="e">
        <f>COUNTIF(#REF!,"PG")</f>
        <v>#REF!</v>
      </c>
      <c r="D66" s="109" t="e">
        <f>SUMIF(#REF!,"PG",#REF!)</f>
        <v>#REF!</v>
      </c>
      <c r="E66" s="109" t="e">
        <f>SUMIF(#REF!,"PG",#REF!)</f>
        <v>#REF!</v>
      </c>
      <c r="F66" s="136" t="s">
        <v>29</v>
      </c>
      <c r="G66" s="112" t="s">
        <v>38</v>
      </c>
      <c r="H66" s="112" t="s">
        <v>33</v>
      </c>
      <c r="K66" s="124" t="s">
        <v>75</v>
      </c>
      <c r="L66" s="93" t="s">
        <v>37</v>
      </c>
      <c r="M66" s="99" t="e">
        <f>COUNTIF(#REF!,"PG")</f>
        <v>#REF!</v>
      </c>
      <c r="N66" s="99" t="e">
        <f>SUMIF(#REF!,"PG",#REF!)</f>
        <v>#REF!</v>
      </c>
      <c r="O66" s="99" t="e">
        <f>SUMIF(#REF!,"PG",#REF!)</f>
        <v>#REF!</v>
      </c>
      <c r="P66" s="127" t="s">
        <v>29</v>
      </c>
      <c r="Q66" s="100" t="s">
        <v>38</v>
      </c>
      <c r="R66" s="100" t="s">
        <v>33</v>
      </c>
    </row>
    <row r="67" spans="1:18" x14ac:dyDescent="0.25">
      <c r="A67" s="134"/>
      <c r="B67" s="108" t="s">
        <v>43</v>
      </c>
      <c r="C67" s="109" t="e">
        <f>COUNTIF(#REF!,"PF")</f>
        <v>#REF!</v>
      </c>
      <c r="D67" s="109" t="e">
        <f>SUMIF(#REF!,"PF",#REF!)</f>
        <v>#REF!</v>
      </c>
      <c r="E67" s="109" t="e">
        <f>SUMIF(#REF!,"PF",#REF!)</f>
        <v>#REF!</v>
      </c>
      <c r="F67" s="136"/>
      <c r="G67" s="109" t="e">
        <f>IF(#REF!="","",#REF!&amp;" "&amp;#REF!)</f>
        <v>#REF!</v>
      </c>
      <c r="H67" s="109" t="e">
        <f>IF(#REF!="","",#REF!&amp;" "&amp;#REF!)</f>
        <v>#REF!</v>
      </c>
      <c r="K67" s="125"/>
      <c r="L67" s="93" t="s">
        <v>43</v>
      </c>
      <c r="M67" s="99" t="e">
        <f>COUNTIF(#REF!,"PF")</f>
        <v>#REF!</v>
      </c>
      <c r="N67" s="99" t="e">
        <f>SUMIF(#REF!,"PF",#REF!)</f>
        <v>#REF!</v>
      </c>
      <c r="O67" s="99" t="e">
        <f>SUMIF(#REF!,"PF",#REF!)</f>
        <v>#REF!</v>
      </c>
      <c r="P67" s="127"/>
      <c r="Q67" s="99" t="e">
        <f>IF(#REF!="","",#REF!&amp;" "&amp;#REF!)</f>
        <v>#REF!</v>
      </c>
      <c r="R67" s="99" t="e">
        <f>IF(#REF!="","",#REF!&amp;" "&amp;#REF!)</f>
        <v>#REF!</v>
      </c>
    </row>
    <row r="68" spans="1:18" x14ac:dyDescent="0.25">
      <c r="A68" s="134"/>
      <c r="B68" s="110" t="s">
        <v>38</v>
      </c>
      <c r="C68" s="109" t="e">
        <f>COUNTIF(#REF!,"BG")</f>
        <v>#REF!</v>
      </c>
      <c r="D68" s="109" t="e">
        <f>SUMIF(#REF!,"BG",#REF!)</f>
        <v>#REF!</v>
      </c>
      <c r="E68" s="109" t="e">
        <f>SUMIF(#REF!,"BG",#REF!)</f>
        <v>#REF!</v>
      </c>
      <c r="F68" s="137" t="e">
        <f>COUNTIF(#REF!,"E")+COUNTIF(#REF!,"M")</f>
        <v>#REF!</v>
      </c>
      <c r="G68" s="112" t="s">
        <v>44</v>
      </c>
      <c r="H68" s="112" t="s">
        <v>34</v>
      </c>
      <c r="K68" s="125"/>
      <c r="L68" s="94" t="s">
        <v>38</v>
      </c>
      <c r="M68" s="99" t="e">
        <f>COUNTIF(#REF!,"BG")</f>
        <v>#REF!</v>
      </c>
      <c r="N68" s="99" t="e">
        <f>SUMIF(#REF!,"BG",#REF!)</f>
        <v>#REF!</v>
      </c>
      <c r="O68" s="99" t="e">
        <f>SUMIF(#REF!,"BG",#REF!)</f>
        <v>#REF!</v>
      </c>
      <c r="P68" s="128" t="e">
        <f>COUNTIF(#REF!,"E")+COUNTIF(#REF!,"M")</f>
        <v>#REF!</v>
      </c>
      <c r="Q68" s="100" t="s">
        <v>44</v>
      </c>
      <c r="R68" s="100" t="s">
        <v>34</v>
      </c>
    </row>
    <row r="69" spans="1:18" x14ac:dyDescent="0.25">
      <c r="A69" s="134"/>
      <c r="B69" s="110" t="s">
        <v>44</v>
      </c>
      <c r="C69" s="109" t="e">
        <f>COUNTIF(#REF!,"BF")</f>
        <v>#REF!</v>
      </c>
      <c r="D69" s="109" t="e">
        <f>SUMIF(#REF!,"BF",#REF!)</f>
        <v>#REF!</v>
      </c>
      <c r="E69" s="109" t="e">
        <f>SUMIF(#REF!,"BF",#REF!)</f>
        <v>#REF!</v>
      </c>
      <c r="F69" s="137"/>
      <c r="G69" s="109" t="e">
        <f>IF(#REF!="","",#REF!&amp;" "&amp;#REF!)</f>
        <v>#REF!</v>
      </c>
      <c r="H69" s="109" t="e">
        <f>IF(#REF!="","",#REF!&amp;" "&amp;#REF!)</f>
        <v>#REF!</v>
      </c>
      <c r="K69" s="125"/>
      <c r="L69" s="94" t="s">
        <v>44</v>
      </c>
      <c r="M69" s="99" t="e">
        <f>COUNTIF(#REF!,"BF")</f>
        <v>#REF!</v>
      </c>
      <c r="N69" s="99" t="e">
        <f>SUMIF(#REF!,"BF",#REF!)</f>
        <v>#REF!</v>
      </c>
      <c r="O69" s="99" t="e">
        <f>SUMIF(#REF!,"BF",#REF!)</f>
        <v>#REF!</v>
      </c>
      <c r="P69" s="128"/>
      <c r="Q69" s="99" t="e">
        <f>IF(#REF!="","",#REF!&amp;" "&amp;#REF!)</f>
        <v>#REF!</v>
      </c>
      <c r="R69" s="99" t="e">
        <f>IF(#REF!="","",#REF!&amp;" "&amp;#REF!)</f>
        <v>#REF!</v>
      </c>
    </row>
    <row r="70" spans="1:18" x14ac:dyDescent="0.25">
      <c r="A70" s="134"/>
      <c r="B70" s="108" t="s">
        <v>26</v>
      </c>
      <c r="C70" s="109" t="e">
        <f>COUNTIF(#REF!,"mg")</f>
        <v>#REF!</v>
      </c>
      <c r="D70" s="109" t="e">
        <f>SUMIF(#REF!,"mg",#REF!)</f>
        <v>#REF!</v>
      </c>
      <c r="E70" s="109" t="e">
        <f>SUMIF(#REF!,"mg",#REF!)</f>
        <v>#REF!</v>
      </c>
      <c r="F70" s="138" t="s">
        <v>30</v>
      </c>
      <c r="G70" s="112" t="s">
        <v>46</v>
      </c>
      <c r="H70" s="112" t="s">
        <v>48</v>
      </c>
      <c r="K70" s="125"/>
      <c r="L70" s="93" t="s">
        <v>26</v>
      </c>
      <c r="M70" s="99" t="e">
        <f>COUNTIF(#REF!,"mg")</f>
        <v>#REF!</v>
      </c>
      <c r="N70" s="99" t="e">
        <f>SUMIF(#REF!,"mg",#REF!)</f>
        <v>#REF!</v>
      </c>
      <c r="O70" s="99" t="e">
        <f>SUMIF(#REF!,"mg",#REF!)</f>
        <v>#REF!</v>
      </c>
      <c r="P70" s="129" t="s">
        <v>30</v>
      </c>
      <c r="Q70" s="100" t="s">
        <v>46</v>
      </c>
      <c r="R70" s="100" t="s">
        <v>48</v>
      </c>
    </row>
    <row r="71" spans="1:18" x14ac:dyDescent="0.25">
      <c r="A71" s="134"/>
      <c r="B71" s="108" t="s">
        <v>27</v>
      </c>
      <c r="C71" s="109" t="e">
        <f>COUNTIF(#REF!,"mf")</f>
        <v>#REF!</v>
      </c>
      <c r="D71" s="109" t="e">
        <f>SUMIF(#REF!,"mf",#REF!)</f>
        <v>#REF!</v>
      </c>
      <c r="E71" s="109" t="e">
        <f>SUMIF(#REF!,"mf",#REF!)</f>
        <v>#REF!</v>
      </c>
      <c r="F71" s="138"/>
      <c r="G71" s="109" t="e">
        <f>IF(#REF!="","",#REF!&amp;" "&amp;#REF!)</f>
        <v>#REF!</v>
      </c>
      <c r="H71" s="109" t="e">
        <f>IF(#REF!="","",#REF!&amp;" "&amp;#REF!)</f>
        <v>#REF!</v>
      </c>
      <c r="K71" s="125"/>
      <c r="L71" s="93" t="s">
        <v>27</v>
      </c>
      <c r="M71" s="99" t="e">
        <f>COUNTIF(#REF!,"mf")</f>
        <v>#REF!</v>
      </c>
      <c r="N71" s="99" t="e">
        <f>SUMIF(#REF!,"mf",#REF!)</f>
        <v>#REF!</v>
      </c>
      <c r="O71" s="99" t="e">
        <f>SUMIF(#REF!,"mf",#REF!)</f>
        <v>#REF!</v>
      </c>
      <c r="P71" s="129"/>
      <c r="Q71" s="99" t="e">
        <f>IF(#REF!="","",#REF!&amp;" "&amp;#REF!)</f>
        <v>#REF!</v>
      </c>
      <c r="R71" s="99" t="e">
        <f>IF(#REF!="","",#REF!&amp;" "&amp;#REF!)</f>
        <v>#REF!</v>
      </c>
    </row>
    <row r="72" spans="1:18" x14ac:dyDescent="0.25">
      <c r="A72" s="134"/>
      <c r="B72" s="110" t="s">
        <v>45</v>
      </c>
      <c r="C72" s="109" t="e">
        <f>COUNTIF(#REF!,"CG")</f>
        <v>#REF!</v>
      </c>
      <c r="D72" s="109" t="e">
        <f>SUMIF(#REF!,"cg",#REF!)</f>
        <v>#REF!</v>
      </c>
      <c r="E72" s="109" t="e">
        <f>SUMIF(#REF!,"cg",#REF!)</f>
        <v>#REF!</v>
      </c>
      <c r="F72" s="139" t="e">
        <f>COUNTIF(#REF!,"C")+COUNTIF(#REF!,"M")</f>
        <v>#REF!</v>
      </c>
      <c r="G72" s="112" t="s">
        <v>47</v>
      </c>
      <c r="H72" s="45"/>
      <c r="K72" s="125"/>
      <c r="L72" s="94" t="s">
        <v>45</v>
      </c>
      <c r="M72" s="99" t="e">
        <f>COUNTIF(#REF!,"CG")</f>
        <v>#REF!</v>
      </c>
      <c r="N72" s="99" t="e">
        <f>SUMIF(#REF!,"cg",#REF!)</f>
        <v>#REF!</v>
      </c>
      <c r="O72" s="99" t="e">
        <f>SUMIF(#REF!,"cg",#REF!)</f>
        <v>#REF!</v>
      </c>
      <c r="P72" s="130" t="e">
        <f>COUNTIF(#REF!,"C")+COUNTIF(#REF!,"M")</f>
        <v>#REF!</v>
      </c>
      <c r="Q72" s="100" t="s">
        <v>47</v>
      </c>
      <c r="R72" s="75"/>
    </row>
    <row r="73" spans="1:18" x14ac:dyDescent="0.25">
      <c r="A73" s="134"/>
      <c r="B73" s="110" t="s">
        <v>70</v>
      </c>
      <c r="C73" s="109" t="e">
        <f>COUNTIF(#REF!,"CF")</f>
        <v>#REF!</v>
      </c>
      <c r="D73" s="109" t="e">
        <f>SUMIF(#REF!,"cF",#REF!)</f>
        <v>#REF!</v>
      </c>
      <c r="E73" s="109" t="e">
        <f>SUMIF(#REF!,"cF",#REF!)</f>
        <v>#REF!</v>
      </c>
      <c r="F73" s="139"/>
      <c r="G73" s="109" t="e">
        <f>IF(#REF!="","",#REF!&amp;" "&amp;#REF!)</f>
        <v>#REF!</v>
      </c>
      <c r="H73" s="49"/>
      <c r="K73" s="125"/>
      <c r="L73" s="94" t="s">
        <v>70</v>
      </c>
      <c r="M73" s="99" t="e">
        <f>COUNTIF(#REF!,"CF")</f>
        <v>#REF!</v>
      </c>
      <c r="N73" s="99" t="e">
        <f>SUMIF(#REF!,"cF",#REF!)</f>
        <v>#REF!</v>
      </c>
      <c r="O73" s="99" t="e">
        <f>SUMIF(#REF!,"cF",#REF!)</f>
        <v>#REF!</v>
      </c>
      <c r="P73" s="130"/>
      <c r="Q73" s="99" t="e">
        <f>IF(#REF!="","",#REF!&amp;" "&amp;#REF!)</f>
        <v>#REF!</v>
      </c>
      <c r="R73" s="76"/>
    </row>
    <row r="74" spans="1:18" x14ac:dyDescent="0.25">
      <c r="A74" s="134"/>
      <c r="B74" s="110" t="s">
        <v>22</v>
      </c>
      <c r="C74" s="109" t="e">
        <f>COUNTIF(#REF!,"JG")</f>
        <v>#REF!</v>
      </c>
      <c r="D74" s="109" t="e">
        <f>SUMIF(#REF!,"jg",#REF!)</f>
        <v>#REF!</v>
      </c>
      <c r="E74" s="109" t="e">
        <f>SUMIF(#REF!,"jg",#REF!)</f>
        <v>#REF!</v>
      </c>
      <c r="G74" s="48"/>
      <c r="K74" s="125"/>
      <c r="L74" s="94" t="s">
        <v>22</v>
      </c>
      <c r="M74" s="99" t="e">
        <f>COUNTIF(#REF!,"JG")</f>
        <v>#REF!</v>
      </c>
      <c r="N74" s="99" t="e">
        <f>SUMIF(#REF!,"jg",#REF!)</f>
        <v>#REF!</v>
      </c>
      <c r="O74" s="99" t="e">
        <f>SUMIF(#REF!,"jg",#REF!)</f>
        <v>#REF!</v>
      </c>
      <c r="Q74" s="77"/>
    </row>
    <row r="75" spans="1:18" x14ac:dyDescent="0.25">
      <c r="A75" s="134"/>
      <c r="B75" s="110" t="s">
        <v>21</v>
      </c>
      <c r="C75" s="109" t="e">
        <f>COUNTIF(#REF!,"JF")</f>
        <v>#REF!</v>
      </c>
      <c r="D75" s="109" t="e">
        <f>SUMIF(#REF!,"jf",#REF!)</f>
        <v>#REF!</v>
      </c>
      <c r="E75" s="109" t="e">
        <f>SUMIF(#REF!,"jf",#REF!)</f>
        <v>#REF!</v>
      </c>
      <c r="F75" s="46"/>
      <c r="G75" s="12"/>
      <c r="H75" s="44"/>
      <c r="K75" s="125"/>
      <c r="L75" s="94" t="s">
        <v>21</v>
      </c>
      <c r="M75" s="99" t="e">
        <f>COUNTIF(#REF!,"JF")</f>
        <v>#REF!</v>
      </c>
      <c r="N75" s="99" t="e">
        <f>SUMIF(#REF!,"jf",#REF!)</f>
        <v>#REF!</v>
      </c>
      <c r="O75" s="99" t="e">
        <f>SUMIF(#REF!,"jf",#REF!)</f>
        <v>#REF!</v>
      </c>
      <c r="P75" s="78"/>
      <c r="Q75" s="79"/>
      <c r="R75" s="80"/>
    </row>
    <row r="76" spans="1:18" x14ac:dyDescent="0.25">
      <c r="A76" s="134"/>
      <c r="B76" s="110" t="s">
        <v>8</v>
      </c>
      <c r="C76" s="109" t="e">
        <f>COUNTIF(#REF!,"SG")</f>
        <v>#REF!</v>
      </c>
      <c r="D76" s="109" t="e">
        <f>SUMIF(#REF!,"sg",#REF!)</f>
        <v>#REF!</v>
      </c>
      <c r="E76" s="109" t="e">
        <f>SUMIF(#REF!,"sg",#REF!)</f>
        <v>#REF!</v>
      </c>
      <c r="F76" s="46"/>
      <c r="G76" s="12"/>
      <c r="H76" s="47"/>
      <c r="K76" s="125"/>
      <c r="L76" s="94" t="s">
        <v>8</v>
      </c>
      <c r="M76" s="99" t="e">
        <f>COUNTIF(#REF!,"SG")</f>
        <v>#REF!</v>
      </c>
      <c r="N76" s="99" t="e">
        <f>SUMIF(#REF!,"sg",#REF!)</f>
        <v>#REF!</v>
      </c>
      <c r="O76" s="99" t="e">
        <f>SUMIF(#REF!,"sg",#REF!)</f>
        <v>#REF!</v>
      </c>
      <c r="P76" s="78"/>
      <c r="Q76" s="79"/>
      <c r="R76" s="81"/>
    </row>
    <row r="77" spans="1:18" x14ac:dyDescent="0.25">
      <c r="A77" s="135"/>
      <c r="B77" s="110" t="s">
        <v>9</v>
      </c>
      <c r="C77" s="109" t="e">
        <f>COUNTIF(#REF!,"SF")</f>
        <v>#REF!</v>
      </c>
      <c r="D77" s="109" t="e">
        <f>SUMIF(#REF!,"sf",#REF!)</f>
        <v>#REF!</v>
      </c>
      <c r="E77" s="109" t="e">
        <f>SUMIF(#REF!,"sf",#REF!)</f>
        <v>#REF!</v>
      </c>
      <c r="F77" s="46"/>
      <c r="G77" s="12"/>
      <c r="H77" s="44"/>
      <c r="K77" s="126"/>
      <c r="L77" s="94" t="s">
        <v>9</v>
      </c>
      <c r="M77" s="99" t="e">
        <f>COUNTIF(#REF!,"SF")</f>
        <v>#REF!</v>
      </c>
      <c r="N77" s="99" t="e">
        <f>SUMIF(#REF!,"sf",#REF!)</f>
        <v>#REF!</v>
      </c>
      <c r="O77" s="99" t="e">
        <f>SUMIF(#REF!,"sf",#REF!)</f>
        <v>#REF!</v>
      </c>
      <c r="P77" s="78"/>
      <c r="Q77" s="79"/>
      <c r="R77" s="80"/>
    </row>
    <row r="78" spans="1:18" x14ac:dyDescent="0.25">
      <c r="A78" s="10"/>
      <c r="B78" s="111" t="s">
        <v>20</v>
      </c>
      <c r="C78" s="112" t="e">
        <f>SUM(C66:C77)</f>
        <v>#REF!</v>
      </c>
      <c r="D78" s="112" t="e">
        <f>SUM(D66:D77)</f>
        <v>#REF!</v>
      </c>
      <c r="E78" s="112" t="e">
        <f>SUM(E66:E77)</f>
        <v>#REF!</v>
      </c>
      <c r="F78" s="46"/>
      <c r="G78" s="12"/>
      <c r="K78" s="10"/>
      <c r="L78" s="95" t="s">
        <v>20</v>
      </c>
      <c r="M78" s="100" t="e">
        <f>SUM(M66:M77)</f>
        <v>#REF!</v>
      </c>
      <c r="N78" s="100" t="e">
        <f>SUM(N66:N77)</f>
        <v>#REF!</v>
      </c>
      <c r="O78" s="100" t="e">
        <f>SUM(O66:O77)</f>
        <v>#REF!</v>
      </c>
      <c r="P78" s="78"/>
      <c r="Q78" s="79"/>
    </row>
    <row r="81" spans="1:18" ht="30" x14ac:dyDescent="0.25">
      <c r="C81" s="96" t="s">
        <v>19</v>
      </c>
      <c r="D81" s="97" t="s">
        <v>49</v>
      </c>
      <c r="E81" s="98" t="s">
        <v>50</v>
      </c>
      <c r="F81" s="98" t="s">
        <v>52</v>
      </c>
      <c r="G81" s="122" t="s">
        <v>32</v>
      </c>
      <c r="H81" s="123"/>
      <c r="M81" s="96" t="s">
        <v>19</v>
      </c>
      <c r="N81" s="97" t="s">
        <v>49</v>
      </c>
      <c r="O81" s="98" t="s">
        <v>50</v>
      </c>
      <c r="P81" s="98" t="s">
        <v>52</v>
      </c>
      <c r="Q81" s="122" t="s">
        <v>32</v>
      </c>
      <c r="R81" s="123"/>
    </row>
    <row r="82" spans="1:18" x14ac:dyDescent="0.25">
      <c r="A82" s="124" t="s">
        <v>60</v>
      </c>
      <c r="B82" s="93" t="s">
        <v>37</v>
      </c>
      <c r="C82" s="99" t="e">
        <f>COUNTIF(#REF!,"PG")</f>
        <v>#REF!</v>
      </c>
      <c r="D82" s="99" t="e">
        <f>SUMIF(#REF!,"PG",#REF!)</f>
        <v>#REF!</v>
      </c>
      <c r="E82" s="99" t="e">
        <f>SUMIF(#REF!,"PG",#REF!)</f>
        <v>#REF!</v>
      </c>
      <c r="F82" s="127" t="s">
        <v>29</v>
      </c>
      <c r="G82" s="100" t="s">
        <v>38</v>
      </c>
      <c r="H82" s="100" t="s">
        <v>33</v>
      </c>
      <c r="K82" s="124" t="s">
        <v>76</v>
      </c>
      <c r="L82" s="93" t="s">
        <v>37</v>
      </c>
      <c r="M82" s="99" t="e">
        <f>COUNTIF(#REF!,"PG")</f>
        <v>#REF!</v>
      </c>
      <c r="N82" s="99" t="e">
        <f>SUMIF(#REF!,"PG",#REF!)</f>
        <v>#REF!</v>
      </c>
      <c r="O82" s="99" t="e">
        <f>SUMIF(#REF!,"PG",#REF!)</f>
        <v>#REF!</v>
      </c>
      <c r="P82" s="127" t="s">
        <v>29</v>
      </c>
      <c r="Q82" s="100" t="s">
        <v>38</v>
      </c>
      <c r="R82" s="100" t="s">
        <v>33</v>
      </c>
    </row>
    <row r="83" spans="1:18" x14ac:dyDescent="0.25">
      <c r="A83" s="125"/>
      <c r="B83" s="93" t="s">
        <v>43</v>
      </c>
      <c r="C83" s="99" t="e">
        <f>COUNTIF(#REF!,"PF")</f>
        <v>#REF!</v>
      </c>
      <c r="D83" s="99" t="e">
        <f>SUMIF(#REF!,"PF",#REF!)</f>
        <v>#REF!</v>
      </c>
      <c r="E83" s="99" t="e">
        <f>SUMIF(#REF!,"PF",#REF!)</f>
        <v>#REF!</v>
      </c>
      <c r="F83" s="127"/>
      <c r="G83" s="99" t="e">
        <f>IF(#REF!="","",#REF!&amp;" "&amp;#REF!)</f>
        <v>#REF!</v>
      </c>
      <c r="H83" s="99" t="e">
        <f>IF(#REF!="","",#REF!&amp;" "&amp;#REF!)</f>
        <v>#REF!</v>
      </c>
      <c r="K83" s="125"/>
      <c r="L83" s="93" t="s">
        <v>43</v>
      </c>
      <c r="M83" s="99" t="e">
        <f>COUNTIF(#REF!,"PF")</f>
        <v>#REF!</v>
      </c>
      <c r="N83" s="99" t="e">
        <f>SUMIF(#REF!,"PF",#REF!)</f>
        <v>#REF!</v>
      </c>
      <c r="O83" s="99" t="e">
        <f>SUMIF(#REF!,"PF",#REF!)</f>
        <v>#REF!</v>
      </c>
      <c r="P83" s="127"/>
      <c r="Q83" s="99" t="e">
        <f>IF(#REF!="","",#REF!&amp;" "&amp;#REF!)</f>
        <v>#REF!</v>
      </c>
      <c r="R83" s="99" t="e">
        <f>IF(#REF!="","",#REF!&amp;" "&amp;#REF!)</f>
        <v>#REF!</v>
      </c>
    </row>
    <row r="84" spans="1:18" x14ac:dyDescent="0.25">
      <c r="A84" s="125"/>
      <c r="B84" s="94" t="s">
        <v>38</v>
      </c>
      <c r="C84" s="99" t="e">
        <f>COUNTIF(#REF!,"BG")</f>
        <v>#REF!</v>
      </c>
      <c r="D84" s="99" t="e">
        <f>SUMIF(#REF!,"BG",#REF!)</f>
        <v>#REF!</v>
      </c>
      <c r="E84" s="99" t="e">
        <f>SUMIF(#REF!,"BG",#REF!)</f>
        <v>#REF!</v>
      </c>
      <c r="F84" s="128" t="e">
        <f>COUNTIF(#REF!,"E")+COUNTIF(#REF!,"M")</f>
        <v>#REF!</v>
      </c>
      <c r="G84" s="100" t="s">
        <v>44</v>
      </c>
      <c r="H84" s="100" t="s">
        <v>34</v>
      </c>
      <c r="K84" s="125"/>
      <c r="L84" s="94" t="s">
        <v>38</v>
      </c>
      <c r="M84" s="99" t="e">
        <f>COUNTIF(#REF!,"BG")</f>
        <v>#REF!</v>
      </c>
      <c r="N84" s="99" t="e">
        <f>SUMIF(#REF!,"BG",#REF!)</f>
        <v>#REF!</v>
      </c>
      <c r="O84" s="99" t="e">
        <f>SUMIF(#REF!,"BG",#REF!)</f>
        <v>#REF!</v>
      </c>
      <c r="P84" s="128" t="e">
        <f>COUNTIF(#REF!,"E")+COUNTIF(#REF!,"M")</f>
        <v>#REF!</v>
      </c>
      <c r="Q84" s="100" t="s">
        <v>44</v>
      </c>
      <c r="R84" s="100" t="s">
        <v>34</v>
      </c>
    </row>
    <row r="85" spans="1:18" x14ac:dyDescent="0.25">
      <c r="A85" s="125"/>
      <c r="B85" s="94" t="s">
        <v>44</v>
      </c>
      <c r="C85" s="99" t="e">
        <f>COUNTIF(#REF!,"BF")</f>
        <v>#REF!</v>
      </c>
      <c r="D85" s="99" t="e">
        <f>SUMIF(#REF!,"BF",#REF!)</f>
        <v>#REF!</v>
      </c>
      <c r="E85" s="99" t="e">
        <f>SUMIF(#REF!,"BF",#REF!)</f>
        <v>#REF!</v>
      </c>
      <c r="F85" s="128"/>
      <c r="G85" s="99" t="e">
        <f>IF(#REF!="","",#REF!&amp;" "&amp;#REF!)</f>
        <v>#REF!</v>
      </c>
      <c r="H85" s="99" t="e">
        <f>IF(#REF!="","",#REF!&amp;" "&amp;#REF!)</f>
        <v>#REF!</v>
      </c>
      <c r="K85" s="125"/>
      <c r="L85" s="94" t="s">
        <v>44</v>
      </c>
      <c r="M85" s="99" t="e">
        <f>COUNTIF(#REF!,"BF")</f>
        <v>#REF!</v>
      </c>
      <c r="N85" s="99" t="e">
        <f>SUMIF(#REF!,"BF",#REF!)</f>
        <v>#REF!</v>
      </c>
      <c r="O85" s="99" t="e">
        <f>SUMIF(#REF!,"BF",#REF!)</f>
        <v>#REF!</v>
      </c>
      <c r="P85" s="128"/>
      <c r="Q85" s="99" t="e">
        <f>IF(#REF!="","",#REF!&amp;" "&amp;#REF!)</f>
        <v>#REF!</v>
      </c>
      <c r="R85" s="99" t="e">
        <f>IF(#REF!="","",#REF!&amp;" "&amp;#REF!)</f>
        <v>#REF!</v>
      </c>
    </row>
    <row r="86" spans="1:18" x14ac:dyDescent="0.25">
      <c r="A86" s="125"/>
      <c r="B86" s="93" t="s">
        <v>26</v>
      </c>
      <c r="C86" s="99" t="e">
        <f>COUNTIF(#REF!,"mg")</f>
        <v>#REF!</v>
      </c>
      <c r="D86" s="99" t="e">
        <f>SUMIF(#REF!,"mg",#REF!)</f>
        <v>#REF!</v>
      </c>
      <c r="E86" s="99" t="e">
        <f>SUMIF(#REF!,"mg",#REF!)</f>
        <v>#REF!</v>
      </c>
      <c r="F86" s="129" t="s">
        <v>30</v>
      </c>
      <c r="G86" s="100" t="s">
        <v>46</v>
      </c>
      <c r="H86" s="100" t="s">
        <v>48</v>
      </c>
      <c r="K86" s="125"/>
      <c r="L86" s="93" t="s">
        <v>26</v>
      </c>
      <c r="M86" s="99" t="e">
        <f>COUNTIF(#REF!,"mg")</f>
        <v>#REF!</v>
      </c>
      <c r="N86" s="99" t="e">
        <f>SUMIF(#REF!,"mg",#REF!)</f>
        <v>#REF!</v>
      </c>
      <c r="O86" s="99" t="e">
        <f>SUMIF(#REF!,"mg",#REF!)</f>
        <v>#REF!</v>
      </c>
      <c r="P86" s="129" t="s">
        <v>30</v>
      </c>
      <c r="Q86" s="100" t="s">
        <v>46</v>
      </c>
      <c r="R86" s="100" t="s">
        <v>48</v>
      </c>
    </row>
    <row r="87" spans="1:18" x14ac:dyDescent="0.25">
      <c r="A87" s="125"/>
      <c r="B87" s="93" t="s">
        <v>27</v>
      </c>
      <c r="C87" s="99" t="e">
        <f>COUNTIF(#REF!,"mf")</f>
        <v>#REF!</v>
      </c>
      <c r="D87" s="99" t="e">
        <f>SUMIF(#REF!,"mf",#REF!)</f>
        <v>#REF!</v>
      </c>
      <c r="E87" s="99" t="e">
        <f>SUMIF(#REF!,"mf",#REF!)</f>
        <v>#REF!</v>
      </c>
      <c r="F87" s="129"/>
      <c r="G87" s="99" t="e">
        <f>IF(#REF!="","",#REF!&amp;" "&amp;#REF!)</f>
        <v>#REF!</v>
      </c>
      <c r="H87" s="99" t="e">
        <f>IF(#REF!="","",#REF!&amp;" "&amp;#REF!)</f>
        <v>#REF!</v>
      </c>
      <c r="K87" s="125"/>
      <c r="L87" s="93" t="s">
        <v>27</v>
      </c>
      <c r="M87" s="99" t="e">
        <f>COUNTIF(#REF!,"mf")</f>
        <v>#REF!</v>
      </c>
      <c r="N87" s="99" t="e">
        <f>SUMIF(#REF!,"mf",#REF!)</f>
        <v>#REF!</v>
      </c>
      <c r="O87" s="99" t="e">
        <f>SUMIF(#REF!,"mf",#REF!)</f>
        <v>#REF!</v>
      </c>
      <c r="P87" s="129"/>
      <c r="Q87" s="99" t="e">
        <f>IF(#REF!="","",#REF!&amp;" "&amp;#REF!)</f>
        <v>#REF!</v>
      </c>
      <c r="R87" s="99" t="e">
        <f>IF(#REF!="","",#REF!&amp;" "&amp;#REF!)</f>
        <v>#REF!</v>
      </c>
    </row>
    <row r="88" spans="1:18" x14ac:dyDescent="0.25">
      <c r="A88" s="125"/>
      <c r="B88" s="94" t="s">
        <v>45</v>
      </c>
      <c r="C88" s="99" t="e">
        <f>COUNTIF(#REF!,"CG")</f>
        <v>#REF!</v>
      </c>
      <c r="D88" s="99" t="e">
        <f>SUMIF(#REF!,"cg",#REF!)</f>
        <v>#REF!</v>
      </c>
      <c r="E88" s="99" t="e">
        <f>SUMIF(#REF!,"cg",#REF!)</f>
        <v>#REF!</v>
      </c>
      <c r="F88" s="130" t="e">
        <f>COUNTIF(#REF!,"C")+COUNTIF(#REF!,"M")</f>
        <v>#REF!</v>
      </c>
      <c r="G88" s="100" t="s">
        <v>47</v>
      </c>
      <c r="H88" s="45"/>
      <c r="K88" s="125"/>
      <c r="L88" s="94" t="s">
        <v>45</v>
      </c>
      <c r="M88" s="99" t="e">
        <f>COUNTIF(#REF!,"CG")</f>
        <v>#REF!</v>
      </c>
      <c r="N88" s="99" t="e">
        <f>SUMIF(#REF!,"cg",#REF!)</f>
        <v>#REF!</v>
      </c>
      <c r="O88" s="99" t="e">
        <f>SUMIF(#REF!,"cg",#REF!)</f>
        <v>#REF!</v>
      </c>
      <c r="P88" s="130" t="e">
        <f>COUNTIF(#REF!,"C")+COUNTIF(#REF!,"M")</f>
        <v>#REF!</v>
      </c>
      <c r="Q88" s="100" t="s">
        <v>47</v>
      </c>
      <c r="R88" s="75"/>
    </row>
    <row r="89" spans="1:18" x14ac:dyDescent="0.25">
      <c r="A89" s="125"/>
      <c r="B89" s="94" t="s">
        <v>70</v>
      </c>
      <c r="C89" s="99" t="e">
        <f>COUNTIF(#REF!,"CF")</f>
        <v>#REF!</v>
      </c>
      <c r="D89" s="99" t="e">
        <f>SUMIF(#REF!,"cF",#REF!)</f>
        <v>#REF!</v>
      </c>
      <c r="E89" s="99" t="e">
        <f>SUMIF(#REF!,"cF",#REF!)</f>
        <v>#REF!</v>
      </c>
      <c r="F89" s="130"/>
      <c r="G89" s="99" t="e">
        <f>IF(#REF!="","",#REF!&amp;" "&amp;#REF!)</f>
        <v>#REF!</v>
      </c>
      <c r="H89" s="49"/>
      <c r="K89" s="125"/>
      <c r="L89" s="94" t="s">
        <v>70</v>
      </c>
      <c r="M89" s="99" t="e">
        <f>COUNTIF(#REF!,"CF")</f>
        <v>#REF!</v>
      </c>
      <c r="N89" s="99" t="e">
        <f>SUMIF(#REF!,"cF",#REF!)</f>
        <v>#REF!</v>
      </c>
      <c r="O89" s="99" t="e">
        <f>SUMIF(#REF!,"cF",#REF!)</f>
        <v>#REF!</v>
      </c>
      <c r="P89" s="130"/>
      <c r="Q89" s="99" t="e">
        <f>IF(#REF!="","",#REF!&amp;" "&amp;#REF!)</f>
        <v>#REF!</v>
      </c>
      <c r="R89" s="76"/>
    </row>
    <row r="90" spans="1:18" x14ac:dyDescent="0.25">
      <c r="A90" s="125"/>
      <c r="B90" s="94" t="s">
        <v>22</v>
      </c>
      <c r="C90" s="99" t="e">
        <f>COUNTIF(#REF!,"JG")</f>
        <v>#REF!</v>
      </c>
      <c r="D90" s="99" t="e">
        <f>SUMIF(#REF!,"jg",#REF!)</f>
        <v>#REF!</v>
      </c>
      <c r="E90" s="99" t="e">
        <f>SUMIF(#REF!,"jg",#REF!)</f>
        <v>#REF!</v>
      </c>
      <c r="G90" s="48"/>
      <c r="K90" s="125"/>
      <c r="L90" s="94" t="s">
        <v>22</v>
      </c>
      <c r="M90" s="99" t="e">
        <f>COUNTIF(#REF!,"JG")</f>
        <v>#REF!</v>
      </c>
      <c r="N90" s="99" t="e">
        <f>SUMIF(#REF!,"jg",#REF!)</f>
        <v>#REF!</v>
      </c>
      <c r="O90" s="99" t="e">
        <f>SUMIF(#REF!,"jg",#REF!)</f>
        <v>#REF!</v>
      </c>
      <c r="Q90" s="77"/>
    </row>
    <row r="91" spans="1:18" x14ac:dyDescent="0.25">
      <c r="A91" s="125"/>
      <c r="B91" s="94" t="s">
        <v>21</v>
      </c>
      <c r="C91" s="99" t="e">
        <f>COUNTIF(#REF!,"JF")</f>
        <v>#REF!</v>
      </c>
      <c r="D91" s="99" t="e">
        <f>SUMIF(#REF!,"jf",#REF!)</f>
        <v>#REF!</v>
      </c>
      <c r="E91" s="99" t="e">
        <f>SUMIF(#REF!,"jf",#REF!)</f>
        <v>#REF!</v>
      </c>
      <c r="F91" s="46"/>
      <c r="G91" s="12"/>
      <c r="H91" s="44"/>
      <c r="K91" s="125"/>
      <c r="L91" s="94" t="s">
        <v>21</v>
      </c>
      <c r="M91" s="99" t="e">
        <f>COUNTIF(#REF!,"JF")</f>
        <v>#REF!</v>
      </c>
      <c r="N91" s="99" t="e">
        <f>SUMIF(#REF!,"jf",#REF!)</f>
        <v>#REF!</v>
      </c>
      <c r="O91" s="99" t="e">
        <f>SUMIF(#REF!,"jf",#REF!)</f>
        <v>#REF!</v>
      </c>
      <c r="P91" s="78"/>
      <c r="Q91" s="79"/>
      <c r="R91" s="80"/>
    </row>
    <row r="92" spans="1:18" x14ac:dyDescent="0.25">
      <c r="A92" s="125"/>
      <c r="B92" s="94" t="s">
        <v>8</v>
      </c>
      <c r="C92" s="99" t="e">
        <f>COUNTIF(#REF!,"SG")</f>
        <v>#REF!</v>
      </c>
      <c r="D92" s="99" t="e">
        <f>SUMIF(#REF!,"sg",#REF!)</f>
        <v>#REF!</v>
      </c>
      <c r="E92" s="99" t="e">
        <f>SUMIF(#REF!,"sg",#REF!)</f>
        <v>#REF!</v>
      </c>
      <c r="F92" s="46"/>
      <c r="G92" s="12"/>
      <c r="H92" s="47"/>
      <c r="K92" s="125"/>
      <c r="L92" s="94" t="s">
        <v>8</v>
      </c>
      <c r="M92" s="99" t="e">
        <f>COUNTIF(#REF!,"SG")</f>
        <v>#REF!</v>
      </c>
      <c r="N92" s="99" t="e">
        <f>SUMIF(#REF!,"sg",#REF!)</f>
        <v>#REF!</v>
      </c>
      <c r="O92" s="99" t="e">
        <f>SUMIF(#REF!,"sg",#REF!)</f>
        <v>#REF!</v>
      </c>
      <c r="P92" s="78"/>
      <c r="Q92" s="79"/>
      <c r="R92" s="81"/>
    </row>
    <row r="93" spans="1:18" x14ac:dyDescent="0.25">
      <c r="A93" s="126"/>
      <c r="B93" s="94" t="s">
        <v>9</v>
      </c>
      <c r="C93" s="99" t="e">
        <f>COUNTIF(#REF!,"SF")</f>
        <v>#REF!</v>
      </c>
      <c r="D93" s="99" t="e">
        <f>SUMIF(#REF!,"sf",#REF!)</f>
        <v>#REF!</v>
      </c>
      <c r="E93" s="99" t="e">
        <f>SUMIF(#REF!,"sf",#REF!)</f>
        <v>#REF!</v>
      </c>
      <c r="F93" s="46"/>
      <c r="G93" s="12"/>
      <c r="H93" s="44"/>
      <c r="K93" s="126"/>
      <c r="L93" s="94" t="s">
        <v>9</v>
      </c>
      <c r="M93" s="99" t="e">
        <f>COUNTIF(#REF!,"SF")</f>
        <v>#REF!</v>
      </c>
      <c r="N93" s="99" t="e">
        <f>SUMIF(#REF!,"sf",#REF!)</f>
        <v>#REF!</v>
      </c>
      <c r="O93" s="99" t="e">
        <f>SUMIF(#REF!,"sf",#REF!)</f>
        <v>#REF!</v>
      </c>
      <c r="P93" s="78"/>
      <c r="Q93" s="79"/>
      <c r="R93" s="80"/>
    </row>
    <row r="94" spans="1:18" x14ac:dyDescent="0.25">
      <c r="A94" s="10"/>
      <c r="B94" s="95" t="s">
        <v>20</v>
      </c>
      <c r="C94" s="100" t="e">
        <f>SUM(C82:C93)</f>
        <v>#REF!</v>
      </c>
      <c r="D94" s="100" t="e">
        <f>SUM(D82:D93)</f>
        <v>#REF!</v>
      </c>
      <c r="E94" s="100" t="e">
        <f>SUM(E82:E93)</f>
        <v>#REF!</v>
      </c>
      <c r="F94" s="46"/>
      <c r="G94" s="12"/>
      <c r="K94" s="10"/>
      <c r="L94" s="95" t="s">
        <v>20</v>
      </c>
      <c r="M94" s="100" t="e">
        <f>SUM(M82:M93)</f>
        <v>#REF!</v>
      </c>
      <c r="N94" s="100" t="e">
        <f>SUM(N82:N93)</f>
        <v>#REF!</v>
      </c>
      <c r="O94" s="100" t="e">
        <f>SUM(O82:O93)</f>
        <v>#REF!</v>
      </c>
      <c r="P94" s="78"/>
      <c r="Q94" s="79"/>
    </row>
    <row r="97" spans="1:18" ht="30" x14ac:dyDescent="0.25">
      <c r="C97" s="96" t="s">
        <v>19</v>
      </c>
      <c r="D97" s="97" t="s">
        <v>49</v>
      </c>
      <c r="E97" s="98" t="s">
        <v>50</v>
      </c>
      <c r="F97" s="98" t="s">
        <v>52</v>
      </c>
      <c r="G97" s="122" t="s">
        <v>32</v>
      </c>
      <c r="H97" s="123"/>
      <c r="M97" s="96" t="s">
        <v>19</v>
      </c>
      <c r="N97" s="97" t="s">
        <v>49</v>
      </c>
      <c r="O97" s="98" t="s">
        <v>50</v>
      </c>
      <c r="P97" s="98" t="s">
        <v>52</v>
      </c>
      <c r="Q97" s="122" t="s">
        <v>32</v>
      </c>
      <c r="R97" s="123"/>
    </row>
    <row r="98" spans="1:18" x14ac:dyDescent="0.25">
      <c r="A98" s="124" t="s">
        <v>66</v>
      </c>
      <c r="B98" s="93" t="s">
        <v>37</v>
      </c>
      <c r="C98" s="99" t="e">
        <f>COUNTIF(#REF!,"PG")</f>
        <v>#REF!</v>
      </c>
      <c r="D98" s="99" t="e">
        <f>SUMIF(#REF!,"PG",#REF!)</f>
        <v>#REF!</v>
      </c>
      <c r="E98" s="99" t="e">
        <f>SUMIF(#REF!,"PG",#REF!)</f>
        <v>#REF!</v>
      </c>
      <c r="F98" s="127" t="s">
        <v>29</v>
      </c>
      <c r="G98" s="100" t="s">
        <v>38</v>
      </c>
      <c r="H98" s="100" t="s">
        <v>33</v>
      </c>
      <c r="K98" s="124" t="s">
        <v>77</v>
      </c>
      <c r="L98" s="93" t="s">
        <v>37</v>
      </c>
      <c r="M98" s="99" t="e">
        <f>COUNTIF(#REF!,"PG")</f>
        <v>#REF!</v>
      </c>
      <c r="N98" s="99" t="e">
        <f>SUMIF(#REF!,"PG",#REF!)</f>
        <v>#REF!</v>
      </c>
      <c r="O98" s="99" t="e">
        <f>SUMIF(#REF!,"PG",#REF!)</f>
        <v>#REF!</v>
      </c>
      <c r="P98" s="127" t="s">
        <v>29</v>
      </c>
      <c r="Q98" s="100" t="s">
        <v>38</v>
      </c>
      <c r="R98" s="100" t="s">
        <v>33</v>
      </c>
    </row>
    <row r="99" spans="1:18" x14ac:dyDescent="0.25">
      <c r="A99" s="125"/>
      <c r="B99" s="93" t="s">
        <v>43</v>
      </c>
      <c r="C99" s="99" t="e">
        <f>COUNTIF(#REF!,"PF")</f>
        <v>#REF!</v>
      </c>
      <c r="D99" s="99" t="e">
        <f>SUMIF(#REF!,"PF",#REF!)</f>
        <v>#REF!</v>
      </c>
      <c r="E99" s="99" t="e">
        <f>SUMIF(#REF!,"PF",#REF!)</f>
        <v>#REF!</v>
      </c>
      <c r="F99" s="127"/>
      <c r="G99" s="99" t="e">
        <f>IF(#REF!="","",#REF!&amp;" "&amp;#REF!)</f>
        <v>#REF!</v>
      </c>
      <c r="H99" s="99" t="e">
        <f>IF(#REF!="","",#REF!&amp;" "&amp;#REF!)</f>
        <v>#REF!</v>
      </c>
      <c r="K99" s="125"/>
      <c r="L99" s="93" t="s">
        <v>43</v>
      </c>
      <c r="M99" s="99" t="e">
        <f>COUNTIF(#REF!,"PF")</f>
        <v>#REF!</v>
      </c>
      <c r="N99" s="99" t="e">
        <f>SUMIF(#REF!,"PF",#REF!)</f>
        <v>#REF!</v>
      </c>
      <c r="O99" s="99" t="e">
        <f>SUMIF(#REF!,"PF",#REF!)</f>
        <v>#REF!</v>
      </c>
      <c r="P99" s="127"/>
      <c r="Q99" s="99" t="e">
        <f>IF(#REF!="","",#REF!&amp;" "&amp;#REF!)</f>
        <v>#REF!</v>
      </c>
      <c r="R99" s="99" t="e">
        <f>IF(#REF!="","",#REF!&amp;" "&amp;#REF!)</f>
        <v>#REF!</v>
      </c>
    </row>
    <row r="100" spans="1:18" x14ac:dyDescent="0.25">
      <c r="A100" s="125"/>
      <c r="B100" s="94" t="s">
        <v>38</v>
      </c>
      <c r="C100" s="99" t="e">
        <f>COUNTIF(#REF!,"BG")</f>
        <v>#REF!</v>
      </c>
      <c r="D100" s="99" t="e">
        <f>SUMIF(#REF!,"BG",#REF!)</f>
        <v>#REF!</v>
      </c>
      <c r="E100" s="99" t="e">
        <f>SUMIF(#REF!,"BG",#REF!)</f>
        <v>#REF!</v>
      </c>
      <c r="F100" s="128" t="e">
        <f>COUNTIF(#REF!,"E")+COUNTIF(#REF!,"M")</f>
        <v>#REF!</v>
      </c>
      <c r="G100" s="100" t="s">
        <v>44</v>
      </c>
      <c r="H100" s="100" t="s">
        <v>34</v>
      </c>
      <c r="K100" s="125"/>
      <c r="L100" s="94" t="s">
        <v>38</v>
      </c>
      <c r="M100" s="99" t="e">
        <f>COUNTIF(#REF!,"BG")</f>
        <v>#REF!</v>
      </c>
      <c r="N100" s="99" t="e">
        <f>SUMIF(#REF!,"BG",#REF!)</f>
        <v>#REF!</v>
      </c>
      <c r="O100" s="99" t="e">
        <f>SUMIF(#REF!,"BG",#REF!)</f>
        <v>#REF!</v>
      </c>
      <c r="P100" s="128" t="e">
        <f>COUNTIF(#REF!,"E")+COUNTIF(#REF!,"M")</f>
        <v>#REF!</v>
      </c>
      <c r="Q100" s="100" t="s">
        <v>44</v>
      </c>
      <c r="R100" s="100" t="s">
        <v>34</v>
      </c>
    </row>
    <row r="101" spans="1:18" x14ac:dyDescent="0.25">
      <c r="A101" s="125"/>
      <c r="B101" s="94" t="s">
        <v>44</v>
      </c>
      <c r="C101" s="99" t="e">
        <f>COUNTIF(#REF!,"BF")</f>
        <v>#REF!</v>
      </c>
      <c r="D101" s="99" t="e">
        <f>SUMIF(#REF!,"BF",#REF!)</f>
        <v>#REF!</v>
      </c>
      <c r="E101" s="99" t="e">
        <f>SUMIF(#REF!,"BF",#REF!)</f>
        <v>#REF!</v>
      </c>
      <c r="F101" s="128"/>
      <c r="G101" s="99" t="e">
        <f>IF(#REF!="","",#REF!&amp;" "&amp;#REF!)</f>
        <v>#REF!</v>
      </c>
      <c r="H101" s="99" t="e">
        <f>IF(#REF!="","",#REF!&amp;" "&amp;#REF!)</f>
        <v>#REF!</v>
      </c>
      <c r="K101" s="125"/>
      <c r="L101" s="94" t="s">
        <v>44</v>
      </c>
      <c r="M101" s="99" t="e">
        <f>COUNTIF(#REF!,"BF")</f>
        <v>#REF!</v>
      </c>
      <c r="N101" s="99" t="e">
        <f>SUMIF(#REF!,"BF",#REF!)</f>
        <v>#REF!</v>
      </c>
      <c r="O101" s="99" t="e">
        <f>SUMIF(#REF!,"BF",#REF!)</f>
        <v>#REF!</v>
      </c>
      <c r="P101" s="128"/>
      <c r="Q101" s="99" t="e">
        <f>IF(#REF!="","",#REF!&amp;" "&amp;#REF!)</f>
        <v>#REF!</v>
      </c>
      <c r="R101" s="99" t="e">
        <f>IF(#REF!="","",#REF!&amp;" "&amp;#REF!)</f>
        <v>#REF!</v>
      </c>
    </row>
    <row r="102" spans="1:18" x14ac:dyDescent="0.25">
      <c r="A102" s="125"/>
      <c r="B102" s="93" t="s">
        <v>26</v>
      </c>
      <c r="C102" s="99" t="e">
        <f>COUNTIF(#REF!,"mg")</f>
        <v>#REF!</v>
      </c>
      <c r="D102" s="99" t="e">
        <f>SUMIF(#REF!,"mg",#REF!)</f>
        <v>#REF!</v>
      </c>
      <c r="E102" s="99" t="e">
        <f>SUMIF(#REF!,"mg",#REF!)</f>
        <v>#REF!</v>
      </c>
      <c r="F102" s="129" t="s">
        <v>30</v>
      </c>
      <c r="G102" s="100" t="s">
        <v>46</v>
      </c>
      <c r="H102" s="100" t="s">
        <v>48</v>
      </c>
      <c r="K102" s="125"/>
      <c r="L102" s="93" t="s">
        <v>26</v>
      </c>
      <c r="M102" s="99" t="e">
        <f>COUNTIF(#REF!,"mg")</f>
        <v>#REF!</v>
      </c>
      <c r="N102" s="99" t="e">
        <f>SUMIF(#REF!,"mg",#REF!)</f>
        <v>#REF!</v>
      </c>
      <c r="O102" s="99" t="e">
        <f>SUMIF(#REF!,"mg",#REF!)</f>
        <v>#REF!</v>
      </c>
      <c r="P102" s="129" t="s">
        <v>30</v>
      </c>
      <c r="Q102" s="100" t="s">
        <v>46</v>
      </c>
      <c r="R102" s="100" t="s">
        <v>48</v>
      </c>
    </row>
    <row r="103" spans="1:18" x14ac:dyDescent="0.25">
      <c r="A103" s="125"/>
      <c r="B103" s="93" t="s">
        <v>27</v>
      </c>
      <c r="C103" s="99" t="e">
        <f>COUNTIF(#REF!,"mf")</f>
        <v>#REF!</v>
      </c>
      <c r="D103" s="99" t="e">
        <f>SUMIF(#REF!,"mf",#REF!)</f>
        <v>#REF!</v>
      </c>
      <c r="E103" s="99" t="e">
        <f>SUMIF(#REF!,"mf",#REF!)</f>
        <v>#REF!</v>
      </c>
      <c r="F103" s="129"/>
      <c r="G103" s="99" t="e">
        <f>IF(#REF!="","",#REF!&amp;" "&amp;#REF!)</f>
        <v>#REF!</v>
      </c>
      <c r="H103" s="99" t="e">
        <f>IF(#REF!="","",#REF!&amp;" "&amp;#REF!)</f>
        <v>#REF!</v>
      </c>
      <c r="K103" s="125"/>
      <c r="L103" s="93" t="s">
        <v>27</v>
      </c>
      <c r="M103" s="99" t="e">
        <f>COUNTIF(#REF!,"mf")</f>
        <v>#REF!</v>
      </c>
      <c r="N103" s="99" t="e">
        <f>SUMIF(#REF!,"mf",#REF!)</f>
        <v>#REF!</v>
      </c>
      <c r="O103" s="99" t="e">
        <f>SUMIF(#REF!,"mf",#REF!)</f>
        <v>#REF!</v>
      </c>
      <c r="P103" s="129"/>
      <c r="Q103" s="99" t="e">
        <f>IF(#REF!="","",#REF!&amp;" "&amp;#REF!)</f>
        <v>#REF!</v>
      </c>
      <c r="R103" s="99" t="e">
        <f>IF(#REF!="","",#REF!&amp;" "&amp;#REF!)</f>
        <v>#REF!</v>
      </c>
    </row>
    <row r="104" spans="1:18" x14ac:dyDescent="0.25">
      <c r="A104" s="125"/>
      <c r="B104" s="94" t="s">
        <v>45</v>
      </c>
      <c r="C104" s="99" t="e">
        <f>COUNTIF(#REF!,"CG")</f>
        <v>#REF!</v>
      </c>
      <c r="D104" s="99" t="e">
        <f>SUMIF(#REF!,"cg",#REF!)</f>
        <v>#REF!</v>
      </c>
      <c r="E104" s="99" t="e">
        <f>SUMIF(#REF!,"cg",#REF!)</f>
        <v>#REF!</v>
      </c>
      <c r="F104" s="130" t="e">
        <f>COUNTIF(#REF!,"C")+COUNTIF(#REF!,"M")</f>
        <v>#REF!</v>
      </c>
      <c r="G104" s="100" t="s">
        <v>47</v>
      </c>
      <c r="H104" s="45"/>
      <c r="K104" s="125"/>
      <c r="L104" s="94" t="s">
        <v>45</v>
      </c>
      <c r="M104" s="99" t="e">
        <f>COUNTIF(#REF!,"CG")</f>
        <v>#REF!</v>
      </c>
      <c r="N104" s="99" t="e">
        <f>SUMIF(#REF!,"cg",#REF!)</f>
        <v>#REF!</v>
      </c>
      <c r="O104" s="99" t="e">
        <f>SUMIF(#REF!,"cg",#REF!)</f>
        <v>#REF!</v>
      </c>
      <c r="P104" s="130" t="e">
        <f>COUNTIF(#REF!,"C")+COUNTIF(#REF!,"M")</f>
        <v>#REF!</v>
      </c>
      <c r="Q104" s="100" t="s">
        <v>47</v>
      </c>
      <c r="R104" s="86"/>
    </row>
    <row r="105" spans="1:18" x14ac:dyDescent="0.25">
      <c r="A105" s="125"/>
      <c r="B105" s="94" t="s">
        <v>70</v>
      </c>
      <c r="C105" s="99" t="e">
        <f>COUNTIF(#REF!,"CF")</f>
        <v>#REF!</v>
      </c>
      <c r="D105" s="99" t="e">
        <f>SUMIF(#REF!,"cF",#REF!)</f>
        <v>#REF!</v>
      </c>
      <c r="E105" s="99" t="e">
        <f>SUMIF(#REF!,"cF",#REF!)</f>
        <v>#REF!</v>
      </c>
      <c r="F105" s="130"/>
      <c r="G105" s="99" t="e">
        <f>IF(#REF!="","",#REF!&amp;" "&amp;#REF!)</f>
        <v>#REF!</v>
      </c>
      <c r="H105" s="49"/>
      <c r="K105" s="125"/>
      <c r="L105" s="94" t="s">
        <v>70</v>
      </c>
      <c r="M105" s="99" t="e">
        <f>COUNTIF(#REF!,"CF")</f>
        <v>#REF!</v>
      </c>
      <c r="N105" s="99" t="e">
        <f>SUMIF(#REF!,"cF",#REF!)</f>
        <v>#REF!</v>
      </c>
      <c r="O105" s="99" t="e">
        <f>SUMIF(#REF!,"cF",#REF!)</f>
        <v>#REF!</v>
      </c>
      <c r="P105" s="130"/>
      <c r="Q105" s="99" t="e">
        <f>IF(#REF!="","",#REF!&amp;" "&amp;#REF!)</f>
        <v>#REF!</v>
      </c>
      <c r="R105" s="76"/>
    </row>
    <row r="106" spans="1:18" x14ac:dyDescent="0.25">
      <c r="A106" s="125"/>
      <c r="B106" s="94" t="s">
        <v>22</v>
      </c>
      <c r="C106" s="99" t="e">
        <f>COUNTIF(#REF!,"JG")</f>
        <v>#REF!</v>
      </c>
      <c r="D106" s="99" t="e">
        <f>SUMIF(#REF!,"jg",#REF!)</f>
        <v>#REF!</v>
      </c>
      <c r="E106" s="99" t="e">
        <f>SUMIF(#REF!,"jg",#REF!)</f>
        <v>#REF!</v>
      </c>
      <c r="G106" s="48"/>
      <c r="K106" s="125"/>
      <c r="L106" s="94" t="s">
        <v>22</v>
      </c>
      <c r="M106" s="99" t="e">
        <f>COUNTIF(#REF!,"JG")</f>
        <v>#REF!</v>
      </c>
      <c r="N106" s="99" t="e">
        <f>SUMIF(#REF!,"jg",#REF!)</f>
        <v>#REF!</v>
      </c>
      <c r="O106" s="99" t="e">
        <f>SUMIF(#REF!,"jg",#REF!)</f>
        <v>#REF!</v>
      </c>
      <c r="P106" s="87"/>
      <c r="Q106" s="88"/>
      <c r="R106" s="87"/>
    </row>
    <row r="107" spans="1:18" x14ac:dyDescent="0.25">
      <c r="A107" s="125"/>
      <c r="B107" s="94" t="s">
        <v>21</v>
      </c>
      <c r="C107" s="99" t="e">
        <f>COUNTIF(#REF!,"JF")</f>
        <v>#REF!</v>
      </c>
      <c r="D107" s="99" t="e">
        <f>SUMIF(#REF!,"jf",#REF!)</f>
        <v>#REF!</v>
      </c>
      <c r="E107" s="99" t="e">
        <f>SUMIF(#REF!,"jf",#REF!)</f>
        <v>#REF!</v>
      </c>
      <c r="F107" s="46"/>
      <c r="G107" s="12"/>
      <c r="H107" s="44"/>
      <c r="K107" s="125"/>
      <c r="L107" s="94" t="s">
        <v>21</v>
      </c>
      <c r="M107" s="99" t="e">
        <f>COUNTIF(#REF!,"JF")</f>
        <v>#REF!</v>
      </c>
      <c r="N107" s="99" t="e">
        <f>SUMIF(#REF!,"jf",#REF!)</f>
        <v>#REF!</v>
      </c>
      <c r="O107" s="99" t="e">
        <f>SUMIF(#REF!,"jf",#REF!)</f>
        <v>#REF!</v>
      </c>
      <c r="P107" s="89"/>
      <c r="Q107" s="90"/>
      <c r="R107" s="91"/>
    </row>
    <row r="108" spans="1:18" x14ac:dyDescent="0.25">
      <c r="A108" s="125"/>
      <c r="B108" s="94" t="s">
        <v>8</v>
      </c>
      <c r="C108" s="99" t="e">
        <f>COUNTIF(#REF!,"SG")</f>
        <v>#REF!</v>
      </c>
      <c r="D108" s="99" t="e">
        <f>SUMIF(#REF!,"sg",#REF!)</f>
        <v>#REF!</v>
      </c>
      <c r="E108" s="99" t="e">
        <f>SUMIF(#REF!,"sg",#REF!)</f>
        <v>#REF!</v>
      </c>
      <c r="F108" s="46"/>
      <c r="G108" s="12"/>
      <c r="H108" s="47"/>
      <c r="K108" s="125"/>
      <c r="L108" s="94" t="s">
        <v>8</v>
      </c>
      <c r="M108" s="99" t="e">
        <f>COUNTIF(#REF!,"SG")</f>
        <v>#REF!</v>
      </c>
      <c r="N108" s="99" t="e">
        <f>SUMIF(#REF!,"sg",#REF!)</f>
        <v>#REF!</v>
      </c>
      <c r="O108" s="99" t="e">
        <f>SUMIF(#REF!,"sg",#REF!)</f>
        <v>#REF!</v>
      </c>
      <c r="P108" s="89"/>
      <c r="Q108" s="90"/>
      <c r="R108" s="92"/>
    </row>
    <row r="109" spans="1:18" x14ac:dyDescent="0.25">
      <c r="A109" s="126"/>
      <c r="B109" s="94" t="s">
        <v>9</v>
      </c>
      <c r="C109" s="99" t="e">
        <f>COUNTIF(#REF!,"SF")</f>
        <v>#REF!</v>
      </c>
      <c r="D109" s="99" t="e">
        <f>SUMIF(#REF!,"sf",#REF!)</f>
        <v>#REF!</v>
      </c>
      <c r="E109" s="99" t="e">
        <f>SUMIF(#REF!,"sf",#REF!)</f>
        <v>#REF!</v>
      </c>
      <c r="F109" s="46"/>
      <c r="G109" s="12"/>
      <c r="H109" s="44"/>
      <c r="K109" s="126"/>
      <c r="L109" s="94" t="s">
        <v>9</v>
      </c>
      <c r="M109" s="99" t="e">
        <f>COUNTIF(#REF!,"SF")</f>
        <v>#REF!</v>
      </c>
      <c r="N109" s="99" t="e">
        <f>SUMIF(#REF!,"sf",#REF!)</f>
        <v>#REF!</v>
      </c>
      <c r="O109" s="99" t="e">
        <f>SUMIF(#REF!,"sf",#REF!)</f>
        <v>#REF!</v>
      </c>
      <c r="P109" s="89"/>
      <c r="Q109" s="90"/>
      <c r="R109" s="91"/>
    </row>
    <row r="110" spans="1:18" x14ac:dyDescent="0.25">
      <c r="A110" s="10"/>
      <c r="B110" s="95" t="s">
        <v>20</v>
      </c>
      <c r="C110" s="100" t="e">
        <f>SUM(C98:C109)</f>
        <v>#REF!</v>
      </c>
      <c r="D110" s="100" t="e">
        <f>SUM(D98:D109)</f>
        <v>#REF!</v>
      </c>
      <c r="E110" s="100" t="e">
        <f>SUM(E98:E109)</f>
        <v>#REF!</v>
      </c>
      <c r="F110" s="46"/>
      <c r="G110" s="12"/>
      <c r="K110" s="10"/>
      <c r="L110" s="95" t="s">
        <v>20</v>
      </c>
      <c r="M110" s="100" t="e">
        <f>SUM(M98:M109)</f>
        <v>#REF!</v>
      </c>
      <c r="N110" s="100" t="e">
        <f>SUM(N98:N109)</f>
        <v>#REF!</v>
      </c>
      <c r="O110" s="100" t="e">
        <f>SUM(O98:O109)</f>
        <v>#REF!</v>
      </c>
      <c r="P110" s="89"/>
      <c r="Q110" s="90"/>
      <c r="R110" s="87"/>
    </row>
    <row r="111" spans="1:18" x14ac:dyDescent="0.25">
      <c r="P111" s="87"/>
      <c r="Q111" s="87"/>
      <c r="R111" s="87"/>
    </row>
    <row r="112" spans="1:18" x14ac:dyDescent="0.25">
      <c r="P112" s="87"/>
      <c r="Q112" s="87"/>
      <c r="R112" s="87"/>
    </row>
    <row r="113" spans="1:18" ht="30" x14ac:dyDescent="0.25">
      <c r="C113" s="96" t="s">
        <v>19</v>
      </c>
      <c r="D113" s="97" t="s">
        <v>49</v>
      </c>
      <c r="E113" s="98" t="s">
        <v>50</v>
      </c>
      <c r="F113" s="98" t="s">
        <v>52</v>
      </c>
      <c r="G113" s="122" t="s">
        <v>32</v>
      </c>
      <c r="H113" s="123"/>
      <c r="M113" s="96" t="s">
        <v>19</v>
      </c>
      <c r="N113" s="97" t="s">
        <v>49</v>
      </c>
      <c r="O113" s="98" t="s">
        <v>50</v>
      </c>
      <c r="P113" s="98" t="s">
        <v>52</v>
      </c>
      <c r="Q113" s="122" t="s">
        <v>32</v>
      </c>
      <c r="R113" s="123"/>
    </row>
    <row r="114" spans="1:18" x14ac:dyDescent="0.25">
      <c r="A114" s="124" t="s">
        <v>67</v>
      </c>
      <c r="B114" s="93" t="s">
        <v>37</v>
      </c>
      <c r="C114" s="99" t="e">
        <f>COUNTIF(#REF!,"PG")</f>
        <v>#REF!</v>
      </c>
      <c r="D114" s="99" t="e">
        <f>SUMIF(#REF!,"PG",#REF!)</f>
        <v>#REF!</v>
      </c>
      <c r="E114" s="99" t="e">
        <f>SUMIF(#REF!,"PG",#REF!)</f>
        <v>#REF!</v>
      </c>
      <c r="F114" s="127" t="s">
        <v>29</v>
      </c>
      <c r="G114" s="100" t="s">
        <v>38</v>
      </c>
      <c r="H114" s="100" t="s">
        <v>33</v>
      </c>
      <c r="K114" s="124" t="s">
        <v>78</v>
      </c>
      <c r="L114" s="93" t="s">
        <v>37</v>
      </c>
      <c r="M114" s="99" t="e">
        <f>COUNTIF(#REF!,"PG")</f>
        <v>#REF!</v>
      </c>
      <c r="N114" s="99" t="e">
        <f>SUMIF(#REF!,"PG",#REF!)</f>
        <v>#REF!</v>
      </c>
      <c r="O114" s="99" t="e">
        <f>SUMIF(#REF!,"PG",#REF!)</f>
        <v>#REF!</v>
      </c>
      <c r="P114" s="127" t="s">
        <v>29</v>
      </c>
      <c r="Q114" s="100" t="s">
        <v>38</v>
      </c>
      <c r="R114" s="100" t="s">
        <v>33</v>
      </c>
    </row>
    <row r="115" spans="1:18" x14ac:dyDescent="0.25">
      <c r="A115" s="125"/>
      <c r="B115" s="93" t="s">
        <v>43</v>
      </c>
      <c r="C115" s="99" t="e">
        <f>COUNTIF(#REF!,"PF")</f>
        <v>#REF!</v>
      </c>
      <c r="D115" s="99" t="e">
        <f>SUMIF(#REF!,"PF",#REF!)</f>
        <v>#REF!</v>
      </c>
      <c r="E115" s="99" t="e">
        <f>SUMIF(#REF!,"PF",#REF!)</f>
        <v>#REF!</v>
      </c>
      <c r="F115" s="127"/>
      <c r="G115" s="99" t="e">
        <f>IF(#REF!="","",#REF!&amp;" "&amp;#REF!)</f>
        <v>#REF!</v>
      </c>
      <c r="H115" s="99" t="e">
        <f>IF(#REF!="","",#REF!&amp;" "&amp;#REF!)</f>
        <v>#REF!</v>
      </c>
      <c r="K115" s="125"/>
      <c r="L115" s="93" t="s">
        <v>43</v>
      </c>
      <c r="M115" s="99" t="e">
        <f>COUNTIF(#REF!,"PF")</f>
        <v>#REF!</v>
      </c>
      <c r="N115" s="99" t="e">
        <f>SUMIF(#REF!,"PF",#REF!)</f>
        <v>#REF!</v>
      </c>
      <c r="O115" s="99" t="e">
        <f>SUMIF(#REF!,"PF",#REF!)</f>
        <v>#REF!</v>
      </c>
      <c r="P115" s="127"/>
      <c r="Q115" s="99" t="e">
        <f>IF(#REF!="","",#REF!&amp;" "&amp;#REF!)</f>
        <v>#REF!</v>
      </c>
      <c r="R115" s="99" t="e">
        <f>IF(#REF!="","",#REF!&amp;" "&amp;#REF!)</f>
        <v>#REF!</v>
      </c>
    </row>
    <row r="116" spans="1:18" x14ac:dyDescent="0.25">
      <c r="A116" s="125"/>
      <c r="B116" s="94" t="s">
        <v>38</v>
      </c>
      <c r="C116" s="99" t="e">
        <f>COUNTIF(#REF!,"BG")</f>
        <v>#REF!</v>
      </c>
      <c r="D116" s="99" t="e">
        <f>SUMIF(#REF!,"BG",#REF!)</f>
        <v>#REF!</v>
      </c>
      <c r="E116" s="99" t="e">
        <f>SUMIF(#REF!,"BG",#REF!)</f>
        <v>#REF!</v>
      </c>
      <c r="F116" s="128" t="e">
        <f>COUNTIF(#REF!,"E")+COUNTIF(#REF!,"M")</f>
        <v>#REF!</v>
      </c>
      <c r="G116" s="100" t="s">
        <v>44</v>
      </c>
      <c r="H116" s="100" t="s">
        <v>34</v>
      </c>
      <c r="K116" s="125"/>
      <c r="L116" s="94" t="s">
        <v>38</v>
      </c>
      <c r="M116" s="99" t="e">
        <f>COUNTIF(#REF!,"BG")</f>
        <v>#REF!</v>
      </c>
      <c r="N116" s="99" t="e">
        <f>SUMIF(#REF!,"BG",#REF!)</f>
        <v>#REF!</v>
      </c>
      <c r="O116" s="99" t="e">
        <f>SUMIF(#REF!,"BG",#REF!)</f>
        <v>#REF!</v>
      </c>
      <c r="P116" s="128" t="e">
        <f>COUNTIF(#REF!,"E")+COUNTIF(#REF!,"M")</f>
        <v>#REF!</v>
      </c>
      <c r="Q116" s="100" t="s">
        <v>44</v>
      </c>
      <c r="R116" s="100" t="s">
        <v>34</v>
      </c>
    </row>
    <row r="117" spans="1:18" x14ac:dyDescent="0.25">
      <c r="A117" s="125"/>
      <c r="B117" s="94" t="s">
        <v>44</v>
      </c>
      <c r="C117" s="99" t="e">
        <f>COUNTIF(#REF!,"BF")</f>
        <v>#REF!</v>
      </c>
      <c r="D117" s="99" t="e">
        <f>SUMIF(#REF!,"BF",#REF!)</f>
        <v>#REF!</v>
      </c>
      <c r="E117" s="99" t="e">
        <f>SUMIF(#REF!,"BF",#REF!)</f>
        <v>#REF!</v>
      </c>
      <c r="F117" s="128"/>
      <c r="G117" s="99" t="e">
        <f>IF(#REF!="","",#REF!&amp;" "&amp;#REF!)</f>
        <v>#REF!</v>
      </c>
      <c r="H117" s="99" t="e">
        <f>IF(#REF!="","",#REF!&amp;" "&amp;#REF!)</f>
        <v>#REF!</v>
      </c>
      <c r="K117" s="125"/>
      <c r="L117" s="94" t="s">
        <v>44</v>
      </c>
      <c r="M117" s="99" t="e">
        <f>COUNTIF(#REF!,"BF")</f>
        <v>#REF!</v>
      </c>
      <c r="N117" s="99" t="e">
        <f>SUMIF(#REF!,"BF",#REF!)</f>
        <v>#REF!</v>
      </c>
      <c r="O117" s="99" t="e">
        <f>SUMIF(#REF!,"BF",#REF!)</f>
        <v>#REF!</v>
      </c>
      <c r="P117" s="128"/>
      <c r="Q117" s="99" t="e">
        <f>IF(#REF!="","",#REF!&amp;" "&amp;#REF!)</f>
        <v>#REF!</v>
      </c>
      <c r="R117" s="99" t="e">
        <f>IF(#REF!="","",#REF!&amp;" "&amp;#REF!)</f>
        <v>#REF!</v>
      </c>
    </row>
    <row r="118" spans="1:18" x14ac:dyDescent="0.25">
      <c r="A118" s="125"/>
      <c r="B118" s="93" t="s">
        <v>26</v>
      </c>
      <c r="C118" s="99" t="e">
        <f>COUNTIF(#REF!,"mg")</f>
        <v>#REF!</v>
      </c>
      <c r="D118" s="99" t="e">
        <f>SUMIF(#REF!,"mg",#REF!)</f>
        <v>#REF!</v>
      </c>
      <c r="E118" s="99" t="e">
        <f>SUMIF(#REF!,"mg",#REF!)</f>
        <v>#REF!</v>
      </c>
      <c r="F118" s="129" t="s">
        <v>30</v>
      </c>
      <c r="G118" s="100" t="s">
        <v>46</v>
      </c>
      <c r="H118" s="100" t="s">
        <v>48</v>
      </c>
      <c r="K118" s="125"/>
      <c r="L118" s="93" t="s">
        <v>26</v>
      </c>
      <c r="M118" s="99" t="e">
        <f>COUNTIF(#REF!,"mg")</f>
        <v>#REF!</v>
      </c>
      <c r="N118" s="99" t="e">
        <f>SUMIF(#REF!,"mg",#REF!)</f>
        <v>#REF!</v>
      </c>
      <c r="O118" s="99" t="e">
        <f>SUMIF(#REF!,"mg",#REF!)</f>
        <v>#REF!</v>
      </c>
      <c r="P118" s="129" t="s">
        <v>30</v>
      </c>
      <c r="Q118" s="100" t="s">
        <v>46</v>
      </c>
      <c r="R118" s="100" t="s">
        <v>48</v>
      </c>
    </row>
    <row r="119" spans="1:18" x14ac:dyDescent="0.25">
      <c r="A119" s="125"/>
      <c r="B119" s="93" t="s">
        <v>27</v>
      </c>
      <c r="C119" s="99" t="e">
        <f>COUNTIF(#REF!,"mf")</f>
        <v>#REF!</v>
      </c>
      <c r="D119" s="99" t="e">
        <f>SUMIF(#REF!,"mf",#REF!)</f>
        <v>#REF!</v>
      </c>
      <c r="E119" s="99" t="e">
        <f>SUMIF(#REF!,"mf",#REF!)</f>
        <v>#REF!</v>
      </c>
      <c r="F119" s="129"/>
      <c r="G119" s="99" t="e">
        <f>IF(#REF!="","",#REF!&amp;" "&amp;#REF!)</f>
        <v>#REF!</v>
      </c>
      <c r="H119" s="99" t="e">
        <f>IF(#REF!="","",#REF!&amp;" "&amp;#REF!)</f>
        <v>#REF!</v>
      </c>
      <c r="K119" s="125"/>
      <c r="L119" s="93" t="s">
        <v>27</v>
      </c>
      <c r="M119" s="99" t="e">
        <f>COUNTIF(#REF!,"mf")</f>
        <v>#REF!</v>
      </c>
      <c r="N119" s="99" t="e">
        <f>SUMIF(#REF!,"mf",#REF!)</f>
        <v>#REF!</v>
      </c>
      <c r="O119" s="99" t="e">
        <f>SUMIF(#REF!,"mf",#REF!)</f>
        <v>#REF!</v>
      </c>
      <c r="P119" s="129"/>
      <c r="Q119" s="99" t="e">
        <f>IF(#REF!="","",#REF!&amp;" "&amp;#REF!)</f>
        <v>#REF!</v>
      </c>
      <c r="R119" s="99" t="e">
        <f>IF(#REF!="","",#REF!&amp;" "&amp;#REF!)</f>
        <v>#REF!</v>
      </c>
    </row>
    <row r="120" spans="1:18" x14ac:dyDescent="0.25">
      <c r="A120" s="125"/>
      <c r="B120" s="94" t="s">
        <v>45</v>
      </c>
      <c r="C120" s="99" t="e">
        <f>COUNTIF(#REF!,"CG")</f>
        <v>#REF!</v>
      </c>
      <c r="D120" s="99" t="e">
        <f>SUMIF(#REF!,"cg",#REF!)</f>
        <v>#REF!</v>
      </c>
      <c r="E120" s="99" t="e">
        <f>SUMIF(#REF!,"cg",#REF!)</f>
        <v>#REF!</v>
      </c>
      <c r="F120" s="130" t="e">
        <f>COUNTIF(#REF!,"C")+COUNTIF(#REF!,"M")</f>
        <v>#REF!</v>
      </c>
      <c r="G120" s="100" t="s">
        <v>47</v>
      </c>
      <c r="H120" s="45"/>
      <c r="K120" s="125"/>
      <c r="L120" s="94" t="s">
        <v>45</v>
      </c>
      <c r="M120" s="99" t="e">
        <f>COUNTIF(#REF!,"CG")</f>
        <v>#REF!</v>
      </c>
      <c r="N120" s="99" t="e">
        <f>SUMIF(#REF!,"cg",#REF!)</f>
        <v>#REF!</v>
      </c>
      <c r="O120" s="99" t="e">
        <f>SUMIF(#REF!,"cg",#REF!)</f>
        <v>#REF!</v>
      </c>
      <c r="P120" s="130" t="e">
        <f>COUNTIF(#REF!,"C")+COUNTIF(#REF!,"M")</f>
        <v>#REF!</v>
      </c>
      <c r="Q120" s="100" t="s">
        <v>47</v>
      </c>
      <c r="R120" s="86"/>
    </row>
    <row r="121" spans="1:18" x14ac:dyDescent="0.25">
      <c r="A121" s="125"/>
      <c r="B121" s="94" t="s">
        <v>70</v>
      </c>
      <c r="C121" s="99" t="e">
        <f>COUNTIF(#REF!,"CF")</f>
        <v>#REF!</v>
      </c>
      <c r="D121" s="99" t="e">
        <f>SUMIF(#REF!,"cF",#REF!)</f>
        <v>#REF!</v>
      </c>
      <c r="E121" s="99" t="e">
        <f>SUMIF(#REF!,"cF",#REF!)</f>
        <v>#REF!</v>
      </c>
      <c r="F121" s="130"/>
      <c r="G121" s="99" t="e">
        <f>IF(#REF!="","",#REF!&amp;" "&amp;#REF!)</f>
        <v>#REF!</v>
      </c>
      <c r="H121" s="49"/>
      <c r="K121" s="125"/>
      <c r="L121" s="94" t="s">
        <v>70</v>
      </c>
      <c r="M121" s="99" t="e">
        <f>COUNTIF(#REF!,"CF")</f>
        <v>#REF!</v>
      </c>
      <c r="N121" s="99" t="e">
        <f>SUMIF(#REF!,"cF",#REF!)</f>
        <v>#REF!</v>
      </c>
      <c r="O121" s="99" t="e">
        <f>SUMIF(#REF!,"cF",#REF!)</f>
        <v>#REF!</v>
      </c>
      <c r="P121" s="130"/>
      <c r="Q121" s="99" t="e">
        <f>IF(#REF!="","",#REF!&amp;" "&amp;#REF!)</f>
        <v>#REF!</v>
      </c>
      <c r="R121" s="76"/>
    </row>
    <row r="122" spans="1:18" x14ac:dyDescent="0.25">
      <c r="A122" s="125"/>
      <c r="B122" s="94" t="s">
        <v>22</v>
      </c>
      <c r="C122" s="99" t="e">
        <f>COUNTIF(#REF!,"JG")</f>
        <v>#REF!</v>
      </c>
      <c r="D122" s="99" t="e">
        <f>SUMIF(#REF!,"jg",#REF!)</f>
        <v>#REF!</v>
      </c>
      <c r="E122" s="99" t="e">
        <f>SUMIF(#REF!,"jg",#REF!)</f>
        <v>#REF!</v>
      </c>
      <c r="G122" s="48"/>
      <c r="K122" s="125"/>
      <c r="L122" s="94" t="s">
        <v>22</v>
      </c>
      <c r="M122" s="99" t="e">
        <f>COUNTIF(#REF!,"JG")</f>
        <v>#REF!</v>
      </c>
      <c r="N122" s="99" t="e">
        <f>SUMIF(#REF!,"jg",#REF!)</f>
        <v>#REF!</v>
      </c>
      <c r="O122" s="99" t="e">
        <f>SUMIF(#REF!,"jg",#REF!)</f>
        <v>#REF!</v>
      </c>
      <c r="P122" s="87"/>
      <c r="Q122" s="88"/>
      <c r="R122" s="87"/>
    </row>
    <row r="123" spans="1:18" x14ac:dyDescent="0.25">
      <c r="A123" s="125"/>
      <c r="B123" s="94" t="s">
        <v>21</v>
      </c>
      <c r="C123" s="99" t="e">
        <f>COUNTIF(#REF!,"JF")</f>
        <v>#REF!</v>
      </c>
      <c r="D123" s="99" t="e">
        <f>SUMIF(#REF!,"jf",#REF!)</f>
        <v>#REF!</v>
      </c>
      <c r="E123" s="99" t="e">
        <f>SUMIF(#REF!,"jf",#REF!)</f>
        <v>#REF!</v>
      </c>
      <c r="F123" s="46"/>
      <c r="G123" s="12"/>
      <c r="H123" s="44"/>
      <c r="K123" s="125"/>
      <c r="L123" s="94" t="s">
        <v>21</v>
      </c>
      <c r="M123" s="99" t="e">
        <f>COUNTIF(#REF!,"JF")</f>
        <v>#REF!</v>
      </c>
      <c r="N123" s="99" t="e">
        <f>SUMIF(#REF!,"jf",#REF!)</f>
        <v>#REF!</v>
      </c>
      <c r="O123" s="99" t="e">
        <f>SUMIF(#REF!,"jf",#REF!)</f>
        <v>#REF!</v>
      </c>
      <c r="P123" s="89"/>
      <c r="Q123" s="90"/>
      <c r="R123" s="91"/>
    </row>
    <row r="124" spans="1:18" x14ac:dyDescent="0.25">
      <c r="A124" s="125"/>
      <c r="B124" s="94" t="s">
        <v>8</v>
      </c>
      <c r="C124" s="99" t="e">
        <f>COUNTIF(#REF!,"SG")</f>
        <v>#REF!</v>
      </c>
      <c r="D124" s="99" t="e">
        <f>SUMIF(#REF!,"sg",#REF!)</f>
        <v>#REF!</v>
      </c>
      <c r="E124" s="99" t="e">
        <f>SUMIF(#REF!,"sg",#REF!)</f>
        <v>#REF!</v>
      </c>
      <c r="F124" s="46"/>
      <c r="G124" s="12"/>
      <c r="H124" s="47"/>
      <c r="K124" s="125"/>
      <c r="L124" s="94" t="s">
        <v>8</v>
      </c>
      <c r="M124" s="99" t="e">
        <f>COUNTIF(#REF!,"SG")</f>
        <v>#REF!</v>
      </c>
      <c r="N124" s="99" t="e">
        <f>SUMIF(#REF!,"sg",#REF!)</f>
        <v>#REF!</v>
      </c>
      <c r="O124" s="99" t="e">
        <f>SUMIF(#REF!,"sg",#REF!)</f>
        <v>#REF!</v>
      </c>
      <c r="P124" s="89"/>
      <c r="Q124" s="90"/>
      <c r="R124" s="92"/>
    </row>
    <row r="125" spans="1:18" x14ac:dyDescent="0.25">
      <c r="A125" s="126"/>
      <c r="B125" s="94" t="s">
        <v>9</v>
      </c>
      <c r="C125" s="99" t="e">
        <f>COUNTIF(#REF!,"SF")</f>
        <v>#REF!</v>
      </c>
      <c r="D125" s="99" t="e">
        <f>SUMIF(#REF!,"sf",#REF!)</f>
        <v>#REF!</v>
      </c>
      <c r="E125" s="99" t="e">
        <f>SUMIF(#REF!,"sf",#REF!)</f>
        <v>#REF!</v>
      </c>
      <c r="F125" s="46"/>
      <c r="G125" s="12"/>
      <c r="H125" s="44"/>
      <c r="K125" s="126"/>
      <c r="L125" s="94" t="s">
        <v>9</v>
      </c>
      <c r="M125" s="99" t="e">
        <f>COUNTIF(#REF!,"SF")</f>
        <v>#REF!</v>
      </c>
      <c r="N125" s="99" t="e">
        <f>SUMIF(#REF!,"sf",#REF!)</f>
        <v>#REF!</v>
      </c>
      <c r="O125" s="99" t="e">
        <f>SUMIF(#REF!,"sf",#REF!)</f>
        <v>#REF!</v>
      </c>
      <c r="P125" s="89"/>
      <c r="Q125" s="90"/>
      <c r="R125" s="91"/>
    </row>
    <row r="126" spans="1:18" x14ac:dyDescent="0.25">
      <c r="A126" s="10"/>
      <c r="B126" s="95" t="s">
        <v>20</v>
      </c>
      <c r="C126" s="100" t="e">
        <f>SUM(C114:C125)</f>
        <v>#REF!</v>
      </c>
      <c r="D126" s="100" t="e">
        <f>SUM(D114:D125)</f>
        <v>#REF!</v>
      </c>
      <c r="E126" s="100" t="e">
        <f>SUM(E114:E125)</f>
        <v>#REF!</v>
      </c>
      <c r="F126" s="46"/>
      <c r="G126" s="12"/>
      <c r="K126" s="10"/>
      <c r="L126" s="95" t="s">
        <v>20</v>
      </c>
      <c r="M126" s="100" t="e">
        <f>SUM(M114:M125)</f>
        <v>#REF!</v>
      </c>
      <c r="N126" s="100" t="e">
        <f>SUM(N114:N125)</f>
        <v>#REF!</v>
      </c>
      <c r="O126" s="100" t="e">
        <f>SUM(O114:O125)</f>
        <v>#REF!</v>
      </c>
      <c r="P126" s="89"/>
      <c r="Q126" s="90"/>
      <c r="R126" s="87"/>
    </row>
    <row r="127" spans="1:18" x14ac:dyDescent="0.25">
      <c r="P127" s="87"/>
      <c r="Q127" s="87"/>
      <c r="R127" s="87"/>
    </row>
    <row r="128" spans="1:18" x14ac:dyDescent="0.25">
      <c r="P128" s="87"/>
      <c r="Q128" s="87"/>
      <c r="R128" s="87"/>
    </row>
    <row r="129" spans="1:18" ht="30" x14ac:dyDescent="0.25">
      <c r="C129" s="96" t="s">
        <v>19</v>
      </c>
      <c r="D129" s="97" t="s">
        <v>49</v>
      </c>
      <c r="E129" s="98" t="s">
        <v>50</v>
      </c>
      <c r="F129" s="98" t="s">
        <v>52</v>
      </c>
      <c r="G129" s="122" t="s">
        <v>32</v>
      </c>
      <c r="H129" s="123"/>
      <c r="M129" s="96" t="s">
        <v>19</v>
      </c>
      <c r="N129" s="97" t="s">
        <v>49</v>
      </c>
      <c r="O129" s="98" t="s">
        <v>50</v>
      </c>
      <c r="P129" s="98" t="s">
        <v>52</v>
      </c>
      <c r="Q129" s="122" t="s">
        <v>32</v>
      </c>
      <c r="R129" s="123"/>
    </row>
    <row r="130" spans="1:18" x14ac:dyDescent="0.25">
      <c r="A130" s="124" t="s">
        <v>68</v>
      </c>
      <c r="B130" s="93" t="s">
        <v>37</v>
      </c>
      <c r="C130" s="99" t="e">
        <f>COUNTIF(#REF!,"PG")</f>
        <v>#REF!</v>
      </c>
      <c r="D130" s="99" t="e">
        <f>SUMIF(#REF!,"PG",#REF!)</f>
        <v>#REF!</v>
      </c>
      <c r="E130" s="99" t="e">
        <f>SUMIF(#REF!,"PG",#REF!)</f>
        <v>#REF!</v>
      </c>
      <c r="F130" s="127" t="s">
        <v>29</v>
      </c>
      <c r="G130" s="100" t="s">
        <v>38</v>
      </c>
      <c r="H130" s="100" t="s">
        <v>33</v>
      </c>
      <c r="K130" s="124" t="s">
        <v>79</v>
      </c>
      <c r="L130" s="93" t="s">
        <v>37</v>
      </c>
      <c r="M130" s="99" t="e">
        <f>COUNTIF(#REF!,"PG")</f>
        <v>#REF!</v>
      </c>
      <c r="N130" s="99" t="e">
        <f>SUMIF(#REF!,"PG",#REF!)</f>
        <v>#REF!</v>
      </c>
      <c r="O130" s="99" t="e">
        <f>SUMIF(#REF!,"PG",#REF!)</f>
        <v>#REF!</v>
      </c>
      <c r="P130" s="127" t="s">
        <v>29</v>
      </c>
      <c r="Q130" s="100" t="s">
        <v>38</v>
      </c>
      <c r="R130" s="100" t="s">
        <v>33</v>
      </c>
    </row>
    <row r="131" spans="1:18" x14ac:dyDescent="0.25">
      <c r="A131" s="125"/>
      <c r="B131" s="93" t="s">
        <v>43</v>
      </c>
      <c r="C131" s="99" t="e">
        <f>COUNTIF(#REF!,"PF")</f>
        <v>#REF!</v>
      </c>
      <c r="D131" s="99" t="e">
        <f>SUMIF(#REF!,"PF",#REF!)</f>
        <v>#REF!</v>
      </c>
      <c r="E131" s="99" t="e">
        <f>SUMIF(#REF!,"PF",#REF!)</f>
        <v>#REF!</v>
      </c>
      <c r="F131" s="127"/>
      <c r="G131" s="99" t="e">
        <f>IF(#REF!="","",#REF!&amp;" "&amp;#REF!)</f>
        <v>#REF!</v>
      </c>
      <c r="H131" s="99" t="e">
        <f>IF(#REF!="","",#REF!&amp;" "&amp;#REF!)</f>
        <v>#REF!</v>
      </c>
      <c r="K131" s="125"/>
      <c r="L131" s="93" t="s">
        <v>43</v>
      </c>
      <c r="M131" s="99" t="e">
        <f>COUNTIF(#REF!,"PF")</f>
        <v>#REF!</v>
      </c>
      <c r="N131" s="99" t="e">
        <f>SUMIF(#REF!,"PF",#REF!)</f>
        <v>#REF!</v>
      </c>
      <c r="O131" s="99" t="e">
        <f>SUMIF(#REF!,"PF",#REF!)</f>
        <v>#REF!</v>
      </c>
      <c r="P131" s="127"/>
      <c r="Q131" s="99" t="e">
        <f>IF(#REF!="","",#REF!&amp;" "&amp;#REF!)</f>
        <v>#REF!</v>
      </c>
      <c r="R131" s="99" t="e">
        <f>IF(#REF!="","",#REF!&amp;" "&amp;#REF!)</f>
        <v>#REF!</v>
      </c>
    </row>
    <row r="132" spans="1:18" x14ac:dyDescent="0.25">
      <c r="A132" s="125"/>
      <c r="B132" s="94" t="s">
        <v>38</v>
      </c>
      <c r="C132" s="99" t="e">
        <f>COUNTIF(#REF!,"BG")</f>
        <v>#REF!</v>
      </c>
      <c r="D132" s="99" t="e">
        <f>SUMIF(#REF!,"BG",#REF!)</f>
        <v>#REF!</v>
      </c>
      <c r="E132" s="99" t="e">
        <f>SUMIF(#REF!,"BG",#REF!)</f>
        <v>#REF!</v>
      </c>
      <c r="F132" s="128" t="e">
        <f>COUNTIF(#REF!,"E")+COUNTIF(#REF!,"M")</f>
        <v>#REF!</v>
      </c>
      <c r="G132" s="100" t="s">
        <v>44</v>
      </c>
      <c r="H132" s="100" t="s">
        <v>34</v>
      </c>
      <c r="K132" s="125"/>
      <c r="L132" s="94" t="s">
        <v>38</v>
      </c>
      <c r="M132" s="99" t="e">
        <f>COUNTIF(#REF!,"BG")</f>
        <v>#REF!</v>
      </c>
      <c r="N132" s="99" t="e">
        <f>SUMIF(#REF!,"BG",#REF!)</f>
        <v>#REF!</v>
      </c>
      <c r="O132" s="99" t="e">
        <f>SUMIF(#REF!,"BG",#REF!)</f>
        <v>#REF!</v>
      </c>
      <c r="P132" s="128" t="e">
        <f>COUNTIF(#REF!,"E")+COUNTIF(#REF!,"M")</f>
        <v>#REF!</v>
      </c>
      <c r="Q132" s="100" t="s">
        <v>44</v>
      </c>
      <c r="R132" s="100" t="s">
        <v>34</v>
      </c>
    </row>
    <row r="133" spans="1:18" x14ac:dyDescent="0.25">
      <c r="A133" s="125"/>
      <c r="B133" s="94" t="s">
        <v>44</v>
      </c>
      <c r="C133" s="99" t="e">
        <f>COUNTIF(#REF!,"BF")</f>
        <v>#REF!</v>
      </c>
      <c r="D133" s="99" t="e">
        <f>SUMIF(#REF!,"BF",#REF!)</f>
        <v>#REF!</v>
      </c>
      <c r="E133" s="99" t="e">
        <f>SUMIF(#REF!,"BF",#REF!)</f>
        <v>#REF!</v>
      </c>
      <c r="F133" s="128"/>
      <c r="G133" s="99" t="e">
        <f>IF(#REF!="","",#REF!&amp;" "&amp;#REF!)</f>
        <v>#REF!</v>
      </c>
      <c r="H133" s="99" t="e">
        <f>IF(#REF!="","",#REF!&amp;" "&amp;#REF!)</f>
        <v>#REF!</v>
      </c>
      <c r="K133" s="125"/>
      <c r="L133" s="94" t="s">
        <v>44</v>
      </c>
      <c r="M133" s="99" t="e">
        <f>COUNTIF(#REF!,"BF")</f>
        <v>#REF!</v>
      </c>
      <c r="N133" s="99" t="e">
        <f>SUMIF(#REF!,"BF",#REF!)</f>
        <v>#REF!</v>
      </c>
      <c r="O133" s="99" t="e">
        <f>SUMIF(#REF!,"BF",#REF!)</f>
        <v>#REF!</v>
      </c>
      <c r="P133" s="128"/>
      <c r="Q133" s="99" t="e">
        <f>IF(#REF!="","",#REF!&amp;" "&amp;#REF!)</f>
        <v>#REF!</v>
      </c>
      <c r="R133" s="99" t="e">
        <f>IF(#REF!="","",#REF!&amp;" "&amp;#REF!)</f>
        <v>#REF!</v>
      </c>
    </row>
    <row r="134" spans="1:18" x14ac:dyDescent="0.25">
      <c r="A134" s="125"/>
      <c r="B134" s="93" t="s">
        <v>26</v>
      </c>
      <c r="C134" s="99" t="e">
        <f>COUNTIF(#REF!,"mg")</f>
        <v>#REF!</v>
      </c>
      <c r="D134" s="99" t="e">
        <f>SUMIF(#REF!,"mg",#REF!)</f>
        <v>#REF!</v>
      </c>
      <c r="E134" s="99" t="e">
        <f>SUMIF(#REF!,"mg",#REF!)</f>
        <v>#REF!</v>
      </c>
      <c r="F134" s="129" t="s">
        <v>30</v>
      </c>
      <c r="G134" s="100" t="s">
        <v>46</v>
      </c>
      <c r="H134" s="100" t="s">
        <v>48</v>
      </c>
      <c r="K134" s="125"/>
      <c r="L134" s="93" t="s">
        <v>26</v>
      </c>
      <c r="M134" s="99" t="e">
        <f>COUNTIF(#REF!,"mg")</f>
        <v>#REF!</v>
      </c>
      <c r="N134" s="99" t="e">
        <f>SUMIF(#REF!,"mg",#REF!)</f>
        <v>#REF!</v>
      </c>
      <c r="O134" s="99" t="e">
        <f>SUMIF(#REF!,"mg",#REF!)</f>
        <v>#REF!</v>
      </c>
      <c r="P134" s="129" t="s">
        <v>30</v>
      </c>
      <c r="Q134" s="100" t="s">
        <v>46</v>
      </c>
      <c r="R134" s="100" t="s">
        <v>48</v>
      </c>
    </row>
    <row r="135" spans="1:18" x14ac:dyDescent="0.25">
      <c r="A135" s="125"/>
      <c r="B135" s="93" t="s">
        <v>27</v>
      </c>
      <c r="C135" s="99" t="e">
        <f>COUNTIF(#REF!,"mf")</f>
        <v>#REF!</v>
      </c>
      <c r="D135" s="99" t="e">
        <f>SUMIF(#REF!,"mf",#REF!)</f>
        <v>#REF!</v>
      </c>
      <c r="E135" s="99" t="e">
        <f>SUMIF(#REF!,"mf",#REF!)</f>
        <v>#REF!</v>
      </c>
      <c r="F135" s="129"/>
      <c r="G135" s="99" t="e">
        <f>IF(#REF!="","",#REF!&amp;" "&amp;#REF!)</f>
        <v>#REF!</v>
      </c>
      <c r="H135" s="99" t="e">
        <f>IF(#REF!="","",#REF!&amp;" "&amp;#REF!)</f>
        <v>#REF!</v>
      </c>
      <c r="K135" s="125"/>
      <c r="L135" s="93" t="s">
        <v>27</v>
      </c>
      <c r="M135" s="99" t="e">
        <f>COUNTIF(#REF!,"mf")</f>
        <v>#REF!</v>
      </c>
      <c r="N135" s="99" t="e">
        <f>SUMIF(#REF!,"mf",#REF!)</f>
        <v>#REF!</v>
      </c>
      <c r="O135" s="99" t="e">
        <f>SUMIF(#REF!,"mf",#REF!)</f>
        <v>#REF!</v>
      </c>
      <c r="P135" s="129"/>
      <c r="Q135" s="99" t="e">
        <f>IF(#REF!="","",#REF!&amp;" "&amp;#REF!)</f>
        <v>#REF!</v>
      </c>
      <c r="R135" s="99" t="e">
        <f>IF(#REF!="","",#REF!&amp;" "&amp;#REF!)</f>
        <v>#REF!</v>
      </c>
    </row>
    <row r="136" spans="1:18" x14ac:dyDescent="0.25">
      <c r="A136" s="125"/>
      <c r="B136" s="94" t="s">
        <v>45</v>
      </c>
      <c r="C136" s="99" t="e">
        <f>COUNTIF(#REF!,"CG")</f>
        <v>#REF!</v>
      </c>
      <c r="D136" s="99" t="e">
        <f>SUMIF(#REF!,"cg",#REF!)</f>
        <v>#REF!</v>
      </c>
      <c r="E136" s="99" t="e">
        <f>SUMIF(#REF!,"cg",#REF!)</f>
        <v>#REF!</v>
      </c>
      <c r="F136" s="130" t="e">
        <f>COUNTIF(#REF!,"C")+COUNTIF(#REF!,"M")</f>
        <v>#REF!</v>
      </c>
      <c r="G136" s="100" t="s">
        <v>47</v>
      </c>
      <c r="H136" s="45"/>
      <c r="K136" s="125"/>
      <c r="L136" s="94" t="s">
        <v>45</v>
      </c>
      <c r="M136" s="99" t="e">
        <f>COUNTIF(#REF!,"CG")</f>
        <v>#REF!</v>
      </c>
      <c r="N136" s="99" t="e">
        <f>SUMIF(#REF!,"cg",#REF!)</f>
        <v>#REF!</v>
      </c>
      <c r="O136" s="99" t="e">
        <f>SUMIF(#REF!,"cg",#REF!)</f>
        <v>#REF!</v>
      </c>
      <c r="P136" s="130" t="e">
        <f>COUNTIF(#REF!,"C")+COUNTIF(#REF!,"M")</f>
        <v>#REF!</v>
      </c>
      <c r="Q136" s="100" t="s">
        <v>47</v>
      </c>
      <c r="R136" s="86"/>
    </row>
    <row r="137" spans="1:18" x14ac:dyDescent="0.25">
      <c r="A137" s="125"/>
      <c r="B137" s="94" t="s">
        <v>70</v>
      </c>
      <c r="C137" s="99" t="e">
        <f>COUNTIF(#REF!,"CF")</f>
        <v>#REF!</v>
      </c>
      <c r="D137" s="99" t="e">
        <f>SUMIF(#REF!,"cF",#REF!)</f>
        <v>#REF!</v>
      </c>
      <c r="E137" s="99" t="e">
        <f>SUMIF(#REF!,"cF",#REF!)</f>
        <v>#REF!</v>
      </c>
      <c r="F137" s="130"/>
      <c r="G137" s="99" t="e">
        <f>IF(#REF!="","",#REF!&amp;" "&amp;#REF!)</f>
        <v>#REF!</v>
      </c>
      <c r="H137" s="49"/>
      <c r="K137" s="125"/>
      <c r="L137" s="94" t="s">
        <v>70</v>
      </c>
      <c r="M137" s="99" t="e">
        <f>COUNTIF(#REF!,"CF")</f>
        <v>#REF!</v>
      </c>
      <c r="N137" s="99" t="e">
        <f>SUMIF(#REF!,"cF",#REF!)</f>
        <v>#REF!</v>
      </c>
      <c r="O137" s="99" t="e">
        <f>SUMIF(#REF!,"cF",#REF!)</f>
        <v>#REF!</v>
      </c>
      <c r="P137" s="130"/>
      <c r="Q137" s="99" t="e">
        <f>IF(#REF!="","",#REF!&amp;" "&amp;#REF!)</f>
        <v>#REF!</v>
      </c>
      <c r="R137" s="76"/>
    </row>
    <row r="138" spans="1:18" x14ac:dyDescent="0.25">
      <c r="A138" s="125"/>
      <c r="B138" s="94" t="s">
        <v>22</v>
      </c>
      <c r="C138" s="99" t="e">
        <f>COUNTIF(#REF!,"JG")</f>
        <v>#REF!</v>
      </c>
      <c r="D138" s="99" t="e">
        <f>SUMIF(#REF!,"jg",#REF!)</f>
        <v>#REF!</v>
      </c>
      <c r="E138" s="99" t="e">
        <f>SUMIF(#REF!,"jg",#REF!)</f>
        <v>#REF!</v>
      </c>
      <c r="G138" s="48"/>
      <c r="K138" s="125"/>
      <c r="L138" s="94" t="s">
        <v>22</v>
      </c>
      <c r="M138" s="99" t="e">
        <f>COUNTIF(#REF!,"JG")</f>
        <v>#REF!</v>
      </c>
      <c r="N138" s="99" t="e">
        <f>SUMIF(#REF!,"jg",#REF!)</f>
        <v>#REF!</v>
      </c>
      <c r="O138" s="99" t="e">
        <f>SUMIF(#REF!,"jg",#REF!)</f>
        <v>#REF!</v>
      </c>
      <c r="P138" s="87"/>
      <c r="Q138" s="88"/>
      <c r="R138" s="87"/>
    </row>
    <row r="139" spans="1:18" x14ac:dyDescent="0.25">
      <c r="A139" s="125"/>
      <c r="B139" s="94" t="s">
        <v>21</v>
      </c>
      <c r="C139" s="99" t="e">
        <f>COUNTIF(#REF!,"JF")</f>
        <v>#REF!</v>
      </c>
      <c r="D139" s="99" t="e">
        <f>SUMIF(#REF!,"jf",#REF!)</f>
        <v>#REF!</v>
      </c>
      <c r="E139" s="99" t="e">
        <f>SUMIF(#REF!,"jf",#REF!)</f>
        <v>#REF!</v>
      </c>
      <c r="F139" s="46"/>
      <c r="G139" s="12"/>
      <c r="H139" s="44"/>
      <c r="K139" s="125"/>
      <c r="L139" s="94" t="s">
        <v>21</v>
      </c>
      <c r="M139" s="99" t="e">
        <f>COUNTIF(#REF!,"JF")</f>
        <v>#REF!</v>
      </c>
      <c r="N139" s="99" t="e">
        <f>SUMIF(#REF!,"jf",#REF!)</f>
        <v>#REF!</v>
      </c>
      <c r="O139" s="99" t="e">
        <f>SUMIF(#REF!,"jf",#REF!)</f>
        <v>#REF!</v>
      </c>
      <c r="P139" s="89"/>
      <c r="Q139" s="90"/>
      <c r="R139" s="91"/>
    </row>
    <row r="140" spans="1:18" x14ac:dyDescent="0.25">
      <c r="A140" s="125"/>
      <c r="B140" s="94" t="s">
        <v>8</v>
      </c>
      <c r="C140" s="99" t="e">
        <f>COUNTIF(#REF!,"SG")</f>
        <v>#REF!</v>
      </c>
      <c r="D140" s="99" t="e">
        <f>SUMIF(#REF!,"sg",#REF!)</f>
        <v>#REF!</v>
      </c>
      <c r="E140" s="99" t="e">
        <f>SUMIF(#REF!,"sg",#REF!)</f>
        <v>#REF!</v>
      </c>
      <c r="F140" s="46"/>
      <c r="G140" s="12"/>
      <c r="H140" s="47"/>
      <c r="K140" s="125"/>
      <c r="L140" s="94" t="s">
        <v>8</v>
      </c>
      <c r="M140" s="99" t="e">
        <f>COUNTIF(#REF!,"SG")</f>
        <v>#REF!</v>
      </c>
      <c r="N140" s="99" t="e">
        <f>SUMIF(#REF!,"sg",#REF!)</f>
        <v>#REF!</v>
      </c>
      <c r="O140" s="99" t="e">
        <f>SUMIF(#REF!,"sg",#REF!)</f>
        <v>#REF!</v>
      </c>
      <c r="P140" s="89"/>
      <c r="Q140" s="90"/>
      <c r="R140" s="92"/>
    </row>
    <row r="141" spans="1:18" x14ac:dyDescent="0.25">
      <c r="A141" s="126"/>
      <c r="B141" s="94" t="s">
        <v>9</v>
      </c>
      <c r="C141" s="99" t="e">
        <f>COUNTIF(#REF!,"SF")</f>
        <v>#REF!</v>
      </c>
      <c r="D141" s="99" t="e">
        <f>SUMIF(#REF!,"sf",#REF!)</f>
        <v>#REF!</v>
      </c>
      <c r="E141" s="99" t="e">
        <f>SUMIF(#REF!,"sf",#REF!)</f>
        <v>#REF!</v>
      </c>
      <c r="F141" s="46"/>
      <c r="G141" s="12"/>
      <c r="H141" s="44"/>
      <c r="K141" s="126"/>
      <c r="L141" s="94" t="s">
        <v>9</v>
      </c>
      <c r="M141" s="99" t="e">
        <f>COUNTIF(#REF!,"SF")</f>
        <v>#REF!</v>
      </c>
      <c r="N141" s="99" t="e">
        <f>SUMIF(#REF!,"sf",#REF!)</f>
        <v>#REF!</v>
      </c>
      <c r="O141" s="99" t="e">
        <f>SUMIF(#REF!,"sf",#REF!)</f>
        <v>#REF!</v>
      </c>
      <c r="P141" s="89"/>
      <c r="Q141" s="90"/>
      <c r="R141" s="91"/>
    </row>
    <row r="142" spans="1:18" x14ac:dyDescent="0.25">
      <c r="A142" s="10"/>
      <c r="B142" s="95" t="s">
        <v>20</v>
      </c>
      <c r="C142" s="100" t="e">
        <f>SUM(C130:C141)</f>
        <v>#REF!</v>
      </c>
      <c r="D142" s="100" t="e">
        <f>SUM(D130:D141)</f>
        <v>#REF!</v>
      </c>
      <c r="E142" s="100" t="e">
        <f>SUM(E130:E141)</f>
        <v>#REF!</v>
      </c>
      <c r="F142" s="46"/>
      <c r="G142" s="12"/>
      <c r="K142" s="10"/>
      <c r="L142" s="95" t="s">
        <v>20</v>
      </c>
      <c r="M142" s="100" t="e">
        <f>SUM(M130:M141)</f>
        <v>#REF!</v>
      </c>
      <c r="N142" s="100" t="e">
        <f>SUM(N130:N141)</f>
        <v>#REF!</v>
      </c>
      <c r="O142" s="100" t="e">
        <f>SUM(O130:O141)</f>
        <v>#REF!</v>
      </c>
      <c r="P142" s="89"/>
      <c r="Q142" s="90"/>
      <c r="R142" s="87"/>
    </row>
    <row r="143" spans="1:18" x14ac:dyDescent="0.25">
      <c r="A143" s="10"/>
      <c r="B143" s="33"/>
      <c r="C143" s="34"/>
      <c r="D143" s="34"/>
      <c r="E143" s="34"/>
      <c r="F143" s="34"/>
      <c r="G143" s="34"/>
      <c r="P143" s="87"/>
      <c r="Q143" s="87"/>
      <c r="R143" s="87"/>
    </row>
    <row r="144" spans="1:18" x14ac:dyDescent="0.25">
      <c r="A144" s="11"/>
      <c r="B144" s="12"/>
      <c r="C144" s="13"/>
      <c r="D144" s="13"/>
      <c r="E144" s="13"/>
      <c r="F144" s="13"/>
      <c r="G144" s="13"/>
      <c r="P144" s="87"/>
      <c r="Q144" s="87"/>
      <c r="R144" s="87"/>
    </row>
    <row r="145" spans="1:18" ht="30" x14ac:dyDescent="0.25">
      <c r="C145" s="96" t="s">
        <v>19</v>
      </c>
      <c r="D145" s="97" t="s">
        <v>49</v>
      </c>
      <c r="E145" s="98" t="s">
        <v>50</v>
      </c>
      <c r="F145" s="98" t="s">
        <v>52</v>
      </c>
      <c r="G145" s="122" t="s">
        <v>32</v>
      </c>
      <c r="H145" s="123"/>
      <c r="M145" s="96" t="s">
        <v>19</v>
      </c>
      <c r="N145" s="97" t="s">
        <v>49</v>
      </c>
      <c r="O145" s="98" t="s">
        <v>50</v>
      </c>
      <c r="P145" s="98" t="s">
        <v>52</v>
      </c>
      <c r="Q145" s="122" t="s">
        <v>32</v>
      </c>
      <c r="R145" s="123"/>
    </row>
    <row r="146" spans="1:18" x14ac:dyDescent="0.25">
      <c r="A146" s="124" t="s">
        <v>81</v>
      </c>
      <c r="B146" s="93" t="s">
        <v>37</v>
      </c>
      <c r="C146" s="99" t="e">
        <f>COUNTIF(#REF!,"PG")</f>
        <v>#REF!</v>
      </c>
      <c r="D146" s="99" t="e">
        <f>SUMIF(#REF!,"PG",#REF!)</f>
        <v>#REF!</v>
      </c>
      <c r="E146" s="99" t="e">
        <f>SUMIF(#REF!,"PG",#REF!)</f>
        <v>#REF!</v>
      </c>
      <c r="F146" s="127" t="s">
        <v>29</v>
      </c>
      <c r="G146" s="100" t="s">
        <v>38</v>
      </c>
      <c r="H146" s="100" t="s">
        <v>33</v>
      </c>
      <c r="K146" s="124" t="s">
        <v>80</v>
      </c>
      <c r="L146" s="93" t="s">
        <v>37</v>
      </c>
      <c r="M146" s="99" t="e">
        <f>COUNTIF(#REF!,"PG")</f>
        <v>#REF!</v>
      </c>
      <c r="N146" s="99" t="e">
        <f>SUMIF(#REF!,"PG",#REF!)</f>
        <v>#REF!</v>
      </c>
      <c r="O146" s="99" t="e">
        <f>SUMIF(#REF!,"PG",#REF!)</f>
        <v>#REF!</v>
      </c>
      <c r="P146" s="127" t="s">
        <v>29</v>
      </c>
      <c r="Q146" s="100" t="s">
        <v>38</v>
      </c>
      <c r="R146" s="100" t="s">
        <v>33</v>
      </c>
    </row>
    <row r="147" spans="1:18" x14ac:dyDescent="0.25">
      <c r="A147" s="125"/>
      <c r="B147" s="93" t="s">
        <v>43</v>
      </c>
      <c r="C147" s="99" t="e">
        <f>COUNTIF(#REF!,"PF")</f>
        <v>#REF!</v>
      </c>
      <c r="D147" s="99" t="e">
        <f>SUMIF(#REF!,"PF",#REF!)</f>
        <v>#REF!</v>
      </c>
      <c r="E147" s="99" t="e">
        <f>SUMIF(#REF!,"PF",#REF!)</f>
        <v>#REF!</v>
      </c>
      <c r="F147" s="127"/>
      <c r="G147" s="99" t="e">
        <f>IF(#REF!="","",#REF!&amp;" "&amp;#REF!)</f>
        <v>#REF!</v>
      </c>
      <c r="H147" s="99" t="e">
        <f>IF(#REF!="","",#REF!&amp;" "&amp;#REF!)</f>
        <v>#REF!</v>
      </c>
      <c r="K147" s="125"/>
      <c r="L147" s="93" t="s">
        <v>43</v>
      </c>
      <c r="M147" s="99" t="e">
        <f>COUNTIF(#REF!,"PF")</f>
        <v>#REF!</v>
      </c>
      <c r="N147" s="99" t="e">
        <f>SUMIF(#REF!,"PF",#REF!)</f>
        <v>#REF!</v>
      </c>
      <c r="O147" s="99" t="e">
        <f>SUMIF(#REF!,"PF",#REF!)</f>
        <v>#REF!</v>
      </c>
      <c r="P147" s="127"/>
      <c r="Q147" s="99" t="e">
        <f>IF(#REF!="","",#REF!&amp;" "&amp;#REF!)</f>
        <v>#REF!</v>
      </c>
      <c r="R147" s="99" t="e">
        <f>IF(#REF!="","",#REF!&amp;" "&amp;#REF!)</f>
        <v>#REF!</v>
      </c>
    </row>
    <row r="148" spans="1:18" x14ac:dyDescent="0.25">
      <c r="A148" s="125"/>
      <c r="B148" s="94" t="s">
        <v>38</v>
      </c>
      <c r="C148" s="99" t="e">
        <f>COUNTIF(#REF!,"BG")</f>
        <v>#REF!</v>
      </c>
      <c r="D148" s="99" t="e">
        <f>SUMIF(#REF!,"BG",#REF!)</f>
        <v>#REF!</v>
      </c>
      <c r="E148" s="99" t="e">
        <f>SUMIF(#REF!,"BG",#REF!)</f>
        <v>#REF!</v>
      </c>
      <c r="F148" s="128" t="e">
        <f>COUNTIF(#REF!,"E")+COUNTIF(#REF!,"M")</f>
        <v>#REF!</v>
      </c>
      <c r="G148" s="100" t="s">
        <v>44</v>
      </c>
      <c r="H148" s="100" t="s">
        <v>34</v>
      </c>
      <c r="K148" s="125"/>
      <c r="L148" s="94" t="s">
        <v>38</v>
      </c>
      <c r="M148" s="99" t="e">
        <f>COUNTIF(#REF!,"BG")</f>
        <v>#REF!</v>
      </c>
      <c r="N148" s="99" t="e">
        <f>SUMIF(#REF!,"BG",#REF!)</f>
        <v>#REF!</v>
      </c>
      <c r="O148" s="99" t="e">
        <f>SUMIF(#REF!,"BG",#REF!)</f>
        <v>#REF!</v>
      </c>
      <c r="P148" s="128" t="e">
        <f>COUNTIF(#REF!,"E")+COUNTIF(#REF!,"M")</f>
        <v>#REF!</v>
      </c>
      <c r="Q148" s="100" t="s">
        <v>44</v>
      </c>
      <c r="R148" s="100" t="s">
        <v>34</v>
      </c>
    </row>
    <row r="149" spans="1:18" x14ac:dyDescent="0.25">
      <c r="A149" s="125"/>
      <c r="B149" s="94" t="s">
        <v>44</v>
      </c>
      <c r="C149" s="99" t="e">
        <f>COUNTIF(#REF!,"BF")</f>
        <v>#REF!</v>
      </c>
      <c r="D149" s="99" t="e">
        <f>SUMIF(#REF!,"BF",#REF!)</f>
        <v>#REF!</v>
      </c>
      <c r="E149" s="99" t="e">
        <f>SUMIF(#REF!,"BF",#REF!)</f>
        <v>#REF!</v>
      </c>
      <c r="F149" s="128"/>
      <c r="G149" s="99" t="e">
        <f>IF(#REF!="","",#REF!&amp;" "&amp;#REF!)</f>
        <v>#REF!</v>
      </c>
      <c r="H149" s="99" t="e">
        <f>IF(#REF!="","",#REF!&amp;" "&amp;#REF!)</f>
        <v>#REF!</v>
      </c>
      <c r="K149" s="125"/>
      <c r="L149" s="94" t="s">
        <v>44</v>
      </c>
      <c r="M149" s="99" t="e">
        <f>COUNTIF(#REF!,"BF")</f>
        <v>#REF!</v>
      </c>
      <c r="N149" s="99" t="e">
        <f>SUMIF(#REF!,"BF",#REF!)</f>
        <v>#REF!</v>
      </c>
      <c r="O149" s="99" t="e">
        <f>SUMIF(#REF!,"BF",#REF!)</f>
        <v>#REF!</v>
      </c>
      <c r="P149" s="128"/>
      <c r="Q149" s="99" t="e">
        <f>IF(#REF!="","",#REF!&amp;" "&amp;#REF!)</f>
        <v>#REF!</v>
      </c>
      <c r="R149" s="99" t="e">
        <f>IF(#REF!="","",#REF!&amp;" "&amp;#REF!)</f>
        <v>#REF!</v>
      </c>
    </row>
    <row r="150" spans="1:18" x14ac:dyDescent="0.25">
      <c r="A150" s="125"/>
      <c r="B150" s="93" t="s">
        <v>26</v>
      </c>
      <c r="C150" s="99" t="e">
        <f>COUNTIF(#REF!,"mg")</f>
        <v>#REF!</v>
      </c>
      <c r="D150" s="99" t="e">
        <f>SUMIF(#REF!,"mg",#REF!)</f>
        <v>#REF!</v>
      </c>
      <c r="E150" s="99" t="e">
        <f>SUMIF(#REF!,"mg",#REF!)</f>
        <v>#REF!</v>
      </c>
      <c r="F150" s="129" t="s">
        <v>30</v>
      </c>
      <c r="G150" s="100" t="s">
        <v>46</v>
      </c>
      <c r="H150" s="100" t="s">
        <v>48</v>
      </c>
      <c r="K150" s="125"/>
      <c r="L150" s="93" t="s">
        <v>26</v>
      </c>
      <c r="M150" s="99" t="e">
        <f>COUNTIF(#REF!,"mg")</f>
        <v>#REF!</v>
      </c>
      <c r="N150" s="99" t="e">
        <f>SUMIF(#REF!,"mg",#REF!)</f>
        <v>#REF!</v>
      </c>
      <c r="O150" s="99" t="e">
        <f>SUMIF(#REF!,"mg",#REF!)</f>
        <v>#REF!</v>
      </c>
      <c r="P150" s="129" t="s">
        <v>30</v>
      </c>
      <c r="Q150" s="100" t="s">
        <v>46</v>
      </c>
      <c r="R150" s="100" t="s">
        <v>48</v>
      </c>
    </row>
    <row r="151" spans="1:18" x14ac:dyDescent="0.25">
      <c r="A151" s="125"/>
      <c r="B151" s="93" t="s">
        <v>27</v>
      </c>
      <c r="C151" s="99" t="e">
        <f>COUNTIF(#REF!,"mf")</f>
        <v>#REF!</v>
      </c>
      <c r="D151" s="99" t="e">
        <f>SUMIF(#REF!,"mf",#REF!)</f>
        <v>#REF!</v>
      </c>
      <c r="E151" s="99" t="e">
        <f>SUMIF(#REF!,"mf",#REF!)</f>
        <v>#REF!</v>
      </c>
      <c r="F151" s="129"/>
      <c r="G151" s="99" t="e">
        <f>IF(#REF!="","",#REF!&amp;" "&amp;#REF!)</f>
        <v>#REF!</v>
      </c>
      <c r="H151" s="99" t="e">
        <f>IF(#REF!="","",#REF!&amp;" "&amp;#REF!)</f>
        <v>#REF!</v>
      </c>
      <c r="K151" s="125"/>
      <c r="L151" s="93" t="s">
        <v>27</v>
      </c>
      <c r="M151" s="99" t="e">
        <f>COUNTIF(#REF!,"mf")</f>
        <v>#REF!</v>
      </c>
      <c r="N151" s="99" t="e">
        <f>SUMIF(#REF!,"mf",#REF!)</f>
        <v>#REF!</v>
      </c>
      <c r="O151" s="99" t="e">
        <f>SUMIF(#REF!,"mf",#REF!)</f>
        <v>#REF!</v>
      </c>
      <c r="P151" s="129"/>
      <c r="Q151" s="99" t="e">
        <f>IF(#REF!="","",#REF!&amp;" "&amp;#REF!)</f>
        <v>#REF!</v>
      </c>
      <c r="R151" s="99" t="e">
        <f>IF(#REF!="","",#REF!&amp;" "&amp;#REF!)</f>
        <v>#REF!</v>
      </c>
    </row>
    <row r="152" spans="1:18" x14ac:dyDescent="0.25">
      <c r="A152" s="125"/>
      <c r="B152" s="94" t="s">
        <v>45</v>
      </c>
      <c r="C152" s="99" t="e">
        <f>COUNTIF(#REF!,"CG")</f>
        <v>#REF!</v>
      </c>
      <c r="D152" s="99" t="e">
        <f>SUMIF(#REF!,"cg",#REF!)</f>
        <v>#REF!</v>
      </c>
      <c r="E152" s="99" t="e">
        <f>SUMIF(#REF!,"cg",#REF!)</f>
        <v>#REF!</v>
      </c>
      <c r="F152" s="130" t="e">
        <f>COUNTIF(#REF!,"C")+COUNTIF(#REF!,"M")</f>
        <v>#REF!</v>
      </c>
      <c r="G152" s="100" t="s">
        <v>47</v>
      </c>
      <c r="H152" s="45"/>
      <c r="K152" s="125"/>
      <c r="L152" s="94" t="s">
        <v>45</v>
      </c>
      <c r="M152" s="99" t="e">
        <f>COUNTIF(#REF!,"CG")</f>
        <v>#REF!</v>
      </c>
      <c r="N152" s="99" t="e">
        <f>SUMIF(#REF!,"cg",#REF!)</f>
        <v>#REF!</v>
      </c>
      <c r="O152" s="99" t="e">
        <f>SUMIF(#REF!,"cg",#REF!)</f>
        <v>#REF!</v>
      </c>
      <c r="P152" s="130" t="e">
        <f>COUNTIF(#REF!,"C")+COUNTIF(#REF!,"M")</f>
        <v>#REF!</v>
      </c>
      <c r="Q152" s="100" t="s">
        <v>47</v>
      </c>
      <c r="R152" s="86"/>
    </row>
    <row r="153" spans="1:18" x14ac:dyDescent="0.25">
      <c r="A153" s="125"/>
      <c r="B153" s="94" t="s">
        <v>70</v>
      </c>
      <c r="C153" s="99" t="e">
        <f>COUNTIF(#REF!,"CF")</f>
        <v>#REF!</v>
      </c>
      <c r="D153" s="99" t="e">
        <f>SUMIF(#REF!,"cF",#REF!)</f>
        <v>#REF!</v>
      </c>
      <c r="E153" s="99" t="e">
        <f>SUMIF(#REF!,"cF",#REF!)</f>
        <v>#REF!</v>
      </c>
      <c r="F153" s="130"/>
      <c r="G153" s="99" t="e">
        <f>IF(#REF!="","",#REF!&amp;" "&amp;#REF!)</f>
        <v>#REF!</v>
      </c>
      <c r="H153" s="49"/>
      <c r="K153" s="125"/>
      <c r="L153" s="94" t="s">
        <v>70</v>
      </c>
      <c r="M153" s="99" t="e">
        <f>COUNTIF(#REF!,"CF")</f>
        <v>#REF!</v>
      </c>
      <c r="N153" s="99" t="e">
        <f>SUMIF(#REF!,"cF",#REF!)</f>
        <v>#REF!</v>
      </c>
      <c r="O153" s="99" t="e">
        <f>SUMIF(#REF!,"cF",#REF!)</f>
        <v>#REF!</v>
      </c>
      <c r="P153" s="130"/>
      <c r="Q153" s="99" t="e">
        <f>IF(#REF!="","",#REF!&amp;" "&amp;#REF!)</f>
        <v>#REF!</v>
      </c>
      <c r="R153" s="76"/>
    </row>
    <row r="154" spans="1:18" x14ac:dyDescent="0.25">
      <c r="A154" s="125"/>
      <c r="B154" s="94" t="s">
        <v>22</v>
      </c>
      <c r="C154" s="99" t="e">
        <f>COUNTIF(#REF!,"JG")</f>
        <v>#REF!</v>
      </c>
      <c r="D154" s="99" t="e">
        <f>SUMIF(#REF!,"jg",#REF!)</f>
        <v>#REF!</v>
      </c>
      <c r="E154" s="99" t="e">
        <f>SUMIF(#REF!,"jg",#REF!)</f>
        <v>#REF!</v>
      </c>
      <c r="G154" s="48"/>
      <c r="K154" s="125"/>
      <c r="L154" s="94" t="s">
        <v>22</v>
      </c>
      <c r="M154" s="99" t="e">
        <f>COUNTIF(#REF!,"JG")</f>
        <v>#REF!</v>
      </c>
      <c r="N154" s="99" t="e">
        <f>SUMIF(#REF!,"jg",#REF!)</f>
        <v>#REF!</v>
      </c>
      <c r="O154" s="99" t="e">
        <f>SUMIF(#REF!,"jg",#REF!)</f>
        <v>#REF!</v>
      </c>
      <c r="P154" s="87"/>
      <c r="Q154" s="88"/>
      <c r="R154" s="87"/>
    </row>
    <row r="155" spans="1:18" x14ac:dyDescent="0.25">
      <c r="A155" s="125"/>
      <c r="B155" s="94" t="s">
        <v>21</v>
      </c>
      <c r="C155" s="99" t="e">
        <f>COUNTIF(#REF!,"JF")</f>
        <v>#REF!</v>
      </c>
      <c r="D155" s="99" t="e">
        <f>SUMIF(#REF!,"jf",#REF!)</f>
        <v>#REF!</v>
      </c>
      <c r="E155" s="99" t="e">
        <f>SUMIF(#REF!,"jf",#REF!)</f>
        <v>#REF!</v>
      </c>
      <c r="F155" s="46"/>
      <c r="G155" s="12"/>
      <c r="H155" s="44"/>
      <c r="K155" s="125"/>
      <c r="L155" s="94" t="s">
        <v>21</v>
      </c>
      <c r="M155" s="99" t="e">
        <f>COUNTIF(#REF!,"JF")</f>
        <v>#REF!</v>
      </c>
      <c r="N155" s="99" t="e">
        <f>SUMIF(#REF!,"jf",#REF!)</f>
        <v>#REF!</v>
      </c>
      <c r="O155" s="99" t="e">
        <f>SUMIF(#REF!,"jf",#REF!)</f>
        <v>#REF!</v>
      </c>
      <c r="P155" s="89"/>
      <c r="Q155" s="90"/>
      <c r="R155" s="91"/>
    </row>
    <row r="156" spans="1:18" x14ac:dyDescent="0.25">
      <c r="A156" s="125"/>
      <c r="B156" s="94" t="s">
        <v>8</v>
      </c>
      <c r="C156" s="99" t="e">
        <f>COUNTIF(#REF!,"SG")</f>
        <v>#REF!</v>
      </c>
      <c r="D156" s="99" t="e">
        <f>SUMIF(#REF!,"sg",#REF!)</f>
        <v>#REF!</v>
      </c>
      <c r="E156" s="99" t="e">
        <f>SUMIF(#REF!,"sg",#REF!)</f>
        <v>#REF!</v>
      </c>
      <c r="F156" s="46"/>
      <c r="G156" s="12"/>
      <c r="H156" s="47"/>
      <c r="K156" s="125"/>
      <c r="L156" s="94" t="s">
        <v>8</v>
      </c>
      <c r="M156" s="99" t="e">
        <f>COUNTIF(#REF!,"SG")</f>
        <v>#REF!</v>
      </c>
      <c r="N156" s="99" t="e">
        <f>SUMIF(#REF!,"sg",#REF!)</f>
        <v>#REF!</v>
      </c>
      <c r="O156" s="99" t="e">
        <f>SUMIF(#REF!,"sg",#REF!)</f>
        <v>#REF!</v>
      </c>
      <c r="P156" s="89"/>
      <c r="Q156" s="90"/>
      <c r="R156" s="92"/>
    </row>
    <row r="157" spans="1:18" x14ac:dyDescent="0.25">
      <c r="A157" s="126"/>
      <c r="B157" s="94" t="s">
        <v>9</v>
      </c>
      <c r="C157" s="99" t="e">
        <f>COUNTIF(#REF!,"SF")</f>
        <v>#REF!</v>
      </c>
      <c r="D157" s="99" t="e">
        <f>SUMIF(#REF!,"sf",#REF!)</f>
        <v>#REF!</v>
      </c>
      <c r="E157" s="99" t="e">
        <f>SUMIF(#REF!,"sf",#REF!)</f>
        <v>#REF!</v>
      </c>
      <c r="F157" s="46"/>
      <c r="G157" s="12"/>
      <c r="H157" s="44"/>
      <c r="K157" s="126"/>
      <c r="L157" s="94" t="s">
        <v>9</v>
      </c>
      <c r="M157" s="99" t="e">
        <f>COUNTIF(#REF!,"SF")</f>
        <v>#REF!</v>
      </c>
      <c r="N157" s="99" t="e">
        <f>SUMIF(#REF!,"sf",#REF!)</f>
        <v>#REF!</v>
      </c>
      <c r="O157" s="99" t="e">
        <f>SUMIF(#REF!,"sf",#REF!)</f>
        <v>#REF!</v>
      </c>
      <c r="P157" s="89"/>
      <c r="Q157" s="90"/>
      <c r="R157" s="91"/>
    </row>
    <row r="158" spans="1:18" x14ac:dyDescent="0.25">
      <c r="A158" s="10"/>
      <c r="B158" s="95" t="s">
        <v>20</v>
      </c>
      <c r="C158" s="100" t="e">
        <f>SUM(C146:C157)</f>
        <v>#REF!</v>
      </c>
      <c r="D158" s="100" t="e">
        <f>SUM(D146:D157)</f>
        <v>#REF!</v>
      </c>
      <c r="E158" s="100" t="e">
        <f>SUM(E146:E157)</f>
        <v>#REF!</v>
      </c>
      <c r="F158" s="46"/>
      <c r="G158" s="12"/>
      <c r="K158" s="10"/>
      <c r="L158" s="95" t="s">
        <v>20</v>
      </c>
      <c r="M158" s="100" t="e">
        <f>SUM(M146:M157)</f>
        <v>#REF!</v>
      </c>
      <c r="N158" s="100" t="e">
        <f>SUM(N146:N157)</f>
        <v>#REF!</v>
      </c>
      <c r="O158" s="100" t="e">
        <f>SUM(O146:O157)</f>
        <v>#REF!</v>
      </c>
      <c r="P158" s="89"/>
      <c r="Q158" s="90"/>
      <c r="R158" s="87"/>
    </row>
    <row r="159" spans="1:18" x14ac:dyDescent="0.25">
      <c r="P159" s="87"/>
      <c r="Q159" s="87"/>
      <c r="R159" s="87"/>
    </row>
    <row r="160" spans="1:18" x14ac:dyDescent="0.25">
      <c r="P160" s="87"/>
      <c r="Q160" s="87"/>
      <c r="R160" s="87"/>
    </row>
    <row r="161" spans="16:18" x14ac:dyDescent="0.25">
      <c r="P161" s="87"/>
      <c r="Q161" s="87"/>
      <c r="R161" s="87"/>
    </row>
    <row r="162" spans="16:18" x14ac:dyDescent="0.25">
      <c r="P162" s="87"/>
      <c r="Q162" s="87"/>
      <c r="R162" s="87"/>
    </row>
    <row r="163" spans="16:18" x14ac:dyDescent="0.25">
      <c r="P163" s="87"/>
      <c r="Q163" s="87"/>
      <c r="R163" s="87"/>
    </row>
    <row r="164" spans="16:18" x14ac:dyDescent="0.25">
      <c r="P164" s="87"/>
      <c r="Q164" s="87"/>
      <c r="R164" s="87"/>
    </row>
    <row r="165" spans="16:18" x14ac:dyDescent="0.25">
      <c r="P165" s="87"/>
      <c r="Q165" s="87"/>
      <c r="R165" s="87"/>
    </row>
    <row r="166" spans="16:18" x14ac:dyDescent="0.25">
      <c r="P166" s="87"/>
      <c r="Q166" s="87"/>
      <c r="R166" s="87"/>
    </row>
    <row r="167" spans="16:18" x14ac:dyDescent="0.25">
      <c r="P167" s="87"/>
      <c r="Q167" s="87"/>
      <c r="R167" s="87"/>
    </row>
    <row r="168" spans="16:18" x14ac:dyDescent="0.25">
      <c r="P168" s="87"/>
      <c r="Q168" s="87"/>
      <c r="R168" s="87"/>
    </row>
    <row r="169" spans="16:18" x14ac:dyDescent="0.25">
      <c r="P169" s="87"/>
      <c r="Q169" s="87"/>
      <c r="R169" s="87"/>
    </row>
    <row r="170" spans="16:18" x14ac:dyDescent="0.25">
      <c r="P170" s="87"/>
      <c r="Q170" s="87"/>
      <c r="R170" s="87"/>
    </row>
    <row r="171" spans="16:18" x14ac:dyDescent="0.25">
      <c r="P171" s="87"/>
      <c r="Q171" s="87"/>
      <c r="R171" s="87"/>
    </row>
    <row r="172" spans="16:18" x14ac:dyDescent="0.25">
      <c r="P172" s="87"/>
      <c r="Q172" s="87"/>
      <c r="R172" s="87"/>
    </row>
    <row r="173" spans="16:18" x14ac:dyDescent="0.25">
      <c r="P173" s="87"/>
      <c r="Q173" s="87"/>
      <c r="R173" s="87"/>
    </row>
    <row r="174" spans="16:18" x14ac:dyDescent="0.25">
      <c r="P174" s="87"/>
      <c r="Q174" s="87"/>
      <c r="R174" s="87"/>
    </row>
    <row r="175" spans="16:18" x14ac:dyDescent="0.25">
      <c r="P175" s="87"/>
      <c r="Q175" s="87"/>
      <c r="R175" s="87"/>
    </row>
    <row r="176" spans="16:18" x14ac:dyDescent="0.25">
      <c r="P176" s="87"/>
      <c r="Q176" s="87"/>
      <c r="R176" s="87"/>
    </row>
    <row r="177" spans="16:18" x14ac:dyDescent="0.25">
      <c r="P177" s="87"/>
      <c r="Q177" s="87"/>
      <c r="R177" s="87"/>
    </row>
    <row r="178" spans="16:18" x14ac:dyDescent="0.25">
      <c r="P178" s="87"/>
      <c r="Q178" s="87"/>
      <c r="R178" s="87"/>
    </row>
    <row r="179" spans="16:18" x14ac:dyDescent="0.25">
      <c r="P179" s="87"/>
      <c r="Q179" s="87"/>
      <c r="R179" s="87"/>
    </row>
    <row r="180" spans="16:18" x14ac:dyDescent="0.25">
      <c r="P180" s="87"/>
      <c r="Q180" s="87"/>
      <c r="R180" s="87"/>
    </row>
    <row r="181" spans="16:18" x14ac:dyDescent="0.25">
      <c r="P181" s="87"/>
      <c r="Q181" s="87"/>
      <c r="R181" s="87"/>
    </row>
    <row r="182" spans="16:18" x14ac:dyDescent="0.25">
      <c r="P182" s="87"/>
      <c r="Q182" s="87"/>
      <c r="R182" s="87"/>
    </row>
    <row r="183" spans="16:18" x14ac:dyDescent="0.25">
      <c r="P183" s="87"/>
      <c r="Q183" s="87"/>
      <c r="R183" s="87"/>
    </row>
    <row r="184" spans="16:18" x14ac:dyDescent="0.25">
      <c r="P184" s="87"/>
      <c r="Q184" s="87"/>
      <c r="R184" s="87"/>
    </row>
    <row r="185" spans="16:18" x14ac:dyDescent="0.25">
      <c r="P185" s="87"/>
      <c r="Q185" s="87"/>
      <c r="R185" s="87"/>
    </row>
    <row r="186" spans="16:18" x14ac:dyDescent="0.25">
      <c r="P186" s="87"/>
      <c r="Q186" s="87"/>
      <c r="R186" s="87"/>
    </row>
    <row r="187" spans="16:18" x14ac:dyDescent="0.25">
      <c r="P187" s="87"/>
      <c r="Q187" s="87"/>
      <c r="R187" s="87"/>
    </row>
    <row r="188" spans="16:18" x14ac:dyDescent="0.25">
      <c r="P188" s="87"/>
      <c r="Q188" s="87"/>
      <c r="R188" s="87"/>
    </row>
    <row r="189" spans="16:18" x14ac:dyDescent="0.25">
      <c r="P189" s="87"/>
      <c r="Q189" s="87"/>
      <c r="R189" s="87"/>
    </row>
    <row r="190" spans="16:18" x14ac:dyDescent="0.25">
      <c r="P190" s="87"/>
      <c r="Q190" s="87"/>
      <c r="R190" s="87"/>
    </row>
    <row r="191" spans="16:18" x14ac:dyDescent="0.25">
      <c r="P191" s="87"/>
      <c r="Q191" s="87"/>
      <c r="R191" s="87"/>
    </row>
    <row r="192" spans="16:18" x14ac:dyDescent="0.25">
      <c r="P192" s="87"/>
      <c r="Q192" s="87"/>
      <c r="R192" s="87"/>
    </row>
    <row r="193" spans="16:18" x14ac:dyDescent="0.25">
      <c r="P193" s="87"/>
      <c r="Q193" s="87"/>
      <c r="R193" s="87"/>
    </row>
    <row r="194" spans="16:18" x14ac:dyDescent="0.25">
      <c r="P194" s="87"/>
      <c r="Q194" s="87"/>
      <c r="R194" s="87"/>
    </row>
    <row r="195" spans="16:18" x14ac:dyDescent="0.25">
      <c r="P195" s="87"/>
      <c r="Q195" s="87"/>
      <c r="R195" s="87"/>
    </row>
    <row r="196" spans="16:18" x14ac:dyDescent="0.25">
      <c r="P196" s="87"/>
      <c r="Q196" s="87"/>
      <c r="R196" s="87"/>
    </row>
    <row r="197" spans="16:18" x14ac:dyDescent="0.25">
      <c r="P197" s="87"/>
      <c r="Q197" s="87"/>
      <c r="R197" s="87"/>
    </row>
    <row r="198" spans="16:18" x14ac:dyDescent="0.25">
      <c r="P198" s="87"/>
      <c r="Q198" s="87"/>
      <c r="R198" s="87"/>
    </row>
    <row r="199" spans="16:18" x14ac:dyDescent="0.25">
      <c r="P199" s="87"/>
      <c r="Q199" s="87"/>
      <c r="R199" s="87"/>
    </row>
    <row r="200" spans="16:18" x14ac:dyDescent="0.25">
      <c r="P200" s="87"/>
      <c r="Q200" s="87"/>
      <c r="R200" s="87"/>
    </row>
    <row r="201" spans="16:18" x14ac:dyDescent="0.25">
      <c r="P201" s="87"/>
      <c r="Q201" s="87"/>
      <c r="R201" s="87"/>
    </row>
    <row r="202" spans="16:18" x14ac:dyDescent="0.25">
      <c r="P202" s="87"/>
      <c r="Q202" s="87"/>
      <c r="R202" s="87"/>
    </row>
    <row r="203" spans="16:18" x14ac:dyDescent="0.25">
      <c r="P203" s="87"/>
      <c r="Q203" s="87"/>
      <c r="R203" s="87"/>
    </row>
    <row r="204" spans="16:18" x14ac:dyDescent="0.25">
      <c r="P204" s="87"/>
      <c r="Q204" s="87"/>
      <c r="R204" s="87"/>
    </row>
    <row r="205" spans="16:18" x14ac:dyDescent="0.25">
      <c r="P205" s="87"/>
      <c r="Q205" s="87"/>
      <c r="R205" s="87"/>
    </row>
    <row r="206" spans="16:18" x14ac:dyDescent="0.25">
      <c r="P206" s="87"/>
      <c r="Q206" s="87"/>
      <c r="R206" s="87"/>
    </row>
    <row r="207" spans="16:18" x14ac:dyDescent="0.25">
      <c r="P207" s="87"/>
      <c r="Q207" s="87"/>
      <c r="R207" s="87"/>
    </row>
    <row r="208" spans="16:18" x14ac:dyDescent="0.25">
      <c r="P208" s="87"/>
      <c r="Q208" s="87"/>
      <c r="R208" s="87"/>
    </row>
    <row r="209" spans="16:18" x14ac:dyDescent="0.25">
      <c r="P209" s="87"/>
      <c r="Q209" s="87"/>
      <c r="R209" s="87"/>
    </row>
    <row r="210" spans="16:18" x14ac:dyDescent="0.25">
      <c r="P210" s="87"/>
      <c r="Q210" s="87"/>
      <c r="R210" s="87"/>
    </row>
    <row r="211" spans="16:18" x14ac:dyDescent="0.25">
      <c r="P211" s="87"/>
      <c r="Q211" s="87"/>
      <c r="R211" s="87"/>
    </row>
    <row r="212" spans="16:18" x14ac:dyDescent="0.25">
      <c r="P212" s="87"/>
      <c r="Q212" s="87"/>
      <c r="R212" s="87"/>
    </row>
    <row r="213" spans="16:18" x14ac:dyDescent="0.25">
      <c r="P213" s="87"/>
      <c r="Q213" s="87"/>
      <c r="R213" s="87"/>
    </row>
    <row r="214" spans="16:18" x14ac:dyDescent="0.25">
      <c r="P214" s="87"/>
      <c r="Q214" s="87"/>
      <c r="R214" s="87"/>
    </row>
    <row r="215" spans="16:18" x14ac:dyDescent="0.25">
      <c r="P215" s="87"/>
      <c r="Q215" s="87"/>
      <c r="R215" s="87"/>
    </row>
    <row r="216" spans="16:18" x14ac:dyDescent="0.25">
      <c r="P216" s="87"/>
      <c r="Q216" s="87"/>
      <c r="R216" s="87"/>
    </row>
    <row r="217" spans="16:18" x14ac:dyDescent="0.25">
      <c r="P217" s="87"/>
      <c r="Q217" s="87"/>
      <c r="R217" s="87"/>
    </row>
    <row r="218" spans="16:18" x14ac:dyDescent="0.25">
      <c r="P218" s="87"/>
      <c r="Q218" s="87"/>
      <c r="R218" s="87"/>
    </row>
    <row r="219" spans="16:18" x14ac:dyDescent="0.25">
      <c r="P219" s="87"/>
      <c r="Q219" s="87"/>
      <c r="R219" s="87"/>
    </row>
    <row r="220" spans="16:18" x14ac:dyDescent="0.25">
      <c r="P220" s="87"/>
      <c r="Q220" s="87"/>
      <c r="R220" s="87"/>
    </row>
    <row r="221" spans="16:18" x14ac:dyDescent="0.25">
      <c r="P221" s="87"/>
      <c r="Q221" s="87"/>
      <c r="R221" s="87"/>
    </row>
    <row r="222" spans="16:18" x14ac:dyDescent="0.25">
      <c r="P222" s="87"/>
      <c r="Q222" s="87"/>
      <c r="R222" s="87"/>
    </row>
    <row r="223" spans="16:18" x14ac:dyDescent="0.25">
      <c r="P223" s="87"/>
      <c r="Q223" s="87"/>
      <c r="R223" s="87"/>
    </row>
    <row r="224" spans="16:18" x14ac:dyDescent="0.25">
      <c r="P224" s="87"/>
      <c r="Q224" s="87"/>
      <c r="R224" s="87"/>
    </row>
    <row r="225" spans="16:18" x14ac:dyDescent="0.25">
      <c r="P225" s="87"/>
      <c r="Q225" s="87"/>
      <c r="R225" s="87"/>
    </row>
    <row r="226" spans="16:18" x14ac:dyDescent="0.25">
      <c r="P226" s="87"/>
      <c r="Q226" s="87"/>
      <c r="R226" s="87"/>
    </row>
    <row r="227" spans="16:18" x14ac:dyDescent="0.25">
      <c r="P227" s="87"/>
      <c r="Q227" s="87"/>
      <c r="R227" s="87"/>
    </row>
    <row r="228" spans="16:18" x14ac:dyDescent="0.25">
      <c r="P228" s="87"/>
      <c r="Q228" s="87"/>
      <c r="R228" s="87"/>
    </row>
    <row r="229" spans="16:18" x14ac:dyDescent="0.25">
      <c r="P229" s="87"/>
      <c r="Q229" s="87"/>
      <c r="R229" s="87"/>
    </row>
    <row r="230" spans="16:18" x14ac:dyDescent="0.25">
      <c r="P230" s="87"/>
      <c r="Q230" s="87"/>
      <c r="R230" s="87"/>
    </row>
    <row r="231" spans="16:18" x14ac:dyDescent="0.25">
      <c r="P231" s="87"/>
      <c r="Q231" s="87"/>
      <c r="R231" s="87"/>
    </row>
    <row r="232" spans="16:18" x14ac:dyDescent="0.25">
      <c r="P232" s="87"/>
      <c r="Q232" s="87"/>
      <c r="R232" s="87"/>
    </row>
    <row r="233" spans="16:18" x14ac:dyDescent="0.25">
      <c r="P233" s="87"/>
      <c r="Q233" s="87"/>
      <c r="R233" s="87"/>
    </row>
    <row r="234" spans="16:18" x14ac:dyDescent="0.25">
      <c r="P234" s="87"/>
      <c r="Q234" s="87"/>
      <c r="R234" s="87"/>
    </row>
    <row r="235" spans="16:18" x14ac:dyDescent="0.25">
      <c r="P235" s="87"/>
      <c r="Q235" s="87"/>
      <c r="R235" s="87"/>
    </row>
    <row r="236" spans="16:18" x14ac:dyDescent="0.25">
      <c r="P236" s="87"/>
      <c r="Q236" s="87"/>
      <c r="R236" s="87"/>
    </row>
    <row r="237" spans="16:18" x14ac:dyDescent="0.25">
      <c r="P237" s="87"/>
      <c r="Q237" s="87"/>
      <c r="R237" s="87"/>
    </row>
    <row r="238" spans="16:18" x14ac:dyDescent="0.25">
      <c r="P238" s="87"/>
      <c r="Q238" s="87"/>
      <c r="R238" s="87"/>
    </row>
    <row r="239" spans="16:18" x14ac:dyDescent="0.25">
      <c r="P239" s="87"/>
      <c r="Q239" s="87"/>
      <c r="R239" s="87"/>
    </row>
    <row r="240" spans="16:18" x14ac:dyDescent="0.25">
      <c r="P240" s="87"/>
      <c r="Q240" s="87"/>
      <c r="R240" s="87"/>
    </row>
    <row r="241" spans="16:18" x14ac:dyDescent="0.25">
      <c r="P241" s="87"/>
      <c r="Q241" s="87"/>
      <c r="R241" s="87"/>
    </row>
    <row r="242" spans="16:18" x14ac:dyDescent="0.25">
      <c r="P242" s="87"/>
      <c r="Q242" s="87"/>
      <c r="R242" s="87"/>
    </row>
    <row r="243" spans="16:18" x14ac:dyDescent="0.25">
      <c r="P243" s="87"/>
      <c r="Q243" s="87"/>
      <c r="R243" s="87"/>
    </row>
    <row r="244" spans="16:18" x14ac:dyDescent="0.25">
      <c r="P244" s="87"/>
      <c r="Q244" s="87"/>
      <c r="R244" s="87"/>
    </row>
    <row r="245" spans="16:18" x14ac:dyDescent="0.25">
      <c r="P245" s="87"/>
      <c r="Q245" s="87"/>
      <c r="R245" s="87"/>
    </row>
    <row r="246" spans="16:18" x14ac:dyDescent="0.25">
      <c r="P246" s="87"/>
      <c r="Q246" s="87"/>
      <c r="R246" s="87"/>
    </row>
    <row r="247" spans="16:18" x14ac:dyDescent="0.25">
      <c r="P247" s="87"/>
      <c r="Q247" s="87"/>
      <c r="R247" s="87"/>
    </row>
    <row r="248" spans="16:18" x14ac:dyDescent="0.25">
      <c r="P248" s="87"/>
      <c r="Q248" s="87"/>
      <c r="R248" s="87"/>
    </row>
    <row r="249" spans="16:18" x14ac:dyDescent="0.25">
      <c r="P249" s="87"/>
      <c r="Q249" s="87"/>
      <c r="R249" s="87"/>
    </row>
    <row r="250" spans="16:18" x14ac:dyDescent="0.25">
      <c r="P250" s="87"/>
      <c r="Q250" s="87"/>
      <c r="R250" s="87"/>
    </row>
    <row r="251" spans="16:18" x14ac:dyDescent="0.25">
      <c r="P251" s="87"/>
      <c r="Q251" s="87"/>
      <c r="R251" s="87"/>
    </row>
    <row r="252" spans="16:18" x14ac:dyDescent="0.25">
      <c r="P252" s="87"/>
      <c r="Q252" s="87"/>
      <c r="R252" s="87"/>
    </row>
    <row r="253" spans="16:18" x14ac:dyDescent="0.25">
      <c r="P253" s="87"/>
      <c r="Q253" s="87"/>
      <c r="R253" s="87"/>
    </row>
    <row r="254" spans="16:18" x14ac:dyDescent="0.25">
      <c r="P254" s="87"/>
      <c r="Q254" s="87"/>
      <c r="R254" s="87"/>
    </row>
    <row r="255" spans="16:18" x14ac:dyDescent="0.25">
      <c r="P255" s="87"/>
      <c r="Q255" s="87"/>
      <c r="R255" s="87"/>
    </row>
    <row r="256" spans="16:18" x14ac:dyDescent="0.25">
      <c r="P256" s="87"/>
      <c r="Q256" s="87"/>
      <c r="R256" s="87"/>
    </row>
    <row r="257" spans="16:18" x14ac:dyDescent="0.25">
      <c r="P257" s="87"/>
      <c r="Q257" s="87"/>
      <c r="R257" s="87"/>
    </row>
    <row r="258" spans="16:18" x14ac:dyDescent="0.25">
      <c r="P258" s="87"/>
      <c r="Q258" s="87"/>
      <c r="R258" s="87"/>
    </row>
    <row r="259" spans="16:18" x14ac:dyDescent="0.25">
      <c r="P259" s="87"/>
      <c r="Q259" s="87"/>
      <c r="R259" s="87"/>
    </row>
    <row r="260" spans="16:18" x14ac:dyDescent="0.25">
      <c r="P260" s="87"/>
      <c r="Q260" s="87"/>
      <c r="R260" s="87"/>
    </row>
    <row r="261" spans="16:18" x14ac:dyDescent="0.25">
      <c r="P261" s="87"/>
      <c r="Q261" s="87"/>
      <c r="R261" s="87"/>
    </row>
    <row r="262" spans="16:18" x14ac:dyDescent="0.25">
      <c r="P262" s="87"/>
      <c r="Q262" s="87"/>
      <c r="R262" s="87"/>
    </row>
    <row r="263" spans="16:18" x14ac:dyDescent="0.25">
      <c r="P263" s="87"/>
      <c r="Q263" s="87"/>
      <c r="R263" s="87"/>
    </row>
    <row r="264" spans="16:18" x14ac:dyDescent="0.25">
      <c r="P264" s="87"/>
      <c r="Q264" s="87"/>
      <c r="R264" s="87"/>
    </row>
    <row r="265" spans="16:18" x14ac:dyDescent="0.25">
      <c r="P265" s="87"/>
      <c r="Q265" s="87"/>
      <c r="R265" s="87"/>
    </row>
    <row r="266" spans="16:18" x14ac:dyDescent="0.25">
      <c r="P266" s="87"/>
      <c r="Q266" s="87"/>
      <c r="R266" s="87"/>
    </row>
    <row r="267" spans="16:18" x14ac:dyDescent="0.25">
      <c r="P267" s="87"/>
      <c r="Q267" s="87"/>
      <c r="R267" s="87"/>
    </row>
    <row r="268" spans="16:18" x14ac:dyDescent="0.25">
      <c r="P268" s="87"/>
      <c r="Q268" s="87"/>
      <c r="R268" s="87"/>
    </row>
    <row r="269" spans="16:18" x14ac:dyDescent="0.25">
      <c r="P269" s="87"/>
      <c r="Q269" s="87"/>
      <c r="R269" s="87"/>
    </row>
    <row r="270" spans="16:18" x14ac:dyDescent="0.25">
      <c r="P270" s="87"/>
      <c r="Q270" s="87"/>
      <c r="R270" s="87"/>
    </row>
    <row r="271" spans="16:18" x14ac:dyDescent="0.25">
      <c r="P271" s="87"/>
      <c r="Q271" s="87"/>
      <c r="R271" s="87"/>
    </row>
    <row r="272" spans="16:18" x14ac:dyDescent="0.25">
      <c r="P272" s="87"/>
      <c r="Q272" s="87"/>
      <c r="R272" s="87"/>
    </row>
    <row r="273" spans="16:18" x14ac:dyDescent="0.25">
      <c r="P273" s="87"/>
      <c r="Q273" s="87"/>
      <c r="R273" s="87"/>
    </row>
    <row r="274" spans="16:18" x14ac:dyDescent="0.25">
      <c r="P274" s="87"/>
      <c r="Q274" s="87"/>
      <c r="R274" s="87"/>
    </row>
    <row r="275" spans="16:18" x14ac:dyDescent="0.25">
      <c r="P275" s="87"/>
      <c r="Q275" s="87"/>
      <c r="R275" s="87"/>
    </row>
    <row r="276" spans="16:18" x14ac:dyDescent="0.25">
      <c r="P276" s="87"/>
      <c r="Q276" s="87"/>
      <c r="R276" s="87"/>
    </row>
    <row r="277" spans="16:18" x14ac:dyDescent="0.25">
      <c r="P277" s="87"/>
      <c r="Q277" s="87"/>
      <c r="R277" s="87"/>
    </row>
    <row r="278" spans="16:18" x14ac:dyDescent="0.25">
      <c r="P278" s="87"/>
      <c r="Q278" s="87"/>
      <c r="R278" s="87"/>
    </row>
    <row r="279" spans="16:18" x14ac:dyDescent="0.25">
      <c r="P279" s="87"/>
      <c r="Q279" s="87"/>
      <c r="R279" s="87"/>
    </row>
    <row r="280" spans="16:18" x14ac:dyDescent="0.25">
      <c r="P280" s="87"/>
      <c r="Q280" s="87"/>
      <c r="R280" s="87"/>
    </row>
    <row r="281" spans="16:18" x14ac:dyDescent="0.25">
      <c r="P281" s="87"/>
      <c r="Q281" s="87"/>
      <c r="R281" s="87"/>
    </row>
    <row r="282" spans="16:18" x14ac:dyDescent="0.25">
      <c r="P282" s="87"/>
      <c r="Q282" s="87"/>
      <c r="R282" s="87"/>
    </row>
    <row r="283" spans="16:18" x14ac:dyDescent="0.25">
      <c r="P283" s="87"/>
      <c r="Q283" s="87"/>
      <c r="R283" s="87"/>
    </row>
    <row r="284" spans="16:18" x14ac:dyDescent="0.25">
      <c r="P284" s="87"/>
      <c r="Q284" s="87"/>
      <c r="R284" s="87"/>
    </row>
    <row r="285" spans="16:18" x14ac:dyDescent="0.25">
      <c r="P285" s="87"/>
      <c r="Q285" s="87"/>
      <c r="R285" s="87"/>
    </row>
    <row r="286" spans="16:18" x14ac:dyDescent="0.25">
      <c r="P286" s="87"/>
      <c r="Q286" s="87"/>
      <c r="R286" s="87"/>
    </row>
    <row r="287" spans="16:18" x14ac:dyDescent="0.25">
      <c r="P287" s="87"/>
      <c r="Q287" s="87"/>
      <c r="R287" s="87"/>
    </row>
    <row r="288" spans="16:18" x14ac:dyDescent="0.25">
      <c r="P288" s="87"/>
      <c r="Q288" s="87"/>
      <c r="R288" s="87"/>
    </row>
    <row r="289" spans="16:18" x14ac:dyDescent="0.25">
      <c r="P289" s="87"/>
      <c r="Q289" s="87"/>
      <c r="R289" s="87"/>
    </row>
    <row r="290" spans="16:18" x14ac:dyDescent="0.25">
      <c r="P290" s="87"/>
      <c r="Q290" s="87"/>
      <c r="R290" s="87"/>
    </row>
    <row r="291" spans="16:18" x14ac:dyDescent="0.25">
      <c r="P291" s="87"/>
      <c r="Q291" s="87"/>
      <c r="R291" s="87"/>
    </row>
    <row r="292" spans="16:18" x14ac:dyDescent="0.25">
      <c r="P292" s="87"/>
      <c r="Q292" s="87"/>
      <c r="R292" s="87"/>
    </row>
    <row r="293" spans="16:18" x14ac:dyDescent="0.25">
      <c r="P293" s="87"/>
      <c r="Q293" s="87"/>
      <c r="R293" s="87"/>
    </row>
    <row r="294" spans="16:18" x14ac:dyDescent="0.25">
      <c r="P294" s="87"/>
      <c r="Q294" s="87"/>
      <c r="R294" s="87"/>
    </row>
    <row r="295" spans="16:18" x14ac:dyDescent="0.25">
      <c r="P295" s="87"/>
      <c r="Q295" s="87"/>
      <c r="R295" s="87"/>
    </row>
    <row r="296" spans="16:18" x14ac:dyDescent="0.25">
      <c r="P296" s="87"/>
      <c r="Q296" s="87"/>
      <c r="R296" s="87"/>
    </row>
    <row r="297" spans="16:18" x14ac:dyDescent="0.25">
      <c r="P297" s="87"/>
      <c r="Q297" s="87"/>
      <c r="R297" s="87"/>
    </row>
    <row r="298" spans="16:18" x14ac:dyDescent="0.25">
      <c r="P298" s="87"/>
      <c r="Q298" s="87"/>
      <c r="R298" s="87"/>
    </row>
    <row r="299" spans="16:18" x14ac:dyDescent="0.25">
      <c r="P299" s="87"/>
      <c r="Q299" s="87"/>
      <c r="R299" s="87"/>
    </row>
    <row r="300" spans="16:18" x14ac:dyDescent="0.25">
      <c r="P300" s="87"/>
      <c r="Q300" s="87"/>
      <c r="R300" s="87"/>
    </row>
    <row r="301" spans="16:18" x14ac:dyDescent="0.25">
      <c r="P301" s="87"/>
      <c r="Q301" s="87"/>
      <c r="R301" s="87"/>
    </row>
    <row r="302" spans="16:18" x14ac:dyDescent="0.25">
      <c r="P302" s="87"/>
      <c r="Q302" s="87"/>
      <c r="R302" s="87"/>
    </row>
    <row r="303" spans="16:18" x14ac:dyDescent="0.25">
      <c r="P303" s="87"/>
      <c r="Q303" s="87"/>
      <c r="R303" s="87"/>
    </row>
    <row r="304" spans="16:18" x14ac:dyDescent="0.25">
      <c r="P304" s="87"/>
      <c r="Q304" s="87"/>
      <c r="R304" s="87"/>
    </row>
    <row r="305" spans="16:18" x14ac:dyDescent="0.25">
      <c r="P305" s="87"/>
      <c r="Q305" s="87"/>
      <c r="R305" s="87"/>
    </row>
    <row r="306" spans="16:18" x14ac:dyDescent="0.25">
      <c r="P306" s="87"/>
      <c r="Q306" s="87"/>
      <c r="R306" s="87"/>
    </row>
    <row r="307" spans="16:18" x14ac:dyDescent="0.25">
      <c r="P307" s="87"/>
      <c r="Q307" s="87"/>
      <c r="R307" s="87"/>
    </row>
    <row r="308" spans="16:18" x14ac:dyDescent="0.25">
      <c r="P308" s="87"/>
      <c r="Q308" s="87"/>
      <c r="R308" s="87"/>
    </row>
    <row r="309" spans="16:18" x14ac:dyDescent="0.25">
      <c r="P309" s="87"/>
      <c r="Q309" s="87"/>
      <c r="R309" s="87"/>
    </row>
    <row r="310" spans="16:18" x14ac:dyDescent="0.25">
      <c r="P310" s="87"/>
      <c r="Q310" s="87"/>
      <c r="R310" s="87"/>
    </row>
    <row r="311" spans="16:18" x14ac:dyDescent="0.25">
      <c r="P311" s="87"/>
      <c r="Q311" s="87"/>
      <c r="R311" s="87"/>
    </row>
    <row r="312" spans="16:18" x14ac:dyDescent="0.25">
      <c r="P312" s="87"/>
      <c r="Q312" s="87"/>
      <c r="R312" s="87"/>
    </row>
    <row r="313" spans="16:18" x14ac:dyDescent="0.25">
      <c r="P313" s="87"/>
      <c r="Q313" s="87"/>
      <c r="R313" s="87"/>
    </row>
    <row r="314" spans="16:18" x14ac:dyDescent="0.25">
      <c r="P314" s="87"/>
      <c r="Q314" s="87"/>
      <c r="R314" s="87"/>
    </row>
    <row r="315" spans="16:18" x14ac:dyDescent="0.25">
      <c r="P315" s="87"/>
      <c r="Q315" s="87"/>
      <c r="R315" s="87"/>
    </row>
    <row r="316" spans="16:18" x14ac:dyDescent="0.25">
      <c r="P316" s="87"/>
      <c r="Q316" s="87"/>
      <c r="R316" s="87"/>
    </row>
    <row r="317" spans="16:18" x14ac:dyDescent="0.25">
      <c r="P317" s="87"/>
      <c r="Q317" s="87"/>
      <c r="R317" s="87"/>
    </row>
    <row r="318" spans="16:18" x14ac:dyDescent="0.25">
      <c r="P318" s="87"/>
      <c r="Q318" s="87"/>
      <c r="R318" s="87"/>
    </row>
    <row r="319" spans="16:18" x14ac:dyDescent="0.25">
      <c r="P319" s="87"/>
      <c r="Q319" s="87"/>
      <c r="R319" s="87"/>
    </row>
    <row r="320" spans="16:18" x14ac:dyDescent="0.25">
      <c r="P320" s="87"/>
      <c r="Q320" s="87"/>
      <c r="R320" s="87"/>
    </row>
    <row r="321" spans="16:18" x14ac:dyDescent="0.25">
      <c r="P321" s="87"/>
      <c r="Q321" s="87"/>
      <c r="R321" s="87"/>
    </row>
    <row r="322" spans="16:18" x14ac:dyDescent="0.25">
      <c r="P322" s="87"/>
      <c r="Q322" s="87"/>
      <c r="R322" s="87"/>
    </row>
    <row r="323" spans="16:18" x14ac:dyDescent="0.25">
      <c r="P323" s="87"/>
      <c r="Q323" s="87"/>
      <c r="R323" s="87"/>
    </row>
    <row r="324" spans="16:18" x14ac:dyDescent="0.25">
      <c r="P324" s="87"/>
      <c r="Q324" s="87"/>
      <c r="R324" s="87"/>
    </row>
    <row r="325" spans="16:18" x14ac:dyDescent="0.25">
      <c r="P325" s="87"/>
      <c r="Q325" s="87"/>
      <c r="R325" s="87"/>
    </row>
    <row r="326" spans="16:18" x14ac:dyDescent="0.25">
      <c r="P326" s="87"/>
      <c r="Q326" s="87"/>
      <c r="R326" s="87"/>
    </row>
    <row r="327" spans="16:18" x14ac:dyDescent="0.25">
      <c r="P327" s="87"/>
      <c r="Q327" s="87"/>
      <c r="R327" s="87"/>
    </row>
    <row r="328" spans="16:18" x14ac:dyDescent="0.25">
      <c r="P328" s="87"/>
      <c r="Q328" s="87"/>
      <c r="R328" s="87"/>
    </row>
    <row r="329" spans="16:18" x14ac:dyDescent="0.25">
      <c r="P329" s="87"/>
      <c r="Q329" s="87"/>
      <c r="R329" s="87"/>
    </row>
    <row r="330" spans="16:18" x14ac:dyDescent="0.25">
      <c r="P330" s="87"/>
      <c r="Q330" s="87"/>
      <c r="R330" s="87"/>
    </row>
    <row r="331" spans="16:18" x14ac:dyDescent="0.25">
      <c r="P331" s="87"/>
      <c r="Q331" s="87"/>
      <c r="R331" s="87"/>
    </row>
    <row r="332" spans="16:18" x14ac:dyDescent="0.25">
      <c r="P332" s="87"/>
      <c r="Q332" s="87"/>
      <c r="R332" s="87"/>
    </row>
    <row r="333" spans="16:18" x14ac:dyDescent="0.25">
      <c r="P333" s="87"/>
      <c r="Q333" s="87"/>
      <c r="R333" s="87"/>
    </row>
    <row r="334" spans="16:18" x14ac:dyDescent="0.25">
      <c r="P334" s="87"/>
      <c r="Q334" s="87"/>
      <c r="R334" s="87"/>
    </row>
    <row r="335" spans="16:18" x14ac:dyDescent="0.25">
      <c r="P335" s="87"/>
      <c r="Q335" s="87"/>
      <c r="R335" s="87"/>
    </row>
    <row r="336" spans="16:18" x14ac:dyDescent="0.25">
      <c r="P336" s="87"/>
      <c r="Q336" s="87"/>
      <c r="R336" s="87"/>
    </row>
    <row r="337" spans="16:18" x14ac:dyDescent="0.25">
      <c r="P337" s="87"/>
      <c r="Q337" s="87"/>
      <c r="R337" s="87"/>
    </row>
    <row r="338" spans="16:18" x14ac:dyDescent="0.25">
      <c r="P338" s="87"/>
      <c r="Q338" s="87"/>
      <c r="R338" s="87"/>
    </row>
    <row r="339" spans="16:18" x14ac:dyDescent="0.25">
      <c r="P339" s="87"/>
      <c r="Q339" s="87"/>
      <c r="R339" s="87"/>
    </row>
    <row r="340" spans="16:18" x14ac:dyDescent="0.25">
      <c r="P340" s="87"/>
      <c r="Q340" s="87"/>
      <c r="R340" s="87"/>
    </row>
    <row r="341" spans="16:18" x14ac:dyDescent="0.25">
      <c r="P341" s="87"/>
      <c r="Q341" s="87"/>
      <c r="R341" s="87"/>
    </row>
    <row r="342" spans="16:18" x14ac:dyDescent="0.25">
      <c r="P342" s="87"/>
      <c r="Q342" s="87"/>
      <c r="R342" s="87"/>
    </row>
    <row r="343" spans="16:18" x14ac:dyDescent="0.25">
      <c r="P343" s="87"/>
      <c r="Q343" s="87"/>
      <c r="R343" s="87"/>
    </row>
    <row r="344" spans="16:18" x14ac:dyDescent="0.25">
      <c r="P344" s="87"/>
      <c r="Q344" s="87"/>
      <c r="R344" s="87"/>
    </row>
    <row r="345" spans="16:18" x14ac:dyDescent="0.25">
      <c r="P345" s="87"/>
      <c r="Q345" s="87"/>
      <c r="R345" s="87"/>
    </row>
    <row r="346" spans="16:18" x14ac:dyDescent="0.25">
      <c r="P346" s="87"/>
      <c r="Q346" s="87"/>
      <c r="R346" s="87"/>
    </row>
    <row r="347" spans="16:18" x14ac:dyDescent="0.25">
      <c r="P347" s="87"/>
      <c r="Q347" s="87"/>
      <c r="R347" s="87"/>
    </row>
    <row r="348" spans="16:18" x14ac:dyDescent="0.25">
      <c r="P348" s="87"/>
      <c r="Q348" s="87"/>
      <c r="R348" s="87"/>
    </row>
    <row r="349" spans="16:18" x14ac:dyDescent="0.25">
      <c r="P349" s="87"/>
      <c r="Q349" s="87"/>
      <c r="R349" s="87"/>
    </row>
    <row r="350" spans="16:18" x14ac:dyDescent="0.25">
      <c r="P350" s="87"/>
      <c r="Q350" s="87"/>
      <c r="R350" s="87"/>
    </row>
    <row r="351" spans="16:18" x14ac:dyDescent="0.25">
      <c r="P351" s="87"/>
      <c r="Q351" s="87"/>
      <c r="R351" s="87"/>
    </row>
    <row r="352" spans="16:18" x14ac:dyDescent="0.25">
      <c r="P352" s="87"/>
      <c r="Q352" s="87"/>
      <c r="R352" s="87"/>
    </row>
    <row r="353" spans="16:18" x14ac:dyDescent="0.25">
      <c r="P353" s="87"/>
      <c r="Q353" s="87"/>
      <c r="R353" s="87"/>
    </row>
    <row r="354" spans="16:18" x14ac:dyDescent="0.25">
      <c r="P354" s="87"/>
      <c r="Q354" s="87"/>
      <c r="R354" s="87"/>
    </row>
    <row r="355" spans="16:18" x14ac:dyDescent="0.25">
      <c r="P355" s="87"/>
      <c r="Q355" s="87"/>
      <c r="R355" s="87"/>
    </row>
    <row r="356" spans="16:18" x14ac:dyDescent="0.25">
      <c r="P356" s="87"/>
      <c r="Q356" s="87"/>
      <c r="R356" s="87"/>
    </row>
    <row r="357" spans="16:18" x14ac:dyDescent="0.25">
      <c r="P357" s="87"/>
      <c r="Q357" s="87"/>
      <c r="R357" s="87"/>
    </row>
    <row r="358" spans="16:18" x14ac:dyDescent="0.25">
      <c r="P358" s="87"/>
      <c r="Q358" s="87"/>
      <c r="R358" s="87"/>
    </row>
    <row r="359" spans="16:18" x14ac:dyDescent="0.25">
      <c r="P359" s="87"/>
      <c r="Q359" s="87"/>
      <c r="R359" s="87"/>
    </row>
    <row r="360" spans="16:18" x14ac:dyDescent="0.25">
      <c r="P360" s="87"/>
      <c r="Q360" s="87"/>
      <c r="R360" s="87"/>
    </row>
    <row r="361" spans="16:18" x14ac:dyDescent="0.25">
      <c r="P361" s="87"/>
      <c r="Q361" s="87"/>
      <c r="R361" s="87"/>
    </row>
    <row r="362" spans="16:18" x14ac:dyDescent="0.25">
      <c r="P362" s="87"/>
      <c r="Q362" s="87"/>
      <c r="R362" s="87"/>
    </row>
    <row r="363" spans="16:18" x14ac:dyDescent="0.25">
      <c r="P363" s="87"/>
      <c r="Q363" s="87"/>
      <c r="R363" s="87"/>
    </row>
    <row r="364" spans="16:18" x14ac:dyDescent="0.25">
      <c r="P364" s="87"/>
      <c r="Q364" s="87"/>
      <c r="R364" s="87"/>
    </row>
    <row r="365" spans="16:18" x14ac:dyDescent="0.25">
      <c r="P365" s="87"/>
      <c r="Q365" s="87"/>
      <c r="R365" s="87"/>
    </row>
    <row r="366" spans="16:18" x14ac:dyDescent="0.25">
      <c r="P366" s="87"/>
      <c r="Q366" s="87"/>
      <c r="R366" s="87"/>
    </row>
    <row r="367" spans="16:18" x14ac:dyDescent="0.25">
      <c r="P367" s="87"/>
      <c r="Q367" s="87"/>
      <c r="R367" s="87"/>
    </row>
    <row r="368" spans="16:18" x14ac:dyDescent="0.25">
      <c r="P368" s="87"/>
      <c r="Q368" s="87"/>
      <c r="R368" s="87"/>
    </row>
    <row r="369" spans="16:18" x14ac:dyDescent="0.25">
      <c r="P369" s="87"/>
      <c r="Q369" s="87"/>
      <c r="R369" s="87"/>
    </row>
    <row r="370" spans="16:18" x14ac:dyDescent="0.25">
      <c r="P370" s="87"/>
      <c r="Q370" s="87"/>
      <c r="R370" s="87"/>
    </row>
    <row r="371" spans="16:18" x14ac:dyDescent="0.25">
      <c r="P371" s="87"/>
      <c r="Q371" s="87"/>
      <c r="R371" s="87"/>
    </row>
    <row r="372" spans="16:18" x14ac:dyDescent="0.25">
      <c r="P372" s="87"/>
      <c r="Q372" s="87"/>
      <c r="R372" s="87"/>
    </row>
    <row r="373" spans="16:18" x14ac:dyDescent="0.25">
      <c r="P373" s="87"/>
      <c r="Q373" s="87"/>
      <c r="R373" s="87"/>
    </row>
    <row r="374" spans="16:18" x14ac:dyDescent="0.25">
      <c r="P374" s="87"/>
      <c r="Q374" s="87"/>
      <c r="R374" s="87"/>
    </row>
    <row r="375" spans="16:18" x14ac:dyDescent="0.25">
      <c r="P375" s="87"/>
      <c r="Q375" s="87"/>
      <c r="R375" s="87"/>
    </row>
    <row r="376" spans="16:18" x14ac:dyDescent="0.25">
      <c r="P376" s="87"/>
      <c r="Q376" s="87"/>
      <c r="R376" s="87"/>
    </row>
    <row r="377" spans="16:18" x14ac:dyDescent="0.25">
      <c r="P377" s="87"/>
      <c r="Q377" s="87"/>
      <c r="R377" s="87"/>
    </row>
    <row r="378" spans="16:18" x14ac:dyDescent="0.25">
      <c r="P378" s="87"/>
      <c r="Q378" s="87"/>
      <c r="R378" s="87"/>
    </row>
    <row r="379" spans="16:18" x14ac:dyDescent="0.25">
      <c r="P379" s="87"/>
      <c r="Q379" s="87"/>
      <c r="R379" s="87"/>
    </row>
    <row r="380" spans="16:18" x14ac:dyDescent="0.25">
      <c r="P380" s="87"/>
      <c r="Q380" s="87"/>
      <c r="R380" s="87"/>
    </row>
    <row r="381" spans="16:18" x14ac:dyDescent="0.25">
      <c r="P381" s="87"/>
      <c r="Q381" s="87"/>
      <c r="R381" s="87"/>
    </row>
    <row r="382" spans="16:18" x14ac:dyDescent="0.25">
      <c r="P382" s="87"/>
      <c r="Q382" s="87"/>
      <c r="R382" s="87"/>
    </row>
    <row r="383" spans="16:18" x14ac:dyDescent="0.25">
      <c r="P383" s="87"/>
      <c r="Q383" s="87"/>
      <c r="R383" s="87"/>
    </row>
    <row r="384" spans="16:18" x14ac:dyDescent="0.25">
      <c r="P384" s="87"/>
      <c r="Q384" s="87"/>
      <c r="R384" s="87"/>
    </row>
    <row r="385" spans="16:18" x14ac:dyDescent="0.25">
      <c r="P385" s="87"/>
      <c r="Q385" s="87"/>
      <c r="R385" s="87"/>
    </row>
    <row r="386" spans="16:18" x14ac:dyDescent="0.25">
      <c r="P386" s="87"/>
      <c r="Q386" s="87"/>
      <c r="R386" s="87"/>
    </row>
    <row r="387" spans="16:18" x14ac:dyDescent="0.25">
      <c r="P387" s="87"/>
      <c r="Q387" s="87"/>
      <c r="R387" s="87"/>
    </row>
    <row r="388" spans="16:18" x14ac:dyDescent="0.25">
      <c r="P388" s="87"/>
      <c r="Q388" s="87"/>
      <c r="R388" s="87"/>
    </row>
    <row r="389" spans="16:18" x14ac:dyDescent="0.25">
      <c r="P389" s="87"/>
      <c r="Q389" s="87"/>
      <c r="R389" s="87"/>
    </row>
    <row r="390" spans="16:18" x14ac:dyDescent="0.25">
      <c r="P390" s="87"/>
      <c r="Q390" s="87"/>
      <c r="R390" s="87"/>
    </row>
    <row r="391" spans="16:18" x14ac:dyDescent="0.25">
      <c r="P391" s="87"/>
      <c r="Q391" s="87"/>
      <c r="R391" s="87"/>
    </row>
    <row r="392" spans="16:18" x14ac:dyDescent="0.25">
      <c r="P392" s="87"/>
      <c r="Q392" s="87"/>
      <c r="R392" s="87"/>
    </row>
    <row r="393" spans="16:18" x14ac:dyDescent="0.25">
      <c r="P393" s="87"/>
      <c r="Q393" s="87"/>
      <c r="R393" s="87"/>
    </row>
    <row r="394" spans="16:18" x14ac:dyDescent="0.25">
      <c r="P394" s="87"/>
      <c r="Q394" s="87"/>
      <c r="R394" s="87"/>
    </row>
    <row r="395" spans="16:18" x14ac:dyDescent="0.25">
      <c r="P395" s="87"/>
      <c r="Q395" s="87"/>
      <c r="R395" s="87"/>
    </row>
    <row r="396" spans="16:18" x14ac:dyDescent="0.25">
      <c r="P396" s="87"/>
      <c r="Q396" s="87"/>
      <c r="R396" s="87"/>
    </row>
    <row r="397" spans="16:18" x14ac:dyDescent="0.25">
      <c r="P397" s="87"/>
      <c r="Q397" s="87"/>
      <c r="R397" s="87"/>
    </row>
    <row r="398" spans="16:18" x14ac:dyDescent="0.25">
      <c r="P398" s="87"/>
      <c r="Q398" s="87"/>
      <c r="R398" s="87"/>
    </row>
    <row r="399" spans="16:18" x14ac:dyDescent="0.25">
      <c r="P399" s="87"/>
      <c r="Q399" s="87"/>
      <c r="R399" s="87"/>
    </row>
    <row r="400" spans="16:18" x14ac:dyDescent="0.25">
      <c r="P400" s="87"/>
      <c r="Q400" s="87"/>
      <c r="R400" s="87"/>
    </row>
    <row r="401" spans="16:18" x14ac:dyDescent="0.25">
      <c r="P401" s="87"/>
      <c r="Q401" s="87"/>
      <c r="R401" s="87"/>
    </row>
    <row r="402" spans="16:18" x14ac:dyDescent="0.25">
      <c r="P402" s="87"/>
      <c r="Q402" s="87"/>
      <c r="R402" s="87"/>
    </row>
    <row r="403" spans="16:18" x14ac:dyDescent="0.25">
      <c r="P403" s="87"/>
      <c r="Q403" s="87"/>
      <c r="R403" s="87"/>
    </row>
    <row r="404" spans="16:18" x14ac:dyDescent="0.25">
      <c r="P404" s="87"/>
      <c r="Q404" s="87"/>
      <c r="R404" s="87"/>
    </row>
    <row r="405" spans="16:18" x14ac:dyDescent="0.25">
      <c r="P405" s="87"/>
      <c r="Q405" s="87"/>
      <c r="R405" s="87"/>
    </row>
    <row r="406" spans="16:18" x14ac:dyDescent="0.25">
      <c r="P406" s="87"/>
      <c r="Q406" s="87"/>
      <c r="R406" s="87"/>
    </row>
    <row r="407" spans="16:18" x14ac:dyDescent="0.25">
      <c r="P407" s="87"/>
      <c r="Q407" s="87"/>
      <c r="R407" s="87"/>
    </row>
    <row r="408" spans="16:18" x14ac:dyDescent="0.25">
      <c r="P408" s="87"/>
      <c r="Q408" s="87"/>
      <c r="R408" s="87"/>
    </row>
    <row r="409" spans="16:18" x14ac:dyDescent="0.25">
      <c r="P409" s="87"/>
      <c r="Q409" s="87"/>
      <c r="R409" s="87"/>
    </row>
    <row r="410" spans="16:18" x14ac:dyDescent="0.25">
      <c r="P410" s="87"/>
      <c r="Q410" s="87"/>
      <c r="R410" s="87"/>
    </row>
    <row r="411" spans="16:18" x14ac:dyDescent="0.25">
      <c r="P411" s="87"/>
      <c r="Q411" s="87"/>
      <c r="R411" s="87"/>
    </row>
    <row r="412" spans="16:18" x14ac:dyDescent="0.25">
      <c r="P412" s="87"/>
      <c r="Q412" s="87"/>
      <c r="R412" s="87"/>
    </row>
    <row r="413" spans="16:18" x14ac:dyDescent="0.25">
      <c r="P413" s="87"/>
      <c r="Q413" s="87"/>
      <c r="R413" s="87"/>
    </row>
    <row r="414" spans="16:18" x14ac:dyDescent="0.25">
      <c r="P414" s="87"/>
      <c r="Q414" s="87"/>
      <c r="R414" s="87"/>
    </row>
    <row r="415" spans="16:18" x14ac:dyDescent="0.25">
      <c r="P415" s="87"/>
      <c r="Q415" s="87"/>
      <c r="R415" s="87"/>
    </row>
    <row r="416" spans="16:18" x14ac:dyDescent="0.25">
      <c r="P416" s="87"/>
      <c r="Q416" s="87"/>
      <c r="R416" s="87"/>
    </row>
    <row r="417" spans="16:18" x14ac:dyDescent="0.25">
      <c r="P417" s="87"/>
      <c r="Q417" s="87"/>
      <c r="R417" s="87"/>
    </row>
    <row r="418" spans="16:18" x14ac:dyDescent="0.25">
      <c r="P418" s="87"/>
      <c r="Q418" s="87"/>
      <c r="R418" s="87"/>
    </row>
    <row r="419" spans="16:18" x14ac:dyDescent="0.25">
      <c r="P419" s="87"/>
      <c r="Q419" s="87"/>
      <c r="R419" s="87"/>
    </row>
    <row r="420" spans="16:18" x14ac:dyDescent="0.25">
      <c r="P420" s="87"/>
      <c r="Q420" s="87"/>
      <c r="R420" s="87"/>
    </row>
    <row r="421" spans="16:18" x14ac:dyDescent="0.25">
      <c r="P421" s="87"/>
      <c r="Q421" s="87"/>
      <c r="R421" s="87"/>
    </row>
    <row r="422" spans="16:18" x14ac:dyDescent="0.25">
      <c r="P422" s="87"/>
      <c r="Q422" s="87"/>
      <c r="R422" s="87"/>
    </row>
    <row r="423" spans="16:18" x14ac:dyDescent="0.25">
      <c r="P423" s="87"/>
      <c r="Q423" s="87"/>
      <c r="R423" s="87"/>
    </row>
    <row r="424" spans="16:18" x14ac:dyDescent="0.25">
      <c r="P424" s="87"/>
      <c r="Q424" s="87"/>
      <c r="R424" s="87"/>
    </row>
    <row r="425" spans="16:18" x14ac:dyDescent="0.25">
      <c r="P425" s="87"/>
      <c r="Q425" s="87"/>
      <c r="R425" s="87"/>
    </row>
    <row r="426" spans="16:18" x14ac:dyDescent="0.25">
      <c r="P426" s="87"/>
      <c r="Q426" s="87"/>
      <c r="R426" s="87"/>
    </row>
    <row r="427" spans="16:18" x14ac:dyDescent="0.25">
      <c r="P427" s="87"/>
      <c r="Q427" s="87"/>
      <c r="R427" s="87"/>
    </row>
    <row r="428" spans="16:18" x14ac:dyDescent="0.25">
      <c r="P428" s="87"/>
      <c r="Q428" s="87"/>
      <c r="R428" s="87"/>
    </row>
    <row r="429" spans="16:18" x14ac:dyDescent="0.25">
      <c r="P429" s="87"/>
      <c r="Q429" s="87"/>
      <c r="R429" s="87"/>
    </row>
    <row r="430" spans="16:18" x14ac:dyDescent="0.25">
      <c r="P430" s="87"/>
      <c r="Q430" s="87"/>
      <c r="R430" s="87"/>
    </row>
    <row r="431" spans="16:18" x14ac:dyDescent="0.25">
      <c r="P431" s="87"/>
      <c r="Q431" s="87"/>
      <c r="R431" s="87"/>
    </row>
    <row r="432" spans="16:18" x14ac:dyDescent="0.25">
      <c r="P432" s="87"/>
      <c r="Q432" s="87"/>
      <c r="R432" s="87"/>
    </row>
    <row r="433" spans="16:18" x14ac:dyDescent="0.25">
      <c r="P433" s="87"/>
      <c r="Q433" s="87"/>
      <c r="R433" s="87"/>
    </row>
    <row r="434" spans="16:18" x14ac:dyDescent="0.25">
      <c r="P434" s="87"/>
      <c r="Q434" s="87"/>
      <c r="R434" s="87"/>
    </row>
    <row r="435" spans="16:18" x14ac:dyDescent="0.25">
      <c r="P435" s="87"/>
      <c r="Q435" s="87"/>
      <c r="R435" s="87"/>
    </row>
    <row r="436" spans="16:18" x14ac:dyDescent="0.25">
      <c r="P436" s="87"/>
      <c r="Q436" s="87"/>
      <c r="R436" s="87"/>
    </row>
    <row r="437" spans="16:18" x14ac:dyDescent="0.25">
      <c r="P437" s="87"/>
      <c r="Q437" s="87"/>
      <c r="R437" s="87"/>
    </row>
    <row r="438" spans="16:18" x14ac:dyDescent="0.25">
      <c r="P438" s="87"/>
      <c r="Q438" s="87"/>
      <c r="R438" s="87"/>
    </row>
    <row r="439" spans="16:18" x14ac:dyDescent="0.25">
      <c r="P439" s="87"/>
      <c r="Q439" s="87"/>
      <c r="R439" s="87"/>
    </row>
    <row r="440" spans="16:18" x14ac:dyDescent="0.25">
      <c r="P440" s="87"/>
      <c r="Q440" s="87"/>
      <c r="R440" s="87"/>
    </row>
    <row r="441" spans="16:18" x14ac:dyDescent="0.25">
      <c r="P441" s="87"/>
      <c r="Q441" s="87"/>
      <c r="R441" s="87"/>
    </row>
    <row r="442" spans="16:18" x14ac:dyDescent="0.25">
      <c r="P442" s="87"/>
      <c r="Q442" s="87"/>
      <c r="R442" s="87"/>
    </row>
    <row r="443" spans="16:18" x14ac:dyDescent="0.25">
      <c r="P443" s="87"/>
      <c r="Q443" s="87"/>
      <c r="R443" s="87"/>
    </row>
    <row r="444" spans="16:18" x14ac:dyDescent="0.25">
      <c r="P444" s="87"/>
      <c r="Q444" s="87"/>
      <c r="R444" s="87"/>
    </row>
    <row r="445" spans="16:18" x14ac:dyDescent="0.25">
      <c r="P445" s="87"/>
      <c r="Q445" s="87"/>
      <c r="R445" s="87"/>
    </row>
    <row r="446" spans="16:18" x14ac:dyDescent="0.25">
      <c r="P446" s="87"/>
      <c r="Q446" s="87"/>
      <c r="R446" s="87"/>
    </row>
    <row r="447" spans="16:18" x14ac:dyDescent="0.25">
      <c r="P447" s="87"/>
      <c r="Q447" s="87"/>
      <c r="R447" s="87"/>
    </row>
    <row r="448" spans="16:18" x14ac:dyDescent="0.25">
      <c r="P448" s="87"/>
      <c r="Q448" s="87"/>
      <c r="R448" s="87"/>
    </row>
    <row r="449" spans="16:18" x14ac:dyDescent="0.25">
      <c r="P449" s="87"/>
      <c r="Q449" s="87"/>
      <c r="R449" s="87"/>
    </row>
    <row r="450" spans="16:18" x14ac:dyDescent="0.25">
      <c r="P450" s="87"/>
      <c r="Q450" s="87"/>
      <c r="R450" s="87"/>
    </row>
    <row r="451" spans="16:18" x14ac:dyDescent="0.25">
      <c r="P451" s="87"/>
      <c r="Q451" s="87"/>
      <c r="R451" s="87"/>
    </row>
    <row r="452" spans="16:18" x14ac:dyDescent="0.25">
      <c r="P452" s="87"/>
      <c r="Q452" s="87"/>
      <c r="R452" s="87"/>
    </row>
    <row r="453" spans="16:18" x14ac:dyDescent="0.25">
      <c r="P453" s="87"/>
      <c r="Q453" s="87"/>
      <c r="R453" s="87"/>
    </row>
    <row r="454" spans="16:18" x14ac:dyDescent="0.25">
      <c r="P454" s="87"/>
      <c r="Q454" s="87"/>
      <c r="R454" s="87"/>
    </row>
    <row r="455" spans="16:18" x14ac:dyDescent="0.25">
      <c r="P455" s="87"/>
      <c r="Q455" s="87"/>
      <c r="R455" s="87"/>
    </row>
    <row r="456" spans="16:18" x14ac:dyDescent="0.25">
      <c r="P456" s="87"/>
      <c r="Q456" s="87"/>
      <c r="R456" s="87"/>
    </row>
    <row r="457" spans="16:18" x14ac:dyDescent="0.25">
      <c r="P457" s="87"/>
      <c r="Q457" s="87"/>
      <c r="R457" s="87"/>
    </row>
    <row r="458" spans="16:18" x14ac:dyDescent="0.25">
      <c r="P458" s="87"/>
      <c r="Q458" s="87"/>
      <c r="R458" s="87"/>
    </row>
    <row r="459" spans="16:18" x14ac:dyDescent="0.25">
      <c r="P459" s="87"/>
      <c r="Q459" s="87"/>
      <c r="R459" s="87"/>
    </row>
    <row r="460" spans="16:18" x14ac:dyDescent="0.25">
      <c r="P460" s="87"/>
      <c r="Q460" s="87"/>
      <c r="R460" s="87"/>
    </row>
    <row r="461" spans="16:18" x14ac:dyDescent="0.25">
      <c r="P461" s="87"/>
      <c r="Q461" s="87"/>
      <c r="R461" s="87"/>
    </row>
    <row r="462" spans="16:18" x14ac:dyDescent="0.25">
      <c r="P462" s="87"/>
      <c r="Q462" s="87"/>
      <c r="R462" s="87"/>
    </row>
    <row r="463" spans="16:18" x14ac:dyDescent="0.25">
      <c r="P463" s="87"/>
      <c r="Q463" s="87"/>
      <c r="R463" s="87"/>
    </row>
    <row r="464" spans="16:18" x14ac:dyDescent="0.25">
      <c r="P464" s="87"/>
      <c r="Q464" s="87"/>
      <c r="R464" s="87"/>
    </row>
    <row r="465" spans="16:18" x14ac:dyDescent="0.25">
      <c r="P465" s="87"/>
      <c r="Q465" s="87"/>
      <c r="R465" s="87"/>
    </row>
    <row r="466" spans="16:18" x14ac:dyDescent="0.25">
      <c r="P466" s="87"/>
      <c r="Q466" s="87"/>
      <c r="R466" s="87"/>
    </row>
    <row r="467" spans="16:18" x14ac:dyDescent="0.25">
      <c r="P467" s="87"/>
      <c r="Q467" s="87"/>
      <c r="R467" s="87"/>
    </row>
    <row r="468" spans="16:18" x14ac:dyDescent="0.25">
      <c r="P468" s="87"/>
      <c r="Q468" s="87"/>
      <c r="R468" s="87"/>
    </row>
    <row r="469" spans="16:18" x14ac:dyDescent="0.25">
      <c r="P469" s="87"/>
      <c r="Q469" s="87"/>
      <c r="R469" s="87"/>
    </row>
    <row r="470" spans="16:18" x14ac:dyDescent="0.25">
      <c r="P470" s="87"/>
      <c r="Q470" s="87"/>
      <c r="R470" s="87"/>
    </row>
    <row r="471" spans="16:18" x14ac:dyDescent="0.25">
      <c r="P471" s="87"/>
      <c r="Q471" s="87"/>
      <c r="R471" s="87"/>
    </row>
    <row r="472" spans="16:18" x14ac:dyDescent="0.25">
      <c r="P472" s="87"/>
      <c r="Q472" s="87"/>
      <c r="R472" s="87"/>
    </row>
    <row r="473" spans="16:18" x14ac:dyDescent="0.25">
      <c r="P473" s="87"/>
      <c r="Q473" s="87"/>
      <c r="R473" s="87"/>
    </row>
    <row r="474" spans="16:18" x14ac:dyDescent="0.25">
      <c r="P474" s="87"/>
      <c r="Q474" s="87"/>
      <c r="R474" s="87"/>
    </row>
    <row r="475" spans="16:18" x14ac:dyDescent="0.25">
      <c r="P475" s="87"/>
      <c r="Q475" s="87"/>
      <c r="R475" s="87"/>
    </row>
    <row r="476" spans="16:18" x14ac:dyDescent="0.25">
      <c r="P476" s="87"/>
      <c r="Q476" s="87"/>
      <c r="R476" s="87"/>
    </row>
    <row r="477" spans="16:18" x14ac:dyDescent="0.25">
      <c r="P477" s="87"/>
      <c r="Q477" s="87"/>
      <c r="R477" s="87"/>
    </row>
    <row r="478" spans="16:18" x14ac:dyDescent="0.25">
      <c r="P478" s="87"/>
      <c r="Q478" s="87"/>
      <c r="R478" s="87"/>
    </row>
    <row r="479" spans="16:18" x14ac:dyDescent="0.25">
      <c r="P479" s="87"/>
      <c r="Q479" s="87"/>
      <c r="R479" s="87"/>
    </row>
    <row r="480" spans="16:18" x14ac:dyDescent="0.25">
      <c r="P480" s="87"/>
      <c r="Q480" s="87"/>
      <c r="R480" s="87"/>
    </row>
    <row r="481" spans="16:18" x14ac:dyDescent="0.25">
      <c r="P481" s="87"/>
      <c r="Q481" s="87"/>
      <c r="R481" s="87"/>
    </row>
    <row r="482" spans="16:18" x14ac:dyDescent="0.25">
      <c r="P482" s="87"/>
      <c r="Q482" s="87"/>
      <c r="R482" s="87"/>
    </row>
    <row r="483" spans="16:18" x14ac:dyDescent="0.25">
      <c r="P483" s="87"/>
      <c r="Q483" s="87"/>
      <c r="R483" s="87"/>
    </row>
    <row r="484" spans="16:18" x14ac:dyDescent="0.25">
      <c r="P484" s="87"/>
      <c r="Q484" s="87"/>
      <c r="R484" s="87"/>
    </row>
    <row r="485" spans="16:18" x14ac:dyDescent="0.25">
      <c r="P485" s="87"/>
      <c r="Q485" s="87"/>
      <c r="R485" s="87"/>
    </row>
    <row r="486" spans="16:18" x14ac:dyDescent="0.25">
      <c r="P486" s="87"/>
      <c r="Q486" s="87"/>
      <c r="R486" s="87"/>
    </row>
    <row r="487" spans="16:18" x14ac:dyDescent="0.25">
      <c r="P487" s="87"/>
      <c r="Q487" s="87"/>
      <c r="R487" s="87"/>
    </row>
    <row r="488" spans="16:18" x14ac:dyDescent="0.25">
      <c r="P488" s="87"/>
      <c r="Q488" s="87"/>
      <c r="R488" s="87"/>
    </row>
    <row r="489" spans="16:18" x14ac:dyDescent="0.25">
      <c r="P489" s="87"/>
      <c r="Q489" s="87"/>
      <c r="R489" s="87"/>
    </row>
    <row r="490" spans="16:18" x14ac:dyDescent="0.25">
      <c r="P490" s="87"/>
      <c r="Q490" s="87"/>
      <c r="R490" s="87"/>
    </row>
    <row r="491" spans="16:18" x14ac:dyDescent="0.25">
      <c r="P491" s="87"/>
      <c r="Q491" s="87"/>
      <c r="R491" s="87"/>
    </row>
    <row r="492" spans="16:18" x14ac:dyDescent="0.25">
      <c r="P492" s="87"/>
      <c r="Q492" s="87"/>
      <c r="R492" s="87"/>
    </row>
    <row r="493" spans="16:18" x14ac:dyDescent="0.25">
      <c r="P493" s="87"/>
      <c r="Q493" s="87"/>
      <c r="R493" s="87"/>
    </row>
    <row r="494" spans="16:18" x14ac:dyDescent="0.25">
      <c r="P494" s="87"/>
      <c r="Q494" s="87"/>
      <c r="R494" s="87"/>
    </row>
    <row r="495" spans="16:18" x14ac:dyDescent="0.25">
      <c r="P495" s="87"/>
      <c r="Q495" s="87"/>
      <c r="R495" s="87"/>
    </row>
    <row r="496" spans="16:18" x14ac:dyDescent="0.25">
      <c r="P496" s="87"/>
      <c r="Q496" s="87"/>
      <c r="R496" s="87"/>
    </row>
    <row r="497" spans="16:18" x14ac:dyDescent="0.25">
      <c r="P497" s="87"/>
      <c r="Q497" s="87"/>
      <c r="R497" s="87"/>
    </row>
    <row r="498" spans="16:18" x14ac:dyDescent="0.25">
      <c r="P498" s="87"/>
      <c r="Q498" s="87"/>
      <c r="R498" s="87"/>
    </row>
    <row r="499" spans="16:18" x14ac:dyDescent="0.25">
      <c r="P499" s="87"/>
      <c r="Q499" s="87"/>
      <c r="R499" s="87"/>
    </row>
    <row r="500" spans="16:18" x14ac:dyDescent="0.25">
      <c r="P500" s="87"/>
      <c r="Q500" s="87"/>
      <c r="R500" s="87"/>
    </row>
    <row r="501" spans="16:18" x14ac:dyDescent="0.25">
      <c r="P501" s="87"/>
      <c r="Q501" s="87"/>
      <c r="R501" s="87"/>
    </row>
    <row r="502" spans="16:18" x14ac:dyDescent="0.25">
      <c r="P502" s="87"/>
      <c r="Q502" s="87"/>
      <c r="R502" s="87"/>
    </row>
    <row r="503" spans="16:18" x14ac:dyDescent="0.25">
      <c r="P503" s="87"/>
      <c r="Q503" s="87"/>
      <c r="R503" s="87"/>
    </row>
    <row r="504" spans="16:18" x14ac:dyDescent="0.25">
      <c r="P504" s="87"/>
      <c r="Q504" s="87"/>
      <c r="R504" s="87"/>
    </row>
    <row r="505" spans="16:18" x14ac:dyDescent="0.25">
      <c r="P505" s="87"/>
      <c r="Q505" s="87"/>
      <c r="R505" s="87"/>
    </row>
    <row r="506" spans="16:18" x14ac:dyDescent="0.25">
      <c r="P506" s="87"/>
      <c r="Q506" s="87"/>
      <c r="R506" s="87"/>
    </row>
    <row r="507" spans="16:18" x14ac:dyDescent="0.25">
      <c r="P507" s="87"/>
      <c r="Q507" s="87"/>
      <c r="R507" s="87"/>
    </row>
    <row r="508" spans="16:18" x14ac:dyDescent="0.25">
      <c r="P508" s="87"/>
      <c r="Q508" s="87"/>
      <c r="R508" s="87"/>
    </row>
    <row r="509" spans="16:18" x14ac:dyDescent="0.25">
      <c r="P509" s="87"/>
      <c r="Q509" s="87"/>
      <c r="R509" s="87"/>
    </row>
    <row r="510" spans="16:18" x14ac:dyDescent="0.25">
      <c r="P510" s="87"/>
      <c r="Q510" s="87"/>
      <c r="R510" s="87"/>
    </row>
    <row r="511" spans="16:18" x14ac:dyDescent="0.25">
      <c r="P511" s="87"/>
      <c r="Q511" s="87"/>
      <c r="R511" s="87"/>
    </row>
    <row r="512" spans="16:18" x14ac:dyDescent="0.25">
      <c r="P512" s="87"/>
      <c r="Q512" s="87"/>
      <c r="R512" s="87"/>
    </row>
    <row r="513" spans="16:18" x14ac:dyDescent="0.25">
      <c r="P513" s="87"/>
      <c r="Q513" s="87"/>
      <c r="R513" s="87"/>
    </row>
    <row r="514" spans="16:18" x14ac:dyDescent="0.25">
      <c r="P514" s="87"/>
      <c r="Q514" s="87"/>
      <c r="R514" s="87"/>
    </row>
    <row r="515" spans="16:18" x14ac:dyDescent="0.25">
      <c r="P515" s="87"/>
      <c r="Q515" s="87"/>
      <c r="R515" s="87"/>
    </row>
    <row r="516" spans="16:18" x14ac:dyDescent="0.25">
      <c r="P516" s="87"/>
      <c r="Q516" s="87"/>
      <c r="R516" s="87"/>
    </row>
    <row r="517" spans="16:18" x14ac:dyDescent="0.25">
      <c r="P517" s="87"/>
      <c r="Q517" s="87"/>
      <c r="R517" s="87"/>
    </row>
    <row r="518" spans="16:18" x14ac:dyDescent="0.25">
      <c r="P518" s="87"/>
      <c r="Q518" s="87"/>
      <c r="R518" s="87"/>
    </row>
    <row r="519" spans="16:18" x14ac:dyDescent="0.25">
      <c r="P519" s="87"/>
      <c r="Q519" s="87"/>
      <c r="R519" s="87"/>
    </row>
    <row r="520" spans="16:18" x14ac:dyDescent="0.25">
      <c r="P520" s="87"/>
      <c r="Q520" s="87"/>
      <c r="R520" s="87"/>
    </row>
    <row r="521" spans="16:18" x14ac:dyDescent="0.25">
      <c r="P521" s="87"/>
      <c r="Q521" s="87"/>
      <c r="R521" s="87"/>
    </row>
    <row r="522" spans="16:18" x14ac:dyDescent="0.25">
      <c r="P522" s="87"/>
      <c r="Q522" s="87"/>
      <c r="R522" s="87"/>
    </row>
    <row r="523" spans="16:18" x14ac:dyDescent="0.25">
      <c r="P523" s="87"/>
      <c r="Q523" s="87"/>
      <c r="R523" s="87"/>
    </row>
    <row r="524" spans="16:18" x14ac:dyDescent="0.25">
      <c r="P524" s="87"/>
      <c r="Q524" s="87"/>
      <c r="R524" s="87"/>
    </row>
    <row r="525" spans="16:18" x14ac:dyDescent="0.25">
      <c r="P525" s="87"/>
      <c r="Q525" s="87"/>
      <c r="R525" s="87"/>
    </row>
    <row r="526" spans="16:18" x14ac:dyDescent="0.25">
      <c r="P526" s="87"/>
      <c r="Q526" s="87"/>
      <c r="R526" s="87"/>
    </row>
    <row r="527" spans="16:18" x14ac:dyDescent="0.25">
      <c r="P527" s="87"/>
      <c r="Q527" s="87"/>
      <c r="R527" s="87"/>
    </row>
    <row r="528" spans="16:18" x14ac:dyDescent="0.25">
      <c r="P528" s="87"/>
      <c r="Q528" s="87"/>
      <c r="R528" s="87"/>
    </row>
    <row r="529" spans="16:18" x14ac:dyDescent="0.25">
      <c r="P529" s="87"/>
      <c r="Q529" s="87"/>
      <c r="R529" s="87"/>
    </row>
    <row r="530" spans="16:18" x14ac:dyDescent="0.25">
      <c r="P530" s="87"/>
      <c r="Q530" s="87"/>
      <c r="R530" s="87"/>
    </row>
    <row r="531" spans="16:18" x14ac:dyDescent="0.25">
      <c r="P531" s="87"/>
      <c r="Q531" s="87"/>
      <c r="R531" s="87"/>
    </row>
    <row r="532" spans="16:18" x14ac:dyDescent="0.25">
      <c r="P532" s="87"/>
      <c r="Q532" s="87"/>
      <c r="R532" s="87"/>
    </row>
    <row r="533" spans="16:18" x14ac:dyDescent="0.25">
      <c r="P533" s="87"/>
      <c r="Q533" s="87"/>
      <c r="R533" s="87"/>
    </row>
    <row r="534" spans="16:18" x14ac:dyDescent="0.25">
      <c r="P534" s="87"/>
      <c r="Q534" s="87"/>
      <c r="R534" s="87"/>
    </row>
    <row r="535" spans="16:18" x14ac:dyDescent="0.25">
      <c r="P535" s="87"/>
      <c r="Q535" s="87"/>
      <c r="R535" s="87"/>
    </row>
    <row r="536" spans="16:18" x14ac:dyDescent="0.25">
      <c r="P536" s="87"/>
      <c r="Q536" s="87"/>
      <c r="R536" s="87"/>
    </row>
    <row r="537" spans="16:18" x14ac:dyDescent="0.25">
      <c r="P537" s="87"/>
      <c r="Q537" s="87"/>
      <c r="R537" s="87"/>
    </row>
    <row r="538" spans="16:18" x14ac:dyDescent="0.25">
      <c r="P538" s="87"/>
      <c r="Q538" s="87"/>
      <c r="R538" s="87"/>
    </row>
    <row r="539" spans="16:18" x14ac:dyDescent="0.25">
      <c r="P539" s="87"/>
      <c r="Q539" s="87"/>
      <c r="R539" s="87"/>
    </row>
    <row r="540" spans="16:18" x14ac:dyDescent="0.25">
      <c r="P540" s="87"/>
      <c r="Q540" s="87"/>
      <c r="R540" s="87"/>
    </row>
    <row r="541" spans="16:18" x14ac:dyDescent="0.25">
      <c r="P541" s="87"/>
      <c r="Q541" s="87"/>
      <c r="R541" s="87"/>
    </row>
    <row r="542" spans="16:18" x14ac:dyDescent="0.25">
      <c r="P542" s="87"/>
      <c r="Q542" s="87"/>
      <c r="R542" s="87"/>
    </row>
    <row r="543" spans="16:18" x14ac:dyDescent="0.25">
      <c r="P543" s="87"/>
      <c r="Q543" s="87"/>
      <c r="R543" s="87"/>
    </row>
    <row r="544" spans="16:18" x14ac:dyDescent="0.25">
      <c r="P544" s="87"/>
      <c r="Q544" s="87"/>
      <c r="R544" s="87"/>
    </row>
    <row r="545" spans="16:18" x14ac:dyDescent="0.25">
      <c r="P545" s="87"/>
      <c r="Q545" s="87"/>
      <c r="R545" s="87"/>
    </row>
    <row r="546" spans="16:18" x14ac:dyDescent="0.25">
      <c r="P546" s="87"/>
      <c r="Q546" s="87"/>
      <c r="R546" s="87"/>
    </row>
    <row r="547" spans="16:18" x14ac:dyDescent="0.25">
      <c r="P547" s="87"/>
      <c r="Q547" s="87"/>
      <c r="R547" s="87"/>
    </row>
    <row r="548" spans="16:18" x14ac:dyDescent="0.25">
      <c r="P548" s="87"/>
      <c r="Q548" s="87"/>
      <c r="R548" s="87"/>
    </row>
    <row r="549" spans="16:18" x14ac:dyDescent="0.25">
      <c r="P549" s="87"/>
      <c r="Q549" s="87"/>
      <c r="R549" s="87"/>
    </row>
    <row r="550" spans="16:18" x14ac:dyDescent="0.25">
      <c r="P550" s="87"/>
      <c r="Q550" s="87"/>
      <c r="R550" s="87"/>
    </row>
    <row r="551" spans="16:18" x14ac:dyDescent="0.25">
      <c r="P551" s="87"/>
      <c r="Q551" s="87"/>
      <c r="R551" s="87"/>
    </row>
    <row r="552" spans="16:18" x14ac:dyDescent="0.25">
      <c r="P552" s="87"/>
      <c r="Q552" s="87"/>
      <c r="R552" s="87"/>
    </row>
    <row r="553" spans="16:18" x14ac:dyDescent="0.25">
      <c r="P553" s="87"/>
      <c r="Q553" s="87"/>
      <c r="R553" s="87"/>
    </row>
    <row r="554" spans="16:18" x14ac:dyDescent="0.25">
      <c r="P554" s="87"/>
      <c r="Q554" s="87"/>
      <c r="R554" s="87"/>
    </row>
    <row r="555" spans="16:18" x14ac:dyDescent="0.25">
      <c r="P555" s="87"/>
      <c r="Q555" s="87"/>
      <c r="R555" s="87"/>
    </row>
    <row r="556" spans="16:18" x14ac:dyDescent="0.25">
      <c r="P556" s="87"/>
      <c r="Q556" s="87"/>
      <c r="R556" s="87"/>
    </row>
    <row r="557" spans="16:18" x14ac:dyDescent="0.25">
      <c r="P557" s="87"/>
      <c r="Q557" s="87"/>
      <c r="R557" s="87"/>
    </row>
    <row r="558" spans="16:18" x14ac:dyDescent="0.25">
      <c r="P558" s="87"/>
      <c r="Q558" s="87"/>
      <c r="R558" s="87"/>
    </row>
    <row r="559" spans="16:18" x14ac:dyDescent="0.25">
      <c r="P559" s="87"/>
      <c r="Q559" s="87"/>
      <c r="R559" s="87"/>
    </row>
    <row r="560" spans="16:18" x14ac:dyDescent="0.25">
      <c r="P560" s="87"/>
      <c r="Q560" s="87"/>
      <c r="R560" s="87"/>
    </row>
    <row r="561" spans="16:18" x14ac:dyDescent="0.25">
      <c r="P561" s="87"/>
      <c r="Q561" s="87"/>
      <c r="R561" s="87"/>
    </row>
    <row r="562" spans="16:18" x14ac:dyDescent="0.25">
      <c r="P562" s="87"/>
      <c r="Q562" s="87"/>
      <c r="R562" s="87"/>
    </row>
    <row r="563" spans="16:18" x14ac:dyDescent="0.25">
      <c r="P563" s="87"/>
      <c r="Q563" s="87"/>
      <c r="R563" s="87"/>
    </row>
    <row r="564" spans="16:18" x14ac:dyDescent="0.25">
      <c r="P564" s="87"/>
      <c r="Q564" s="87"/>
      <c r="R564" s="87"/>
    </row>
    <row r="565" spans="16:18" x14ac:dyDescent="0.25">
      <c r="P565" s="87"/>
      <c r="Q565" s="87"/>
      <c r="R565" s="87"/>
    </row>
    <row r="566" spans="16:18" x14ac:dyDescent="0.25">
      <c r="P566" s="87"/>
      <c r="Q566" s="87"/>
      <c r="R566" s="87"/>
    </row>
    <row r="567" spans="16:18" x14ac:dyDescent="0.25">
      <c r="P567" s="87"/>
      <c r="Q567" s="87"/>
      <c r="R567" s="87"/>
    </row>
    <row r="568" spans="16:18" x14ac:dyDescent="0.25">
      <c r="P568" s="87"/>
      <c r="Q568" s="87"/>
      <c r="R568" s="87"/>
    </row>
    <row r="569" spans="16:18" x14ac:dyDescent="0.25">
      <c r="P569" s="87"/>
      <c r="Q569" s="87"/>
      <c r="R569" s="87"/>
    </row>
    <row r="570" spans="16:18" x14ac:dyDescent="0.25">
      <c r="P570" s="87"/>
      <c r="Q570" s="87"/>
      <c r="R570" s="87"/>
    </row>
    <row r="571" spans="16:18" x14ac:dyDescent="0.25">
      <c r="P571" s="87"/>
      <c r="Q571" s="87"/>
      <c r="R571" s="87"/>
    </row>
    <row r="572" spans="16:18" x14ac:dyDescent="0.25">
      <c r="P572" s="87"/>
      <c r="Q572" s="87"/>
      <c r="R572" s="87"/>
    </row>
    <row r="573" spans="16:18" x14ac:dyDescent="0.25">
      <c r="P573" s="87"/>
      <c r="Q573" s="87"/>
      <c r="R573" s="87"/>
    </row>
    <row r="574" spans="16:18" x14ac:dyDescent="0.25">
      <c r="P574" s="87"/>
      <c r="Q574" s="87"/>
      <c r="R574" s="87"/>
    </row>
    <row r="575" spans="16:18" x14ac:dyDescent="0.25">
      <c r="P575" s="87"/>
      <c r="Q575" s="87"/>
      <c r="R575" s="87"/>
    </row>
    <row r="576" spans="16:18" x14ac:dyDescent="0.25">
      <c r="P576" s="87"/>
      <c r="Q576" s="87"/>
      <c r="R576" s="87"/>
    </row>
    <row r="577" spans="16:18" x14ac:dyDescent="0.25">
      <c r="P577" s="87"/>
      <c r="Q577" s="87"/>
      <c r="R577" s="87"/>
    </row>
    <row r="578" spans="16:18" x14ac:dyDescent="0.25">
      <c r="P578" s="87"/>
      <c r="Q578" s="87"/>
      <c r="R578" s="87"/>
    </row>
    <row r="579" spans="16:18" x14ac:dyDescent="0.25">
      <c r="P579" s="87"/>
      <c r="Q579" s="87"/>
      <c r="R579" s="87"/>
    </row>
    <row r="580" spans="16:18" x14ac:dyDescent="0.25">
      <c r="P580" s="87"/>
      <c r="Q580" s="87"/>
      <c r="R580" s="87"/>
    </row>
    <row r="581" spans="16:18" x14ac:dyDescent="0.25">
      <c r="P581" s="87"/>
      <c r="Q581" s="87"/>
      <c r="R581" s="87"/>
    </row>
    <row r="582" spans="16:18" x14ac:dyDescent="0.25">
      <c r="P582" s="87"/>
      <c r="Q582" s="87"/>
      <c r="R582" s="87"/>
    </row>
    <row r="583" spans="16:18" x14ac:dyDescent="0.25">
      <c r="P583" s="87"/>
      <c r="Q583" s="87"/>
      <c r="R583" s="87"/>
    </row>
    <row r="584" spans="16:18" x14ac:dyDescent="0.25">
      <c r="P584" s="87"/>
      <c r="Q584" s="87"/>
      <c r="R584" s="87"/>
    </row>
    <row r="585" spans="16:18" x14ac:dyDescent="0.25">
      <c r="P585" s="87"/>
      <c r="Q585" s="87"/>
      <c r="R585" s="87"/>
    </row>
    <row r="586" spans="16:18" x14ac:dyDescent="0.25">
      <c r="P586" s="87"/>
      <c r="Q586" s="87"/>
      <c r="R586" s="87"/>
    </row>
    <row r="587" spans="16:18" x14ac:dyDescent="0.25">
      <c r="P587" s="87"/>
      <c r="Q587" s="87"/>
      <c r="R587" s="87"/>
    </row>
    <row r="588" spans="16:18" x14ac:dyDescent="0.25">
      <c r="P588" s="87"/>
      <c r="Q588" s="87"/>
      <c r="R588" s="87"/>
    </row>
    <row r="589" spans="16:18" x14ac:dyDescent="0.25">
      <c r="P589" s="87"/>
      <c r="Q589" s="87"/>
      <c r="R589" s="87"/>
    </row>
    <row r="590" spans="16:18" x14ac:dyDescent="0.25">
      <c r="P590" s="87"/>
      <c r="Q590" s="87"/>
      <c r="R590" s="87"/>
    </row>
    <row r="591" spans="16:18" x14ac:dyDescent="0.25">
      <c r="P591" s="87"/>
      <c r="Q591" s="87"/>
      <c r="R591" s="87"/>
    </row>
    <row r="592" spans="16:18" x14ac:dyDescent="0.25">
      <c r="P592" s="87"/>
      <c r="Q592" s="87"/>
      <c r="R592" s="87"/>
    </row>
    <row r="593" spans="16:18" x14ac:dyDescent="0.25">
      <c r="P593" s="87"/>
      <c r="Q593" s="87"/>
      <c r="R593" s="87"/>
    </row>
    <row r="594" spans="16:18" x14ac:dyDescent="0.25">
      <c r="P594" s="87"/>
      <c r="Q594" s="87"/>
      <c r="R594" s="87"/>
    </row>
    <row r="595" spans="16:18" x14ac:dyDescent="0.25">
      <c r="P595" s="87"/>
      <c r="Q595" s="87"/>
      <c r="R595" s="87"/>
    </row>
    <row r="596" spans="16:18" x14ac:dyDescent="0.25">
      <c r="P596" s="87"/>
      <c r="Q596" s="87"/>
      <c r="R596" s="87"/>
    </row>
    <row r="597" spans="16:18" x14ac:dyDescent="0.25">
      <c r="P597" s="87"/>
      <c r="Q597" s="87"/>
      <c r="R597" s="87"/>
    </row>
    <row r="598" spans="16:18" x14ac:dyDescent="0.25">
      <c r="P598" s="87"/>
      <c r="Q598" s="87"/>
      <c r="R598" s="87"/>
    </row>
    <row r="599" spans="16:18" x14ac:dyDescent="0.25">
      <c r="P599" s="87"/>
      <c r="Q599" s="87"/>
      <c r="R599" s="87"/>
    </row>
    <row r="600" spans="16:18" x14ac:dyDescent="0.25">
      <c r="P600" s="87"/>
      <c r="Q600" s="87"/>
      <c r="R600" s="87"/>
    </row>
    <row r="601" spans="16:18" x14ac:dyDescent="0.25">
      <c r="P601" s="87"/>
      <c r="Q601" s="87"/>
      <c r="R601" s="87"/>
    </row>
    <row r="602" spans="16:18" x14ac:dyDescent="0.25">
      <c r="P602" s="87"/>
      <c r="Q602" s="87"/>
      <c r="R602" s="87"/>
    </row>
    <row r="603" spans="16:18" x14ac:dyDescent="0.25">
      <c r="P603" s="87"/>
      <c r="Q603" s="87"/>
      <c r="R603" s="87"/>
    </row>
    <row r="604" spans="16:18" x14ac:dyDescent="0.25">
      <c r="P604" s="87"/>
      <c r="Q604" s="87"/>
      <c r="R604" s="87"/>
    </row>
    <row r="605" spans="16:18" x14ac:dyDescent="0.25">
      <c r="P605" s="87"/>
      <c r="Q605" s="87"/>
      <c r="R605" s="87"/>
    </row>
    <row r="606" spans="16:18" x14ac:dyDescent="0.25">
      <c r="P606" s="87"/>
      <c r="Q606" s="87"/>
      <c r="R606" s="87"/>
    </row>
    <row r="607" spans="16:18" x14ac:dyDescent="0.25">
      <c r="P607" s="87"/>
      <c r="Q607" s="87"/>
      <c r="R607" s="87"/>
    </row>
    <row r="608" spans="16:18" x14ac:dyDescent="0.25">
      <c r="P608" s="87"/>
      <c r="Q608" s="87"/>
      <c r="R608" s="87"/>
    </row>
    <row r="609" spans="16:18" x14ac:dyDescent="0.25">
      <c r="P609" s="87"/>
      <c r="Q609" s="87"/>
      <c r="R609" s="87"/>
    </row>
    <row r="610" spans="16:18" x14ac:dyDescent="0.25">
      <c r="P610" s="87"/>
      <c r="Q610" s="87"/>
      <c r="R610" s="87"/>
    </row>
    <row r="611" spans="16:18" x14ac:dyDescent="0.25">
      <c r="P611" s="87"/>
      <c r="Q611" s="87"/>
      <c r="R611" s="87"/>
    </row>
    <row r="612" spans="16:18" x14ac:dyDescent="0.25">
      <c r="P612" s="87"/>
      <c r="Q612" s="87"/>
      <c r="R612" s="87"/>
    </row>
    <row r="613" spans="16:18" x14ac:dyDescent="0.25">
      <c r="P613" s="87"/>
      <c r="Q613" s="87"/>
      <c r="R613" s="87"/>
    </row>
    <row r="614" spans="16:18" x14ac:dyDescent="0.25">
      <c r="P614" s="87"/>
      <c r="Q614" s="87"/>
      <c r="R614" s="87"/>
    </row>
    <row r="615" spans="16:18" x14ac:dyDescent="0.25">
      <c r="P615" s="87"/>
      <c r="Q615" s="87"/>
      <c r="R615" s="87"/>
    </row>
    <row r="616" spans="16:18" x14ac:dyDescent="0.25">
      <c r="P616" s="87"/>
      <c r="Q616" s="87"/>
      <c r="R616" s="87"/>
    </row>
    <row r="617" spans="16:18" x14ac:dyDescent="0.25">
      <c r="P617" s="87"/>
      <c r="Q617" s="87"/>
      <c r="R617" s="87"/>
    </row>
    <row r="618" spans="16:18" x14ac:dyDescent="0.25">
      <c r="P618" s="87"/>
      <c r="Q618" s="87"/>
      <c r="R618" s="87"/>
    </row>
    <row r="619" spans="16:18" x14ac:dyDescent="0.25">
      <c r="P619" s="87"/>
      <c r="Q619" s="87"/>
      <c r="R619" s="87"/>
    </row>
    <row r="620" spans="16:18" x14ac:dyDescent="0.25">
      <c r="P620" s="87"/>
      <c r="Q620" s="87"/>
      <c r="R620" s="87"/>
    </row>
    <row r="621" spans="16:18" x14ac:dyDescent="0.25">
      <c r="P621" s="87"/>
      <c r="Q621" s="87"/>
      <c r="R621" s="87"/>
    </row>
    <row r="622" spans="16:18" x14ac:dyDescent="0.25">
      <c r="P622" s="87"/>
      <c r="Q622" s="87"/>
      <c r="R622" s="87"/>
    </row>
    <row r="623" spans="16:18" x14ac:dyDescent="0.25">
      <c r="P623" s="87"/>
      <c r="Q623" s="87"/>
      <c r="R623" s="87"/>
    </row>
    <row r="624" spans="16:18" x14ac:dyDescent="0.25">
      <c r="P624" s="87"/>
      <c r="Q624" s="87"/>
      <c r="R624" s="87"/>
    </row>
    <row r="625" spans="16:18" x14ac:dyDescent="0.25">
      <c r="P625" s="87"/>
      <c r="Q625" s="87"/>
      <c r="R625" s="87"/>
    </row>
    <row r="626" spans="16:18" x14ac:dyDescent="0.25">
      <c r="P626" s="87"/>
      <c r="Q626" s="87"/>
      <c r="R626" s="87"/>
    </row>
    <row r="627" spans="16:18" x14ac:dyDescent="0.25">
      <c r="P627" s="87"/>
      <c r="Q627" s="87"/>
      <c r="R627" s="87"/>
    </row>
    <row r="628" spans="16:18" x14ac:dyDescent="0.25">
      <c r="P628" s="87"/>
      <c r="Q628" s="87"/>
      <c r="R628" s="87"/>
    </row>
    <row r="629" spans="16:18" x14ac:dyDescent="0.25">
      <c r="P629" s="87"/>
      <c r="Q629" s="87"/>
      <c r="R629" s="87"/>
    </row>
    <row r="630" spans="16:18" x14ac:dyDescent="0.25">
      <c r="P630" s="87"/>
      <c r="Q630" s="87"/>
      <c r="R630" s="87"/>
    </row>
    <row r="631" spans="16:18" x14ac:dyDescent="0.25">
      <c r="P631" s="87"/>
      <c r="Q631" s="87"/>
      <c r="R631" s="87"/>
    </row>
    <row r="632" spans="16:18" x14ac:dyDescent="0.25">
      <c r="P632" s="87"/>
      <c r="Q632" s="87"/>
      <c r="R632" s="87"/>
    </row>
    <row r="633" spans="16:18" x14ac:dyDescent="0.25">
      <c r="P633" s="87"/>
      <c r="Q633" s="87"/>
      <c r="R633" s="87"/>
    </row>
    <row r="634" spans="16:18" x14ac:dyDescent="0.25">
      <c r="P634" s="87"/>
      <c r="Q634" s="87"/>
      <c r="R634" s="87"/>
    </row>
    <row r="635" spans="16:18" x14ac:dyDescent="0.25">
      <c r="P635" s="87"/>
      <c r="Q635" s="87"/>
      <c r="R635" s="87"/>
    </row>
    <row r="636" spans="16:18" x14ac:dyDescent="0.25">
      <c r="P636" s="87"/>
      <c r="Q636" s="87"/>
      <c r="R636" s="87"/>
    </row>
    <row r="637" spans="16:18" x14ac:dyDescent="0.25">
      <c r="P637" s="87"/>
      <c r="Q637" s="87"/>
      <c r="R637" s="87"/>
    </row>
    <row r="638" spans="16:18" x14ac:dyDescent="0.25">
      <c r="P638" s="87"/>
      <c r="Q638" s="87"/>
      <c r="R638" s="87"/>
    </row>
    <row r="639" spans="16:18" x14ac:dyDescent="0.25">
      <c r="P639" s="87"/>
      <c r="Q639" s="87"/>
      <c r="R639" s="87"/>
    </row>
    <row r="640" spans="16:18" x14ac:dyDescent="0.25">
      <c r="P640" s="87"/>
      <c r="Q640" s="87"/>
      <c r="R640" s="87"/>
    </row>
    <row r="641" spans="16:18" x14ac:dyDescent="0.25">
      <c r="P641" s="87"/>
      <c r="Q641" s="87"/>
      <c r="R641" s="87"/>
    </row>
    <row r="642" spans="16:18" x14ac:dyDescent="0.25">
      <c r="P642" s="87"/>
      <c r="Q642" s="87"/>
      <c r="R642" s="87"/>
    </row>
    <row r="643" spans="16:18" x14ac:dyDescent="0.25">
      <c r="P643" s="87"/>
      <c r="Q643" s="87"/>
      <c r="R643" s="87"/>
    </row>
    <row r="644" spans="16:18" x14ac:dyDescent="0.25">
      <c r="P644" s="87"/>
      <c r="Q644" s="87"/>
      <c r="R644" s="87"/>
    </row>
    <row r="645" spans="16:18" x14ac:dyDescent="0.25">
      <c r="P645" s="87"/>
      <c r="Q645" s="87"/>
      <c r="R645" s="87"/>
    </row>
    <row r="646" spans="16:18" x14ac:dyDescent="0.25">
      <c r="P646" s="87"/>
      <c r="Q646" s="87"/>
      <c r="R646" s="87"/>
    </row>
    <row r="647" spans="16:18" x14ac:dyDescent="0.25">
      <c r="P647" s="87"/>
      <c r="Q647" s="87"/>
      <c r="R647" s="87"/>
    </row>
    <row r="648" spans="16:18" x14ac:dyDescent="0.25">
      <c r="P648" s="87"/>
      <c r="Q648" s="87"/>
      <c r="R648" s="87"/>
    </row>
    <row r="649" spans="16:18" x14ac:dyDescent="0.25">
      <c r="P649" s="87"/>
      <c r="Q649" s="87"/>
      <c r="R649" s="87"/>
    </row>
    <row r="650" spans="16:18" x14ac:dyDescent="0.25">
      <c r="P650" s="87"/>
      <c r="Q650" s="87"/>
      <c r="R650" s="87"/>
    </row>
    <row r="651" spans="16:18" x14ac:dyDescent="0.25">
      <c r="P651" s="87"/>
      <c r="Q651" s="87"/>
      <c r="R651" s="87"/>
    </row>
    <row r="652" spans="16:18" x14ac:dyDescent="0.25">
      <c r="P652" s="87"/>
      <c r="Q652" s="87"/>
      <c r="R652" s="87"/>
    </row>
    <row r="653" spans="16:18" x14ac:dyDescent="0.25">
      <c r="P653" s="87"/>
      <c r="Q653" s="87"/>
      <c r="R653" s="87"/>
    </row>
    <row r="654" spans="16:18" x14ac:dyDescent="0.25">
      <c r="P654" s="87"/>
      <c r="Q654" s="87"/>
      <c r="R654" s="87"/>
    </row>
    <row r="655" spans="16:18" x14ac:dyDescent="0.25">
      <c r="P655" s="87"/>
      <c r="Q655" s="87"/>
      <c r="R655" s="87"/>
    </row>
    <row r="656" spans="16:18" x14ac:dyDescent="0.25">
      <c r="P656" s="87"/>
      <c r="Q656" s="87"/>
      <c r="R656" s="87"/>
    </row>
    <row r="657" spans="16:18" x14ac:dyDescent="0.25">
      <c r="P657" s="87"/>
      <c r="Q657" s="87"/>
      <c r="R657" s="87"/>
    </row>
    <row r="658" spans="16:18" x14ac:dyDescent="0.25">
      <c r="P658" s="87"/>
      <c r="Q658" s="87"/>
      <c r="R658" s="87"/>
    </row>
    <row r="659" spans="16:18" x14ac:dyDescent="0.25">
      <c r="P659" s="87"/>
      <c r="Q659" s="87"/>
      <c r="R659" s="87"/>
    </row>
    <row r="660" spans="16:18" x14ac:dyDescent="0.25">
      <c r="P660" s="87"/>
      <c r="Q660" s="87"/>
      <c r="R660" s="87"/>
    </row>
    <row r="661" spans="16:18" x14ac:dyDescent="0.25">
      <c r="P661" s="87"/>
      <c r="Q661" s="87"/>
      <c r="R661" s="87"/>
    </row>
    <row r="662" spans="16:18" x14ac:dyDescent="0.25">
      <c r="P662" s="87"/>
      <c r="Q662" s="87"/>
      <c r="R662" s="87"/>
    </row>
    <row r="663" spans="16:18" x14ac:dyDescent="0.25">
      <c r="P663" s="87"/>
      <c r="Q663" s="87"/>
      <c r="R663" s="87"/>
    </row>
    <row r="664" spans="16:18" x14ac:dyDescent="0.25">
      <c r="P664" s="87"/>
      <c r="Q664" s="87"/>
      <c r="R664" s="87"/>
    </row>
    <row r="665" spans="16:18" x14ac:dyDescent="0.25">
      <c r="P665" s="87"/>
      <c r="Q665" s="87"/>
      <c r="R665" s="87"/>
    </row>
    <row r="666" spans="16:18" x14ac:dyDescent="0.25">
      <c r="P666" s="87"/>
      <c r="Q666" s="87"/>
      <c r="R666" s="87"/>
    </row>
    <row r="667" spans="16:18" x14ac:dyDescent="0.25">
      <c r="P667" s="87"/>
      <c r="Q667" s="87"/>
      <c r="R667" s="87"/>
    </row>
    <row r="668" spans="16:18" x14ac:dyDescent="0.25">
      <c r="P668" s="87"/>
      <c r="Q668" s="87"/>
      <c r="R668" s="87"/>
    </row>
    <row r="669" spans="16:18" x14ac:dyDescent="0.25">
      <c r="P669" s="87"/>
      <c r="Q669" s="87"/>
      <c r="R669" s="87"/>
    </row>
    <row r="670" spans="16:18" x14ac:dyDescent="0.25">
      <c r="P670" s="87"/>
      <c r="Q670" s="87"/>
      <c r="R670" s="87"/>
    </row>
    <row r="671" spans="16:18" x14ac:dyDescent="0.25">
      <c r="P671" s="87"/>
      <c r="Q671" s="87"/>
      <c r="R671" s="87"/>
    </row>
    <row r="672" spans="16:18" x14ac:dyDescent="0.25">
      <c r="P672" s="87"/>
      <c r="Q672" s="87"/>
      <c r="R672" s="87"/>
    </row>
    <row r="673" spans="16:18" x14ac:dyDescent="0.25">
      <c r="P673" s="87"/>
      <c r="Q673" s="87"/>
      <c r="R673" s="87"/>
    </row>
    <row r="674" spans="16:18" x14ac:dyDescent="0.25">
      <c r="P674" s="87"/>
      <c r="Q674" s="87"/>
      <c r="R674" s="87"/>
    </row>
    <row r="675" spans="16:18" x14ac:dyDescent="0.25">
      <c r="P675" s="87"/>
      <c r="Q675" s="87"/>
      <c r="R675" s="87"/>
    </row>
    <row r="676" spans="16:18" x14ac:dyDescent="0.25">
      <c r="P676" s="87"/>
      <c r="Q676" s="87"/>
      <c r="R676" s="87"/>
    </row>
    <row r="677" spans="16:18" x14ac:dyDescent="0.25">
      <c r="P677" s="87"/>
      <c r="Q677" s="87"/>
      <c r="R677" s="87"/>
    </row>
    <row r="678" spans="16:18" x14ac:dyDescent="0.25">
      <c r="P678" s="87"/>
      <c r="Q678" s="87"/>
      <c r="R678" s="87"/>
    </row>
    <row r="679" spans="16:18" x14ac:dyDescent="0.25">
      <c r="P679" s="87"/>
      <c r="Q679" s="87"/>
      <c r="R679" s="87"/>
    </row>
    <row r="680" spans="16:18" x14ac:dyDescent="0.25">
      <c r="P680" s="87"/>
      <c r="Q680" s="87"/>
      <c r="R680" s="87"/>
    </row>
    <row r="681" spans="16:18" x14ac:dyDescent="0.25">
      <c r="P681" s="87"/>
      <c r="Q681" s="87"/>
      <c r="R681" s="87"/>
    </row>
    <row r="682" spans="16:18" x14ac:dyDescent="0.25">
      <c r="P682" s="87"/>
      <c r="Q682" s="87"/>
      <c r="R682" s="87"/>
    </row>
    <row r="683" spans="16:18" x14ac:dyDescent="0.25">
      <c r="P683" s="87"/>
      <c r="Q683" s="87"/>
      <c r="R683" s="87"/>
    </row>
    <row r="684" spans="16:18" x14ac:dyDescent="0.25">
      <c r="P684" s="87"/>
      <c r="Q684" s="87"/>
      <c r="R684" s="87"/>
    </row>
    <row r="685" spans="16:18" x14ac:dyDescent="0.25">
      <c r="P685" s="87"/>
      <c r="Q685" s="87"/>
      <c r="R685" s="87"/>
    </row>
    <row r="686" spans="16:18" x14ac:dyDescent="0.25">
      <c r="P686" s="87"/>
      <c r="Q686" s="87"/>
      <c r="R686" s="87"/>
    </row>
    <row r="687" spans="16:18" x14ac:dyDescent="0.25">
      <c r="P687" s="87"/>
      <c r="Q687" s="87"/>
      <c r="R687" s="87"/>
    </row>
    <row r="688" spans="16:18" x14ac:dyDescent="0.25">
      <c r="P688" s="87"/>
      <c r="Q688" s="87"/>
      <c r="R688" s="87"/>
    </row>
    <row r="689" spans="16:18" x14ac:dyDescent="0.25">
      <c r="P689" s="87"/>
      <c r="Q689" s="87"/>
      <c r="R689" s="87"/>
    </row>
    <row r="690" spans="16:18" x14ac:dyDescent="0.25">
      <c r="P690" s="87"/>
      <c r="Q690" s="87"/>
      <c r="R690" s="87"/>
    </row>
    <row r="691" spans="16:18" x14ac:dyDescent="0.25">
      <c r="P691" s="87"/>
      <c r="Q691" s="87"/>
      <c r="R691" s="87"/>
    </row>
    <row r="692" spans="16:18" x14ac:dyDescent="0.25">
      <c r="P692" s="87"/>
      <c r="Q692" s="87"/>
      <c r="R692" s="87"/>
    </row>
    <row r="693" spans="16:18" x14ac:dyDescent="0.25">
      <c r="P693" s="87"/>
      <c r="Q693" s="87"/>
      <c r="R693" s="87"/>
    </row>
    <row r="694" spans="16:18" x14ac:dyDescent="0.25">
      <c r="P694" s="87"/>
      <c r="Q694" s="87"/>
      <c r="R694" s="87"/>
    </row>
    <row r="695" spans="16:18" x14ac:dyDescent="0.25">
      <c r="P695" s="87"/>
      <c r="Q695" s="87"/>
      <c r="R695" s="87"/>
    </row>
    <row r="696" spans="16:18" x14ac:dyDescent="0.25">
      <c r="P696" s="87"/>
      <c r="Q696" s="87"/>
      <c r="R696" s="87"/>
    </row>
    <row r="697" spans="16:18" x14ac:dyDescent="0.25">
      <c r="P697" s="87"/>
      <c r="Q697" s="87"/>
      <c r="R697" s="87"/>
    </row>
    <row r="698" spans="16:18" x14ac:dyDescent="0.25">
      <c r="P698" s="87"/>
      <c r="Q698" s="87"/>
      <c r="R698" s="87"/>
    </row>
    <row r="699" spans="16:18" x14ac:dyDescent="0.25">
      <c r="P699" s="87"/>
      <c r="Q699" s="87"/>
      <c r="R699" s="87"/>
    </row>
    <row r="700" spans="16:18" x14ac:dyDescent="0.25">
      <c r="P700" s="87"/>
      <c r="Q700" s="87"/>
      <c r="R700" s="87"/>
    </row>
    <row r="701" spans="16:18" x14ac:dyDescent="0.25">
      <c r="P701" s="87"/>
      <c r="Q701" s="87"/>
      <c r="R701" s="87"/>
    </row>
    <row r="702" spans="16:18" x14ac:dyDescent="0.25">
      <c r="P702" s="87"/>
      <c r="Q702" s="87"/>
      <c r="R702" s="87"/>
    </row>
    <row r="703" spans="16:18" x14ac:dyDescent="0.25">
      <c r="P703" s="87"/>
      <c r="Q703" s="87"/>
      <c r="R703" s="87"/>
    </row>
    <row r="704" spans="16:18" x14ac:dyDescent="0.25">
      <c r="P704" s="87"/>
      <c r="Q704" s="87"/>
      <c r="R704" s="87"/>
    </row>
    <row r="705" spans="16:18" x14ac:dyDescent="0.25">
      <c r="P705" s="87"/>
      <c r="Q705" s="87"/>
      <c r="R705" s="87"/>
    </row>
    <row r="706" spans="16:18" x14ac:dyDescent="0.25">
      <c r="P706" s="87"/>
      <c r="Q706" s="87"/>
      <c r="R706" s="87"/>
    </row>
    <row r="707" spans="16:18" x14ac:dyDescent="0.25">
      <c r="P707" s="87"/>
      <c r="Q707" s="87"/>
      <c r="R707" s="87"/>
    </row>
    <row r="708" spans="16:18" x14ac:dyDescent="0.25">
      <c r="P708" s="87"/>
      <c r="Q708" s="87"/>
      <c r="R708" s="87"/>
    </row>
    <row r="709" spans="16:18" x14ac:dyDescent="0.25">
      <c r="P709" s="87"/>
      <c r="Q709" s="87"/>
      <c r="R709" s="87"/>
    </row>
    <row r="710" spans="16:18" x14ac:dyDescent="0.25">
      <c r="P710" s="87"/>
      <c r="Q710" s="87"/>
      <c r="R710" s="87"/>
    </row>
    <row r="711" spans="16:18" x14ac:dyDescent="0.25">
      <c r="P711" s="87"/>
      <c r="Q711" s="87"/>
      <c r="R711" s="87"/>
    </row>
    <row r="712" spans="16:18" x14ac:dyDescent="0.25">
      <c r="P712" s="87"/>
      <c r="Q712" s="87"/>
      <c r="R712" s="87"/>
    </row>
    <row r="713" spans="16:18" x14ac:dyDescent="0.25">
      <c r="P713" s="87"/>
      <c r="Q713" s="87"/>
      <c r="R713" s="87"/>
    </row>
    <row r="714" spans="16:18" x14ac:dyDescent="0.25">
      <c r="P714" s="87"/>
      <c r="Q714" s="87"/>
      <c r="R714" s="87"/>
    </row>
    <row r="715" spans="16:18" x14ac:dyDescent="0.25">
      <c r="P715" s="87"/>
      <c r="Q715" s="87"/>
      <c r="R715" s="87"/>
    </row>
    <row r="716" spans="16:18" x14ac:dyDescent="0.25">
      <c r="P716" s="87"/>
      <c r="Q716" s="87"/>
      <c r="R716" s="87"/>
    </row>
    <row r="717" spans="16:18" x14ac:dyDescent="0.25">
      <c r="P717" s="87"/>
      <c r="Q717" s="87"/>
      <c r="R717" s="87"/>
    </row>
    <row r="718" spans="16:18" x14ac:dyDescent="0.25">
      <c r="P718" s="87"/>
      <c r="Q718" s="87"/>
      <c r="R718" s="87"/>
    </row>
    <row r="719" spans="16:18" x14ac:dyDescent="0.25">
      <c r="P719" s="87"/>
      <c r="Q719" s="87"/>
      <c r="R719" s="87"/>
    </row>
    <row r="720" spans="16:18" x14ac:dyDescent="0.25">
      <c r="P720" s="87"/>
      <c r="Q720" s="87"/>
      <c r="R720" s="87"/>
    </row>
    <row r="721" spans="16:18" x14ac:dyDescent="0.25">
      <c r="P721" s="87"/>
      <c r="Q721" s="87"/>
      <c r="R721" s="87"/>
    </row>
    <row r="722" spans="16:18" x14ac:dyDescent="0.25">
      <c r="P722" s="87"/>
      <c r="Q722" s="87"/>
      <c r="R722" s="87"/>
    </row>
    <row r="723" spans="16:18" x14ac:dyDescent="0.25">
      <c r="P723" s="87"/>
      <c r="Q723" s="87"/>
      <c r="R723" s="87"/>
    </row>
    <row r="724" spans="16:18" x14ac:dyDescent="0.25">
      <c r="P724" s="87"/>
      <c r="Q724" s="87"/>
      <c r="R724" s="87"/>
    </row>
    <row r="725" spans="16:18" x14ac:dyDescent="0.25">
      <c r="P725" s="87"/>
      <c r="Q725" s="87"/>
      <c r="R725" s="87"/>
    </row>
    <row r="726" spans="16:18" x14ac:dyDescent="0.25">
      <c r="P726" s="87"/>
      <c r="Q726" s="87"/>
      <c r="R726" s="87"/>
    </row>
    <row r="727" spans="16:18" x14ac:dyDescent="0.25">
      <c r="P727" s="87"/>
      <c r="Q727" s="87"/>
      <c r="R727" s="87"/>
    </row>
    <row r="728" spans="16:18" x14ac:dyDescent="0.25">
      <c r="P728" s="87"/>
      <c r="Q728" s="87"/>
      <c r="R728" s="87"/>
    </row>
    <row r="729" spans="16:18" x14ac:dyDescent="0.25">
      <c r="P729" s="87"/>
      <c r="Q729" s="87"/>
      <c r="R729" s="87"/>
    </row>
    <row r="730" spans="16:18" x14ac:dyDescent="0.25">
      <c r="P730" s="87"/>
      <c r="Q730" s="87"/>
      <c r="R730" s="87"/>
    </row>
    <row r="731" spans="16:18" x14ac:dyDescent="0.25">
      <c r="P731" s="87"/>
      <c r="Q731" s="87"/>
      <c r="R731" s="87"/>
    </row>
    <row r="732" spans="16:18" x14ac:dyDescent="0.25">
      <c r="P732" s="87"/>
      <c r="Q732" s="87"/>
      <c r="R732" s="87"/>
    </row>
    <row r="733" spans="16:18" x14ac:dyDescent="0.25">
      <c r="P733" s="87"/>
      <c r="Q733" s="87"/>
      <c r="R733" s="87"/>
    </row>
    <row r="734" spans="16:18" x14ac:dyDescent="0.25">
      <c r="P734" s="87"/>
      <c r="Q734" s="87"/>
      <c r="R734" s="87"/>
    </row>
    <row r="735" spans="16:18" x14ac:dyDescent="0.25">
      <c r="P735" s="87"/>
      <c r="Q735" s="87"/>
      <c r="R735" s="87"/>
    </row>
    <row r="736" spans="16:18" x14ac:dyDescent="0.25">
      <c r="P736" s="87"/>
      <c r="Q736" s="87"/>
      <c r="R736" s="87"/>
    </row>
    <row r="737" spans="16:18" x14ac:dyDescent="0.25">
      <c r="P737" s="87"/>
      <c r="Q737" s="87"/>
      <c r="R737" s="87"/>
    </row>
    <row r="738" spans="16:18" x14ac:dyDescent="0.25">
      <c r="P738" s="87"/>
      <c r="Q738" s="87"/>
      <c r="R738" s="87"/>
    </row>
    <row r="739" spans="16:18" x14ac:dyDescent="0.25">
      <c r="P739" s="87"/>
      <c r="Q739" s="87"/>
      <c r="R739" s="87"/>
    </row>
    <row r="740" spans="16:18" x14ac:dyDescent="0.25">
      <c r="P740" s="87"/>
      <c r="Q740" s="87"/>
      <c r="R740" s="87"/>
    </row>
    <row r="741" spans="16:18" x14ac:dyDescent="0.25">
      <c r="P741" s="87"/>
      <c r="Q741" s="87"/>
      <c r="R741" s="87"/>
    </row>
    <row r="742" spans="16:18" x14ac:dyDescent="0.25">
      <c r="P742" s="87"/>
      <c r="Q742" s="87"/>
      <c r="R742" s="87"/>
    </row>
    <row r="743" spans="16:18" x14ac:dyDescent="0.25">
      <c r="P743" s="87"/>
      <c r="Q743" s="87"/>
      <c r="R743" s="87"/>
    </row>
    <row r="744" spans="16:18" x14ac:dyDescent="0.25">
      <c r="P744" s="87"/>
      <c r="Q744" s="87"/>
      <c r="R744" s="87"/>
    </row>
    <row r="745" spans="16:18" x14ac:dyDescent="0.25">
      <c r="P745" s="87"/>
      <c r="Q745" s="87"/>
      <c r="R745" s="87"/>
    </row>
    <row r="746" spans="16:18" x14ac:dyDescent="0.25">
      <c r="P746" s="87"/>
      <c r="Q746" s="87"/>
      <c r="R746" s="87"/>
    </row>
    <row r="747" spans="16:18" x14ac:dyDescent="0.25">
      <c r="P747" s="87"/>
      <c r="Q747" s="87"/>
      <c r="R747" s="87"/>
    </row>
    <row r="748" spans="16:18" x14ac:dyDescent="0.25">
      <c r="P748" s="87"/>
      <c r="Q748" s="87"/>
      <c r="R748" s="87"/>
    </row>
    <row r="749" spans="16:18" x14ac:dyDescent="0.25">
      <c r="P749" s="87"/>
      <c r="Q749" s="87"/>
      <c r="R749" s="87"/>
    </row>
    <row r="750" spans="16:18" x14ac:dyDescent="0.25">
      <c r="P750" s="87"/>
      <c r="Q750" s="87"/>
      <c r="R750" s="87"/>
    </row>
    <row r="751" spans="16:18" x14ac:dyDescent="0.25">
      <c r="P751" s="87"/>
      <c r="Q751" s="87"/>
      <c r="R751" s="87"/>
    </row>
    <row r="752" spans="16:18" x14ac:dyDescent="0.25">
      <c r="P752" s="87"/>
      <c r="Q752" s="87"/>
      <c r="R752" s="87"/>
    </row>
    <row r="753" spans="16:18" x14ac:dyDescent="0.25">
      <c r="P753" s="87"/>
      <c r="Q753" s="87"/>
      <c r="R753" s="87"/>
    </row>
    <row r="754" spans="16:18" x14ac:dyDescent="0.25">
      <c r="P754" s="87"/>
      <c r="Q754" s="87"/>
      <c r="R754" s="87"/>
    </row>
    <row r="755" spans="16:18" x14ac:dyDescent="0.25">
      <c r="P755" s="87"/>
      <c r="Q755" s="87"/>
      <c r="R755" s="87"/>
    </row>
    <row r="756" spans="16:18" x14ac:dyDescent="0.25">
      <c r="P756" s="87"/>
      <c r="Q756" s="87"/>
      <c r="R756" s="87"/>
    </row>
    <row r="757" spans="16:18" x14ac:dyDescent="0.25">
      <c r="P757" s="87"/>
      <c r="Q757" s="87"/>
      <c r="R757" s="87"/>
    </row>
    <row r="758" spans="16:18" x14ac:dyDescent="0.25">
      <c r="P758" s="87"/>
      <c r="Q758" s="87"/>
      <c r="R758" s="87"/>
    </row>
    <row r="759" spans="16:18" x14ac:dyDescent="0.25">
      <c r="P759" s="87"/>
      <c r="Q759" s="87"/>
      <c r="R759" s="87"/>
    </row>
    <row r="760" spans="16:18" x14ac:dyDescent="0.25">
      <c r="P760" s="87"/>
      <c r="Q760" s="87"/>
      <c r="R760" s="87"/>
    </row>
    <row r="761" spans="16:18" x14ac:dyDescent="0.25">
      <c r="P761" s="87"/>
      <c r="Q761" s="87"/>
      <c r="R761" s="87"/>
    </row>
    <row r="762" spans="16:18" x14ac:dyDescent="0.25">
      <c r="P762" s="87"/>
      <c r="Q762" s="87"/>
      <c r="R762" s="87"/>
    </row>
    <row r="763" spans="16:18" x14ac:dyDescent="0.25">
      <c r="P763" s="87"/>
      <c r="Q763" s="87"/>
      <c r="R763" s="87"/>
    </row>
    <row r="764" spans="16:18" x14ac:dyDescent="0.25">
      <c r="P764" s="87"/>
      <c r="Q764" s="87"/>
      <c r="R764" s="87"/>
    </row>
    <row r="765" spans="16:18" x14ac:dyDescent="0.25">
      <c r="P765" s="87"/>
      <c r="Q765" s="87"/>
      <c r="R765" s="87"/>
    </row>
    <row r="766" spans="16:18" x14ac:dyDescent="0.25">
      <c r="P766" s="87"/>
      <c r="Q766" s="87"/>
      <c r="R766" s="87"/>
    </row>
    <row r="767" spans="16:18" x14ac:dyDescent="0.25">
      <c r="P767" s="87"/>
      <c r="Q767" s="87"/>
      <c r="R767" s="87"/>
    </row>
    <row r="768" spans="16:18" x14ac:dyDescent="0.25">
      <c r="P768" s="87"/>
      <c r="Q768" s="87"/>
      <c r="R768" s="87"/>
    </row>
    <row r="769" spans="16:18" x14ac:dyDescent="0.25">
      <c r="P769" s="87"/>
      <c r="Q769" s="87"/>
      <c r="R769" s="87"/>
    </row>
    <row r="770" spans="16:18" x14ac:dyDescent="0.25">
      <c r="P770" s="87"/>
      <c r="Q770" s="87"/>
      <c r="R770" s="87"/>
    </row>
    <row r="771" spans="16:18" x14ac:dyDescent="0.25">
      <c r="P771" s="87"/>
      <c r="Q771" s="87"/>
      <c r="R771" s="87"/>
    </row>
    <row r="772" spans="16:18" x14ac:dyDescent="0.25">
      <c r="P772" s="87"/>
      <c r="Q772" s="87"/>
      <c r="R772" s="87"/>
    </row>
    <row r="773" spans="16:18" x14ac:dyDescent="0.25">
      <c r="P773" s="87"/>
      <c r="Q773" s="87"/>
      <c r="R773" s="87"/>
    </row>
    <row r="774" spans="16:18" x14ac:dyDescent="0.25">
      <c r="P774" s="87"/>
      <c r="Q774" s="87"/>
      <c r="R774" s="87"/>
    </row>
    <row r="775" spans="16:18" x14ac:dyDescent="0.25">
      <c r="P775" s="87"/>
      <c r="Q775" s="87"/>
      <c r="R775" s="87"/>
    </row>
    <row r="776" spans="16:18" x14ac:dyDescent="0.25">
      <c r="P776" s="87"/>
      <c r="Q776" s="87"/>
      <c r="R776" s="87"/>
    </row>
    <row r="777" spans="16:18" x14ac:dyDescent="0.25">
      <c r="P777" s="87"/>
      <c r="Q777" s="87"/>
      <c r="R777" s="87"/>
    </row>
    <row r="778" spans="16:18" x14ac:dyDescent="0.25">
      <c r="P778" s="87"/>
      <c r="Q778" s="87"/>
      <c r="R778" s="87"/>
    </row>
    <row r="779" spans="16:18" x14ac:dyDescent="0.25">
      <c r="P779" s="87"/>
      <c r="Q779" s="87"/>
      <c r="R779" s="87"/>
    </row>
    <row r="780" spans="16:18" x14ac:dyDescent="0.25">
      <c r="P780" s="87"/>
      <c r="Q780" s="87"/>
      <c r="R780" s="87"/>
    </row>
    <row r="781" spans="16:18" x14ac:dyDescent="0.25">
      <c r="P781" s="87"/>
      <c r="Q781" s="87"/>
      <c r="R781" s="87"/>
    </row>
    <row r="782" spans="16:18" x14ac:dyDescent="0.25">
      <c r="P782" s="87"/>
      <c r="Q782" s="87"/>
      <c r="R782" s="87"/>
    </row>
    <row r="783" spans="16:18" x14ac:dyDescent="0.25">
      <c r="P783" s="87"/>
      <c r="Q783" s="87"/>
      <c r="R783" s="87"/>
    </row>
    <row r="784" spans="16:18" x14ac:dyDescent="0.25">
      <c r="P784" s="87"/>
      <c r="Q784" s="87"/>
      <c r="R784" s="87"/>
    </row>
    <row r="785" spans="16:18" x14ac:dyDescent="0.25">
      <c r="P785" s="87"/>
      <c r="Q785" s="87"/>
      <c r="R785" s="87"/>
    </row>
    <row r="786" spans="16:18" x14ac:dyDescent="0.25">
      <c r="P786" s="87"/>
      <c r="Q786" s="87"/>
      <c r="R786" s="87"/>
    </row>
    <row r="787" spans="16:18" x14ac:dyDescent="0.25">
      <c r="P787" s="87"/>
      <c r="Q787" s="87"/>
      <c r="R787" s="87"/>
    </row>
    <row r="788" spans="16:18" x14ac:dyDescent="0.25">
      <c r="P788" s="87"/>
      <c r="Q788" s="87"/>
      <c r="R788" s="87"/>
    </row>
    <row r="789" spans="16:18" x14ac:dyDescent="0.25">
      <c r="P789" s="87"/>
      <c r="Q789" s="87"/>
      <c r="R789" s="87"/>
    </row>
    <row r="790" spans="16:18" x14ac:dyDescent="0.25">
      <c r="P790" s="87"/>
      <c r="Q790" s="87"/>
      <c r="R790" s="87"/>
    </row>
    <row r="791" spans="16:18" x14ac:dyDescent="0.25">
      <c r="P791" s="87"/>
      <c r="Q791" s="87"/>
      <c r="R791" s="87"/>
    </row>
    <row r="792" spans="16:18" x14ac:dyDescent="0.25">
      <c r="P792" s="87"/>
      <c r="Q792" s="87"/>
      <c r="R792" s="87"/>
    </row>
    <row r="793" spans="16:18" x14ac:dyDescent="0.25">
      <c r="P793" s="87"/>
      <c r="Q793" s="87"/>
      <c r="R793" s="87"/>
    </row>
    <row r="794" spans="16:18" x14ac:dyDescent="0.25">
      <c r="P794" s="87"/>
      <c r="Q794" s="87"/>
      <c r="R794" s="87"/>
    </row>
    <row r="795" spans="16:18" x14ac:dyDescent="0.25">
      <c r="P795" s="87"/>
      <c r="Q795" s="87"/>
      <c r="R795" s="87"/>
    </row>
    <row r="796" spans="16:18" x14ac:dyDescent="0.25">
      <c r="P796" s="87"/>
      <c r="Q796" s="87"/>
      <c r="R796" s="87"/>
    </row>
    <row r="797" spans="16:18" x14ac:dyDescent="0.25">
      <c r="P797" s="87"/>
      <c r="Q797" s="87"/>
      <c r="R797" s="87"/>
    </row>
    <row r="798" spans="16:18" x14ac:dyDescent="0.25">
      <c r="P798" s="87"/>
      <c r="Q798" s="87"/>
      <c r="R798" s="87"/>
    </row>
    <row r="799" spans="16:18" x14ac:dyDescent="0.25">
      <c r="P799" s="87"/>
      <c r="Q799" s="87"/>
      <c r="R799" s="87"/>
    </row>
    <row r="800" spans="16:18" x14ac:dyDescent="0.25">
      <c r="P800" s="87"/>
      <c r="Q800" s="87"/>
      <c r="R800" s="87"/>
    </row>
    <row r="801" spans="16:18" x14ac:dyDescent="0.25">
      <c r="P801" s="87"/>
      <c r="Q801" s="87"/>
      <c r="R801" s="87"/>
    </row>
    <row r="802" spans="16:18" x14ac:dyDescent="0.25">
      <c r="P802" s="87"/>
      <c r="Q802" s="87"/>
      <c r="R802" s="87"/>
    </row>
    <row r="803" spans="16:18" x14ac:dyDescent="0.25">
      <c r="P803" s="87"/>
      <c r="Q803" s="87"/>
      <c r="R803" s="87"/>
    </row>
    <row r="804" spans="16:18" x14ac:dyDescent="0.25">
      <c r="P804" s="87"/>
      <c r="Q804" s="87"/>
      <c r="R804" s="87"/>
    </row>
    <row r="805" spans="16:18" x14ac:dyDescent="0.25">
      <c r="P805" s="87"/>
      <c r="Q805" s="87"/>
      <c r="R805" s="87"/>
    </row>
    <row r="806" spans="16:18" x14ac:dyDescent="0.25">
      <c r="P806" s="87"/>
      <c r="Q806" s="87"/>
      <c r="R806" s="87"/>
    </row>
    <row r="807" spans="16:18" x14ac:dyDescent="0.25">
      <c r="P807" s="87"/>
      <c r="Q807" s="87"/>
      <c r="R807" s="87"/>
    </row>
    <row r="808" spans="16:18" x14ac:dyDescent="0.25">
      <c r="P808" s="87"/>
      <c r="Q808" s="87"/>
      <c r="R808" s="87"/>
    </row>
    <row r="809" spans="16:18" x14ac:dyDescent="0.25">
      <c r="P809" s="87"/>
      <c r="Q809" s="87"/>
      <c r="R809" s="87"/>
    </row>
    <row r="810" spans="16:18" x14ac:dyDescent="0.25">
      <c r="P810" s="87"/>
      <c r="Q810" s="87"/>
      <c r="R810" s="87"/>
    </row>
    <row r="811" spans="16:18" x14ac:dyDescent="0.25">
      <c r="P811" s="87"/>
      <c r="Q811" s="87"/>
      <c r="R811" s="87"/>
    </row>
    <row r="812" spans="16:18" x14ac:dyDescent="0.25">
      <c r="P812" s="87"/>
      <c r="Q812" s="87"/>
      <c r="R812" s="87"/>
    </row>
    <row r="813" spans="16:18" x14ac:dyDescent="0.25">
      <c r="P813" s="87"/>
      <c r="Q813" s="87"/>
      <c r="R813" s="87"/>
    </row>
    <row r="814" spans="16:18" x14ac:dyDescent="0.25">
      <c r="P814" s="87"/>
      <c r="Q814" s="87"/>
      <c r="R814" s="87"/>
    </row>
    <row r="815" spans="16:18" x14ac:dyDescent="0.25">
      <c r="P815" s="87"/>
      <c r="Q815" s="87"/>
      <c r="R815" s="87"/>
    </row>
    <row r="816" spans="16:18" x14ac:dyDescent="0.25">
      <c r="P816" s="87"/>
      <c r="Q816" s="87"/>
      <c r="R816" s="87"/>
    </row>
    <row r="817" spans="16:18" x14ac:dyDescent="0.25">
      <c r="P817" s="87"/>
      <c r="Q817" s="87"/>
      <c r="R817" s="87"/>
    </row>
    <row r="818" spans="16:18" x14ac:dyDescent="0.25">
      <c r="P818" s="87"/>
      <c r="Q818" s="87"/>
      <c r="R818" s="87"/>
    </row>
    <row r="819" spans="16:18" x14ac:dyDescent="0.25">
      <c r="P819" s="87"/>
      <c r="Q819" s="87"/>
      <c r="R819" s="87"/>
    </row>
    <row r="820" spans="16:18" x14ac:dyDescent="0.25">
      <c r="P820" s="87"/>
      <c r="Q820" s="87"/>
      <c r="R820" s="87"/>
    </row>
    <row r="821" spans="16:18" x14ac:dyDescent="0.25">
      <c r="P821" s="87"/>
      <c r="Q821" s="87"/>
      <c r="R821" s="87"/>
    </row>
    <row r="822" spans="16:18" x14ac:dyDescent="0.25">
      <c r="P822" s="87"/>
      <c r="Q822" s="87"/>
      <c r="R822" s="87"/>
    </row>
    <row r="823" spans="16:18" x14ac:dyDescent="0.25">
      <c r="P823" s="87"/>
      <c r="Q823" s="87"/>
      <c r="R823" s="87"/>
    </row>
    <row r="824" spans="16:18" x14ac:dyDescent="0.25">
      <c r="P824" s="87"/>
      <c r="Q824" s="87"/>
      <c r="R824" s="87"/>
    </row>
    <row r="825" spans="16:18" x14ac:dyDescent="0.25">
      <c r="P825" s="87"/>
      <c r="Q825" s="87"/>
      <c r="R825" s="87"/>
    </row>
    <row r="826" spans="16:18" x14ac:dyDescent="0.25">
      <c r="P826" s="87"/>
      <c r="Q826" s="87"/>
      <c r="R826" s="87"/>
    </row>
    <row r="827" spans="16:18" x14ac:dyDescent="0.25">
      <c r="P827" s="87"/>
      <c r="Q827" s="87"/>
      <c r="R827" s="87"/>
    </row>
    <row r="828" spans="16:18" x14ac:dyDescent="0.25">
      <c r="P828" s="87"/>
      <c r="Q828" s="87"/>
      <c r="R828" s="87"/>
    </row>
    <row r="829" spans="16:18" x14ac:dyDescent="0.25">
      <c r="P829" s="87"/>
      <c r="Q829" s="87"/>
      <c r="R829" s="87"/>
    </row>
    <row r="830" spans="16:18" x14ac:dyDescent="0.25">
      <c r="P830" s="87"/>
      <c r="Q830" s="87"/>
      <c r="R830" s="87"/>
    </row>
    <row r="831" spans="16:18" x14ac:dyDescent="0.25">
      <c r="P831" s="87"/>
      <c r="Q831" s="87"/>
      <c r="R831" s="87"/>
    </row>
    <row r="832" spans="16:18" x14ac:dyDescent="0.25">
      <c r="P832" s="87"/>
      <c r="Q832" s="87"/>
      <c r="R832" s="87"/>
    </row>
    <row r="833" spans="16:18" x14ac:dyDescent="0.25">
      <c r="P833" s="87"/>
      <c r="Q833" s="87"/>
      <c r="R833" s="87"/>
    </row>
    <row r="834" spans="16:18" x14ac:dyDescent="0.25">
      <c r="P834" s="87"/>
      <c r="Q834" s="87"/>
      <c r="R834" s="87"/>
    </row>
    <row r="835" spans="16:18" x14ac:dyDescent="0.25">
      <c r="P835" s="87"/>
      <c r="Q835" s="87"/>
      <c r="R835" s="87"/>
    </row>
    <row r="836" spans="16:18" x14ac:dyDescent="0.25">
      <c r="P836" s="87"/>
      <c r="Q836" s="87"/>
      <c r="R836" s="87"/>
    </row>
    <row r="837" spans="16:18" x14ac:dyDescent="0.25">
      <c r="P837" s="87"/>
      <c r="Q837" s="87"/>
      <c r="R837" s="87"/>
    </row>
    <row r="838" spans="16:18" x14ac:dyDescent="0.25">
      <c r="P838" s="87"/>
      <c r="Q838" s="87"/>
      <c r="R838" s="87"/>
    </row>
    <row r="839" spans="16:18" x14ac:dyDescent="0.25">
      <c r="P839" s="87"/>
      <c r="Q839" s="87"/>
      <c r="R839" s="87"/>
    </row>
    <row r="840" spans="16:18" x14ac:dyDescent="0.25">
      <c r="P840" s="87"/>
      <c r="Q840" s="87"/>
      <c r="R840" s="87"/>
    </row>
    <row r="841" spans="16:18" x14ac:dyDescent="0.25">
      <c r="P841" s="87"/>
      <c r="Q841" s="87"/>
      <c r="R841" s="87"/>
    </row>
    <row r="842" spans="16:18" x14ac:dyDescent="0.25">
      <c r="P842" s="87"/>
      <c r="Q842" s="87"/>
      <c r="R842" s="87"/>
    </row>
    <row r="843" spans="16:18" x14ac:dyDescent="0.25">
      <c r="P843" s="87"/>
      <c r="Q843" s="87"/>
      <c r="R843" s="87"/>
    </row>
    <row r="844" spans="16:18" x14ac:dyDescent="0.25">
      <c r="P844" s="87"/>
      <c r="Q844" s="87"/>
      <c r="R844" s="87"/>
    </row>
    <row r="845" spans="16:18" x14ac:dyDescent="0.25">
      <c r="P845" s="87"/>
      <c r="Q845" s="87"/>
      <c r="R845" s="87"/>
    </row>
    <row r="846" spans="16:18" x14ac:dyDescent="0.25">
      <c r="P846" s="87"/>
      <c r="Q846" s="87"/>
      <c r="R846" s="87"/>
    </row>
    <row r="847" spans="16:18" x14ac:dyDescent="0.25">
      <c r="P847" s="87"/>
      <c r="Q847" s="87"/>
      <c r="R847" s="87"/>
    </row>
    <row r="848" spans="16:18" x14ac:dyDescent="0.25">
      <c r="P848" s="87"/>
      <c r="Q848" s="87"/>
      <c r="R848" s="87"/>
    </row>
    <row r="849" spans="16:18" x14ac:dyDescent="0.25">
      <c r="P849" s="87"/>
      <c r="Q849" s="87"/>
      <c r="R849" s="87"/>
    </row>
    <row r="850" spans="16:18" x14ac:dyDescent="0.25">
      <c r="P850" s="87"/>
      <c r="Q850" s="87"/>
      <c r="R850" s="87"/>
    </row>
    <row r="851" spans="16:18" x14ac:dyDescent="0.25">
      <c r="P851" s="87"/>
      <c r="Q851" s="87"/>
      <c r="R851" s="87"/>
    </row>
    <row r="852" spans="16:18" x14ac:dyDescent="0.25">
      <c r="P852" s="87"/>
      <c r="Q852" s="87"/>
      <c r="R852" s="87"/>
    </row>
    <row r="853" spans="16:18" x14ac:dyDescent="0.25">
      <c r="P853" s="87"/>
      <c r="Q853" s="87"/>
      <c r="R853" s="87"/>
    </row>
    <row r="854" spans="16:18" x14ac:dyDescent="0.25">
      <c r="P854" s="87"/>
      <c r="Q854" s="87"/>
      <c r="R854" s="87"/>
    </row>
    <row r="855" spans="16:18" x14ac:dyDescent="0.25">
      <c r="P855" s="87"/>
      <c r="Q855" s="87"/>
      <c r="R855" s="87"/>
    </row>
    <row r="856" spans="16:18" x14ac:dyDescent="0.25">
      <c r="P856" s="87"/>
      <c r="Q856" s="87"/>
      <c r="R856" s="87"/>
    </row>
    <row r="857" spans="16:18" x14ac:dyDescent="0.25">
      <c r="P857" s="87"/>
      <c r="Q857" s="87"/>
      <c r="R857" s="87"/>
    </row>
    <row r="858" spans="16:18" x14ac:dyDescent="0.25">
      <c r="P858" s="87"/>
      <c r="Q858" s="87"/>
      <c r="R858" s="87"/>
    </row>
    <row r="859" spans="16:18" x14ac:dyDescent="0.25">
      <c r="P859" s="87"/>
      <c r="Q859" s="87"/>
      <c r="R859" s="87"/>
    </row>
    <row r="860" spans="16:18" x14ac:dyDescent="0.25">
      <c r="P860" s="87"/>
      <c r="Q860" s="87"/>
      <c r="R860" s="87"/>
    </row>
    <row r="861" spans="16:18" x14ac:dyDescent="0.25">
      <c r="P861" s="87"/>
      <c r="Q861" s="87"/>
      <c r="R861" s="87"/>
    </row>
    <row r="862" spans="16:18" x14ac:dyDescent="0.25">
      <c r="P862" s="87"/>
      <c r="Q862" s="87"/>
      <c r="R862" s="87"/>
    </row>
    <row r="863" spans="16:18" x14ac:dyDescent="0.25">
      <c r="P863" s="87"/>
      <c r="Q863" s="87"/>
      <c r="R863" s="87"/>
    </row>
    <row r="864" spans="16:18" x14ac:dyDescent="0.25">
      <c r="P864" s="87"/>
      <c r="Q864" s="87"/>
      <c r="R864" s="87"/>
    </row>
    <row r="865" spans="16:18" x14ac:dyDescent="0.25">
      <c r="P865" s="87"/>
      <c r="Q865" s="87"/>
      <c r="R865" s="87"/>
    </row>
    <row r="866" spans="16:18" x14ac:dyDescent="0.25">
      <c r="P866" s="87"/>
      <c r="Q866" s="87"/>
      <c r="R866" s="87"/>
    </row>
    <row r="867" spans="16:18" x14ac:dyDescent="0.25">
      <c r="P867" s="87"/>
      <c r="Q867" s="87"/>
      <c r="R867" s="87"/>
    </row>
    <row r="868" spans="16:18" x14ac:dyDescent="0.25">
      <c r="P868" s="87"/>
      <c r="Q868" s="87"/>
      <c r="R868" s="87"/>
    </row>
    <row r="869" spans="16:18" x14ac:dyDescent="0.25">
      <c r="P869" s="87"/>
      <c r="Q869" s="87"/>
      <c r="R869" s="87"/>
    </row>
    <row r="870" spans="16:18" x14ac:dyDescent="0.25">
      <c r="P870" s="87"/>
      <c r="Q870" s="87"/>
      <c r="R870" s="87"/>
    </row>
    <row r="871" spans="16:18" x14ac:dyDescent="0.25">
      <c r="P871" s="87"/>
      <c r="Q871" s="87"/>
      <c r="R871" s="87"/>
    </row>
    <row r="872" spans="16:18" x14ac:dyDescent="0.25">
      <c r="P872" s="87"/>
      <c r="Q872" s="87"/>
      <c r="R872" s="87"/>
    </row>
    <row r="873" spans="16:18" x14ac:dyDescent="0.25">
      <c r="P873" s="87"/>
      <c r="Q873" s="87"/>
      <c r="R873" s="87"/>
    </row>
    <row r="874" spans="16:18" x14ac:dyDescent="0.25">
      <c r="P874" s="87"/>
      <c r="Q874" s="87"/>
      <c r="R874" s="87"/>
    </row>
    <row r="875" spans="16:18" x14ac:dyDescent="0.25">
      <c r="P875" s="87"/>
      <c r="Q875" s="87"/>
      <c r="R875" s="87"/>
    </row>
    <row r="876" spans="16:18" x14ac:dyDescent="0.25">
      <c r="P876" s="87"/>
      <c r="Q876" s="87"/>
      <c r="R876" s="87"/>
    </row>
    <row r="877" spans="16:18" x14ac:dyDescent="0.25">
      <c r="P877" s="87"/>
      <c r="Q877" s="87"/>
      <c r="R877" s="87"/>
    </row>
    <row r="878" spans="16:18" x14ac:dyDescent="0.25">
      <c r="P878" s="87"/>
      <c r="Q878" s="87"/>
      <c r="R878" s="87"/>
    </row>
    <row r="879" spans="16:18" x14ac:dyDescent="0.25">
      <c r="P879" s="87"/>
      <c r="Q879" s="87"/>
      <c r="R879" s="87"/>
    </row>
    <row r="880" spans="16:18" x14ac:dyDescent="0.25">
      <c r="P880" s="87"/>
      <c r="Q880" s="87"/>
      <c r="R880" s="87"/>
    </row>
    <row r="881" spans="16:18" x14ac:dyDescent="0.25">
      <c r="P881" s="87"/>
      <c r="Q881" s="87"/>
      <c r="R881" s="87"/>
    </row>
    <row r="882" spans="16:18" x14ac:dyDescent="0.25">
      <c r="P882" s="87"/>
      <c r="Q882" s="87"/>
      <c r="R882" s="87"/>
    </row>
    <row r="883" spans="16:18" x14ac:dyDescent="0.25">
      <c r="P883" s="87"/>
      <c r="Q883" s="87"/>
      <c r="R883" s="87"/>
    </row>
    <row r="884" spans="16:18" x14ac:dyDescent="0.25">
      <c r="P884" s="87"/>
      <c r="Q884" s="87"/>
      <c r="R884" s="87"/>
    </row>
    <row r="885" spans="16:18" x14ac:dyDescent="0.25">
      <c r="P885" s="87"/>
      <c r="Q885" s="87"/>
      <c r="R885" s="87"/>
    </row>
    <row r="886" spans="16:18" x14ac:dyDescent="0.25">
      <c r="P886" s="87"/>
      <c r="Q886" s="87"/>
      <c r="R886" s="87"/>
    </row>
    <row r="887" spans="16:18" x14ac:dyDescent="0.25">
      <c r="P887" s="87"/>
      <c r="Q887" s="87"/>
      <c r="R887" s="87"/>
    </row>
    <row r="888" spans="16:18" x14ac:dyDescent="0.25">
      <c r="P888" s="87"/>
      <c r="Q888" s="87"/>
      <c r="R888" s="87"/>
    </row>
    <row r="889" spans="16:18" x14ac:dyDescent="0.25">
      <c r="P889" s="87"/>
      <c r="Q889" s="87"/>
      <c r="R889" s="87"/>
    </row>
    <row r="890" spans="16:18" x14ac:dyDescent="0.25">
      <c r="P890" s="87"/>
      <c r="Q890" s="87"/>
      <c r="R890" s="87"/>
    </row>
    <row r="891" spans="16:18" x14ac:dyDescent="0.25">
      <c r="P891" s="87"/>
      <c r="Q891" s="87"/>
      <c r="R891" s="87"/>
    </row>
    <row r="892" spans="16:18" x14ac:dyDescent="0.25">
      <c r="P892" s="87"/>
      <c r="Q892" s="87"/>
      <c r="R892" s="87"/>
    </row>
    <row r="893" spans="16:18" x14ac:dyDescent="0.25">
      <c r="P893" s="87"/>
      <c r="Q893" s="87"/>
      <c r="R893" s="87"/>
    </row>
    <row r="894" spans="16:18" x14ac:dyDescent="0.25">
      <c r="P894" s="87"/>
      <c r="Q894" s="87"/>
      <c r="R894" s="87"/>
    </row>
    <row r="895" spans="16:18" x14ac:dyDescent="0.25">
      <c r="P895" s="87"/>
      <c r="Q895" s="87"/>
      <c r="R895" s="87"/>
    </row>
    <row r="896" spans="16:18" x14ac:dyDescent="0.25">
      <c r="P896" s="87"/>
      <c r="Q896" s="87"/>
      <c r="R896" s="87"/>
    </row>
    <row r="897" spans="16:18" x14ac:dyDescent="0.25">
      <c r="P897" s="87"/>
      <c r="Q897" s="87"/>
      <c r="R897" s="87"/>
    </row>
    <row r="898" spans="16:18" x14ac:dyDescent="0.25">
      <c r="P898" s="87"/>
      <c r="Q898" s="87"/>
      <c r="R898" s="87"/>
    </row>
    <row r="899" spans="16:18" x14ac:dyDescent="0.25">
      <c r="P899" s="87"/>
      <c r="Q899" s="87"/>
      <c r="R899" s="87"/>
    </row>
    <row r="900" spans="16:18" x14ac:dyDescent="0.25">
      <c r="P900" s="87"/>
      <c r="Q900" s="87"/>
      <c r="R900" s="87"/>
    </row>
    <row r="901" spans="16:18" x14ac:dyDescent="0.25">
      <c r="P901" s="87"/>
      <c r="Q901" s="87"/>
      <c r="R901" s="87"/>
    </row>
    <row r="902" spans="16:18" x14ac:dyDescent="0.25">
      <c r="P902" s="87"/>
      <c r="Q902" s="87"/>
      <c r="R902" s="87"/>
    </row>
    <row r="903" spans="16:18" x14ac:dyDescent="0.25">
      <c r="P903" s="87"/>
      <c r="Q903" s="87"/>
      <c r="R903" s="87"/>
    </row>
    <row r="904" spans="16:18" x14ac:dyDescent="0.25">
      <c r="P904" s="87"/>
      <c r="Q904" s="87"/>
      <c r="R904" s="87"/>
    </row>
    <row r="905" spans="16:18" x14ac:dyDescent="0.25">
      <c r="P905" s="87"/>
      <c r="Q905" s="87"/>
      <c r="R905" s="87"/>
    </row>
    <row r="906" spans="16:18" x14ac:dyDescent="0.25">
      <c r="P906" s="87"/>
      <c r="Q906" s="87"/>
      <c r="R906" s="87"/>
    </row>
    <row r="907" spans="16:18" x14ac:dyDescent="0.25">
      <c r="P907" s="87"/>
      <c r="Q907" s="87"/>
      <c r="R907" s="87"/>
    </row>
    <row r="908" spans="16:18" x14ac:dyDescent="0.25">
      <c r="P908" s="87"/>
      <c r="Q908" s="87"/>
      <c r="R908" s="87"/>
    </row>
    <row r="909" spans="16:18" x14ac:dyDescent="0.25">
      <c r="P909" s="87"/>
      <c r="Q909" s="87"/>
      <c r="R909" s="87"/>
    </row>
    <row r="910" spans="16:18" x14ac:dyDescent="0.25">
      <c r="P910" s="87"/>
      <c r="Q910" s="87"/>
      <c r="R910" s="87"/>
    </row>
    <row r="911" spans="16:18" x14ac:dyDescent="0.25">
      <c r="P911" s="87"/>
      <c r="Q911" s="87"/>
      <c r="R911" s="87"/>
    </row>
    <row r="912" spans="16:18" x14ac:dyDescent="0.25">
      <c r="P912" s="87"/>
      <c r="Q912" s="87"/>
      <c r="R912" s="87"/>
    </row>
    <row r="913" spans="16:18" x14ac:dyDescent="0.25">
      <c r="P913" s="87"/>
      <c r="Q913" s="87"/>
      <c r="R913" s="87"/>
    </row>
    <row r="914" spans="16:18" x14ac:dyDescent="0.25">
      <c r="P914" s="87"/>
      <c r="Q914" s="87"/>
      <c r="R914" s="87"/>
    </row>
    <row r="915" spans="16:18" x14ac:dyDescent="0.25">
      <c r="P915" s="87"/>
      <c r="Q915" s="87"/>
      <c r="R915" s="87"/>
    </row>
    <row r="916" spans="16:18" x14ac:dyDescent="0.25">
      <c r="P916" s="87"/>
      <c r="Q916" s="87"/>
      <c r="R916" s="87"/>
    </row>
    <row r="917" spans="16:18" x14ac:dyDescent="0.25">
      <c r="P917" s="87"/>
      <c r="Q917" s="87"/>
      <c r="R917" s="87"/>
    </row>
    <row r="918" spans="16:18" x14ac:dyDescent="0.25">
      <c r="P918" s="87"/>
      <c r="Q918" s="87"/>
      <c r="R918" s="87"/>
    </row>
    <row r="919" spans="16:18" x14ac:dyDescent="0.25">
      <c r="P919" s="87"/>
      <c r="Q919" s="87"/>
      <c r="R919" s="87"/>
    </row>
    <row r="920" spans="16:18" x14ac:dyDescent="0.25">
      <c r="P920" s="87"/>
      <c r="Q920" s="87"/>
      <c r="R920" s="87"/>
    </row>
    <row r="921" spans="16:18" x14ac:dyDescent="0.25">
      <c r="P921" s="87"/>
      <c r="Q921" s="87"/>
      <c r="R921" s="87"/>
    </row>
    <row r="922" spans="16:18" x14ac:dyDescent="0.25">
      <c r="P922" s="87"/>
      <c r="Q922" s="87"/>
      <c r="R922" s="87"/>
    </row>
    <row r="923" spans="16:18" x14ac:dyDescent="0.25">
      <c r="P923" s="87"/>
      <c r="Q923" s="87"/>
      <c r="R923" s="87"/>
    </row>
    <row r="924" spans="16:18" x14ac:dyDescent="0.25">
      <c r="P924" s="87"/>
      <c r="Q924" s="87"/>
      <c r="R924" s="87"/>
    </row>
    <row r="925" spans="16:18" x14ac:dyDescent="0.25">
      <c r="P925" s="87"/>
      <c r="Q925" s="87"/>
      <c r="R925" s="87"/>
    </row>
    <row r="926" spans="16:18" x14ac:dyDescent="0.25">
      <c r="P926" s="87"/>
      <c r="Q926" s="87"/>
      <c r="R926" s="87"/>
    </row>
    <row r="927" spans="16:18" x14ac:dyDescent="0.25">
      <c r="P927" s="87"/>
      <c r="Q927" s="87"/>
      <c r="R927" s="87"/>
    </row>
    <row r="928" spans="16:18" x14ac:dyDescent="0.25">
      <c r="P928" s="87"/>
      <c r="Q928" s="87"/>
      <c r="R928" s="87"/>
    </row>
    <row r="929" spans="16:18" x14ac:dyDescent="0.25">
      <c r="P929" s="87"/>
      <c r="Q929" s="87"/>
      <c r="R929" s="87"/>
    </row>
    <row r="930" spans="16:18" x14ac:dyDescent="0.25">
      <c r="P930" s="87"/>
      <c r="Q930" s="87"/>
      <c r="R930" s="87"/>
    </row>
    <row r="931" spans="16:18" x14ac:dyDescent="0.25">
      <c r="P931" s="87"/>
      <c r="Q931" s="87"/>
      <c r="R931" s="87"/>
    </row>
    <row r="932" spans="16:18" x14ac:dyDescent="0.25">
      <c r="P932" s="87"/>
      <c r="Q932" s="87"/>
      <c r="R932" s="87"/>
    </row>
    <row r="933" spans="16:18" x14ac:dyDescent="0.25">
      <c r="P933" s="87"/>
      <c r="Q933" s="87"/>
      <c r="R933" s="87"/>
    </row>
    <row r="934" spans="16:18" x14ac:dyDescent="0.25">
      <c r="P934" s="87"/>
      <c r="Q934" s="87"/>
      <c r="R934" s="87"/>
    </row>
    <row r="935" spans="16:18" x14ac:dyDescent="0.25">
      <c r="P935" s="87"/>
      <c r="Q935" s="87"/>
      <c r="R935" s="87"/>
    </row>
    <row r="936" spans="16:18" x14ac:dyDescent="0.25">
      <c r="P936" s="87"/>
      <c r="Q936" s="87"/>
      <c r="R936" s="87"/>
    </row>
    <row r="937" spans="16:18" x14ac:dyDescent="0.25">
      <c r="P937" s="87"/>
      <c r="Q937" s="87"/>
      <c r="R937" s="87"/>
    </row>
    <row r="938" spans="16:18" x14ac:dyDescent="0.25">
      <c r="P938" s="87"/>
      <c r="Q938" s="87"/>
      <c r="R938" s="87"/>
    </row>
    <row r="939" spans="16:18" x14ac:dyDescent="0.25">
      <c r="P939" s="87"/>
      <c r="Q939" s="87"/>
      <c r="R939" s="87"/>
    </row>
    <row r="940" spans="16:18" x14ac:dyDescent="0.25">
      <c r="P940" s="87"/>
      <c r="Q940" s="87"/>
      <c r="R940" s="87"/>
    </row>
    <row r="941" spans="16:18" x14ac:dyDescent="0.25">
      <c r="P941" s="87"/>
      <c r="Q941" s="87"/>
      <c r="R941" s="87"/>
    </row>
    <row r="942" spans="16:18" x14ac:dyDescent="0.25">
      <c r="P942" s="87"/>
      <c r="Q942" s="87"/>
      <c r="R942" s="87"/>
    </row>
    <row r="943" spans="16:18" x14ac:dyDescent="0.25">
      <c r="P943" s="87"/>
      <c r="Q943" s="87"/>
      <c r="R943" s="87"/>
    </row>
    <row r="944" spans="16:18" x14ac:dyDescent="0.25">
      <c r="P944" s="87"/>
      <c r="Q944" s="87"/>
      <c r="R944" s="87"/>
    </row>
    <row r="945" spans="16:18" x14ac:dyDescent="0.25">
      <c r="P945" s="87"/>
      <c r="Q945" s="87"/>
      <c r="R945" s="87"/>
    </row>
    <row r="946" spans="16:18" x14ac:dyDescent="0.25">
      <c r="P946" s="87"/>
      <c r="Q946" s="87"/>
      <c r="R946" s="87"/>
    </row>
    <row r="947" spans="16:18" x14ac:dyDescent="0.25">
      <c r="P947" s="87"/>
      <c r="Q947" s="87"/>
      <c r="R947" s="87"/>
    </row>
    <row r="948" spans="16:18" x14ac:dyDescent="0.25">
      <c r="P948" s="87"/>
      <c r="Q948" s="87"/>
      <c r="R948" s="87"/>
    </row>
    <row r="949" spans="16:18" x14ac:dyDescent="0.25">
      <c r="P949" s="87"/>
      <c r="Q949" s="87"/>
      <c r="R949" s="87"/>
    </row>
    <row r="950" spans="16:18" x14ac:dyDescent="0.25">
      <c r="P950" s="87"/>
      <c r="Q950" s="87"/>
      <c r="R950" s="87"/>
    </row>
    <row r="951" spans="16:18" x14ac:dyDescent="0.25">
      <c r="P951" s="87"/>
      <c r="Q951" s="87"/>
      <c r="R951" s="87"/>
    </row>
    <row r="952" spans="16:18" x14ac:dyDescent="0.25">
      <c r="P952" s="87"/>
      <c r="Q952" s="87"/>
      <c r="R952" s="87"/>
    </row>
    <row r="953" spans="16:18" x14ac:dyDescent="0.25">
      <c r="P953" s="87"/>
      <c r="Q953" s="87"/>
      <c r="R953" s="87"/>
    </row>
    <row r="954" spans="16:18" x14ac:dyDescent="0.25">
      <c r="P954" s="87"/>
      <c r="Q954" s="87"/>
      <c r="R954" s="87"/>
    </row>
    <row r="955" spans="16:18" x14ac:dyDescent="0.25">
      <c r="P955" s="87"/>
      <c r="Q955" s="87"/>
      <c r="R955" s="87"/>
    </row>
    <row r="956" spans="16:18" x14ac:dyDescent="0.25">
      <c r="P956" s="87"/>
      <c r="Q956" s="87"/>
      <c r="R956" s="87"/>
    </row>
    <row r="957" spans="16:18" x14ac:dyDescent="0.25">
      <c r="P957" s="87"/>
      <c r="Q957" s="87"/>
      <c r="R957" s="87"/>
    </row>
    <row r="958" spans="16:18" x14ac:dyDescent="0.25">
      <c r="P958" s="87"/>
      <c r="Q958" s="87"/>
      <c r="R958" s="87"/>
    </row>
    <row r="959" spans="16:18" x14ac:dyDescent="0.25">
      <c r="P959" s="87"/>
      <c r="Q959" s="87"/>
      <c r="R959" s="87"/>
    </row>
    <row r="960" spans="16:18" x14ac:dyDescent="0.25">
      <c r="P960" s="87"/>
      <c r="Q960" s="87"/>
      <c r="R960" s="87"/>
    </row>
    <row r="961" spans="16:18" x14ac:dyDescent="0.25">
      <c r="P961" s="87"/>
      <c r="Q961" s="87"/>
      <c r="R961" s="87"/>
    </row>
    <row r="962" spans="16:18" x14ac:dyDescent="0.25">
      <c r="P962" s="87"/>
      <c r="Q962" s="87"/>
      <c r="R962" s="87"/>
    </row>
    <row r="963" spans="16:18" x14ac:dyDescent="0.25">
      <c r="P963" s="87"/>
      <c r="Q963" s="87"/>
      <c r="R963" s="87"/>
    </row>
    <row r="964" spans="16:18" x14ac:dyDescent="0.25">
      <c r="P964" s="87"/>
      <c r="Q964" s="87"/>
      <c r="R964" s="87"/>
    </row>
    <row r="965" spans="16:18" x14ac:dyDescent="0.25">
      <c r="P965" s="87"/>
      <c r="Q965" s="87"/>
      <c r="R965" s="87"/>
    </row>
    <row r="966" spans="16:18" x14ac:dyDescent="0.25">
      <c r="P966" s="87"/>
      <c r="Q966" s="87"/>
      <c r="R966" s="87"/>
    </row>
    <row r="967" spans="16:18" x14ac:dyDescent="0.25">
      <c r="P967" s="87"/>
      <c r="Q967" s="87"/>
      <c r="R967" s="87"/>
    </row>
    <row r="968" spans="16:18" x14ac:dyDescent="0.25">
      <c r="P968" s="87"/>
      <c r="Q968" s="87"/>
      <c r="R968" s="87"/>
    </row>
    <row r="969" spans="16:18" x14ac:dyDescent="0.25">
      <c r="P969" s="87"/>
      <c r="Q969" s="87"/>
      <c r="R969" s="87"/>
    </row>
    <row r="970" spans="16:18" x14ac:dyDescent="0.25">
      <c r="P970" s="87"/>
      <c r="Q970" s="87"/>
      <c r="R970" s="87"/>
    </row>
    <row r="971" spans="16:18" x14ac:dyDescent="0.25">
      <c r="P971" s="87"/>
      <c r="Q971" s="87"/>
      <c r="R971" s="87"/>
    </row>
    <row r="972" spans="16:18" x14ac:dyDescent="0.25">
      <c r="P972" s="87"/>
      <c r="Q972" s="87"/>
      <c r="R972" s="87"/>
    </row>
    <row r="973" spans="16:18" x14ac:dyDescent="0.25">
      <c r="P973" s="87"/>
      <c r="Q973" s="87"/>
      <c r="R973" s="87"/>
    </row>
    <row r="974" spans="16:18" x14ac:dyDescent="0.25">
      <c r="P974" s="87"/>
      <c r="Q974" s="87"/>
      <c r="R974" s="87"/>
    </row>
    <row r="975" spans="16:18" x14ac:dyDescent="0.25">
      <c r="P975" s="87"/>
      <c r="Q975" s="87"/>
      <c r="R975" s="87"/>
    </row>
    <row r="976" spans="16:18" x14ac:dyDescent="0.25">
      <c r="P976" s="87"/>
      <c r="Q976" s="87"/>
      <c r="R976" s="87"/>
    </row>
    <row r="977" spans="16:18" x14ac:dyDescent="0.25">
      <c r="P977" s="87"/>
      <c r="Q977" s="87"/>
      <c r="R977" s="87"/>
    </row>
    <row r="978" spans="16:18" x14ac:dyDescent="0.25">
      <c r="P978" s="87"/>
      <c r="Q978" s="87"/>
      <c r="R978" s="87"/>
    </row>
    <row r="979" spans="16:18" x14ac:dyDescent="0.25">
      <c r="P979" s="87"/>
      <c r="Q979" s="87"/>
      <c r="R979" s="87"/>
    </row>
    <row r="980" spans="16:18" x14ac:dyDescent="0.25">
      <c r="P980" s="87"/>
      <c r="Q980" s="87"/>
      <c r="R980" s="87"/>
    </row>
    <row r="981" spans="16:18" x14ac:dyDescent="0.25">
      <c r="P981" s="87"/>
      <c r="Q981" s="87"/>
      <c r="R981" s="87"/>
    </row>
    <row r="982" spans="16:18" x14ac:dyDescent="0.25">
      <c r="P982" s="87"/>
      <c r="Q982" s="87"/>
      <c r="R982" s="87"/>
    </row>
    <row r="983" spans="16:18" x14ac:dyDescent="0.25">
      <c r="P983" s="87"/>
      <c r="Q983" s="87"/>
      <c r="R983" s="87"/>
    </row>
    <row r="984" spans="16:18" x14ac:dyDescent="0.25">
      <c r="P984" s="87"/>
      <c r="Q984" s="87"/>
      <c r="R984" s="87"/>
    </row>
    <row r="985" spans="16:18" x14ac:dyDescent="0.25">
      <c r="P985" s="87"/>
      <c r="Q985" s="87"/>
      <c r="R985" s="87"/>
    </row>
    <row r="986" spans="16:18" x14ac:dyDescent="0.25">
      <c r="P986" s="87"/>
      <c r="Q986" s="87"/>
      <c r="R986" s="87"/>
    </row>
    <row r="987" spans="16:18" x14ac:dyDescent="0.25">
      <c r="P987" s="87"/>
      <c r="Q987" s="87"/>
      <c r="R987" s="87"/>
    </row>
    <row r="988" spans="16:18" x14ac:dyDescent="0.25">
      <c r="P988" s="87"/>
      <c r="Q988" s="87"/>
      <c r="R988" s="87"/>
    </row>
    <row r="989" spans="16:18" x14ac:dyDescent="0.25">
      <c r="P989" s="87"/>
      <c r="Q989" s="87"/>
      <c r="R989" s="87"/>
    </row>
    <row r="990" spans="16:18" x14ac:dyDescent="0.25">
      <c r="P990" s="87"/>
      <c r="Q990" s="87"/>
      <c r="R990" s="87"/>
    </row>
    <row r="991" spans="16:18" x14ac:dyDescent="0.25">
      <c r="P991" s="87"/>
      <c r="Q991" s="87"/>
      <c r="R991" s="87"/>
    </row>
    <row r="992" spans="16:18" x14ac:dyDescent="0.25">
      <c r="P992" s="87"/>
      <c r="Q992" s="87"/>
      <c r="R992" s="87"/>
    </row>
    <row r="993" spans="16:18" x14ac:dyDescent="0.25">
      <c r="P993" s="87"/>
      <c r="Q993" s="87"/>
      <c r="R993" s="87"/>
    </row>
    <row r="994" spans="16:18" x14ac:dyDescent="0.25">
      <c r="P994" s="87"/>
      <c r="Q994" s="87"/>
      <c r="R994" s="87"/>
    </row>
    <row r="995" spans="16:18" x14ac:dyDescent="0.25">
      <c r="P995" s="87"/>
      <c r="Q995" s="87"/>
      <c r="R995" s="87"/>
    </row>
    <row r="996" spans="16:18" x14ac:dyDescent="0.25">
      <c r="P996" s="87"/>
      <c r="Q996" s="87"/>
      <c r="R996" s="87"/>
    </row>
    <row r="997" spans="16:18" x14ac:dyDescent="0.25">
      <c r="P997" s="87"/>
      <c r="Q997" s="87"/>
      <c r="R997" s="87"/>
    </row>
    <row r="998" spans="16:18" x14ac:dyDescent="0.25">
      <c r="P998" s="87"/>
      <c r="Q998" s="87"/>
      <c r="R998" s="87"/>
    </row>
    <row r="999" spans="16:18" x14ac:dyDescent="0.25">
      <c r="P999" s="87"/>
      <c r="Q999" s="87"/>
      <c r="R999" s="87"/>
    </row>
    <row r="1000" spans="16:18" x14ac:dyDescent="0.25">
      <c r="P1000" s="87"/>
      <c r="Q1000" s="87"/>
      <c r="R1000" s="87"/>
    </row>
    <row r="1001" spans="16:18" x14ac:dyDescent="0.25">
      <c r="P1001" s="87"/>
      <c r="Q1001" s="87"/>
      <c r="R1001" s="87"/>
    </row>
    <row r="1002" spans="16:18" x14ac:dyDescent="0.25">
      <c r="P1002" s="87"/>
      <c r="Q1002" s="87"/>
      <c r="R1002" s="87"/>
    </row>
    <row r="1003" spans="16:18" x14ac:dyDescent="0.25">
      <c r="P1003" s="87"/>
      <c r="Q1003" s="87"/>
      <c r="R1003" s="87"/>
    </row>
    <row r="1004" spans="16:18" x14ac:dyDescent="0.25">
      <c r="P1004" s="87"/>
      <c r="Q1004" s="87"/>
      <c r="R1004" s="87"/>
    </row>
    <row r="1005" spans="16:18" x14ac:dyDescent="0.25">
      <c r="P1005" s="87"/>
      <c r="Q1005" s="87"/>
      <c r="R1005" s="87"/>
    </row>
    <row r="1006" spans="16:18" x14ac:dyDescent="0.25">
      <c r="P1006" s="87"/>
      <c r="Q1006" s="87"/>
      <c r="R1006" s="87"/>
    </row>
    <row r="1007" spans="16:18" x14ac:dyDescent="0.25">
      <c r="P1007" s="87"/>
      <c r="Q1007" s="87"/>
      <c r="R1007" s="87"/>
    </row>
    <row r="1008" spans="16:18" x14ac:dyDescent="0.25">
      <c r="P1008" s="87"/>
      <c r="Q1008" s="87"/>
      <c r="R1008" s="87"/>
    </row>
    <row r="1009" spans="16:18" x14ac:dyDescent="0.25">
      <c r="P1009" s="87"/>
      <c r="Q1009" s="87"/>
      <c r="R1009" s="87"/>
    </row>
    <row r="1010" spans="16:18" x14ac:dyDescent="0.25">
      <c r="P1010" s="87"/>
      <c r="Q1010" s="87"/>
      <c r="R1010" s="87"/>
    </row>
    <row r="1011" spans="16:18" x14ac:dyDescent="0.25">
      <c r="P1011" s="87"/>
      <c r="Q1011" s="87"/>
      <c r="R1011" s="87"/>
    </row>
    <row r="1012" spans="16:18" x14ac:dyDescent="0.25">
      <c r="P1012" s="87"/>
      <c r="Q1012" s="87"/>
      <c r="R1012" s="87"/>
    </row>
    <row r="1013" spans="16:18" x14ac:dyDescent="0.25">
      <c r="P1013" s="87"/>
      <c r="Q1013" s="87"/>
      <c r="R1013" s="87"/>
    </row>
    <row r="1014" spans="16:18" x14ac:dyDescent="0.25">
      <c r="P1014" s="87"/>
      <c r="Q1014" s="87"/>
      <c r="R1014" s="87"/>
    </row>
    <row r="1015" spans="16:18" x14ac:dyDescent="0.25">
      <c r="P1015" s="87"/>
      <c r="Q1015" s="87"/>
      <c r="R1015" s="87"/>
    </row>
    <row r="1016" spans="16:18" x14ac:dyDescent="0.25">
      <c r="P1016" s="87"/>
      <c r="Q1016" s="87"/>
      <c r="R1016" s="87"/>
    </row>
    <row r="1017" spans="16:18" x14ac:dyDescent="0.25">
      <c r="P1017" s="87"/>
      <c r="Q1017" s="87"/>
      <c r="R1017" s="87"/>
    </row>
    <row r="1018" spans="16:18" x14ac:dyDescent="0.25">
      <c r="P1018" s="87"/>
      <c r="Q1018" s="87"/>
      <c r="R1018" s="87"/>
    </row>
    <row r="1019" spans="16:18" x14ac:dyDescent="0.25">
      <c r="P1019" s="87"/>
      <c r="Q1019" s="87"/>
      <c r="R1019" s="87"/>
    </row>
    <row r="1020" spans="16:18" x14ac:dyDescent="0.25">
      <c r="P1020" s="87"/>
      <c r="Q1020" s="87"/>
      <c r="R1020" s="87"/>
    </row>
    <row r="1021" spans="16:18" x14ac:dyDescent="0.25">
      <c r="P1021" s="87"/>
      <c r="Q1021" s="87"/>
      <c r="R1021" s="87"/>
    </row>
    <row r="1022" spans="16:18" x14ac:dyDescent="0.25">
      <c r="P1022" s="87"/>
      <c r="Q1022" s="87"/>
      <c r="R1022" s="87"/>
    </row>
    <row r="1023" spans="16:18" x14ac:dyDescent="0.25">
      <c r="P1023" s="87"/>
      <c r="Q1023" s="87"/>
      <c r="R1023" s="87"/>
    </row>
    <row r="1024" spans="16:18" x14ac:dyDescent="0.25">
      <c r="P1024" s="87"/>
      <c r="Q1024" s="87"/>
      <c r="R1024" s="87"/>
    </row>
    <row r="1025" spans="16:18" x14ac:dyDescent="0.25">
      <c r="P1025" s="87"/>
      <c r="Q1025" s="87"/>
      <c r="R1025" s="87"/>
    </row>
    <row r="1026" spans="16:18" x14ac:dyDescent="0.25">
      <c r="P1026" s="87"/>
      <c r="Q1026" s="87"/>
      <c r="R1026" s="87"/>
    </row>
    <row r="1027" spans="16:18" x14ac:dyDescent="0.25">
      <c r="P1027" s="87"/>
      <c r="Q1027" s="87"/>
      <c r="R1027" s="87"/>
    </row>
    <row r="1028" spans="16:18" x14ac:dyDescent="0.25">
      <c r="P1028" s="87"/>
      <c r="Q1028" s="87"/>
      <c r="R1028" s="87"/>
    </row>
    <row r="1029" spans="16:18" x14ac:dyDescent="0.25">
      <c r="P1029" s="87"/>
      <c r="Q1029" s="87"/>
      <c r="R1029" s="87"/>
    </row>
    <row r="1030" spans="16:18" x14ac:dyDescent="0.25">
      <c r="P1030" s="87"/>
      <c r="Q1030" s="87"/>
      <c r="R1030" s="87"/>
    </row>
    <row r="1031" spans="16:18" x14ac:dyDescent="0.25">
      <c r="P1031" s="87"/>
      <c r="Q1031" s="87"/>
      <c r="R1031" s="87"/>
    </row>
    <row r="1032" spans="16:18" x14ac:dyDescent="0.25">
      <c r="P1032" s="87"/>
      <c r="Q1032" s="87"/>
      <c r="R1032" s="87"/>
    </row>
    <row r="1033" spans="16:18" x14ac:dyDescent="0.25">
      <c r="P1033" s="87"/>
      <c r="Q1033" s="87"/>
      <c r="R1033" s="87"/>
    </row>
    <row r="1034" spans="16:18" x14ac:dyDescent="0.25">
      <c r="P1034" s="87"/>
      <c r="Q1034" s="87"/>
      <c r="R1034" s="87"/>
    </row>
    <row r="1035" spans="16:18" x14ac:dyDescent="0.25">
      <c r="P1035" s="87"/>
      <c r="Q1035" s="87"/>
      <c r="R1035" s="87"/>
    </row>
    <row r="1036" spans="16:18" x14ac:dyDescent="0.25">
      <c r="P1036" s="87"/>
      <c r="Q1036" s="87"/>
      <c r="R1036" s="87"/>
    </row>
    <row r="1037" spans="16:18" x14ac:dyDescent="0.25">
      <c r="P1037" s="87"/>
      <c r="Q1037" s="87"/>
      <c r="R1037" s="87"/>
    </row>
    <row r="1038" spans="16:18" x14ac:dyDescent="0.25">
      <c r="P1038" s="87"/>
      <c r="Q1038" s="87"/>
      <c r="R1038" s="87"/>
    </row>
    <row r="1039" spans="16:18" x14ac:dyDescent="0.25">
      <c r="P1039" s="87"/>
      <c r="Q1039" s="87"/>
      <c r="R1039" s="87"/>
    </row>
    <row r="1040" spans="16:18" x14ac:dyDescent="0.25">
      <c r="P1040" s="87"/>
      <c r="Q1040" s="87"/>
      <c r="R1040" s="87"/>
    </row>
    <row r="1041" spans="16:18" x14ac:dyDescent="0.25">
      <c r="P1041" s="87"/>
      <c r="Q1041" s="87"/>
      <c r="R1041" s="87"/>
    </row>
    <row r="1042" spans="16:18" x14ac:dyDescent="0.25">
      <c r="P1042" s="87"/>
      <c r="Q1042" s="87"/>
      <c r="R1042" s="87"/>
    </row>
    <row r="1043" spans="16:18" x14ac:dyDescent="0.25">
      <c r="P1043" s="87"/>
      <c r="Q1043" s="87"/>
      <c r="R1043" s="87"/>
    </row>
    <row r="1044" spans="16:18" x14ac:dyDescent="0.25">
      <c r="P1044" s="87"/>
      <c r="Q1044" s="87"/>
      <c r="R1044" s="87"/>
    </row>
    <row r="1045" spans="16:18" x14ac:dyDescent="0.25">
      <c r="P1045" s="87"/>
      <c r="Q1045" s="87"/>
      <c r="R1045" s="87"/>
    </row>
    <row r="1046" spans="16:18" x14ac:dyDescent="0.25">
      <c r="P1046" s="87"/>
      <c r="Q1046" s="87"/>
      <c r="R1046" s="87"/>
    </row>
    <row r="1047" spans="16:18" x14ac:dyDescent="0.25">
      <c r="P1047" s="87"/>
      <c r="Q1047" s="87"/>
      <c r="R1047" s="87"/>
    </row>
    <row r="1048" spans="16:18" x14ac:dyDescent="0.25">
      <c r="P1048" s="87"/>
      <c r="Q1048" s="87"/>
      <c r="R1048" s="87"/>
    </row>
    <row r="1049" spans="16:18" x14ac:dyDescent="0.25">
      <c r="P1049" s="87"/>
      <c r="Q1049" s="87"/>
      <c r="R1049" s="87"/>
    </row>
    <row r="1050" spans="16:18" x14ac:dyDescent="0.25">
      <c r="P1050" s="87"/>
      <c r="Q1050" s="87"/>
      <c r="R1050" s="87"/>
    </row>
    <row r="1051" spans="16:18" x14ac:dyDescent="0.25">
      <c r="P1051" s="87"/>
      <c r="Q1051" s="87"/>
      <c r="R1051" s="87"/>
    </row>
    <row r="1052" spans="16:18" x14ac:dyDescent="0.25">
      <c r="P1052" s="87"/>
      <c r="Q1052" s="87"/>
      <c r="R1052" s="87"/>
    </row>
    <row r="1053" spans="16:18" x14ac:dyDescent="0.25">
      <c r="P1053" s="87"/>
      <c r="Q1053" s="87"/>
      <c r="R1053" s="87"/>
    </row>
    <row r="1054" spans="16:18" x14ac:dyDescent="0.25">
      <c r="P1054" s="87"/>
      <c r="Q1054" s="87"/>
      <c r="R1054" s="87"/>
    </row>
    <row r="1055" spans="16:18" x14ac:dyDescent="0.25">
      <c r="P1055" s="87"/>
      <c r="Q1055" s="87"/>
      <c r="R1055" s="87"/>
    </row>
    <row r="1056" spans="16:18" x14ac:dyDescent="0.25">
      <c r="P1056" s="87"/>
      <c r="Q1056" s="87"/>
      <c r="R1056" s="87"/>
    </row>
    <row r="1057" spans="16:18" x14ac:dyDescent="0.25">
      <c r="P1057" s="87"/>
      <c r="Q1057" s="87"/>
      <c r="R1057" s="87"/>
    </row>
    <row r="1058" spans="16:18" x14ac:dyDescent="0.25">
      <c r="P1058" s="87"/>
      <c r="Q1058" s="87"/>
      <c r="R1058" s="87"/>
    </row>
    <row r="1059" spans="16:18" x14ac:dyDescent="0.25">
      <c r="P1059" s="87"/>
      <c r="Q1059" s="87"/>
      <c r="R1059" s="87"/>
    </row>
    <row r="1060" spans="16:18" x14ac:dyDescent="0.25">
      <c r="P1060" s="87"/>
      <c r="Q1060" s="87"/>
      <c r="R1060" s="87"/>
    </row>
    <row r="1061" spans="16:18" x14ac:dyDescent="0.25">
      <c r="P1061" s="87"/>
      <c r="Q1061" s="87"/>
      <c r="R1061" s="87"/>
    </row>
    <row r="1062" spans="16:18" x14ac:dyDescent="0.25">
      <c r="P1062" s="87"/>
      <c r="Q1062" s="87"/>
      <c r="R1062" s="87"/>
    </row>
    <row r="1063" spans="16:18" x14ac:dyDescent="0.25">
      <c r="P1063" s="87"/>
      <c r="Q1063" s="87"/>
      <c r="R1063" s="87"/>
    </row>
    <row r="1064" spans="16:18" x14ac:dyDescent="0.25">
      <c r="P1064" s="87"/>
      <c r="Q1064" s="87"/>
      <c r="R1064" s="87"/>
    </row>
    <row r="1065" spans="16:18" x14ac:dyDescent="0.25">
      <c r="P1065" s="87"/>
      <c r="Q1065" s="87"/>
      <c r="R1065" s="87"/>
    </row>
    <row r="1066" spans="16:18" x14ac:dyDescent="0.25">
      <c r="P1066" s="87"/>
      <c r="Q1066" s="87"/>
      <c r="R1066" s="87"/>
    </row>
    <row r="1067" spans="16:18" x14ac:dyDescent="0.25">
      <c r="P1067" s="87"/>
      <c r="Q1067" s="87"/>
      <c r="R1067" s="87"/>
    </row>
    <row r="1068" spans="16:18" x14ac:dyDescent="0.25">
      <c r="P1068" s="87"/>
      <c r="Q1068" s="87"/>
      <c r="R1068" s="87"/>
    </row>
    <row r="1069" spans="16:18" x14ac:dyDescent="0.25">
      <c r="P1069" s="87"/>
      <c r="Q1069" s="87"/>
      <c r="R1069" s="87"/>
    </row>
    <row r="1070" spans="16:18" x14ac:dyDescent="0.25">
      <c r="P1070" s="87"/>
      <c r="Q1070" s="87"/>
      <c r="R1070" s="87"/>
    </row>
    <row r="1071" spans="16:18" x14ac:dyDescent="0.25">
      <c r="P1071" s="87"/>
      <c r="Q1071" s="87"/>
      <c r="R1071" s="87"/>
    </row>
    <row r="1072" spans="16:18" x14ac:dyDescent="0.25">
      <c r="P1072" s="87"/>
      <c r="Q1072" s="87"/>
      <c r="R1072" s="87"/>
    </row>
    <row r="1073" spans="16:18" x14ac:dyDescent="0.25">
      <c r="P1073" s="87"/>
      <c r="Q1073" s="87"/>
      <c r="R1073" s="87"/>
    </row>
    <row r="1074" spans="16:18" x14ac:dyDescent="0.25">
      <c r="P1074" s="87"/>
      <c r="Q1074" s="87"/>
      <c r="R1074" s="87"/>
    </row>
    <row r="1075" spans="16:18" x14ac:dyDescent="0.25">
      <c r="P1075" s="87"/>
      <c r="Q1075" s="87"/>
      <c r="R1075" s="87"/>
    </row>
    <row r="1076" spans="16:18" x14ac:dyDescent="0.25">
      <c r="P1076" s="87"/>
      <c r="Q1076" s="87"/>
      <c r="R1076" s="87"/>
    </row>
    <row r="1077" spans="16:18" x14ac:dyDescent="0.25">
      <c r="P1077" s="87"/>
      <c r="Q1077" s="87"/>
      <c r="R1077" s="87"/>
    </row>
    <row r="1078" spans="16:18" x14ac:dyDescent="0.25">
      <c r="P1078" s="87"/>
      <c r="Q1078" s="87"/>
      <c r="R1078" s="87"/>
    </row>
    <row r="1079" spans="16:18" x14ac:dyDescent="0.25">
      <c r="P1079" s="87"/>
      <c r="Q1079" s="87"/>
      <c r="R1079" s="87"/>
    </row>
    <row r="1080" spans="16:18" x14ac:dyDescent="0.25">
      <c r="P1080" s="87"/>
      <c r="Q1080" s="87"/>
      <c r="R1080" s="87"/>
    </row>
    <row r="1081" spans="16:18" x14ac:dyDescent="0.25">
      <c r="P1081" s="87"/>
      <c r="Q1081" s="87"/>
      <c r="R1081" s="87"/>
    </row>
    <row r="1082" spans="16:18" x14ac:dyDescent="0.25">
      <c r="P1082" s="87"/>
      <c r="Q1082" s="87"/>
      <c r="R1082" s="87"/>
    </row>
    <row r="1083" spans="16:18" x14ac:dyDescent="0.25">
      <c r="P1083" s="87"/>
      <c r="Q1083" s="87"/>
      <c r="R1083" s="87"/>
    </row>
    <row r="1084" spans="16:18" x14ac:dyDescent="0.25">
      <c r="P1084" s="87"/>
      <c r="Q1084" s="87"/>
      <c r="R1084" s="87"/>
    </row>
    <row r="1085" spans="16:18" x14ac:dyDescent="0.25">
      <c r="P1085" s="87"/>
      <c r="Q1085" s="87"/>
      <c r="R1085" s="87"/>
    </row>
    <row r="1086" spans="16:18" x14ac:dyDescent="0.25">
      <c r="P1086" s="87"/>
      <c r="Q1086" s="87"/>
      <c r="R1086" s="87"/>
    </row>
    <row r="1087" spans="16:18" x14ac:dyDescent="0.25">
      <c r="P1087" s="87"/>
      <c r="Q1087" s="87"/>
      <c r="R1087" s="87"/>
    </row>
    <row r="1088" spans="16:18" x14ac:dyDescent="0.25">
      <c r="P1088" s="87"/>
      <c r="Q1088" s="87"/>
      <c r="R1088" s="87"/>
    </row>
    <row r="1089" spans="16:18" x14ac:dyDescent="0.25">
      <c r="P1089" s="87"/>
      <c r="Q1089" s="87"/>
      <c r="R1089" s="87"/>
    </row>
    <row r="1090" spans="16:18" x14ac:dyDescent="0.25">
      <c r="P1090" s="87"/>
      <c r="Q1090" s="87"/>
      <c r="R1090" s="87"/>
    </row>
    <row r="1091" spans="16:18" x14ac:dyDescent="0.25">
      <c r="P1091" s="87"/>
      <c r="Q1091" s="87"/>
      <c r="R1091" s="87"/>
    </row>
    <row r="1092" spans="16:18" x14ac:dyDescent="0.25">
      <c r="P1092" s="87"/>
      <c r="Q1092" s="87"/>
      <c r="R1092" s="87"/>
    </row>
    <row r="1093" spans="16:18" x14ac:dyDescent="0.25">
      <c r="P1093" s="87"/>
      <c r="Q1093" s="87"/>
      <c r="R1093" s="87"/>
    </row>
    <row r="1094" spans="16:18" x14ac:dyDescent="0.25">
      <c r="P1094" s="87"/>
      <c r="Q1094" s="87"/>
      <c r="R1094" s="87"/>
    </row>
    <row r="1095" spans="16:18" x14ac:dyDescent="0.25">
      <c r="P1095" s="87"/>
      <c r="Q1095" s="87"/>
      <c r="R1095" s="87"/>
    </row>
    <row r="1096" spans="16:18" x14ac:dyDescent="0.25">
      <c r="P1096" s="87"/>
      <c r="Q1096" s="87"/>
      <c r="R1096" s="87"/>
    </row>
    <row r="1097" spans="16:18" x14ac:dyDescent="0.25">
      <c r="P1097" s="87"/>
      <c r="Q1097" s="87"/>
      <c r="R1097" s="87"/>
    </row>
    <row r="1098" spans="16:18" x14ac:dyDescent="0.25">
      <c r="P1098" s="87"/>
      <c r="Q1098" s="87"/>
      <c r="R1098" s="87"/>
    </row>
    <row r="1099" spans="16:18" x14ac:dyDescent="0.25">
      <c r="P1099" s="87"/>
      <c r="Q1099" s="87"/>
      <c r="R1099" s="87"/>
    </row>
    <row r="1100" spans="16:18" x14ac:dyDescent="0.25">
      <c r="P1100" s="87"/>
      <c r="Q1100" s="87"/>
      <c r="R1100" s="87"/>
    </row>
    <row r="1101" spans="16:18" x14ac:dyDescent="0.25">
      <c r="P1101" s="87"/>
      <c r="Q1101" s="87"/>
      <c r="R1101" s="87"/>
    </row>
    <row r="1102" spans="16:18" x14ac:dyDescent="0.25">
      <c r="P1102" s="87"/>
      <c r="Q1102" s="87"/>
      <c r="R1102" s="87"/>
    </row>
    <row r="1103" spans="16:18" x14ac:dyDescent="0.25">
      <c r="P1103" s="87"/>
      <c r="Q1103" s="87"/>
      <c r="R1103" s="87"/>
    </row>
    <row r="1104" spans="16:18" x14ac:dyDescent="0.25">
      <c r="P1104" s="87"/>
      <c r="Q1104" s="87"/>
      <c r="R1104" s="87"/>
    </row>
    <row r="1105" spans="16:18" x14ac:dyDescent="0.25">
      <c r="P1105" s="87"/>
      <c r="Q1105" s="87"/>
      <c r="R1105" s="87"/>
    </row>
    <row r="1106" spans="16:18" x14ac:dyDescent="0.25">
      <c r="P1106" s="87"/>
      <c r="Q1106" s="87"/>
      <c r="R1106" s="87"/>
    </row>
    <row r="1107" spans="16:18" x14ac:dyDescent="0.25">
      <c r="P1107" s="87"/>
      <c r="Q1107" s="87"/>
      <c r="R1107" s="87"/>
    </row>
    <row r="1108" spans="16:18" x14ac:dyDescent="0.25">
      <c r="P1108" s="87"/>
      <c r="Q1108" s="87"/>
      <c r="R1108" s="87"/>
    </row>
    <row r="1109" spans="16:18" x14ac:dyDescent="0.25">
      <c r="P1109" s="87"/>
      <c r="Q1109" s="87"/>
      <c r="R1109" s="87"/>
    </row>
    <row r="1110" spans="16:18" x14ac:dyDescent="0.25">
      <c r="P1110" s="87"/>
      <c r="Q1110" s="87"/>
      <c r="R1110" s="87"/>
    </row>
    <row r="1111" spans="16:18" x14ac:dyDescent="0.25">
      <c r="P1111" s="87"/>
      <c r="Q1111" s="87"/>
      <c r="R1111" s="87"/>
    </row>
    <row r="1112" spans="16:18" x14ac:dyDescent="0.25">
      <c r="P1112" s="87"/>
      <c r="Q1112" s="87"/>
      <c r="R1112" s="87"/>
    </row>
    <row r="1113" spans="16:18" x14ac:dyDescent="0.25">
      <c r="P1113" s="87"/>
      <c r="Q1113" s="87"/>
      <c r="R1113" s="87"/>
    </row>
    <row r="1114" spans="16:18" x14ac:dyDescent="0.25">
      <c r="P1114" s="87"/>
      <c r="Q1114" s="87"/>
      <c r="R1114" s="87"/>
    </row>
    <row r="1115" spans="16:18" x14ac:dyDescent="0.25">
      <c r="P1115" s="87"/>
      <c r="Q1115" s="87"/>
      <c r="R1115" s="87"/>
    </row>
    <row r="1116" spans="16:18" x14ac:dyDescent="0.25">
      <c r="P1116" s="87"/>
      <c r="Q1116" s="87"/>
      <c r="R1116" s="87"/>
    </row>
    <row r="1117" spans="16:18" x14ac:dyDescent="0.25">
      <c r="P1117" s="87"/>
      <c r="Q1117" s="87"/>
      <c r="R1117" s="87"/>
    </row>
    <row r="1118" spans="16:18" x14ac:dyDescent="0.25">
      <c r="P1118" s="87"/>
      <c r="Q1118" s="87"/>
      <c r="R1118" s="87"/>
    </row>
    <row r="1119" spans="16:18" x14ac:dyDescent="0.25">
      <c r="P1119" s="87"/>
      <c r="Q1119" s="87"/>
      <c r="R1119" s="87"/>
    </row>
    <row r="1120" spans="16:18" x14ac:dyDescent="0.25">
      <c r="P1120" s="87"/>
      <c r="Q1120" s="87"/>
      <c r="R1120" s="87"/>
    </row>
    <row r="1121" spans="16:18" x14ac:dyDescent="0.25">
      <c r="P1121" s="87"/>
      <c r="Q1121" s="87"/>
      <c r="R1121" s="87"/>
    </row>
    <row r="1122" spans="16:18" x14ac:dyDescent="0.25">
      <c r="P1122" s="87"/>
      <c r="Q1122" s="87"/>
      <c r="R1122" s="87"/>
    </row>
    <row r="1123" spans="16:18" x14ac:dyDescent="0.25">
      <c r="P1123" s="87"/>
      <c r="Q1123" s="87"/>
      <c r="R1123" s="87"/>
    </row>
    <row r="1124" spans="16:18" x14ac:dyDescent="0.25">
      <c r="P1124" s="87"/>
      <c r="Q1124" s="87"/>
      <c r="R1124" s="87"/>
    </row>
    <row r="1125" spans="16:18" x14ac:dyDescent="0.25">
      <c r="P1125" s="87"/>
      <c r="Q1125" s="87"/>
      <c r="R1125" s="87"/>
    </row>
    <row r="1126" spans="16:18" x14ac:dyDescent="0.25">
      <c r="P1126" s="87"/>
      <c r="Q1126" s="87"/>
      <c r="R1126" s="87"/>
    </row>
    <row r="1127" spans="16:18" x14ac:dyDescent="0.25">
      <c r="P1127" s="87"/>
      <c r="Q1127" s="87"/>
      <c r="R1127" s="87"/>
    </row>
    <row r="1128" spans="16:18" x14ac:dyDescent="0.25">
      <c r="P1128" s="87"/>
      <c r="Q1128" s="87"/>
      <c r="R1128" s="87"/>
    </row>
    <row r="1129" spans="16:18" x14ac:dyDescent="0.25">
      <c r="P1129" s="87"/>
      <c r="Q1129" s="87"/>
      <c r="R1129" s="87"/>
    </row>
    <row r="1130" spans="16:18" x14ac:dyDescent="0.25">
      <c r="P1130" s="87"/>
      <c r="Q1130" s="87"/>
      <c r="R1130" s="87"/>
    </row>
    <row r="1131" spans="16:18" x14ac:dyDescent="0.25">
      <c r="P1131" s="87"/>
      <c r="Q1131" s="87"/>
      <c r="R1131" s="87"/>
    </row>
    <row r="1132" spans="16:18" x14ac:dyDescent="0.25">
      <c r="P1132" s="87"/>
      <c r="Q1132" s="87"/>
      <c r="R1132" s="87"/>
    </row>
    <row r="1133" spans="16:18" x14ac:dyDescent="0.25">
      <c r="P1133" s="87"/>
      <c r="Q1133" s="87"/>
      <c r="R1133" s="87"/>
    </row>
    <row r="1134" spans="16:18" x14ac:dyDescent="0.25">
      <c r="P1134" s="87"/>
      <c r="Q1134" s="87"/>
      <c r="R1134" s="87"/>
    </row>
    <row r="1135" spans="16:18" x14ac:dyDescent="0.25">
      <c r="P1135" s="87"/>
      <c r="Q1135" s="87"/>
      <c r="R1135" s="87"/>
    </row>
    <row r="1136" spans="16:18" x14ac:dyDescent="0.25">
      <c r="P1136" s="87"/>
      <c r="Q1136" s="87"/>
      <c r="R1136" s="87"/>
    </row>
    <row r="1137" spans="16:18" x14ac:dyDescent="0.25">
      <c r="P1137" s="87"/>
      <c r="Q1137" s="87"/>
      <c r="R1137" s="87"/>
    </row>
    <row r="1138" spans="16:18" x14ac:dyDescent="0.25">
      <c r="P1138" s="87"/>
      <c r="Q1138" s="87"/>
      <c r="R1138" s="87"/>
    </row>
    <row r="1139" spans="16:18" x14ac:dyDescent="0.25">
      <c r="P1139" s="87"/>
      <c r="Q1139" s="87"/>
      <c r="R1139" s="87"/>
    </row>
    <row r="1140" spans="16:18" x14ac:dyDescent="0.25">
      <c r="P1140" s="87"/>
      <c r="Q1140" s="87"/>
      <c r="R1140" s="87"/>
    </row>
    <row r="1141" spans="16:18" x14ac:dyDescent="0.25">
      <c r="P1141" s="87"/>
      <c r="Q1141" s="87"/>
      <c r="R1141" s="87"/>
    </row>
    <row r="1142" spans="16:18" x14ac:dyDescent="0.25">
      <c r="P1142" s="87"/>
      <c r="Q1142" s="87"/>
      <c r="R1142" s="87"/>
    </row>
    <row r="1143" spans="16:18" x14ac:dyDescent="0.25">
      <c r="P1143" s="87"/>
      <c r="Q1143" s="87"/>
      <c r="R1143" s="87"/>
    </row>
    <row r="1144" spans="16:18" x14ac:dyDescent="0.25">
      <c r="P1144" s="87"/>
      <c r="Q1144" s="87"/>
      <c r="R1144" s="87"/>
    </row>
    <row r="1145" spans="16:18" x14ac:dyDescent="0.25">
      <c r="P1145" s="87"/>
      <c r="Q1145" s="87"/>
      <c r="R1145" s="87"/>
    </row>
    <row r="1146" spans="16:18" x14ac:dyDescent="0.25">
      <c r="P1146" s="87"/>
      <c r="Q1146" s="87"/>
      <c r="R1146" s="87"/>
    </row>
    <row r="1147" spans="16:18" x14ac:dyDescent="0.25">
      <c r="P1147" s="87"/>
      <c r="Q1147" s="87"/>
      <c r="R1147" s="87"/>
    </row>
    <row r="1148" spans="16:18" x14ac:dyDescent="0.25">
      <c r="P1148" s="87"/>
      <c r="Q1148" s="87"/>
      <c r="R1148" s="87"/>
    </row>
    <row r="1149" spans="16:18" x14ac:dyDescent="0.25">
      <c r="P1149" s="87"/>
      <c r="Q1149" s="87"/>
      <c r="R1149" s="87"/>
    </row>
    <row r="1150" spans="16:18" x14ac:dyDescent="0.25">
      <c r="P1150" s="87"/>
      <c r="Q1150" s="87"/>
      <c r="R1150" s="87"/>
    </row>
    <row r="1151" spans="16:18" x14ac:dyDescent="0.25">
      <c r="P1151" s="87"/>
      <c r="Q1151" s="87"/>
      <c r="R1151" s="87"/>
    </row>
    <row r="1152" spans="16:18" x14ac:dyDescent="0.25">
      <c r="P1152" s="87"/>
      <c r="Q1152" s="87"/>
      <c r="R1152" s="87"/>
    </row>
    <row r="1153" spans="16:18" x14ac:dyDescent="0.25">
      <c r="P1153" s="87"/>
      <c r="Q1153" s="87"/>
      <c r="R1153" s="87"/>
    </row>
    <row r="1154" spans="16:18" x14ac:dyDescent="0.25">
      <c r="P1154" s="87"/>
      <c r="Q1154" s="87"/>
      <c r="R1154" s="87"/>
    </row>
    <row r="1155" spans="16:18" x14ac:dyDescent="0.25">
      <c r="P1155" s="87"/>
      <c r="Q1155" s="87"/>
      <c r="R1155" s="87"/>
    </row>
    <row r="1156" spans="16:18" x14ac:dyDescent="0.25">
      <c r="P1156" s="87"/>
      <c r="Q1156" s="87"/>
      <c r="R1156" s="87"/>
    </row>
    <row r="1157" spans="16:18" x14ac:dyDescent="0.25">
      <c r="P1157" s="87"/>
      <c r="Q1157" s="87"/>
      <c r="R1157" s="87"/>
    </row>
    <row r="1158" spans="16:18" x14ac:dyDescent="0.25">
      <c r="P1158" s="87"/>
      <c r="Q1158" s="87"/>
      <c r="R1158" s="87"/>
    </row>
    <row r="1159" spans="16:18" x14ac:dyDescent="0.25">
      <c r="P1159" s="87"/>
      <c r="Q1159" s="87"/>
      <c r="R1159" s="87"/>
    </row>
    <row r="1160" spans="16:18" x14ac:dyDescent="0.25">
      <c r="P1160" s="87"/>
      <c r="Q1160" s="87"/>
      <c r="R1160" s="87"/>
    </row>
    <row r="1161" spans="16:18" x14ac:dyDescent="0.25">
      <c r="P1161" s="87"/>
      <c r="Q1161" s="87"/>
      <c r="R1161" s="87"/>
    </row>
    <row r="1162" spans="16:18" x14ac:dyDescent="0.25">
      <c r="P1162" s="87"/>
      <c r="Q1162" s="87"/>
      <c r="R1162" s="87"/>
    </row>
    <row r="1163" spans="16:18" x14ac:dyDescent="0.25">
      <c r="P1163" s="87"/>
      <c r="Q1163" s="87"/>
      <c r="R1163" s="87"/>
    </row>
    <row r="1164" spans="16:18" x14ac:dyDescent="0.25">
      <c r="P1164" s="87"/>
      <c r="Q1164" s="87"/>
      <c r="R1164" s="87"/>
    </row>
    <row r="1165" spans="16:18" x14ac:dyDescent="0.25">
      <c r="P1165" s="87"/>
      <c r="Q1165" s="87"/>
      <c r="R1165" s="87"/>
    </row>
    <row r="1166" spans="16:18" x14ac:dyDescent="0.25">
      <c r="P1166" s="87"/>
      <c r="Q1166" s="87"/>
      <c r="R1166" s="87"/>
    </row>
    <row r="1167" spans="16:18" x14ac:dyDescent="0.25">
      <c r="P1167" s="87"/>
      <c r="Q1167" s="87"/>
      <c r="R1167" s="87"/>
    </row>
    <row r="1168" spans="16:18" x14ac:dyDescent="0.25">
      <c r="P1168" s="87"/>
      <c r="Q1168" s="87"/>
      <c r="R1168" s="87"/>
    </row>
    <row r="1169" spans="16:18" x14ac:dyDescent="0.25">
      <c r="P1169" s="87"/>
      <c r="Q1169" s="87"/>
      <c r="R1169" s="87"/>
    </row>
    <row r="1170" spans="16:18" x14ac:dyDescent="0.25">
      <c r="P1170" s="87"/>
      <c r="Q1170" s="87"/>
      <c r="R1170" s="87"/>
    </row>
    <row r="1171" spans="16:18" x14ac:dyDescent="0.25">
      <c r="P1171" s="87"/>
      <c r="Q1171" s="87"/>
      <c r="R1171" s="87"/>
    </row>
    <row r="1172" spans="16:18" x14ac:dyDescent="0.25">
      <c r="P1172" s="87"/>
      <c r="Q1172" s="87"/>
      <c r="R1172" s="87"/>
    </row>
    <row r="1173" spans="16:18" x14ac:dyDescent="0.25">
      <c r="P1173" s="87"/>
      <c r="Q1173" s="87"/>
      <c r="R1173" s="87"/>
    </row>
    <row r="1174" spans="16:18" x14ac:dyDescent="0.25">
      <c r="P1174" s="87"/>
      <c r="Q1174" s="87"/>
      <c r="R1174" s="87"/>
    </row>
    <row r="1175" spans="16:18" x14ac:dyDescent="0.25">
      <c r="P1175" s="87"/>
      <c r="Q1175" s="87"/>
      <c r="R1175" s="87"/>
    </row>
    <row r="1176" spans="16:18" x14ac:dyDescent="0.25">
      <c r="P1176" s="87"/>
      <c r="Q1176" s="87"/>
      <c r="R1176" s="87"/>
    </row>
    <row r="1177" spans="16:18" x14ac:dyDescent="0.25">
      <c r="P1177" s="87"/>
      <c r="Q1177" s="87"/>
      <c r="R1177" s="87"/>
    </row>
    <row r="1178" spans="16:18" x14ac:dyDescent="0.25">
      <c r="P1178" s="87"/>
      <c r="Q1178" s="87"/>
      <c r="R1178" s="87"/>
    </row>
    <row r="1179" spans="16:18" x14ac:dyDescent="0.25">
      <c r="P1179" s="87"/>
      <c r="Q1179" s="87"/>
      <c r="R1179" s="87"/>
    </row>
    <row r="1180" spans="16:18" x14ac:dyDescent="0.25">
      <c r="P1180" s="87"/>
      <c r="Q1180" s="87"/>
      <c r="R1180" s="87"/>
    </row>
    <row r="1181" spans="16:18" x14ac:dyDescent="0.25">
      <c r="P1181" s="87"/>
      <c r="Q1181" s="87"/>
      <c r="R1181" s="87"/>
    </row>
    <row r="1182" spans="16:18" x14ac:dyDescent="0.25">
      <c r="P1182" s="87"/>
      <c r="Q1182" s="87"/>
      <c r="R1182" s="87"/>
    </row>
    <row r="1183" spans="16:18" x14ac:dyDescent="0.25">
      <c r="P1183" s="87"/>
      <c r="Q1183" s="87"/>
      <c r="R1183" s="87"/>
    </row>
    <row r="1184" spans="16:18" x14ac:dyDescent="0.25">
      <c r="P1184" s="87"/>
      <c r="Q1184" s="87"/>
      <c r="R1184" s="87"/>
    </row>
    <row r="1185" spans="16:18" x14ac:dyDescent="0.25">
      <c r="P1185" s="87"/>
      <c r="Q1185" s="87"/>
      <c r="R1185" s="87"/>
    </row>
    <row r="1186" spans="16:18" x14ac:dyDescent="0.25">
      <c r="P1186" s="87"/>
      <c r="Q1186" s="87"/>
      <c r="R1186" s="87"/>
    </row>
    <row r="1187" spans="16:18" x14ac:dyDescent="0.25">
      <c r="P1187" s="87"/>
      <c r="Q1187" s="87"/>
      <c r="R1187" s="87"/>
    </row>
    <row r="1188" spans="16:18" x14ac:dyDescent="0.25">
      <c r="P1188" s="87"/>
      <c r="Q1188" s="87"/>
      <c r="R1188" s="87"/>
    </row>
    <row r="1189" spans="16:18" x14ac:dyDescent="0.25">
      <c r="P1189" s="87"/>
      <c r="Q1189" s="87"/>
      <c r="R1189" s="87"/>
    </row>
    <row r="1190" spans="16:18" x14ac:dyDescent="0.25">
      <c r="P1190" s="87"/>
      <c r="Q1190" s="87"/>
      <c r="R1190" s="87"/>
    </row>
    <row r="1191" spans="16:18" x14ac:dyDescent="0.25">
      <c r="P1191" s="87"/>
      <c r="Q1191" s="87"/>
      <c r="R1191" s="87"/>
    </row>
    <row r="1192" spans="16:18" x14ac:dyDescent="0.25">
      <c r="P1192" s="87"/>
      <c r="Q1192" s="87"/>
      <c r="R1192" s="87"/>
    </row>
    <row r="1193" spans="16:18" x14ac:dyDescent="0.25">
      <c r="P1193" s="87"/>
      <c r="Q1193" s="87"/>
      <c r="R1193" s="87"/>
    </row>
    <row r="1194" spans="16:18" x14ac:dyDescent="0.25">
      <c r="P1194" s="87"/>
      <c r="Q1194" s="87"/>
      <c r="R1194" s="87"/>
    </row>
    <row r="1195" spans="16:18" x14ac:dyDescent="0.25">
      <c r="P1195" s="87"/>
      <c r="Q1195" s="87"/>
      <c r="R1195" s="87"/>
    </row>
    <row r="1196" spans="16:18" x14ac:dyDescent="0.25">
      <c r="P1196" s="87"/>
      <c r="Q1196" s="87"/>
      <c r="R1196" s="87"/>
    </row>
    <row r="1197" spans="16:18" x14ac:dyDescent="0.25">
      <c r="P1197" s="87"/>
      <c r="Q1197" s="87"/>
      <c r="R1197" s="87"/>
    </row>
    <row r="1198" spans="16:18" x14ac:dyDescent="0.25">
      <c r="P1198" s="87"/>
      <c r="Q1198" s="87"/>
      <c r="R1198" s="87"/>
    </row>
    <row r="1199" spans="16:18" x14ac:dyDescent="0.25">
      <c r="P1199" s="87"/>
      <c r="Q1199" s="87"/>
      <c r="R1199" s="87"/>
    </row>
    <row r="1200" spans="16:18" x14ac:dyDescent="0.25">
      <c r="P1200" s="87"/>
      <c r="Q1200" s="87"/>
      <c r="R1200" s="87"/>
    </row>
    <row r="1201" spans="16:18" x14ac:dyDescent="0.25">
      <c r="P1201" s="87"/>
      <c r="Q1201" s="87"/>
      <c r="R1201" s="87"/>
    </row>
    <row r="1202" spans="16:18" x14ac:dyDescent="0.25">
      <c r="P1202" s="87"/>
      <c r="Q1202" s="87"/>
      <c r="R1202" s="87"/>
    </row>
    <row r="1203" spans="16:18" x14ac:dyDescent="0.25">
      <c r="P1203" s="87"/>
      <c r="Q1203" s="87"/>
      <c r="R1203" s="87"/>
    </row>
    <row r="1204" spans="16:18" x14ac:dyDescent="0.25">
      <c r="P1204" s="87"/>
      <c r="Q1204" s="87"/>
      <c r="R1204" s="87"/>
    </row>
    <row r="1205" spans="16:18" x14ac:dyDescent="0.25">
      <c r="P1205" s="87"/>
      <c r="Q1205" s="87"/>
      <c r="R1205" s="87"/>
    </row>
    <row r="1206" spans="16:18" x14ac:dyDescent="0.25">
      <c r="P1206" s="87"/>
      <c r="Q1206" s="87"/>
      <c r="R1206" s="87"/>
    </row>
    <row r="1207" spans="16:18" x14ac:dyDescent="0.25">
      <c r="P1207" s="87"/>
      <c r="Q1207" s="87"/>
      <c r="R1207" s="87"/>
    </row>
    <row r="1208" spans="16:18" x14ac:dyDescent="0.25">
      <c r="P1208" s="87"/>
      <c r="Q1208" s="87"/>
      <c r="R1208" s="87"/>
    </row>
    <row r="1209" spans="16:18" x14ac:dyDescent="0.25">
      <c r="P1209" s="87"/>
      <c r="Q1209" s="87"/>
      <c r="R1209" s="87"/>
    </row>
    <row r="1210" spans="16:18" x14ac:dyDescent="0.25">
      <c r="P1210" s="87"/>
      <c r="Q1210" s="87"/>
      <c r="R1210" s="87"/>
    </row>
    <row r="1211" spans="16:18" x14ac:dyDescent="0.25">
      <c r="P1211" s="87"/>
      <c r="Q1211" s="87"/>
      <c r="R1211" s="87"/>
    </row>
    <row r="1212" spans="16:18" x14ac:dyDescent="0.25">
      <c r="P1212" s="87"/>
      <c r="Q1212" s="87"/>
      <c r="R1212" s="87"/>
    </row>
    <row r="1213" spans="16:18" x14ac:dyDescent="0.25">
      <c r="P1213" s="87"/>
      <c r="Q1213" s="87"/>
      <c r="R1213" s="87"/>
    </row>
    <row r="1214" spans="16:18" x14ac:dyDescent="0.25">
      <c r="P1214" s="87"/>
      <c r="Q1214" s="87"/>
      <c r="R1214" s="87"/>
    </row>
    <row r="1215" spans="16:18" x14ac:dyDescent="0.25">
      <c r="P1215" s="87"/>
      <c r="Q1215" s="87"/>
      <c r="R1215" s="87"/>
    </row>
    <row r="1216" spans="16:18" x14ac:dyDescent="0.25">
      <c r="P1216" s="87"/>
      <c r="Q1216" s="87"/>
      <c r="R1216" s="87"/>
    </row>
    <row r="1217" spans="16:18" x14ac:dyDescent="0.25">
      <c r="P1217" s="87"/>
      <c r="Q1217" s="87"/>
      <c r="R1217" s="87"/>
    </row>
    <row r="1218" spans="16:18" x14ac:dyDescent="0.25">
      <c r="P1218" s="87"/>
      <c r="Q1218" s="87"/>
      <c r="R1218" s="87"/>
    </row>
    <row r="1219" spans="16:18" x14ac:dyDescent="0.25">
      <c r="P1219" s="87"/>
      <c r="Q1219" s="87"/>
      <c r="R1219" s="87"/>
    </row>
    <row r="1220" spans="16:18" x14ac:dyDescent="0.25">
      <c r="P1220" s="87"/>
      <c r="Q1220" s="87"/>
      <c r="R1220" s="87"/>
    </row>
    <row r="1221" spans="16:18" x14ac:dyDescent="0.25">
      <c r="P1221" s="87"/>
      <c r="Q1221" s="87"/>
      <c r="R1221" s="87"/>
    </row>
    <row r="1222" spans="16:18" x14ac:dyDescent="0.25">
      <c r="P1222" s="87"/>
      <c r="Q1222" s="87"/>
      <c r="R1222" s="87"/>
    </row>
    <row r="1223" spans="16:18" x14ac:dyDescent="0.25">
      <c r="P1223" s="87"/>
      <c r="Q1223" s="87"/>
      <c r="R1223" s="87"/>
    </row>
    <row r="1224" spans="16:18" x14ac:dyDescent="0.25">
      <c r="P1224" s="87"/>
      <c r="Q1224" s="87"/>
      <c r="R1224" s="87"/>
    </row>
    <row r="1225" spans="16:18" x14ac:dyDescent="0.25">
      <c r="P1225" s="87"/>
      <c r="Q1225" s="87"/>
      <c r="R1225" s="87"/>
    </row>
    <row r="1226" spans="16:18" x14ac:dyDescent="0.25">
      <c r="P1226" s="87"/>
      <c r="Q1226" s="87"/>
      <c r="R1226" s="87"/>
    </row>
    <row r="1227" spans="16:18" x14ac:dyDescent="0.25">
      <c r="P1227" s="87"/>
      <c r="Q1227" s="87"/>
      <c r="R1227" s="87"/>
    </row>
    <row r="1228" spans="16:18" x14ac:dyDescent="0.25">
      <c r="P1228" s="87"/>
      <c r="Q1228" s="87"/>
      <c r="R1228" s="87"/>
    </row>
    <row r="1229" spans="16:18" x14ac:dyDescent="0.25">
      <c r="P1229" s="87"/>
      <c r="Q1229" s="87"/>
      <c r="R1229" s="87"/>
    </row>
    <row r="1230" spans="16:18" x14ac:dyDescent="0.25">
      <c r="P1230" s="87"/>
      <c r="Q1230" s="87"/>
      <c r="R1230" s="87"/>
    </row>
    <row r="1231" spans="16:18" x14ac:dyDescent="0.25">
      <c r="P1231" s="87"/>
      <c r="Q1231" s="87"/>
      <c r="R1231" s="87"/>
    </row>
    <row r="1232" spans="16:18" x14ac:dyDescent="0.25">
      <c r="P1232" s="87"/>
      <c r="Q1232" s="87"/>
      <c r="R1232" s="87"/>
    </row>
    <row r="1233" spans="16:18" x14ac:dyDescent="0.25">
      <c r="P1233" s="87"/>
      <c r="Q1233" s="87"/>
      <c r="R1233" s="87"/>
    </row>
    <row r="1234" spans="16:18" x14ac:dyDescent="0.25">
      <c r="P1234" s="87"/>
      <c r="Q1234" s="87"/>
      <c r="R1234" s="87"/>
    </row>
    <row r="1235" spans="16:18" x14ac:dyDescent="0.25">
      <c r="P1235" s="87"/>
      <c r="Q1235" s="87"/>
      <c r="R1235" s="87"/>
    </row>
    <row r="1236" spans="16:18" x14ac:dyDescent="0.25">
      <c r="P1236" s="87"/>
      <c r="Q1236" s="87"/>
      <c r="R1236" s="87"/>
    </row>
    <row r="1237" spans="16:18" x14ac:dyDescent="0.25">
      <c r="P1237" s="87"/>
      <c r="Q1237" s="87"/>
      <c r="R1237" s="87"/>
    </row>
    <row r="1238" spans="16:18" x14ac:dyDescent="0.25">
      <c r="P1238" s="87"/>
      <c r="Q1238" s="87"/>
      <c r="R1238" s="87"/>
    </row>
    <row r="1239" spans="16:18" x14ac:dyDescent="0.25">
      <c r="P1239" s="87"/>
      <c r="Q1239" s="87"/>
      <c r="R1239" s="87"/>
    </row>
    <row r="1240" spans="16:18" x14ac:dyDescent="0.25">
      <c r="P1240" s="87"/>
      <c r="Q1240" s="87"/>
      <c r="R1240" s="87"/>
    </row>
    <row r="1241" spans="16:18" x14ac:dyDescent="0.25">
      <c r="P1241" s="87"/>
      <c r="Q1241" s="87"/>
      <c r="R1241" s="87"/>
    </row>
    <row r="1242" spans="16:18" x14ac:dyDescent="0.25">
      <c r="P1242" s="87"/>
      <c r="Q1242" s="87"/>
      <c r="R1242" s="87"/>
    </row>
    <row r="1243" spans="16:18" x14ac:dyDescent="0.25">
      <c r="P1243" s="87"/>
      <c r="Q1243" s="87"/>
      <c r="R1243" s="87"/>
    </row>
    <row r="1244" spans="16:18" x14ac:dyDescent="0.25">
      <c r="P1244" s="87"/>
      <c r="Q1244" s="87"/>
      <c r="R1244" s="87"/>
    </row>
    <row r="1245" spans="16:18" x14ac:dyDescent="0.25">
      <c r="P1245" s="87"/>
      <c r="Q1245" s="87"/>
      <c r="R1245" s="87"/>
    </row>
    <row r="1246" spans="16:18" x14ac:dyDescent="0.25">
      <c r="P1246" s="87"/>
      <c r="Q1246" s="87"/>
      <c r="R1246" s="87"/>
    </row>
    <row r="1247" spans="16:18" x14ac:dyDescent="0.25">
      <c r="P1247" s="87"/>
      <c r="Q1247" s="87"/>
      <c r="R1247" s="87"/>
    </row>
    <row r="1248" spans="16:18" x14ac:dyDescent="0.25">
      <c r="P1248" s="87"/>
      <c r="Q1248" s="87"/>
      <c r="R1248" s="87"/>
    </row>
    <row r="1249" spans="16:18" x14ac:dyDescent="0.25">
      <c r="P1249" s="87"/>
      <c r="Q1249" s="87"/>
      <c r="R1249" s="87"/>
    </row>
    <row r="1250" spans="16:18" x14ac:dyDescent="0.25">
      <c r="P1250" s="87"/>
      <c r="Q1250" s="87"/>
      <c r="R1250" s="87"/>
    </row>
    <row r="1251" spans="16:18" x14ac:dyDescent="0.25">
      <c r="P1251" s="87"/>
      <c r="Q1251" s="87"/>
      <c r="R1251" s="87"/>
    </row>
    <row r="1252" spans="16:18" x14ac:dyDescent="0.25">
      <c r="P1252" s="87"/>
      <c r="Q1252" s="87"/>
      <c r="R1252" s="87"/>
    </row>
    <row r="1253" spans="16:18" x14ac:dyDescent="0.25">
      <c r="P1253" s="87"/>
      <c r="Q1253" s="87"/>
      <c r="R1253" s="87"/>
    </row>
    <row r="1254" spans="16:18" x14ac:dyDescent="0.25">
      <c r="P1254" s="87"/>
      <c r="Q1254" s="87"/>
      <c r="R1254" s="87"/>
    </row>
    <row r="1255" spans="16:18" x14ac:dyDescent="0.25">
      <c r="P1255" s="87"/>
      <c r="Q1255" s="87"/>
      <c r="R1255" s="87"/>
    </row>
    <row r="1256" spans="16:18" x14ac:dyDescent="0.25">
      <c r="P1256" s="87"/>
      <c r="Q1256" s="87"/>
      <c r="R1256" s="87"/>
    </row>
    <row r="1257" spans="16:18" x14ac:dyDescent="0.25">
      <c r="P1257" s="87"/>
      <c r="Q1257" s="87"/>
      <c r="R1257" s="87"/>
    </row>
    <row r="1258" spans="16:18" x14ac:dyDescent="0.25">
      <c r="P1258" s="87"/>
      <c r="Q1258" s="87"/>
      <c r="R1258" s="87"/>
    </row>
    <row r="1259" spans="16:18" x14ac:dyDescent="0.25">
      <c r="P1259" s="87"/>
      <c r="Q1259" s="87"/>
      <c r="R1259" s="87"/>
    </row>
    <row r="1260" spans="16:18" x14ac:dyDescent="0.25">
      <c r="P1260" s="87"/>
      <c r="Q1260" s="87"/>
      <c r="R1260" s="87"/>
    </row>
    <row r="1261" spans="16:18" x14ac:dyDescent="0.25">
      <c r="P1261" s="87"/>
      <c r="Q1261" s="87"/>
      <c r="R1261" s="87"/>
    </row>
    <row r="1262" spans="16:18" x14ac:dyDescent="0.25">
      <c r="P1262" s="87"/>
      <c r="Q1262" s="87"/>
      <c r="R1262" s="87"/>
    </row>
    <row r="1263" spans="16:18" x14ac:dyDescent="0.25">
      <c r="P1263" s="87"/>
      <c r="Q1263" s="87"/>
      <c r="R1263" s="87"/>
    </row>
    <row r="1264" spans="16:18" x14ac:dyDescent="0.25">
      <c r="P1264" s="87"/>
      <c r="Q1264" s="87"/>
      <c r="R1264" s="87"/>
    </row>
    <row r="1265" spans="16:18" x14ac:dyDescent="0.25">
      <c r="P1265" s="87"/>
      <c r="Q1265" s="87"/>
      <c r="R1265" s="87"/>
    </row>
    <row r="1266" spans="16:18" x14ac:dyDescent="0.25">
      <c r="P1266" s="87"/>
      <c r="Q1266" s="87"/>
      <c r="R1266" s="87"/>
    </row>
    <row r="1267" spans="16:18" x14ac:dyDescent="0.25">
      <c r="P1267" s="87"/>
      <c r="Q1267" s="87"/>
      <c r="R1267" s="87"/>
    </row>
    <row r="1268" spans="16:18" x14ac:dyDescent="0.25">
      <c r="P1268" s="87"/>
      <c r="Q1268" s="87"/>
      <c r="R1268" s="87"/>
    </row>
    <row r="1269" spans="16:18" x14ac:dyDescent="0.25">
      <c r="P1269" s="87"/>
      <c r="Q1269" s="87"/>
      <c r="R1269" s="87"/>
    </row>
    <row r="1270" spans="16:18" x14ac:dyDescent="0.25">
      <c r="P1270" s="87"/>
      <c r="Q1270" s="87"/>
      <c r="R1270" s="87"/>
    </row>
    <row r="1271" spans="16:18" x14ac:dyDescent="0.25">
      <c r="P1271" s="87"/>
      <c r="Q1271" s="87"/>
      <c r="R1271" s="87"/>
    </row>
    <row r="1272" spans="16:18" x14ac:dyDescent="0.25">
      <c r="P1272" s="87"/>
      <c r="Q1272" s="87"/>
      <c r="R1272" s="87"/>
    </row>
    <row r="1273" spans="16:18" x14ac:dyDescent="0.25">
      <c r="P1273" s="87"/>
      <c r="Q1273" s="87"/>
      <c r="R1273" s="87"/>
    </row>
    <row r="1274" spans="16:18" x14ac:dyDescent="0.25">
      <c r="P1274" s="87"/>
      <c r="Q1274" s="87"/>
      <c r="R1274" s="87"/>
    </row>
    <row r="1275" spans="16:18" x14ac:dyDescent="0.25">
      <c r="P1275" s="87"/>
      <c r="Q1275" s="87"/>
      <c r="R1275" s="87"/>
    </row>
    <row r="1276" spans="16:18" x14ac:dyDescent="0.25">
      <c r="P1276" s="87"/>
      <c r="Q1276" s="87"/>
      <c r="R1276" s="87"/>
    </row>
    <row r="1277" spans="16:18" x14ac:dyDescent="0.25">
      <c r="P1277" s="87"/>
      <c r="Q1277" s="87"/>
      <c r="R1277" s="87"/>
    </row>
    <row r="1278" spans="16:18" x14ac:dyDescent="0.25">
      <c r="P1278" s="87"/>
      <c r="Q1278" s="87"/>
      <c r="R1278" s="87"/>
    </row>
    <row r="1279" spans="16:18" x14ac:dyDescent="0.25">
      <c r="P1279" s="87"/>
      <c r="Q1279" s="87"/>
      <c r="R1279" s="87"/>
    </row>
    <row r="1280" spans="16:18" x14ac:dyDescent="0.25">
      <c r="P1280" s="87"/>
      <c r="Q1280" s="87"/>
      <c r="R1280" s="87"/>
    </row>
    <row r="1281" spans="16:18" x14ac:dyDescent="0.25">
      <c r="P1281" s="87"/>
      <c r="Q1281" s="87"/>
      <c r="R1281" s="87"/>
    </row>
    <row r="1282" spans="16:18" x14ac:dyDescent="0.25">
      <c r="P1282" s="87"/>
      <c r="Q1282" s="87"/>
      <c r="R1282" s="87"/>
    </row>
    <row r="1283" spans="16:18" x14ac:dyDescent="0.25">
      <c r="P1283" s="87"/>
      <c r="Q1283" s="87"/>
      <c r="R1283" s="87"/>
    </row>
    <row r="1284" spans="16:18" x14ac:dyDescent="0.25">
      <c r="P1284" s="87"/>
      <c r="Q1284" s="87"/>
      <c r="R1284" s="87"/>
    </row>
    <row r="1285" spans="16:18" x14ac:dyDescent="0.25">
      <c r="P1285" s="87"/>
      <c r="Q1285" s="87"/>
      <c r="R1285" s="87"/>
    </row>
    <row r="1286" spans="16:18" x14ac:dyDescent="0.25">
      <c r="P1286" s="87"/>
      <c r="Q1286" s="87"/>
      <c r="R1286" s="87"/>
    </row>
    <row r="1287" spans="16:18" x14ac:dyDescent="0.25">
      <c r="P1287" s="87"/>
      <c r="Q1287" s="87"/>
      <c r="R1287" s="87"/>
    </row>
    <row r="1288" spans="16:18" x14ac:dyDescent="0.25">
      <c r="P1288" s="87"/>
      <c r="Q1288" s="87"/>
      <c r="R1288" s="87"/>
    </row>
    <row r="1289" spans="16:18" x14ac:dyDescent="0.25">
      <c r="P1289" s="87"/>
      <c r="Q1289" s="87"/>
      <c r="R1289" s="87"/>
    </row>
    <row r="1290" spans="16:18" x14ac:dyDescent="0.25">
      <c r="P1290" s="87"/>
      <c r="Q1290" s="87"/>
      <c r="R1290" s="87"/>
    </row>
    <row r="1291" spans="16:18" x14ac:dyDescent="0.25">
      <c r="P1291" s="87"/>
      <c r="Q1291" s="87"/>
      <c r="R1291" s="87"/>
    </row>
    <row r="1292" spans="16:18" x14ac:dyDescent="0.25">
      <c r="P1292" s="87"/>
      <c r="Q1292" s="87"/>
      <c r="R1292" s="87"/>
    </row>
    <row r="1293" spans="16:18" x14ac:dyDescent="0.25">
      <c r="P1293" s="87"/>
      <c r="Q1293" s="87"/>
      <c r="R1293" s="87"/>
    </row>
    <row r="1294" spans="16:18" x14ac:dyDescent="0.25">
      <c r="P1294" s="87"/>
      <c r="Q1294" s="87"/>
      <c r="R1294" s="87"/>
    </row>
    <row r="1295" spans="16:18" x14ac:dyDescent="0.25">
      <c r="P1295" s="87"/>
      <c r="Q1295" s="87"/>
      <c r="R1295" s="87"/>
    </row>
    <row r="1296" spans="16:18" x14ac:dyDescent="0.25">
      <c r="P1296" s="87"/>
      <c r="Q1296" s="87"/>
      <c r="R1296" s="87"/>
    </row>
    <row r="1297" spans="16:18" x14ac:dyDescent="0.25">
      <c r="P1297" s="87"/>
      <c r="Q1297" s="87"/>
      <c r="R1297" s="87"/>
    </row>
    <row r="1298" spans="16:18" x14ac:dyDescent="0.25">
      <c r="P1298" s="87"/>
      <c r="Q1298" s="87"/>
      <c r="R1298" s="87"/>
    </row>
    <row r="1299" spans="16:18" x14ac:dyDescent="0.25">
      <c r="P1299" s="87"/>
      <c r="Q1299" s="87"/>
      <c r="R1299" s="87"/>
    </row>
    <row r="1300" spans="16:18" x14ac:dyDescent="0.25">
      <c r="P1300" s="87"/>
      <c r="Q1300" s="87"/>
      <c r="R1300" s="87"/>
    </row>
    <row r="1301" spans="16:18" x14ac:dyDescent="0.25">
      <c r="P1301" s="87"/>
      <c r="Q1301" s="87"/>
      <c r="R1301" s="87"/>
    </row>
    <row r="1302" spans="16:18" x14ac:dyDescent="0.25">
      <c r="P1302" s="87"/>
      <c r="Q1302" s="87"/>
      <c r="R1302" s="87"/>
    </row>
    <row r="1303" spans="16:18" x14ac:dyDescent="0.25">
      <c r="P1303" s="87"/>
      <c r="Q1303" s="87"/>
      <c r="R1303" s="87"/>
    </row>
    <row r="1304" spans="16:18" x14ac:dyDescent="0.25">
      <c r="P1304" s="87"/>
      <c r="Q1304" s="87"/>
      <c r="R1304" s="87"/>
    </row>
    <row r="1305" spans="16:18" x14ac:dyDescent="0.25">
      <c r="P1305" s="87"/>
      <c r="Q1305" s="87"/>
      <c r="R1305" s="87"/>
    </row>
    <row r="1306" spans="16:18" x14ac:dyDescent="0.25">
      <c r="P1306" s="87"/>
      <c r="Q1306" s="87"/>
      <c r="R1306" s="87"/>
    </row>
    <row r="1307" spans="16:18" x14ac:dyDescent="0.25">
      <c r="P1307" s="87"/>
      <c r="Q1307" s="87"/>
      <c r="R1307" s="87"/>
    </row>
    <row r="1308" spans="16:18" x14ac:dyDescent="0.25">
      <c r="P1308" s="87"/>
      <c r="Q1308" s="87"/>
      <c r="R1308" s="87"/>
    </row>
    <row r="1309" spans="16:18" x14ac:dyDescent="0.25">
      <c r="P1309" s="87"/>
      <c r="Q1309" s="87"/>
      <c r="R1309" s="87"/>
    </row>
    <row r="1310" spans="16:18" x14ac:dyDescent="0.25">
      <c r="P1310" s="87"/>
      <c r="Q1310" s="87"/>
      <c r="R1310" s="87"/>
    </row>
    <row r="1311" spans="16:18" x14ac:dyDescent="0.25">
      <c r="P1311" s="87"/>
      <c r="Q1311" s="87"/>
      <c r="R1311" s="87"/>
    </row>
    <row r="1312" spans="16:18" x14ac:dyDescent="0.25">
      <c r="P1312" s="87"/>
      <c r="Q1312" s="87"/>
      <c r="R1312" s="87"/>
    </row>
    <row r="1313" spans="16:18" x14ac:dyDescent="0.25">
      <c r="P1313" s="87"/>
      <c r="Q1313" s="87"/>
      <c r="R1313" s="87"/>
    </row>
    <row r="1314" spans="16:18" x14ac:dyDescent="0.25">
      <c r="P1314" s="87"/>
      <c r="Q1314" s="87"/>
      <c r="R1314" s="87"/>
    </row>
    <row r="1315" spans="16:18" x14ac:dyDescent="0.25">
      <c r="P1315" s="87"/>
      <c r="Q1315" s="87"/>
      <c r="R1315" s="87"/>
    </row>
    <row r="1316" spans="16:18" x14ac:dyDescent="0.25">
      <c r="P1316" s="87"/>
      <c r="Q1316" s="87"/>
      <c r="R1316" s="87"/>
    </row>
    <row r="1317" spans="16:18" x14ac:dyDescent="0.25">
      <c r="P1317" s="87"/>
      <c r="Q1317" s="87"/>
      <c r="R1317" s="87"/>
    </row>
    <row r="1318" spans="16:18" x14ac:dyDescent="0.25">
      <c r="P1318" s="87"/>
      <c r="Q1318" s="87"/>
      <c r="R1318" s="87"/>
    </row>
    <row r="1319" spans="16:18" x14ac:dyDescent="0.25">
      <c r="P1319" s="87"/>
      <c r="Q1319" s="87"/>
      <c r="R1319" s="87"/>
    </row>
    <row r="1320" spans="16:18" x14ac:dyDescent="0.25">
      <c r="P1320" s="87"/>
      <c r="Q1320" s="87"/>
      <c r="R1320" s="87"/>
    </row>
    <row r="1321" spans="16:18" x14ac:dyDescent="0.25">
      <c r="P1321" s="87"/>
      <c r="Q1321" s="87"/>
      <c r="R1321" s="87"/>
    </row>
    <row r="1322" spans="16:18" x14ac:dyDescent="0.25">
      <c r="P1322" s="87"/>
      <c r="Q1322" s="87"/>
      <c r="R1322" s="87"/>
    </row>
    <row r="1323" spans="16:18" x14ac:dyDescent="0.25">
      <c r="P1323" s="87"/>
      <c r="Q1323" s="87"/>
      <c r="R1323" s="87"/>
    </row>
    <row r="1324" spans="16:18" x14ac:dyDescent="0.25">
      <c r="P1324" s="87"/>
      <c r="Q1324" s="87"/>
      <c r="R1324" s="87"/>
    </row>
    <row r="1325" spans="16:18" x14ac:dyDescent="0.25">
      <c r="P1325" s="87"/>
      <c r="Q1325" s="87"/>
      <c r="R1325" s="87"/>
    </row>
    <row r="1326" spans="16:18" x14ac:dyDescent="0.25">
      <c r="P1326" s="87"/>
      <c r="Q1326" s="87"/>
      <c r="R1326" s="87"/>
    </row>
    <row r="1327" spans="16:18" x14ac:dyDescent="0.25">
      <c r="P1327" s="87"/>
      <c r="Q1327" s="87"/>
      <c r="R1327" s="87"/>
    </row>
    <row r="1328" spans="16:18" x14ac:dyDescent="0.25">
      <c r="P1328" s="87"/>
      <c r="Q1328" s="87"/>
      <c r="R1328" s="87"/>
    </row>
    <row r="1329" spans="16:18" x14ac:dyDescent="0.25">
      <c r="P1329" s="87"/>
      <c r="Q1329" s="87"/>
      <c r="R1329" s="87"/>
    </row>
    <row r="1330" spans="16:18" x14ac:dyDescent="0.25">
      <c r="P1330" s="87"/>
      <c r="Q1330" s="87"/>
      <c r="R1330" s="87"/>
    </row>
    <row r="1331" spans="16:18" x14ac:dyDescent="0.25">
      <c r="P1331" s="87"/>
      <c r="Q1331" s="87"/>
      <c r="R1331" s="87"/>
    </row>
    <row r="1332" spans="16:18" x14ac:dyDescent="0.25">
      <c r="P1332" s="87"/>
      <c r="Q1332" s="87"/>
      <c r="R1332" s="87"/>
    </row>
    <row r="1333" spans="16:18" x14ac:dyDescent="0.25">
      <c r="P1333" s="87"/>
      <c r="Q1333" s="87"/>
      <c r="R1333" s="87"/>
    </row>
    <row r="1334" spans="16:18" x14ac:dyDescent="0.25">
      <c r="P1334" s="87"/>
      <c r="Q1334" s="87"/>
      <c r="R1334" s="87"/>
    </row>
    <row r="1335" spans="16:18" x14ac:dyDescent="0.25">
      <c r="P1335" s="87"/>
      <c r="Q1335" s="87"/>
      <c r="R1335" s="87"/>
    </row>
    <row r="1336" spans="16:18" x14ac:dyDescent="0.25">
      <c r="P1336" s="87"/>
      <c r="Q1336" s="87"/>
      <c r="R1336" s="87"/>
    </row>
    <row r="1337" spans="16:18" x14ac:dyDescent="0.25">
      <c r="P1337" s="87"/>
      <c r="Q1337" s="87"/>
      <c r="R1337" s="87"/>
    </row>
    <row r="1338" spans="16:18" x14ac:dyDescent="0.25">
      <c r="P1338" s="87"/>
      <c r="Q1338" s="87"/>
      <c r="R1338" s="87"/>
    </row>
    <row r="1339" spans="16:18" x14ac:dyDescent="0.25">
      <c r="P1339" s="87"/>
      <c r="Q1339" s="87"/>
      <c r="R1339" s="87"/>
    </row>
    <row r="1340" spans="16:18" x14ac:dyDescent="0.25">
      <c r="P1340" s="87"/>
      <c r="Q1340" s="87"/>
      <c r="R1340" s="87"/>
    </row>
    <row r="1341" spans="16:18" x14ac:dyDescent="0.25">
      <c r="P1341" s="87"/>
      <c r="Q1341" s="87"/>
      <c r="R1341" s="87"/>
    </row>
    <row r="1342" spans="16:18" x14ac:dyDescent="0.25">
      <c r="P1342" s="87"/>
      <c r="Q1342" s="87"/>
      <c r="R1342" s="87"/>
    </row>
    <row r="1343" spans="16:18" x14ac:dyDescent="0.25">
      <c r="P1343" s="87"/>
      <c r="Q1343" s="87"/>
      <c r="R1343" s="87"/>
    </row>
    <row r="1344" spans="16:18" x14ac:dyDescent="0.25">
      <c r="P1344" s="87"/>
      <c r="Q1344" s="87"/>
      <c r="R1344" s="87"/>
    </row>
    <row r="1345" spans="16:18" x14ac:dyDescent="0.25">
      <c r="P1345" s="87"/>
      <c r="Q1345" s="87"/>
      <c r="R1345" s="87"/>
    </row>
    <row r="1346" spans="16:18" x14ac:dyDescent="0.25">
      <c r="P1346" s="87"/>
      <c r="Q1346" s="87"/>
      <c r="R1346" s="87"/>
    </row>
    <row r="1347" spans="16:18" x14ac:dyDescent="0.25">
      <c r="P1347" s="87"/>
      <c r="Q1347" s="87"/>
      <c r="R1347" s="87"/>
    </row>
    <row r="1348" spans="16:18" x14ac:dyDescent="0.25">
      <c r="P1348" s="87"/>
      <c r="Q1348" s="87"/>
      <c r="R1348" s="87"/>
    </row>
    <row r="1349" spans="16:18" x14ac:dyDescent="0.25">
      <c r="P1349" s="87"/>
      <c r="Q1349" s="87"/>
      <c r="R1349" s="87"/>
    </row>
    <row r="1350" spans="16:18" x14ac:dyDescent="0.25">
      <c r="P1350" s="87"/>
      <c r="Q1350" s="87"/>
      <c r="R1350" s="87"/>
    </row>
    <row r="1351" spans="16:18" x14ac:dyDescent="0.25">
      <c r="P1351" s="87"/>
      <c r="Q1351" s="87"/>
      <c r="R1351" s="87"/>
    </row>
    <row r="1352" spans="16:18" x14ac:dyDescent="0.25">
      <c r="P1352" s="87"/>
      <c r="Q1352" s="87"/>
      <c r="R1352" s="87"/>
    </row>
    <row r="1353" spans="16:18" x14ac:dyDescent="0.25">
      <c r="P1353" s="87"/>
      <c r="Q1353" s="87"/>
      <c r="R1353" s="87"/>
    </row>
    <row r="1354" spans="16:18" x14ac:dyDescent="0.25">
      <c r="P1354" s="87"/>
      <c r="Q1354" s="87"/>
      <c r="R1354" s="87"/>
    </row>
    <row r="1355" spans="16:18" x14ac:dyDescent="0.25">
      <c r="P1355" s="87"/>
      <c r="Q1355" s="87"/>
      <c r="R1355" s="87"/>
    </row>
    <row r="1356" spans="16:18" x14ac:dyDescent="0.25">
      <c r="P1356" s="87"/>
      <c r="Q1356" s="87"/>
      <c r="R1356" s="87"/>
    </row>
    <row r="1357" spans="16:18" x14ac:dyDescent="0.25">
      <c r="P1357" s="87"/>
      <c r="Q1357" s="87"/>
      <c r="R1357" s="87"/>
    </row>
    <row r="1358" spans="16:18" x14ac:dyDescent="0.25">
      <c r="P1358" s="87"/>
      <c r="Q1358" s="87"/>
      <c r="R1358" s="87"/>
    </row>
    <row r="1359" spans="16:18" x14ac:dyDescent="0.25">
      <c r="P1359" s="87"/>
      <c r="Q1359" s="87"/>
      <c r="R1359" s="87"/>
    </row>
    <row r="1360" spans="16:18" x14ac:dyDescent="0.25">
      <c r="P1360" s="87"/>
      <c r="Q1360" s="87"/>
      <c r="R1360" s="87"/>
    </row>
    <row r="1361" spans="16:18" x14ac:dyDescent="0.25">
      <c r="P1361" s="87"/>
      <c r="Q1361" s="87"/>
      <c r="R1361" s="87"/>
    </row>
    <row r="1362" spans="16:18" x14ac:dyDescent="0.25">
      <c r="P1362" s="87"/>
      <c r="Q1362" s="87"/>
      <c r="R1362" s="87"/>
    </row>
    <row r="1363" spans="16:18" x14ac:dyDescent="0.25">
      <c r="P1363" s="87"/>
      <c r="Q1363" s="87"/>
      <c r="R1363" s="87"/>
    </row>
    <row r="1364" spans="16:18" x14ac:dyDescent="0.25">
      <c r="P1364" s="87"/>
      <c r="Q1364" s="87"/>
      <c r="R1364" s="87"/>
    </row>
    <row r="1365" spans="16:18" x14ac:dyDescent="0.25">
      <c r="P1365" s="87"/>
      <c r="Q1365" s="87"/>
      <c r="R1365" s="87"/>
    </row>
    <row r="1366" spans="16:18" x14ac:dyDescent="0.25">
      <c r="P1366" s="87"/>
      <c r="Q1366" s="87"/>
      <c r="R1366" s="87"/>
    </row>
    <row r="1367" spans="16:18" x14ac:dyDescent="0.25">
      <c r="P1367" s="87"/>
      <c r="Q1367" s="87"/>
      <c r="R1367" s="87"/>
    </row>
    <row r="1368" spans="16:18" x14ac:dyDescent="0.25">
      <c r="P1368" s="87"/>
      <c r="Q1368" s="87"/>
      <c r="R1368" s="87"/>
    </row>
    <row r="1369" spans="16:18" x14ac:dyDescent="0.25">
      <c r="P1369" s="87"/>
      <c r="Q1369" s="87"/>
      <c r="R1369" s="87"/>
    </row>
    <row r="1370" spans="16:18" x14ac:dyDescent="0.25">
      <c r="P1370" s="87"/>
      <c r="Q1370" s="87"/>
      <c r="R1370" s="87"/>
    </row>
    <row r="1371" spans="16:18" x14ac:dyDescent="0.25">
      <c r="P1371" s="87"/>
      <c r="Q1371" s="87"/>
      <c r="R1371" s="87"/>
    </row>
    <row r="1372" spans="16:18" x14ac:dyDescent="0.25">
      <c r="P1372" s="87"/>
      <c r="Q1372" s="87"/>
      <c r="R1372" s="87"/>
    </row>
    <row r="1373" spans="16:18" x14ac:dyDescent="0.25">
      <c r="P1373" s="87"/>
      <c r="Q1373" s="87"/>
      <c r="R1373" s="87"/>
    </row>
    <row r="1374" spans="16:18" x14ac:dyDescent="0.25">
      <c r="P1374" s="87"/>
      <c r="Q1374" s="87"/>
      <c r="R1374" s="87"/>
    </row>
    <row r="1375" spans="16:18" x14ac:dyDescent="0.25">
      <c r="P1375" s="87"/>
      <c r="Q1375" s="87"/>
      <c r="R1375" s="87"/>
    </row>
    <row r="1376" spans="16:18" x14ac:dyDescent="0.25">
      <c r="P1376" s="87"/>
      <c r="Q1376" s="87"/>
      <c r="R1376" s="87"/>
    </row>
    <row r="1377" spans="16:18" x14ac:dyDescent="0.25">
      <c r="P1377" s="87"/>
      <c r="Q1377" s="87"/>
      <c r="R1377" s="87"/>
    </row>
    <row r="1378" spans="16:18" x14ac:dyDescent="0.25">
      <c r="P1378" s="87"/>
      <c r="Q1378" s="87"/>
      <c r="R1378" s="87"/>
    </row>
    <row r="1379" spans="16:18" x14ac:dyDescent="0.25">
      <c r="P1379" s="87"/>
      <c r="Q1379" s="87"/>
      <c r="R1379" s="87"/>
    </row>
    <row r="1380" spans="16:18" x14ac:dyDescent="0.25">
      <c r="P1380" s="87"/>
      <c r="Q1380" s="87"/>
      <c r="R1380" s="87"/>
    </row>
    <row r="1381" spans="16:18" x14ac:dyDescent="0.25">
      <c r="P1381" s="87"/>
      <c r="Q1381" s="87"/>
      <c r="R1381" s="87"/>
    </row>
    <row r="1382" spans="16:18" x14ac:dyDescent="0.25">
      <c r="P1382" s="87"/>
      <c r="Q1382" s="87"/>
      <c r="R1382" s="87"/>
    </row>
    <row r="1383" spans="16:18" x14ac:dyDescent="0.25">
      <c r="P1383" s="87"/>
      <c r="Q1383" s="87"/>
      <c r="R1383" s="87"/>
    </row>
    <row r="1384" spans="16:18" x14ac:dyDescent="0.25">
      <c r="P1384" s="87"/>
      <c r="Q1384" s="87"/>
      <c r="R1384" s="87"/>
    </row>
    <row r="1385" spans="16:18" x14ac:dyDescent="0.25">
      <c r="P1385" s="87"/>
      <c r="Q1385" s="87"/>
      <c r="R1385" s="87"/>
    </row>
    <row r="1386" spans="16:18" x14ac:dyDescent="0.25">
      <c r="P1386" s="87"/>
      <c r="Q1386" s="87"/>
      <c r="R1386" s="87"/>
    </row>
    <row r="1387" spans="16:18" x14ac:dyDescent="0.25">
      <c r="P1387" s="87"/>
      <c r="Q1387" s="87"/>
      <c r="R1387" s="87"/>
    </row>
    <row r="1388" spans="16:18" x14ac:dyDescent="0.25">
      <c r="P1388" s="87"/>
      <c r="Q1388" s="87"/>
      <c r="R1388" s="87"/>
    </row>
    <row r="1389" spans="16:18" x14ac:dyDescent="0.25">
      <c r="P1389" s="87"/>
      <c r="Q1389" s="87"/>
      <c r="R1389" s="87"/>
    </row>
    <row r="1390" spans="16:18" x14ac:dyDescent="0.25">
      <c r="P1390" s="87"/>
      <c r="Q1390" s="87"/>
      <c r="R1390" s="87"/>
    </row>
    <row r="1391" spans="16:18" x14ac:dyDescent="0.25">
      <c r="P1391" s="87"/>
      <c r="Q1391" s="87"/>
      <c r="R1391" s="87"/>
    </row>
    <row r="1392" spans="16:18" x14ac:dyDescent="0.25">
      <c r="P1392" s="87"/>
      <c r="Q1392" s="87"/>
      <c r="R1392" s="87"/>
    </row>
    <row r="1393" spans="16:18" x14ac:dyDescent="0.25">
      <c r="P1393" s="87"/>
      <c r="Q1393" s="87"/>
      <c r="R1393" s="87"/>
    </row>
    <row r="1394" spans="16:18" x14ac:dyDescent="0.25">
      <c r="P1394" s="87"/>
      <c r="Q1394" s="87"/>
      <c r="R1394" s="87"/>
    </row>
    <row r="1395" spans="16:18" x14ac:dyDescent="0.25">
      <c r="P1395" s="87"/>
      <c r="Q1395" s="87"/>
      <c r="R1395" s="87"/>
    </row>
    <row r="1396" spans="16:18" x14ac:dyDescent="0.25">
      <c r="P1396" s="87"/>
      <c r="Q1396" s="87"/>
      <c r="R1396" s="87"/>
    </row>
    <row r="1397" spans="16:18" x14ac:dyDescent="0.25">
      <c r="P1397" s="87"/>
      <c r="Q1397" s="87"/>
      <c r="R1397" s="87"/>
    </row>
    <row r="1398" spans="16:18" x14ac:dyDescent="0.25">
      <c r="P1398" s="87"/>
      <c r="Q1398" s="87"/>
      <c r="R1398" s="87"/>
    </row>
    <row r="1399" spans="16:18" x14ac:dyDescent="0.25">
      <c r="P1399" s="87"/>
      <c r="Q1399" s="87"/>
      <c r="R1399" s="87"/>
    </row>
    <row r="1400" spans="16:18" x14ac:dyDescent="0.25">
      <c r="P1400" s="87"/>
      <c r="Q1400" s="87"/>
      <c r="R1400" s="87"/>
    </row>
    <row r="1401" spans="16:18" x14ac:dyDescent="0.25">
      <c r="P1401" s="87"/>
      <c r="Q1401" s="87"/>
      <c r="R1401" s="87"/>
    </row>
    <row r="1402" spans="16:18" x14ac:dyDescent="0.25">
      <c r="P1402" s="87"/>
      <c r="Q1402" s="87"/>
      <c r="R1402" s="87"/>
    </row>
    <row r="1403" spans="16:18" x14ac:dyDescent="0.25">
      <c r="P1403" s="87"/>
      <c r="Q1403" s="87"/>
      <c r="R1403" s="87"/>
    </row>
    <row r="1404" spans="16:18" x14ac:dyDescent="0.25">
      <c r="P1404" s="87"/>
      <c r="Q1404" s="87"/>
      <c r="R1404" s="87"/>
    </row>
    <row r="1405" spans="16:18" x14ac:dyDescent="0.25">
      <c r="P1405" s="87"/>
      <c r="Q1405" s="87"/>
      <c r="R1405" s="87"/>
    </row>
    <row r="1406" spans="16:18" x14ac:dyDescent="0.25">
      <c r="P1406" s="87"/>
      <c r="Q1406" s="87"/>
      <c r="R1406" s="87"/>
    </row>
    <row r="1407" spans="16:18" x14ac:dyDescent="0.25">
      <c r="P1407" s="87"/>
      <c r="Q1407" s="87"/>
      <c r="R1407" s="87"/>
    </row>
    <row r="1408" spans="16:18" x14ac:dyDescent="0.25">
      <c r="P1408" s="87"/>
      <c r="Q1408" s="87"/>
      <c r="R1408" s="87"/>
    </row>
    <row r="1409" spans="16:18" x14ac:dyDescent="0.25">
      <c r="P1409" s="87"/>
      <c r="Q1409" s="87"/>
      <c r="R1409" s="87"/>
    </row>
    <row r="1410" spans="16:18" x14ac:dyDescent="0.25">
      <c r="P1410" s="87"/>
      <c r="Q1410" s="87"/>
      <c r="R1410" s="87"/>
    </row>
    <row r="1411" spans="16:18" x14ac:dyDescent="0.25">
      <c r="P1411" s="87"/>
      <c r="Q1411" s="87"/>
      <c r="R1411" s="87"/>
    </row>
    <row r="1412" spans="16:18" x14ac:dyDescent="0.25">
      <c r="P1412" s="87"/>
      <c r="Q1412" s="87"/>
      <c r="R1412" s="87"/>
    </row>
    <row r="1413" spans="16:18" x14ac:dyDescent="0.25">
      <c r="P1413" s="87"/>
      <c r="Q1413" s="87"/>
      <c r="R1413" s="87"/>
    </row>
    <row r="1414" spans="16:18" x14ac:dyDescent="0.25">
      <c r="P1414" s="87"/>
      <c r="Q1414" s="87"/>
      <c r="R1414" s="87"/>
    </row>
    <row r="1415" spans="16:18" x14ac:dyDescent="0.25">
      <c r="P1415" s="87"/>
      <c r="Q1415" s="87"/>
      <c r="R1415" s="87"/>
    </row>
    <row r="1416" spans="16:18" x14ac:dyDescent="0.25">
      <c r="P1416" s="87"/>
      <c r="Q1416" s="87"/>
      <c r="R1416" s="87"/>
    </row>
    <row r="1417" spans="16:18" x14ac:dyDescent="0.25">
      <c r="P1417" s="87"/>
      <c r="Q1417" s="87"/>
      <c r="R1417" s="87"/>
    </row>
    <row r="1418" spans="16:18" x14ac:dyDescent="0.25">
      <c r="P1418" s="87"/>
      <c r="Q1418" s="87"/>
      <c r="R1418" s="87"/>
    </row>
    <row r="1419" spans="16:18" x14ac:dyDescent="0.25">
      <c r="P1419" s="87"/>
      <c r="Q1419" s="87"/>
      <c r="R1419" s="87"/>
    </row>
    <row r="1420" spans="16:18" x14ac:dyDescent="0.25">
      <c r="P1420" s="87"/>
      <c r="Q1420" s="87"/>
      <c r="R1420" s="87"/>
    </row>
    <row r="1421" spans="16:18" x14ac:dyDescent="0.25">
      <c r="P1421" s="87"/>
      <c r="Q1421" s="87"/>
      <c r="R1421" s="87"/>
    </row>
    <row r="1422" spans="16:18" x14ac:dyDescent="0.25">
      <c r="P1422" s="87"/>
      <c r="Q1422" s="87"/>
      <c r="R1422" s="87"/>
    </row>
    <row r="1423" spans="16:18" x14ac:dyDescent="0.25">
      <c r="P1423" s="87"/>
      <c r="Q1423" s="87"/>
      <c r="R1423" s="87"/>
    </row>
    <row r="1424" spans="16:18" x14ac:dyDescent="0.25">
      <c r="P1424" s="87"/>
      <c r="Q1424" s="87"/>
      <c r="R1424" s="87"/>
    </row>
    <row r="1425" spans="16:18" x14ac:dyDescent="0.25">
      <c r="P1425" s="87"/>
      <c r="Q1425" s="87"/>
      <c r="R1425" s="87"/>
    </row>
    <row r="1426" spans="16:18" x14ac:dyDescent="0.25">
      <c r="P1426" s="87"/>
      <c r="Q1426" s="87"/>
      <c r="R1426" s="87"/>
    </row>
    <row r="1427" spans="16:18" x14ac:dyDescent="0.25">
      <c r="P1427" s="87"/>
      <c r="Q1427" s="87"/>
      <c r="R1427" s="87"/>
    </row>
    <row r="1428" spans="16:18" x14ac:dyDescent="0.25">
      <c r="P1428" s="87"/>
      <c r="Q1428" s="87"/>
      <c r="R1428" s="87"/>
    </row>
    <row r="1429" spans="16:18" x14ac:dyDescent="0.25">
      <c r="P1429" s="87"/>
      <c r="Q1429" s="87"/>
      <c r="R1429" s="87"/>
    </row>
    <row r="1430" spans="16:18" x14ac:dyDescent="0.25">
      <c r="P1430" s="87"/>
      <c r="Q1430" s="87"/>
      <c r="R1430" s="87"/>
    </row>
    <row r="1431" spans="16:18" x14ac:dyDescent="0.25">
      <c r="P1431" s="87"/>
      <c r="Q1431" s="87"/>
      <c r="R1431" s="87"/>
    </row>
    <row r="1432" spans="16:18" x14ac:dyDescent="0.25">
      <c r="P1432" s="87"/>
      <c r="Q1432" s="87"/>
      <c r="R1432" s="87"/>
    </row>
    <row r="1433" spans="16:18" x14ac:dyDescent="0.25">
      <c r="P1433" s="87"/>
      <c r="Q1433" s="87"/>
      <c r="R1433" s="87"/>
    </row>
    <row r="1434" spans="16:18" x14ac:dyDescent="0.25">
      <c r="P1434" s="87"/>
      <c r="Q1434" s="87"/>
      <c r="R1434" s="87"/>
    </row>
    <row r="1435" spans="16:18" x14ac:dyDescent="0.25">
      <c r="P1435" s="87"/>
      <c r="Q1435" s="87"/>
      <c r="R1435" s="87"/>
    </row>
    <row r="1436" spans="16:18" x14ac:dyDescent="0.25">
      <c r="P1436" s="87"/>
      <c r="Q1436" s="87"/>
      <c r="R1436" s="87"/>
    </row>
    <row r="1437" spans="16:18" x14ac:dyDescent="0.25">
      <c r="P1437" s="87"/>
      <c r="Q1437" s="87"/>
      <c r="R1437" s="87"/>
    </row>
    <row r="1438" spans="16:18" x14ac:dyDescent="0.25">
      <c r="P1438" s="87"/>
      <c r="Q1438" s="87"/>
      <c r="R1438" s="87"/>
    </row>
    <row r="1439" spans="16:18" x14ac:dyDescent="0.25">
      <c r="P1439" s="87"/>
      <c r="Q1439" s="87"/>
      <c r="R1439" s="87"/>
    </row>
    <row r="1440" spans="16:18" x14ac:dyDescent="0.25">
      <c r="P1440" s="87"/>
      <c r="Q1440" s="87"/>
      <c r="R1440" s="87"/>
    </row>
    <row r="1441" spans="16:18" x14ac:dyDescent="0.25">
      <c r="P1441" s="87"/>
      <c r="Q1441" s="87"/>
      <c r="R1441" s="87"/>
    </row>
    <row r="1442" spans="16:18" x14ac:dyDescent="0.25">
      <c r="P1442" s="87"/>
      <c r="Q1442" s="87"/>
      <c r="R1442" s="87"/>
    </row>
    <row r="1443" spans="16:18" x14ac:dyDescent="0.25">
      <c r="P1443" s="87"/>
      <c r="Q1443" s="87"/>
      <c r="R1443" s="87"/>
    </row>
    <row r="1444" spans="16:18" x14ac:dyDescent="0.25">
      <c r="P1444" s="87"/>
      <c r="Q1444" s="87"/>
      <c r="R1444" s="87"/>
    </row>
    <row r="1445" spans="16:18" x14ac:dyDescent="0.25">
      <c r="P1445" s="87"/>
      <c r="Q1445" s="87"/>
      <c r="R1445" s="87"/>
    </row>
    <row r="1446" spans="16:18" x14ac:dyDescent="0.25">
      <c r="P1446" s="87"/>
      <c r="Q1446" s="87"/>
      <c r="R1446" s="87"/>
    </row>
    <row r="1447" spans="16:18" x14ac:dyDescent="0.25">
      <c r="P1447" s="87"/>
      <c r="Q1447" s="87"/>
      <c r="R1447" s="87"/>
    </row>
    <row r="1448" spans="16:18" x14ac:dyDescent="0.25">
      <c r="P1448" s="87"/>
      <c r="Q1448" s="87"/>
      <c r="R1448" s="87"/>
    </row>
    <row r="1449" spans="16:18" x14ac:dyDescent="0.25">
      <c r="P1449" s="87"/>
      <c r="Q1449" s="87"/>
      <c r="R1449" s="87"/>
    </row>
    <row r="1450" spans="16:18" x14ac:dyDescent="0.25">
      <c r="P1450" s="87"/>
      <c r="Q1450" s="87"/>
      <c r="R1450" s="87"/>
    </row>
    <row r="1451" spans="16:18" x14ac:dyDescent="0.25">
      <c r="P1451" s="87"/>
      <c r="Q1451" s="87"/>
      <c r="R1451" s="87"/>
    </row>
    <row r="1452" spans="16:18" x14ac:dyDescent="0.25">
      <c r="P1452" s="87"/>
      <c r="Q1452" s="87"/>
      <c r="R1452" s="87"/>
    </row>
    <row r="1453" spans="16:18" x14ac:dyDescent="0.25">
      <c r="P1453" s="87"/>
      <c r="Q1453" s="87"/>
      <c r="R1453" s="87"/>
    </row>
    <row r="1454" spans="16:18" x14ac:dyDescent="0.25">
      <c r="P1454" s="87"/>
      <c r="Q1454" s="87"/>
      <c r="R1454" s="87"/>
    </row>
    <row r="1455" spans="16:18" x14ac:dyDescent="0.25">
      <c r="P1455" s="87"/>
      <c r="Q1455" s="87"/>
      <c r="R1455" s="87"/>
    </row>
    <row r="1456" spans="16:18" x14ac:dyDescent="0.25">
      <c r="P1456" s="87"/>
      <c r="Q1456" s="87"/>
      <c r="R1456" s="87"/>
    </row>
    <row r="1457" spans="16:18" x14ac:dyDescent="0.25">
      <c r="P1457" s="87"/>
      <c r="Q1457" s="87"/>
      <c r="R1457" s="87"/>
    </row>
    <row r="1458" spans="16:18" x14ac:dyDescent="0.25">
      <c r="P1458" s="87"/>
      <c r="Q1458" s="87"/>
      <c r="R1458" s="87"/>
    </row>
    <row r="1459" spans="16:18" x14ac:dyDescent="0.25">
      <c r="P1459" s="87"/>
      <c r="Q1459" s="87"/>
      <c r="R1459" s="87"/>
    </row>
    <row r="1460" spans="16:18" x14ac:dyDescent="0.25">
      <c r="P1460" s="87"/>
      <c r="Q1460" s="87"/>
      <c r="R1460" s="87"/>
    </row>
    <row r="1461" spans="16:18" x14ac:dyDescent="0.25">
      <c r="P1461" s="87"/>
      <c r="Q1461" s="87"/>
      <c r="R1461" s="87"/>
    </row>
    <row r="1462" spans="16:18" x14ac:dyDescent="0.25">
      <c r="P1462" s="87"/>
      <c r="Q1462" s="87"/>
      <c r="R1462" s="87"/>
    </row>
    <row r="1463" spans="16:18" x14ac:dyDescent="0.25">
      <c r="P1463" s="87"/>
      <c r="Q1463" s="87"/>
      <c r="R1463" s="87"/>
    </row>
    <row r="1464" spans="16:18" x14ac:dyDescent="0.25">
      <c r="P1464" s="87"/>
      <c r="Q1464" s="87"/>
      <c r="R1464" s="87"/>
    </row>
    <row r="1465" spans="16:18" x14ac:dyDescent="0.25">
      <c r="P1465" s="87"/>
      <c r="Q1465" s="87"/>
      <c r="R1465" s="87"/>
    </row>
    <row r="1466" spans="16:18" x14ac:dyDescent="0.25">
      <c r="P1466" s="87"/>
      <c r="Q1466" s="87"/>
      <c r="R1466" s="87"/>
    </row>
    <row r="1467" spans="16:18" x14ac:dyDescent="0.25">
      <c r="P1467" s="87"/>
      <c r="Q1467" s="87"/>
      <c r="R1467" s="87"/>
    </row>
    <row r="1468" spans="16:18" x14ac:dyDescent="0.25">
      <c r="P1468" s="87"/>
      <c r="Q1468" s="87"/>
      <c r="R1468" s="87"/>
    </row>
    <row r="1469" spans="16:18" x14ac:dyDescent="0.25">
      <c r="P1469" s="87"/>
      <c r="Q1469" s="87"/>
      <c r="R1469" s="87"/>
    </row>
    <row r="1470" spans="16:18" x14ac:dyDescent="0.25">
      <c r="P1470" s="87"/>
      <c r="Q1470" s="87"/>
      <c r="R1470" s="87"/>
    </row>
    <row r="1471" spans="16:18" x14ac:dyDescent="0.25">
      <c r="P1471" s="87"/>
      <c r="Q1471" s="87"/>
      <c r="R1471" s="87"/>
    </row>
    <row r="1472" spans="16:18" x14ac:dyDescent="0.25">
      <c r="P1472" s="87"/>
      <c r="Q1472" s="87"/>
      <c r="R1472" s="87"/>
    </row>
    <row r="1473" spans="16:18" x14ac:dyDescent="0.25">
      <c r="P1473" s="87"/>
      <c r="Q1473" s="87"/>
      <c r="R1473" s="87"/>
    </row>
    <row r="1474" spans="16:18" x14ac:dyDescent="0.25">
      <c r="P1474" s="87"/>
      <c r="Q1474" s="87"/>
      <c r="R1474" s="87"/>
    </row>
    <row r="1475" spans="16:18" x14ac:dyDescent="0.25">
      <c r="P1475" s="87"/>
      <c r="Q1475" s="87"/>
      <c r="R1475" s="87"/>
    </row>
    <row r="1476" spans="16:18" x14ac:dyDescent="0.25">
      <c r="P1476" s="87"/>
      <c r="Q1476" s="87"/>
      <c r="R1476" s="87"/>
    </row>
    <row r="1477" spans="16:18" x14ac:dyDescent="0.25">
      <c r="P1477" s="87"/>
      <c r="Q1477" s="87"/>
      <c r="R1477" s="87"/>
    </row>
    <row r="1478" spans="16:18" x14ac:dyDescent="0.25">
      <c r="P1478" s="87"/>
      <c r="Q1478" s="87"/>
      <c r="R1478" s="87"/>
    </row>
    <row r="1479" spans="16:18" x14ac:dyDescent="0.25">
      <c r="P1479" s="87"/>
      <c r="Q1479" s="87"/>
      <c r="R1479" s="87"/>
    </row>
    <row r="1480" spans="16:18" x14ac:dyDescent="0.25">
      <c r="P1480" s="87"/>
      <c r="Q1480" s="87"/>
      <c r="R1480" s="87"/>
    </row>
    <row r="1481" spans="16:18" x14ac:dyDescent="0.25">
      <c r="P1481" s="87"/>
      <c r="Q1481" s="87"/>
      <c r="R1481" s="87"/>
    </row>
    <row r="1482" spans="16:18" x14ac:dyDescent="0.25">
      <c r="P1482" s="87"/>
      <c r="Q1482" s="87"/>
      <c r="R1482" s="87"/>
    </row>
    <row r="1483" spans="16:18" x14ac:dyDescent="0.25">
      <c r="P1483" s="87"/>
      <c r="Q1483" s="87"/>
      <c r="R1483" s="87"/>
    </row>
    <row r="1484" spans="16:18" x14ac:dyDescent="0.25">
      <c r="P1484" s="87"/>
      <c r="Q1484" s="87"/>
      <c r="R1484" s="87"/>
    </row>
    <row r="1485" spans="16:18" x14ac:dyDescent="0.25">
      <c r="P1485" s="87"/>
      <c r="Q1485" s="87"/>
      <c r="R1485" s="87"/>
    </row>
    <row r="1486" spans="16:18" x14ac:dyDescent="0.25">
      <c r="P1486" s="87"/>
      <c r="Q1486" s="87"/>
      <c r="R1486" s="87"/>
    </row>
    <row r="1487" spans="16:18" x14ac:dyDescent="0.25">
      <c r="P1487" s="87"/>
      <c r="Q1487" s="87"/>
      <c r="R1487" s="87"/>
    </row>
    <row r="1488" spans="16:18" x14ac:dyDescent="0.25">
      <c r="P1488" s="87"/>
      <c r="Q1488" s="87"/>
      <c r="R1488" s="87"/>
    </row>
    <row r="1489" spans="16:18" x14ac:dyDescent="0.25">
      <c r="P1489" s="87"/>
      <c r="Q1489" s="87"/>
      <c r="R1489" s="87"/>
    </row>
    <row r="1490" spans="16:18" x14ac:dyDescent="0.25">
      <c r="P1490" s="87"/>
      <c r="Q1490" s="87"/>
      <c r="R1490" s="87"/>
    </row>
    <row r="1491" spans="16:18" x14ac:dyDescent="0.25">
      <c r="P1491" s="87"/>
      <c r="Q1491" s="87"/>
      <c r="R1491" s="87"/>
    </row>
    <row r="1492" spans="16:18" x14ac:dyDescent="0.25">
      <c r="P1492" s="87"/>
      <c r="Q1492" s="87"/>
      <c r="R1492" s="87"/>
    </row>
    <row r="1493" spans="16:18" x14ac:dyDescent="0.25">
      <c r="P1493" s="87"/>
      <c r="Q1493" s="87"/>
      <c r="R1493" s="87"/>
    </row>
    <row r="1494" spans="16:18" x14ac:dyDescent="0.25">
      <c r="P1494" s="87"/>
      <c r="Q1494" s="87"/>
      <c r="R1494" s="87"/>
    </row>
    <row r="1495" spans="16:18" x14ac:dyDescent="0.25">
      <c r="P1495" s="87"/>
      <c r="Q1495" s="87"/>
      <c r="R1495" s="87"/>
    </row>
    <row r="1496" spans="16:18" x14ac:dyDescent="0.25">
      <c r="P1496" s="87"/>
      <c r="Q1496" s="87"/>
      <c r="R1496" s="87"/>
    </row>
    <row r="1497" spans="16:18" x14ac:dyDescent="0.25">
      <c r="P1497" s="87"/>
      <c r="Q1497" s="87"/>
      <c r="R1497" s="87"/>
    </row>
    <row r="1498" spans="16:18" x14ac:dyDescent="0.25">
      <c r="P1498" s="87"/>
      <c r="Q1498" s="87"/>
      <c r="R1498" s="87"/>
    </row>
    <row r="1499" spans="16:18" x14ac:dyDescent="0.25">
      <c r="P1499" s="87"/>
      <c r="Q1499" s="87"/>
      <c r="R1499" s="87"/>
    </row>
    <row r="1500" spans="16:18" x14ac:dyDescent="0.25">
      <c r="P1500" s="87"/>
      <c r="Q1500" s="87"/>
      <c r="R1500" s="87"/>
    </row>
    <row r="1501" spans="16:18" x14ac:dyDescent="0.25">
      <c r="P1501" s="87"/>
      <c r="Q1501" s="87"/>
      <c r="R1501" s="87"/>
    </row>
    <row r="1502" spans="16:18" x14ac:dyDescent="0.25">
      <c r="P1502" s="87"/>
      <c r="Q1502" s="87"/>
      <c r="R1502" s="87"/>
    </row>
    <row r="1503" spans="16:18" x14ac:dyDescent="0.25">
      <c r="P1503" s="87"/>
      <c r="Q1503" s="87"/>
      <c r="R1503" s="87"/>
    </row>
    <row r="1504" spans="16:18" x14ac:dyDescent="0.25">
      <c r="P1504" s="87"/>
      <c r="Q1504" s="87"/>
      <c r="R1504" s="87"/>
    </row>
    <row r="1505" spans="16:18" x14ac:dyDescent="0.25">
      <c r="P1505" s="87"/>
      <c r="Q1505" s="87"/>
      <c r="R1505" s="87"/>
    </row>
    <row r="1506" spans="16:18" x14ac:dyDescent="0.25">
      <c r="P1506" s="87"/>
      <c r="Q1506" s="87"/>
      <c r="R1506" s="87"/>
    </row>
    <row r="1507" spans="16:18" x14ac:dyDescent="0.25">
      <c r="P1507" s="87"/>
      <c r="Q1507" s="87"/>
      <c r="R1507" s="87"/>
    </row>
    <row r="1508" spans="16:18" x14ac:dyDescent="0.25">
      <c r="P1508" s="87"/>
      <c r="Q1508" s="87"/>
      <c r="R1508" s="87"/>
    </row>
    <row r="1509" spans="16:18" x14ac:dyDescent="0.25">
      <c r="P1509" s="87"/>
      <c r="Q1509" s="87"/>
      <c r="R1509" s="87"/>
    </row>
    <row r="1510" spans="16:18" x14ac:dyDescent="0.25">
      <c r="P1510" s="87"/>
      <c r="Q1510" s="87"/>
      <c r="R1510" s="87"/>
    </row>
    <row r="1511" spans="16:18" x14ac:dyDescent="0.25">
      <c r="P1511" s="87"/>
      <c r="Q1511" s="87"/>
      <c r="R1511" s="87"/>
    </row>
    <row r="1512" spans="16:18" x14ac:dyDescent="0.25">
      <c r="P1512" s="87"/>
      <c r="Q1512" s="87"/>
      <c r="R1512" s="87"/>
    </row>
    <row r="1513" spans="16:18" x14ac:dyDescent="0.25">
      <c r="P1513" s="87"/>
      <c r="Q1513" s="87"/>
      <c r="R1513" s="87"/>
    </row>
    <row r="1514" spans="16:18" x14ac:dyDescent="0.25">
      <c r="P1514" s="87"/>
      <c r="Q1514" s="87"/>
      <c r="R1514" s="87"/>
    </row>
    <row r="1515" spans="16:18" x14ac:dyDescent="0.25">
      <c r="P1515" s="87"/>
      <c r="Q1515" s="87"/>
      <c r="R1515" s="87"/>
    </row>
    <row r="1516" spans="16:18" x14ac:dyDescent="0.25">
      <c r="P1516" s="87"/>
      <c r="Q1516" s="87"/>
      <c r="R1516" s="87"/>
    </row>
    <row r="1517" spans="16:18" x14ac:dyDescent="0.25">
      <c r="P1517" s="87"/>
      <c r="Q1517" s="87"/>
      <c r="R1517" s="87"/>
    </row>
    <row r="1518" spans="16:18" x14ac:dyDescent="0.25">
      <c r="P1518" s="87"/>
      <c r="Q1518" s="87"/>
      <c r="R1518" s="87"/>
    </row>
    <row r="1519" spans="16:18" x14ac:dyDescent="0.25">
      <c r="P1519" s="87"/>
      <c r="Q1519" s="87"/>
      <c r="R1519" s="87"/>
    </row>
    <row r="1520" spans="16:18" x14ac:dyDescent="0.25">
      <c r="P1520" s="87"/>
      <c r="Q1520" s="87"/>
      <c r="R1520" s="87"/>
    </row>
    <row r="1521" spans="16:18" x14ac:dyDescent="0.25">
      <c r="P1521" s="87"/>
      <c r="Q1521" s="87"/>
      <c r="R1521" s="87"/>
    </row>
    <row r="1522" spans="16:18" x14ac:dyDescent="0.25">
      <c r="P1522" s="87"/>
      <c r="Q1522" s="87"/>
      <c r="R1522" s="87"/>
    </row>
    <row r="1523" spans="16:18" x14ac:dyDescent="0.25">
      <c r="P1523" s="87"/>
      <c r="Q1523" s="87"/>
      <c r="R1523" s="87"/>
    </row>
    <row r="1524" spans="16:18" x14ac:dyDescent="0.25">
      <c r="P1524" s="87"/>
      <c r="Q1524" s="87"/>
      <c r="R1524" s="87"/>
    </row>
    <row r="1525" spans="16:18" x14ac:dyDescent="0.25">
      <c r="P1525" s="87"/>
      <c r="Q1525" s="87"/>
      <c r="R1525" s="87"/>
    </row>
    <row r="1526" spans="16:18" x14ac:dyDescent="0.25">
      <c r="P1526" s="87"/>
      <c r="Q1526" s="87"/>
      <c r="R1526" s="87"/>
    </row>
    <row r="1527" spans="16:18" x14ac:dyDescent="0.25">
      <c r="P1527" s="87"/>
      <c r="Q1527" s="87"/>
      <c r="R1527" s="87"/>
    </row>
    <row r="1528" spans="16:18" x14ac:dyDescent="0.25">
      <c r="P1528" s="87"/>
      <c r="Q1528" s="87"/>
      <c r="R1528" s="87"/>
    </row>
    <row r="1529" spans="16:18" x14ac:dyDescent="0.25">
      <c r="P1529" s="87"/>
      <c r="Q1529" s="87"/>
      <c r="R1529" s="87"/>
    </row>
    <row r="1530" spans="16:18" x14ac:dyDescent="0.25">
      <c r="P1530" s="87"/>
      <c r="Q1530" s="87"/>
      <c r="R1530" s="87"/>
    </row>
    <row r="1531" spans="16:18" x14ac:dyDescent="0.25">
      <c r="P1531" s="87"/>
      <c r="Q1531" s="87"/>
      <c r="R1531" s="87"/>
    </row>
    <row r="1532" spans="16:18" x14ac:dyDescent="0.25">
      <c r="P1532" s="87"/>
      <c r="Q1532" s="87"/>
      <c r="R1532" s="87"/>
    </row>
    <row r="1533" spans="16:18" x14ac:dyDescent="0.25">
      <c r="P1533" s="87"/>
      <c r="Q1533" s="87"/>
      <c r="R1533" s="87"/>
    </row>
    <row r="1534" spans="16:18" x14ac:dyDescent="0.25">
      <c r="P1534" s="87"/>
      <c r="Q1534" s="87"/>
      <c r="R1534" s="87"/>
    </row>
    <row r="1535" spans="16:18" x14ac:dyDescent="0.25">
      <c r="P1535" s="87"/>
      <c r="Q1535" s="87"/>
      <c r="R1535" s="87"/>
    </row>
    <row r="1536" spans="16:18" x14ac:dyDescent="0.25">
      <c r="P1536" s="87"/>
      <c r="Q1536" s="87"/>
      <c r="R1536" s="87"/>
    </row>
    <row r="1537" spans="16:18" x14ac:dyDescent="0.25">
      <c r="P1537" s="87"/>
      <c r="Q1537" s="87"/>
      <c r="R1537" s="87"/>
    </row>
    <row r="1538" spans="16:18" x14ac:dyDescent="0.25">
      <c r="P1538" s="87"/>
      <c r="Q1538" s="87"/>
      <c r="R1538" s="87"/>
    </row>
    <row r="1539" spans="16:18" x14ac:dyDescent="0.25">
      <c r="P1539" s="87"/>
      <c r="Q1539" s="87"/>
      <c r="R1539" s="87"/>
    </row>
    <row r="1540" spans="16:18" x14ac:dyDescent="0.25">
      <c r="P1540" s="87"/>
      <c r="Q1540" s="87"/>
      <c r="R1540" s="87"/>
    </row>
    <row r="1541" spans="16:18" x14ac:dyDescent="0.25">
      <c r="P1541" s="87"/>
      <c r="Q1541" s="87"/>
      <c r="R1541" s="87"/>
    </row>
    <row r="1542" spans="16:18" x14ac:dyDescent="0.25">
      <c r="P1542" s="87"/>
      <c r="Q1542" s="87"/>
      <c r="R1542" s="87"/>
    </row>
    <row r="1543" spans="16:18" x14ac:dyDescent="0.25">
      <c r="P1543" s="87"/>
      <c r="Q1543" s="87"/>
      <c r="R1543" s="87"/>
    </row>
    <row r="1544" spans="16:18" x14ac:dyDescent="0.25">
      <c r="P1544" s="87"/>
      <c r="Q1544" s="87"/>
      <c r="R1544" s="87"/>
    </row>
    <row r="1545" spans="16:18" x14ac:dyDescent="0.25">
      <c r="P1545" s="87"/>
      <c r="Q1545" s="87"/>
      <c r="R1545" s="87"/>
    </row>
    <row r="1546" spans="16:18" x14ac:dyDescent="0.25">
      <c r="P1546" s="87"/>
      <c r="Q1546" s="87"/>
      <c r="R1546" s="87"/>
    </row>
    <row r="1547" spans="16:18" x14ac:dyDescent="0.25">
      <c r="P1547" s="87"/>
      <c r="Q1547" s="87"/>
      <c r="R1547" s="87"/>
    </row>
    <row r="1548" spans="16:18" x14ac:dyDescent="0.25">
      <c r="P1548" s="87"/>
      <c r="Q1548" s="87"/>
      <c r="R1548" s="87"/>
    </row>
    <row r="1549" spans="16:18" x14ac:dyDescent="0.25">
      <c r="P1549" s="87"/>
      <c r="Q1549" s="87"/>
      <c r="R1549" s="87"/>
    </row>
    <row r="1550" spans="16:18" x14ac:dyDescent="0.25">
      <c r="P1550" s="87"/>
      <c r="Q1550" s="87"/>
      <c r="R1550" s="87"/>
    </row>
    <row r="1551" spans="16:18" x14ac:dyDescent="0.25">
      <c r="P1551" s="87"/>
      <c r="Q1551" s="87"/>
      <c r="R1551" s="87"/>
    </row>
    <row r="1552" spans="16:18" x14ac:dyDescent="0.25">
      <c r="P1552" s="87"/>
      <c r="Q1552" s="87"/>
      <c r="R1552" s="87"/>
    </row>
    <row r="1553" spans="16:18" x14ac:dyDescent="0.25">
      <c r="P1553" s="87"/>
      <c r="Q1553" s="87"/>
      <c r="R1553" s="87"/>
    </row>
    <row r="1554" spans="16:18" x14ac:dyDescent="0.25">
      <c r="P1554" s="87"/>
      <c r="Q1554" s="87"/>
      <c r="R1554" s="87"/>
    </row>
    <row r="1555" spans="16:18" x14ac:dyDescent="0.25">
      <c r="P1555" s="87"/>
      <c r="Q1555" s="87"/>
      <c r="R1555" s="87"/>
    </row>
    <row r="1556" spans="16:18" x14ac:dyDescent="0.25">
      <c r="P1556" s="87"/>
      <c r="Q1556" s="87"/>
      <c r="R1556" s="87"/>
    </row>
    <row r="1557" spans="16:18" x14ac:dyDescent="0.25">
      <c r="P1557" s="87"/>
      <c r="Q1557" s="87"/>
      <c r="R1557" s="87"/>
    </row>
    <row r="1558" spans="16:18" x14ac:dyDescent="0.25">
      <c r="P1558" s="87"/>
      <c r="Q1558" s="87"/>
      <c r="R1558" s="87"/>
    </row>
    <row r="1559" spans="16:18" x14ac:dyDescent="0.25">
      <c r="P1559" s="87"/>
      <c r="Q1559" s="87"/>
      <c r="R1559" s="87"/>
    </row>
    <row r="1560" spans="16:18" x14ac:dyDescent="0.25">
      <c r="P1560" s="87"/>
      <c r="Q1560" s="87"/>
      <c r="R1560" s="87"/>
    </row>
    <row r="1561" spans="16:18" x14ac:dyDescent="0.25">
      <c r="P1561" s="87"/>
      <c r="Q1561" s="87"/>
      <c r="R1561" s="87"/>
    </row>
    <row r="1562" spans="16:18" x14ac:dyDescent="0.25">
      <c r="P1562" s="87"/>
      <c r="Q1562" s="87"/>
      <c r="R1562" s="87"/>
    </row>
    <row r="1563" spans="16:18" x14ac:dyDescent="0.25">
      <c r="P1563" s="87"/>
      <c r="Q1563" s="87"/>
      <c r="R1563" s="87"/>
    </row>
    <row r="1564" spans="16:18" x14ac:dyDescent="0.25">
      <c r="P1564" s="87"/>
      <c r="Q1564" s="87"/>
      <c r="R1564" s="87"/>
    </row>
    <row r="1565" spans="16:18" x14ac:dyDescent="0.25">
      <c r="P1565" s="87"/>
      <c r="Q1565" s="87"/>
      <c r="R1565" s="87"/>
    </row>
    <row r="1566" spans="16:18" x14ac:dyDescent="0.25">
      <c r="P1566" s="87"/>
      <c r="Q1566" s="87"/>
      <c r="R1566" s="87"/>
    </row>
    <row r="1567" spans="16:18" x14ac:dyDescent="0.25">
      <c r="P1567" s="87"/>
      <c r="Q1567" s="87"/>
      <c r="R1567" s="87"/>
    </row>
    <row r="1568" spans="16:18" x14ac:dyDescent="0.25">
      <c r="P1568" s="87"/>
      <c r="Q1568" s="87"/>
      <c r="R1568" s="87"/>
    </row>
    <row r="1569" spans="16:18" x14ac:dyDescent="0.25">
      <c r="P1569" s="87"/>
      <c r="Q1569" s="87"/>
      <c r="R1569" s="87"/>
    </row>
    <row r="1570" spans="16:18" x14ac:dyDescent="0.25">
      <c r="P1570" s="87"/>
      <c r="Q1570" s="87"/>
      <c r="R1570" s="87"/>
    </row>
    <row r="1571" spans="16:18" x14ac:dyDescent="0.25">
      <c r="P1571" s="87"/>
      <c r="Q1571" s="87"/>
      <c r="R1571" s="87"/>
    </row>
    <row r="1572" spans="16:18" x14ac:dyDescent="0.25">
      <c r="P1572" s="87"/>
      <c r="Q1572" s="87"/>
      <c r="R1572" s="87"/>
    </row>
    <row r="1573" spans="16:18" x14ac:dyDescent="0.25">
      <c r="P1573" s="87"/>
      <c r="Q1573" s="87"/>
      <c r="R1573" s="87"/>
    </row>
    <row r="1574" spans="16:18" x14ac:dyDescent="0.25">
      <c r="P1574" s="87"/>
      <c r="Q1574" s="87"/>
      <c r="R1574" s="87"/>
    </row>
    <row r="1575" spans="16:18" x14ac:dyDescent="0.25">
      <c r="P1575" s="87"/>
      <c r="Q1575" s="87"/>
      <c r="R1575" s="87"/>
    </row>
    <row r="1576" spans="16:18" x14ac:dyDescent="0.25">
      <c r="P1576" s="87"/>
      <c r="Q1576" s="87"/>
      <c r="R1576" s="87"/>
    </row>
    <row r="1577" spans="16:18" x14ac:dyDescent="0.25">
      <c r="P1577" s="87"/>
      <c r="Q1577" s="87"/>
      <c r="R1577" s="87"/>
    </row>
    <row r="1578" spans="16:18" x14ac:dyDescent="0.25">
      <c r="P1578" s="87"/>
      <c r="Q1578" s="87"/>
      <c r="R1578" s="87"/>
    </row>
    <row r="1579" spans="16:18" x14ac:dyDescent="0.25">
      <c r="P1579" s="87"/>
      <c r="Q1579" s="87"/>
      <c r="R1579" s="87"/>
    </row>
    <row r="1580" spans="16:18" x14ac:dyDescent="0.25">
      <c r="P1580" s="87"/>
      <c r="Q1580" s="87"/>
      <c r="R1580" s="87"/>
    </row>
    <row r="1581" spans="16:18" x14ac:dyDescent="0.25">
      <c r="P1581" s="87"/>
      <c r="Q1581" s="87"/>
      <c r="R1581" s="87"/>
    </row>
    <row r="1582" spans="16:18" x14ac:dyDescent="0.25">
      <c r="P1582" s="87"/>
      <c r="Q1582" s="87"/>
      <c r="R1582" s="87"/>
    </row>
    <row r="1583" spans="16:18" x14ac:dyDescent="0.25">
      <c r="P1583" s="87"/>
      <c r="Q1583" s="87"/>
      <c r="R1583" s="87"/>
    </row>
    <row r="1584" spans="16:18" x14ac:dyDescent="0.25">
      <c r="P1584" s="87"/>
      <c r="Q1584" s="87"/>
      <c r="R1584" s="87"/>
    </row>
    <row r="1585" spans="16:18" x14ac:dyDescent="0.25">
      <c r="P1585" s="87"/>
      <c r="Q1585" s="87"/>
      <c r="R1585" s="87"/>
    </row>
    <row r="1586" spans="16:18" x14ac:dyDescent="0.25">
      <c r="P1586" s="87"/>
      <c r="Q1586" s="87"/>
      <c r="R1586" s="87"/>
    </row>
    <row r="1587" spans="16:18" x14ac:dyDescent="0.25">
      <c r="P1587" s="87"/>
      <c r="Q1587" s="87"/>
      <c r="R1587" s="87"/>
    </row>
    <row r="1588" spans="16:18" x14ac:dyDescent="0.25">
      <c r="P1588" s="87"/>
      <c r="Q1588" s="87"/>
      <c r="R1588" s="87"/>
    </row>
    <row r="1589" spans="16:18" x14ac:dyDescent="0.25">
      <c r="P1589" s="87"/>
      <c r="Q1589" s="87"/>
      <c r="R1589" s="87"/>
    </row>
    <row r="1590" spans="16:18" x14ac:dyDescent="0.25">
      <c r="P1590" s="87"/>
      <c r="Q1590" s="87"/>
      <c r="R1590" s="87"/>
    </row>
    <row r="1591" spans="16:18" x14ac:dyDescent="0.25">
      <c r="P1591" s="87"/>
      <c r="Q1591" s="87"/>
      <c r="R1591" s="87"/>
    </row>
    <row r="1592" spans="16:18" x14ac:dyDescent="0.25">
      <c r="P1592" s="87"/>
      <c r="Q1592" s="87"/>
      <c r="R1592" s="87"/>
    </row>
    <row r="1593" spans="16:18" x14ac:dyDescent="0.25">
      <c r="P1593" s="87"/>
      <c r="Q1593" s="87"/>
      <c r="R1593" s="87"/>
    </row>
    <row r="1594" spans="16:18" x14ac:dyDescent="0.25">
      <c r="P1594" s="87"/>
      <c r="Q1594" s="87"/>
      <c r="R1594" s="87"/>
    </row>
    <row r="1595" spans="16:18" x14ac:dyDescent="0.25">
      <c r="P1595" s="87"/>
      <c r="Q1595" s="87"/>
      <c r="R1595" s="87"/>
    </row>
    <row r="1596" spans="16:18" x14ac:dyDescent="0.25">
      <c r="P1596" s="87"/>
      <c r="Q1596" s="87"/>
      <c r="R1596" s="87"/>
    </row>
    <row r="1597" spans="16:18" x14ac:dyDescent="0.25">
      <c r="P1597" s="87"/>
      <c r="Q1597" s="87"/>
      <c r="R1597" s="87"/>
    </row>
    <row r="1598" spans="16:18" x14ac:dyDescent="0.25">
      <c r="P1598" s="87"/>
      <c r="Q1598" s="87"/>
      <c r="R1598" s="87"/>
    </row>
    <row r="1599" spans="16:18" x14ac:dyDescent="0.25">
      <c r="P1599" s="87"/>
      <c r="Q1599" s="87"/>
      <c r="R1599" s="87"/>
    </row>
    <row r="1600" spans="16:18" x14ac:dyDescent="0.25">
      <c r="P1600" s="87"/>
      <c r="Q1600" s="87"/>
      <c r="R1600" s="87"/>
    </row>
    <row r="1601" spans="16:18" x14ac:dyDescent="0.25">
      <c r="P1601" s="87"/>
      <c r="Q1601" s="87"/>
      <c r="R1601" s="87"/>
    </row>
    <row r="1602" spans="16:18" x14ac:dyDescent="0.25">
      <c r="P1602" s="87"/>
      <c r="Q1602" s="87"/>
      <c r="R1602" s="87"/>
    </row>
    <row r="1603" spans="16:18" x14ac:dyDescent="0.25">
      <c r="P1603" s="87"/>
      <c r="Q1603" s="87"/>
      <c r="R1603" s="87"/>
    </row>
    <row r="1604" spans="16:18" x14ac:dyDescent="0.25">
      <c r="P1604" s="87"/>
      <c r="Q1604" s="87"/>
      <c r="R1604" s="87"/>
    </row>
    <row r="1605" spans="16:18" x14ac:dyDescent="0.25">
      <c r="P1605" s="87"/>
      <c r="Q1605" s="87"/>
      <c r="R1605" s="87"/>
    </row>
    <row r="1606" spans="16:18" x14ac:dyDescent="0.25">
      <c r="P1606" s="87"/>
      <c r="Q1606" s="87"/>
      <c r="R1606" s="87"/>
    </row>
    <row r="1607" spans="16:18" x14ac:dyDescent="0.25">
      <c r="P1607" s="87"/>
      <c r="Q1607" s="87"/>
      <c r="R1607" s="87"/>
    </row>
    <row r="1608" spans="16:18" x14ac:dyDescent="0.25">
      <c r="P1608" s="87"/>
      <c r="Q1608" s="87"/>
      <c r="R1608" s="87"/>
    </row>
    <row r="1609" spans="16:18" x14ac:dyDescent="0.25">
      <c r="P1609" s="87"/>
      <c r="Q1609" s="87"/>
      <c r="R1609" s="87"/>
    </row>
    <row r="1610" spans="16:18" x14ac:dyDescent="0.25">
      <c r="P1610" s="87"/>
      <c r="Q1610" s="87"/>
      <c r="R1610" s="87"/>
    </row>
    <row r="1611" spans="16:18" x14ac:dyDescent="0.25">
      <c r="P1611" s="87"/>
      <c r="Q1611" s="87"/>
      <c r="R1611" s="87"/>
    </row>
    <row r="1612" spans="16:18" x14ac:dyDescent="0.25">
      <c r="P1612" s="87"/>
      <c r="Q1612" s="87"/>
      <c r="R1612" s="87"/>
    </row>
    <row r="1613" spans="16:18" x14ac:dyDescent="0.25">
      <c r="P1613" s="87"/>
      <c r="Q1613" s="87"/>
      <c r="R1613" s="87"/>
    </row>
    <row r="1614" spans="16:18" x14ac:dyDescent="0.25">
      <c r="P1614" s="87"/>
      <c r="Q1614" s="87"/>
      <c r="R1614" s="87"/>
    </row>
    <row r="1615" spans="16:18" x14ac:dyDescent="0.25">
      <c r="P1615" s="87"/>
      <c r="Q1615" s="87"/>
      <c r="R1615" s="87"/>
    </row>
    <row r="1616" spans="16:18" x14ac:dyDescent="0.25">
      <c r="P1616" s="87"/>
      <c r="Q1616" s="87"/>
      <c r="R1616" s="87"/>
    </row>
    <row r="1617" spans="16:18" x14ac:dyDescent="0.25">
      <c r="P1617" s="87"/>
      <c r="Q1617" s="87"/>
      <c r="R1617" s="87"/>
    </row>
    <row r="1618" spans="16:18" x14ac:dyDescent="0.25">
      <c r="P1618" s="87"/>
      <c r="Q1618" s="87"/>
      <c r="R1618" s="87"/>
    </row>
    <row r="1619" spans="16:18" x14ac:dyDescent="0.25">
      <c r="P1619" s="87"/>
      <c r="Q1619" s="87"/>
      <c r="R1619" s="87"/>
    </row>
    <row r="1620" spans="16:18" x14ac:dyDescent="0.25">
      <c r="P1620" s="87"/>
      <c r="Q1620" s="87"/>
      <c r="R1620" s="87"/>
    </row>
    <row r="1621" spans="16:18" x14ac:dyDescent="0.25">
      <c r="P1621" s="87"/>
      <c r="Q1621" s="87"/>
      <c r="R1621" s="87"/>
    </row>
    <row r="1622" spans="16:18" x14ac:dyDescent="0.25">
      <c r="P1622" s="87"/>
      <c r="Q1622" s="87"/>
      <c r="R1622" s="87"/>
    </row>
    <row r="1623" spans="16:18" x14ac:dyDescent="0.25">
      <c r="P1623" s="87"/>
      <c r="Q1623" s="87"/>
      <c r="R1623" s="87"/>
    </row>
    <row r="1624" spans="16:18" x14ac:dyDescent="0.25">
      <c r="P1624" s="87"/>
      <c r="Q1624" s="87"/>
      <c r="R1624" s="87"/>
    </row>
    <row r="1625" spans="16:18" x14ac:dyDescent="0.25">
      <c r="P1625" s="87"/>
      <c r="Q1625" s="87"/>
      <c r="R1625" s="87"/>
    </row>
    <row r="1626" spans="16:18" x14ac:dyDescent="0.25">
      <c r="P1626" s="87"/>
      <c r="Q1626" s="87"/>
      <c r="R1626" s="87"/>
    </row>
    <row r="1627" spans="16:18" x14ac:dyDescent="0.25">
      <c r="P1627" s="87"/>
      <c r="Q1627" s="87"/>
      <c r="R1627" s="87"/>
    </row>
    <row r="1628" spans="16:18" x14ac:dyDescent="0.25">
      <c r="P1628" s="87"/>
      <c r="Q1628" s="87"/>
      <c r="R1628" s="87"/>
    </row>
    <row r="1629" spans="16:18" x14ac:dyDescent="0.25">
      <c r="P1629" s="87"/>
      <c r="Q1629" s="87"/>
      <c r="R1629" s="87"/>
    </row>
    <row r="1630" spans="16:18" x14ac:dyDescent="0.25">
      <c r="P1630" s="87"/>
      <c r="Q1630" s="87"/>
      <c r="R1630" s="87"/>
    </row>
    <row r="1631" spans="16:18" x14ac:dyDescent="0.25">
      <c r="P1631" s="87"/>
      <c r="Q1631" s="87"/>
      <c r="R1631" s="87"/>
    </row>
    <row r="1632" spans="16:18" x14ac:dyDescent="0.25">
      <c r="P1632" s="87"/>
      <c r="Q1632" s="87"/>
      <c r="R1632" s="87"/>
    </row>
    <row r="1633" spans="16:18" x14ac:dyDescent="0.25">
      <c r="P1633" s="87"/>
      <c r="Q1633" s="87"/>
      <c r="R1633" s="87"/>
    </row>
    <row r="1634" spans="16:18" x14ac:dyDescent="0.25">
      <c r="P1634" s="87"/>
      <c r="Q1634" s="87"/>
      <c r="R1634" s="87"/>
    </row>
    <row r="1635" spans="16:18" x14ac:dyDescent="0.25">
      <c r="P1635" s="87"/>
      <c r="Q1635" s="87"/>
      <c r="R1635" s="87"/>
    </row>
    <row r="1636" spans="16:18" x14ac:dyDescent="0.25">
      <c r="P1636" s="87"/>
      <c r="Q1636" s="87"/>
      <c r="R1636" s="87"/>
    </row>
    <row r="1637" spans="16:18" x14ac:dyDescent="0.25">
      <c r="P1637" s="87"/>
      <c r="Q1637" s="87"/>
      <c r="R1637" s="87"/>
    </row>
    <row r="1638" spans="16:18" x14ac:dyDescent="0.25">
      <c r="P1638" s="87"/>
      <c r="Q1638" s="87"/>
      <c r="R1638" s="87"/>
    </row>
    <row r="1639" spans="16:18" x14ac:dyDescent="0.25">
      <c r="P1639" s="87"/>
      <c r="Q1639" s="87"/>
      <c r="R1639" s="87"/>
    </row>
    <row r="1640" spans="16:18" x14ac:dyDescent="0.25">
      <c r="P1640" s="87"/>
      <c r="Q1640" s="87"/>
      <c r="R1640" s="87"/>
    </row>
    <row r="1641" spans="16:18" x14ac:dyDescent="0.25">
      <c r="P1641" s="87"/>
      <c r="Q1641" s="87"/>
      <c r="R1641" s="87"/>
    </row>
    <row r="1642" spans="16:18" x14ac:dyDescent="0.25">
      <c r="P1642" s="87"/>
      <c r="Q1642" s="87"/>
      <c r="R1642" s="87"/>
    </row>
    <row r="1643" spans="16:18" x14ac:dyDescent="0.25">
      <c r="P1643" s="87"/>
      <c r="Q1643" s="87"/>
      <c r="R1643" s="87"/>
    </row>
    <row r="1644" spans="16:18" x14ac:dyDescent="0.25">
      <c r="P1644" s="87"/>
      <c r="Q1644" s="87"/>
      <c r="R1644" s="87"/>
    </row>
    <row r="1645" spans="16:18" x14ac:dyDescent="0.25">
      <c r="P1645" s="87"/>
      <c r="Q1645" s="87"/>
      <c r="R1645" s="87"/>
    </row>
    <row r="1646" spans="16:18" x14ac:dyDescent="0.25">
      <c r="P1646" s="87"/>
      <c r="Q1646" s="87"/>
      <c r="R1646" s="87"/>
    </row>
    <row r="1647" spans="16:18" x14ac:dyDescent="0.25">
      <c r="P1647" s="87"/>
      <c r="Q1647" s="87"/>
      <c r="R1647" s="87"/>
    </row>
    <row r="1648" spans="16:18" x14ac:dyDescent="0.25">
      <c r="P1648" s="87"/>
      <c r="Q1648" s="87"/>
      <c r="R1648" s="87"/>
    </row>
    <row r="1649" spans="16:18" x14ac:dyDescent="0.25">
      <c r="P1649" s="87"/>
      <c r="Q1649" s="87"/>
      <c r="R1649" s="87"/>
    </row>
    <row r="1650" spans="16:18" x14ac:dyDescent="0.25">
      <c r="P1650" s="87"/>
      <c r="Q1650" s="87"/>
      <c r="R1650" s="87"/>
    </row>
    <row r="1651" spans="16:18" x14ac:dyDescent="0.25">
      <c r="P1651" s="87"/>
      <c r="Q1651" s="87"/>
      <c r="R1651" s="87"/>
    </row>
    <row r="1652" spans="16:18" x14ac:dyDescent="0.25">
      <c r="P1652" s="87"/>
      <c r="Q1652" s="87"/>
      <c r="R1652" s="87"/>
    </row>
    <row r="1653" spans="16:18" x14ac:dyDescent="0.25">
      <c r="P1653" s="87"/>
      <c r="Q1653" s="87"/>
      <c r="R1653" s="87"/>
    </row>
    <row r="1654" spans="16:18" x14ac:dyDescent="0.25">
      <c r="P1654" s="87"/>
      <c r="Q1654" s="87"/>
      <c r="R1654" s="87"/>
    </row>
    <row r="1655" spans="16:18" x14ac:dyDescent="0.25">
      <c r="P1655" s="87"/>
      <c r="Q1655" s="87"/>
      <c r="R1655" s="87"/>
    </row>
    <row r="1656" spans="16:18" x14ac:dyDescent="0.25">
      <c r="P1656" s="87"/>
      <c r="Q1656" s="87"/>
      <c r="R1656" s="87"/>
    </row>
    <row r="1657" spans="16:18" x14ac:dyDescent="0.25">
      <c r="P1657" s="87"/>
      <c r="Q1657" s="87"/>
      <c r="R1657" s="87"/>
    </row>
    <row r="1658" spans="16:18" x14ac:dyDescent="0.25">
      <c r="P1658" s="87"/>
      <c r="Q1658" s="87"/>
      <c r="R1658" s="87"/>
    </row>
    <row r="1659" spans="16:18" x14ac:dyDescent="0.25">
      <c r="P1659" s="87"/>
      <c r="Q1659" s="87"/>
      <c r="R1659" s="87"/>
    </row>
    <row r="1660" spans="16:18" x14ac:dyDescent="0.25">
      <c r="P1660" s="87"/>
      <c r="Q1660" s="87"/>
      <c r="R1660" s="87"/>
    </row>
    <row r="1661" spans="16:18" x14ac:dyDescent="0.25">
      <c r="P1661" s="87"/>
      <c r="Q1661" s="87"/>
      <c r="R1661" s="87"/>
    </row>
    <row r="1662" spans="16:18" x14ac:dyDescent="0.25">
      <c r="P1662" s="87"/>
      <c r="Q1662" s="87"/>
      <c r="R1662" s="87"/>
    </row>
    <row r="1663" spans="16:18" x14ac:dyDescent="0.25">
      <c r="P1663" s="87"/>
      <c r="Q1663" s="87"/>
      <c r="R1663" s="87"/>
    </row>
    <row r="1664" spans="16:18" x14ac:dyDescent="0.25">
      <c r="P1664" s="87"/>
      <c r="Q1664" s="87"/>
      <c r="R1664" s="87"/>
    </row>
    <row r="1665" spans="16:18" x14ac:dyDescent="0.25">
      <c r="P1665" s="87"/>
      <c r="Q1665" s="87"/>
      <c r="R1665" s="87"/>
    </row>
    <row r="1666" spans="16:18" x14ac:dyDescent="0.25">
      <c r="P1666" s="87"/>
      <c r="Q1666" s="87"/>
      <c r="R1666" s="87"/>
    </row>
    <row r="1667" spans="16:18" x14ac:dyDescent="0.25">
      <c r="P1667" s="87"/>
      <c r="Q1667" s="87"/>
      <c r="R1667" s="87"/>
    </row>
    <row r="1668" spans="16:18" x14ac:dyDescent="0.25">
      <c r="P1668" s="87"/>
      <c r="Q1668" s="87"/>
      <c r="R1668" s="87"/>
    </row>
    <row r="1669" spans="16:18" x14ac:dyDescent="0.25">
      <c r="P1669" s="87"/>
      <c r="Q1669" s="87"/>
      <c r="R1669" s="87"/>
    </row>
    <row r="1670" spans="16:18" x14ac:dyDescent="0.25">
      <c r="P1670" s="87"/>
      <c r="Q1670" s="87"/>
      <c r="R1670" s="87"/>
    </row>
    <row r="1671" spans="16:18" x14ac:dyDescent="0.25">
      <c r="P1671" s="87"/>
      <c r="Q1671" s="87"/>
      <c r="R1671" s="87"/>
    </row>
    <row r="1672" spans="16:18" x14ac:dyDescent="0.25">
      <c r="P1672" s="87"/>
      <c r="Q1672" s="87"/>
      <c r="R1672" s="87"/>
    </row>
    <row r="1673" spans="16:18" x14ac:dyDescent="0.25">
      <c r="P1673" s="87"/>
      <c r="Q1673" s="87"/>
      <c r="R1673" s="87"/>
    </row>
    <row r="1674" spans="16:18" x14ac:dyDescent="0.25">
      <c r="P1674" s="87"/>
      <c r="Q1674" s="87"/>
      <c r="R1674" s="87"/>
    </row>
    <row r="1675" spans="16:18" x14ac:dyDescent="0.25">
      <c r="P1675" s="87"/>
      <c r="Q1675" s="87"/>
      <c r="R1675" s="87"/>
    </row>
    <row r="1676" spans="16:18" x14ac:dyDescent="0.25">
      <c r="P1676" s="87"/>
      <c r="Q1676" s="87"/>
      <c r="R1676" s="87"/>
    </row>
    <row r="1677" spans="16:18" x14ac:dyDescent="0.25">
      <c r="P1677" s="87"/>
      <c r="Q1677" s="87"/>
      <c r="R1677" s="87"/>
    </row>
    <row r="1678" spans="16:18" x14ac:dyDescent="0.25">
      <c r="P1678" s="87"/>
      <c r="Q1678" s="87"/>
      <c r="R1678" s="87"/>
    </row>
    <row r="1679" spans="16:18" x14ac:dyDescent="0.25">
      <c r="P1679" s="87"/>
      <c r="Q1679" s="87"/>
      <c r="R1679" s="87"/>
    </row>
    <row r="1680" spans="16:18" x14ac:dyDescent="0.25">
      <c r="P1680" s="87"/>
      <c r="Q1680" s="87"/>
      <c r="R1680" s="87"/>
    </row>
    <row r="1681" spans="16:18" x14ac:dyDescent="0.25">
      <c r="P1681" s="87"/>
      <c r="Q1681" s="87"/>
      <c r="R1681" s="87"/>
    </row>
    <row r="1682" spans="16:18" x14ac:dyDescent="0.25">
      <c r="P1682" s="87"/>
      <c r="Q1682" s="87"/>
      <c r="R1682" s="87"/>
    </row>
    <row r="1683" spans="16:18" x14ac:dyDescent="0.25">
      <c r="P1683" s="87"/>
      <c r="Q1683" s="87"/>
      <c r="R1683" s="87"/>
    </row>
    <row r="1684" spans="16:18" x14ac:dyDescent="0.25">
      <c r="P1684" s="87"/>
      <c r="Q1684" s="87"/>
      <c r="R1684" s="87"/>
    </row>
    <row r="1685" spans="16:18" x14ac:dyDescent="0.25">
      <c r="P1685" s="87"/>
      <c r="Q1685" s="87"/>
      <c r="R1685" s="87"/>
    </row>
    <row r="1686" spans="16:18" x14ac:dyDescent="0.25">
      <c r="P1686" s="87"/>
      <c r="Q1686" s="87"/>
      <c r="R1686" s="87"/>
    </row>
    <row r="1687" spans="16:18" x14ac:dyDescent="0.25">
      <c r="P1687" s="87"/>
      <c r="Q1687" s="87"/>
      <c r="R1687" s="87"/>
    </row>
    <row r="1688" spans="16:18" x14ac:dyDescent="0.25">
      <c r="P1688" s="87"/>
      <c r="Q1688" s="87"/>
      <c r="R1688" s="87"/>
    </row>
    <row r="1689" spans="16:18" x14ac:dyDescent="0.25">
      <c r="P1689" s="87"/>
      <c r="Q1689" s="87"/>
      <c r="R1689" s="87"/>
    </row>
    <row r="1690" spans="16:18" x14ac:dyDescent="0.25">
      <c r="P1690" s="87"/>
      <c r="Q1690" s="87"/>
      <c r="R1690" s="87"/>
    </row>
    <row r="1691" spans="16:18" x14ac:dyDescent="0.25">
      <c r="P1691" s="87"/>
      <c r="Q1691" s="87"/>
      <c r="R1691" s="87"/>
    </row>
    <row r="1692" spans="16:18" x14ac:dyDescent="0.25">
      <c r="P1692" s="87"/>
      <c r="Q1692" s="87"/>
      <c r="R1692" s="87"/>
    </row>
    <row r="1693" spans="16:18" x14ac:dyDescent="0.25">
      <c r="P1693" s="87"/>
      <c r="Q1693" s="87"/>
      <c r="R1693" s="87"/>
    </row>
    <row r="1694" spans="16:18" x14ac:dyDescent="0.25">
      <c r="P1694" s="87"/>
      <c r="Q1694" s="87"/>
      <c r="R1694" s="87"/>
    </row>
    <row r="1695" spans="16:18" x14ac:dyDescent="0.25">
      <c r="P1695" s="87"/>
      <c r="Q1695" s="87"/>
      <c r="R1695" s="87"/>
    </row>
    <row r="1696" spans="16:18" x14ac:dyDescent="0.25">
      <c r="P1696" s="87"/>
      <c r="Q1696" s="87"/>
      <c r="R1696" s="87"/>
    </row>
    <row r="1697" spans="16:18" x14ac:dyDescent="0.25">
      <c r="P1697" s="87"/>
      <c r="Q1697" s="87"/>
      <c r="R1697" s="87"/>
    </row>
    <row r="1698" spans="16:18" x14ac:dyDescent="0.25">
      <c r="P1698" s="87"/>
      <c r="Q1698" s="87"/>
      <c r="R1698" s="87"/>
    </row>
    <row r="1699" spans="16:18" x14ac:dyDescent="0.25">
      <c r="P1699" s="87"/>
      <c r="Q1699" s="87"/>
      <c r="R1699" s="87"/>
    </row>
    <row r="1700" spans="16:18" x14ac:dyDescent="0.25">
      <c r="P1700" s="87"/>
      <c r="Q1700" s="87"/>
      <c r="R1700" s="87"/>
    </row>
    <row r="1701" spans="16:18" x14ac:dyDescent="0.25">
      <c r="P1701" s="87"/>
      <c r="Q1701" s="87"/>
      <c r="R1701" s="87"/>
    </row>
    <row r="1702" spans="16:18" x14ac:dyDescent="0.25">
      <c r="P1702" s="87"/>
      <c r="Q1702" s="87"/>
      <c r="R1702" s="87"/>
    </row>
    <row r="1703" spans="16:18" x14ac:dyDescent="0.25">
      <c r="P1703" s="87"/>
      <c r="Q1703" s="87"/>
      <c r="R1703" s="87"/>
    </row>
    <row r="1704" spans="16:18" x14ac:dyDescent="0.25">
      <c r="P1704" s="87"/>
      <c r="Q1704" s="87"/>
      <c r="R1704" s="87"/>
    </row>
    <row r="1705" spans="16:18" x14ac:dyDescent="0.25">
      <c r="P1705" s="87"/>
      <c r="Q1705" s="87"/>
      <c r="R1705" s="87"/>
    </row>
    <row r="1706" spans="16:18" x14ac:dyDescent="0.25">
      <c r="P1706" s="87"/>
      <c r="Q1706" s="87"/>
      <c r="R1706" s="87"/>
    </row>
    <row r="1707" spans="16:18" x14ac:dyDescent="0.25">
      <c r="P1707" s="87"/>
      <c r="Q1707" s="87"/>
      <c r="R1707" s="87"/>
    </row>
    <row r="1708" spans="16:18" x14ac:dyDescent="0.25">
      <c r="P1708" s="87"/>
      <c r="Q1708" s="87"/>
      <c r="R1708" s="87"/>
    </row>
    <row r="1709" spans="16:18" x14ac:dyDescent="0.25">
      <c r="P1709" s="87"/>
      <c r="Q1709" s="87"/>
      <c r="R1709" s="87"/>
    </row>
    <row r="1710" spans="16:18" x14ac:dyDescent="0.25">
      <c r="P1710" s="87"/>
      <c r="Q1710" s="87"/>
      <c r="R1710" s="87"/>
    </row>
    <row r="1711" spans="16:18" x14ac:dyDescent="0.25">
      <c r="P1711" s="87"/>
      <c r="Q1711" s="87"/>
      <c r="R1711" s="87"/>
    </row>
    <row r="1712" spans="16:18" x14ac:dyDescent="0.25">
      <c r="P1712" s="87"/>
      <c r="Q1712" s="87"/>
      <c r="R1712" s="87"/>
    </row>
    <row r="1713" spans="16:18" x14ac:dyDescent="0.25">
      <c r="P1713" s="87"/>
      <c r="Q1713" s="87"/>
      <c r="R1713" s="87"/>
    </row>
    <row r="1714" spans="16:18" x14ac:dyDescent="0.25">
      <c r="P1714" s="87"/>
      <c r="Q1714" s="87"/>
      <c r="R1714" s="87"/>
    </row>
    <row r="1715" spans="16:18" x14ac:dyDescent="0.25">
      <c r="P1715" s="87"/>
      <c r="Q1715" s="87"/>
      <c r="R1715" s="87"/>
    </row>
    <row r="1716" spans="16:18" x14ac:dyDescent="0.25">
      <c r="P1716" s="87"/>
      <c r="Q1716" s="87"/>
      <c r="R1716" s="87"/>
    </row>
    <row r="1717" spans="16:18" x14ac:dyDescent="0.25">
      <c r="P1717" s="87"/>
      <c r="Q1717" s="87"/>
      <c r="R1717" s="87"/>
    </row>
    <row r="1718" spans="16:18" x14ac:dyDescent="0.25">
      <c r="P1718" s="87"/>
      <c r="Q1718" s="87"/>
      <c r="R1718" s="87"/>
    </row>
    <row r="1719" spans="16:18" x14ac:dyDescent="0.25">
      <c r="P1719" s="87"/>
      <c r="Q1719" s="87"/>
      <c r="R1719" s="87"/>
    </row>
    <row r="1720" spans="16:18" x14ac:dyDescent="0.25">
      <c r="P1720" s="87"/>
      <c r="Q1720" s="87"/>
      <c r="R1720" s="87"/>
    </row>
    <row r="1721" spans="16:18" x14ac:dyDescent="0.25">
      <c r="P1721" s="87"/>
      <c r="Q1721" s="87"/>
      <c r="R1721" s="87"/>
    </row>
    <row r="1722" spans="16:18" x14ac:dyDescent="0.25">
      <c r="P1722" s="87"/>
      <c r="Q1722" s="87"/>
      <c r="R1722" s="87"/>
    </row>
    <row r="1723" spans="16:18" x14ac:dyDescent="0.25">
      <c r="P1723" s="87"/>
      <c r="Q1723" s="87"/>
      <c r="R1723" s="87"/>
    </row>
    <row r="1724" spans="16:18" x14ac:dyDescent="0.25">
      <c r="P1724" s="87"/>
      <c r="Q1724" s="87"/>
      <c r="R1724" s="87"/>
    </row>
    <row r="1725" spans="16:18" x14ac:dyDescent="0.25">
      <c r="P1725" s="87"/>
      <c r="Q1725" s="87"/>
      <c r="R1725" s="87"/>
    </row>
    <row r="1726" spans="16:18" x14ac:dyDescent="0.25">
      <c r="P1726" s="87"/>
      <c r="Q1726" s="87"/>
      <c r="R1726" s="87"/>
    </row>
    <row r="1727" spans="16:18" x14ac:dyDescent="0.25">
      <c r="P1727" s="87"/>
      <c r="Q1727" s="87"/>
      <c r="R1727" s="87"/>
    </row>
    <row r="1728" spans="16:18" x14ac:dyDescent="0.25">
      <c r="P1728" s="87"/>
      <c r="Q1728" s="87"/>
      <c r="R1728" s="87"/>
    </row>
    <row r="1729" spans="16:18" x14ac:dyDescent="0.25">
      <c r="P1729" s="87"/>
      <c r="Q1729" s="87"/>
      <c r="R1729" s="87"/>
    </row>
    <row r="1730" spans="16:18" x14ac:dyDescent="0.25">
      <c r="P1730" s="87"/>
      <c r="Q1730" s="87"/>
      <c r="R1730" s="87"/>
    </row>
    <row r="1731" spans="16:18" x14ac:dyDescent="0.25">
      <c r="P1731" s="87"/>
      <c r="Q1731" s="87"/>
      <c r="R1731" s="87"/>
    </row>
    <row r="1732" spans="16:18" x14ac:dyDescent="0.25">
      <c r="P1732" s="87"/>
      <c r="Q1732" s="87"/>
      <c r="R1732" s="87"/>
    </row>
    <row r="1733" spans="16:18" x14ac:dyDescent="0.25">
      <c r="P1733" s="87"/>
      <c r="Q1733" s="87"/>
      <c r="R1733" s="87"/>
    </row>
    <row r="1734" spans="16:18" x14ac:dyDescent="0.25">
      <c r="P1734" s="87"/>
      <c r="Q1734" s="87"/>
      <c r="R1734" s="87"/>
    </row>
    <row r="1735" spans="16:18" x14ac:dyDescent="0.25">
      <c r="P1735" s="87"/>
      <c r="Q1735" s="87"/>
      <c r="R1735" s="87"/>
    </row>
    <row r="1736" spans="16:18" x14ac:dyDescent="0.25">
      <c r="P1736" s="87"/>
      <c r="Q1736" s="87"/>
      <c r="R1736" s="87"/>
    </row>
    <row r="1737" spans="16:18" x14ac:dyDescent="0.25">
      <c r="P1737" s="87"/>
      <c r="Q1737" s="87"/>
      <c r="R1737" s="87"/>
    </row>
    <row r="1738" spans="16:18" x14ac:dyDescent="0.25">
      <c r="P1738" s="87"/>
      <c r="Q1738" s="87"/>
      <c r="R1738" s="87"/>
    </row>
    <row r="1739" spans="16:18" x14ac:dyDescent="0.25">
      <c r="P1739" s="87"/>
      <c r="Q1739" s="87"/>
      <c r="R1739" s="87"/>
    </row>
    <row r="1740" spans="16:18" x14ac:dyDescent="0.25">
      <c r="P1740" s="87"/>
      <c r="Q1740" s="87"/>
      <c r="R1740" s="87"/>
    </row>
    <row r="1741" spans="16:18" x14ac:dyDescent="0.25">
      <c r="P1741" s="87"/>
      <c r="Q1741" s="87"/>
      <c r="R1741" s="87"/>
    </row>
    <row r="1742" spans="16:18" x14ac:dyDescent="0.25">
      <c r="P1742" s="87"/>
      <c r="Q1742" s="87"/>
      <c r="R1742" s="87"/>
    </row>
    <row r="1743" spans="16:18" x14ac:dyDescent="0.25">
      <c r="P1743" s="87"/>
      <c r="Q1743" s="87"/>
      <c r="R1743" s="87"/>
    </row>
    <row r="1744" spans="16:18" x14ac:dyDescent="0.25">
      <c r="P1744" s="87"/>
      <c r="Q1744" s="87"/>
      <c r="R1744" s="87"/>
    </row>
    <row r="1745" spans="16:18" x14ac:dyDescent="0.25">
      <c r="P1745" s="87"/>
      <c r="Q1745" s="87"/>
      <c r="R1745" s="87"/>
    </row>
    <row r="1746" spans="16:18" x14ac:dyDescent="0.25">
      <c r="P1746" s="87"/>
      <c r="Q1746" s="87"/>
      <c r="R1746" s="87"/>
    </row>
    <row r="1747" spans="16:18" x14ac:dyDescent="0.25">
      <c r="P1747" s="87"/>
      <c r="Q1747" s="87"/>
      <c r="R1747" s="87"/>
    </row>
    <row r="1748" spans="16:18" x14ac:dyDescent="0.25">
      <c r="P1748" s="87"/>
      <c r="Q1748" s="87"/>
      <c r="R1748" s="87"/>
    </row>
    <row r="1749" spans="16:18" x14ac:dyDescent="0.25">
      <c r="P1749" s="87"/>
      <c r="Q1749" s="87"/>
      <c r="R1749" s="87"/>
    </row>
    <row r="1750" spans="16:18" x14ac:dyDescent="0.25">
      <c r="P1750" s="87"/>
      <c r="Q1750" s="87"/>
      <c r="R1750" s="87"/>
    </row>
    <row r="1751" spans="16:18" x14ac:dyDescent="0.25">
      <c r="P1751" s="87"/>
      <c r="Q1751" s="87"/>
      <c r="R1751" s="87"/>
    </row>
    <row r="1752" spans="16:18" x14ac:dyDescent="0.25">
      <c r="P1752" s="87"/>
      <c r="Q1752" s="87"/>
      <c r="R1752" s="87"/>
    </row>
    <row r="1753" spans="16:18" x14ac:dyDescent="0.25">
      <c r="P1753" s="87"/>
      <c r="Q1753" s="87"/>
      <c r="R1753" s="87"/>
    </row>
    <row r="1754" spans="16:18" x14ac:dyDescent="0.25">
      <c r="P1754" s="87"/>
      <c r="Q1754" s="87"/>
      <c r="R1754" s="87"/>
    </row>
    <row r="1755" spans="16:18" x14ac:dyDescent="0.25">
      <c r="P1755" s="87"/>
      <c r="Q1755" s="87"/>
      <c r="R1755" s="87"/>
    </row>
    <row r="1756" spans="16:18" x14ac:dyDescent="0.25">
      <c r="P1756" s="87"/>
      <c r="Q1756" s="87"/>
      <c r="R1756" s="87"/>
    </row>
    <row r="1757" spans="16:18" x14ac:dyDescent="0.25">
      <c r="P1757" s="87"/>
      <c r="Q1757" s="87"/>
      <c r="R1757" s="87"/>
    </row>
    <row r="1758" spans="16:18" x14ac:dyDescent="0.25">
      <c r="P1758" s="87"/>
      <c r="Q1758" s="87"/>
      <c r="R1758" s="87"/>
    </row>
    <row r="1759" spans="16:18" x14ac:dyDescent="0.25">
      <c r="P1759" s="87"/>
      <c r="Q1759" s="87"/>
      <c r="R1759" s="87"/>
    </row>
    <row r="1760" spans="16:18" x14ac:dyDescent="0.25">
      <c r="P1760" s="87"/>
      <c r="Q1760" s="87"/>
      <c r="R1760" s="87"/>
    </row>
    <row r="1761" spans="16:18" x14ac:dyDescent="0.25">
      <c r="P1761" s="87"/>
      <c r="Q1761" s="87"/>
      <c r="R1761" s="87"/>
    </row>
    <row r="1762" spans="16:18" x14ac:dyDescent="0.25">
      <c r="P1762" s="87"/>
      <c r="Q1762" s="87"/>
      <c r="R1762" s="87"/>
    </row>
    <row r="1763" spans="16:18" x14ac:dyDescent="0.25">
      <c r="P1763" s="87"/>
      <c r="Q1763" s="87"/>
      <c r="R1763" s="87"/>
    </row>
    <row r="1764" spans="16:18" x14ac:dyDescent="0.25">
      <c r="P1764" s="87"/>
      <c r="Q1764" s="87"/>
      <c r="R1764" s="87"/>
    </row>
    <row r="1765" spans="16:18" x14ac:dyDescent="0.25">
      <c r="P1765" s="87"/>
      <c r="Q1765" s="87"/>
      <c r="R1765" s="87"/>
    </row>
    <row r="1766" spans="16:18" x14ac:dyDescent="0.25">
      <c r="P1766" s="87"/>
      <c r="Q1766" s="87"/>
      <c r="R1766" s="87"/>
    </row>
    <row r="1767" spans="16:18" x14ac:dyDescent="0.25">
      <c r="P1767" s="87"/>
      <c r="Q1767" s="87"/>
      <c r="R1767" s="87"/>
    </row>
    <row r="1768" spans="16:18" x14ac:dyDescent="0.25">
      <c r="P1768" s="87"/>
      <c r="Q1768" s="87"/>
      <c r="R1768" s="87"/>
    </row>
    <row r="1769" spans="16:18" x14ac:dyDescent="0.25">
      <c r="P1769" s="87"/>
      <c r="Q1769" s="87"/>
      <c r="R1769" s="87"/>
    </row>
    <row r="1770" spans="16:18" x14ac:dyDescent="0.25">
      <c r="P1770" s="87"/>
      <c r="Q1770" s="87"/>
      <c r="R1770" s="87"/>
    </row>
    <row r="1771" spans="16:18" x14ac:dyDescent="0.25">
      <c r="P1771" s="87"/>
      <c r="Q1771" s="87"/>
      <c r="R1771" s="87"/>
    </row>
    <row r="1772" spans="16:18" x14ac:dyDescent="0.25">
      <c r="P1772" s="87"/>
      <c r="Q1772" s="87"/>
      <c r="R1772" s="87"/>
    </row>
    <row r="1773" spans="16:18" x14ac:dyDescent="0.25">
      <c r="P1773" s="87"/>
      <c r="Q1773" s="87"/>
      <c r="R1773" s="87"/>
    </row>
    <row r="1774" spans="16:18" x14ac:dyDescent="0.25">
      <c r="P1774" s="87"/>
      <c r="Q1774" s="87"/>
      <c r="R1774" s="87"/>
    </row>
    <row r="1775" spans="16:18" x14ac:dyDescent="0.25">
      <c r="P1775" s="87"/>
      <c r="Q1775" s="87"/>
      <c r="R1775" s="87"/>
    </row>
    <row r="1776" spans="16:18" x14ac:dyDescent="0.25">
      <c r="P1776" s="87"/>
      <c r="Q1776" s="87"/>
      <c r="R1776" s="87"/>
    </row>
    <row r="1777" spans="16:18" x14ac:dyDescent="0.25">
      <c r="P1777" s="87"/>
      <c r="Q1777" s="87"/>
      <c r="R1777" s="87"/>
    </row>
    <row r="1778" spans="16:18" x14ac:dyDescent="0.25">
      <c r="P1778" s="87"/>
      <c r="Q1778" s="87"/>
      <c r="R1778" s="87"/>
    </row>
    <row r="1779" spans="16:18" x14ac:dyDescent="0.25">
      <c r="P1779" s="87"/>
      <c r="Q1779" s="87"/>
      <c r="R1779" s="87"/>
    </row>
    <row r="1780" spans="16:18" x14ac:dyDescent="0.25">
      <c r="P1780" s="87"/>
      <c r="Q1780" s="87"/>
      <c r="R1780" s="87"/>
    </row>
    <row r="1781" spans="16:18" x14ac:dyDescent="0.25">
      <c r="P1781" s="87"/>
      <c r="Q1781" s="87"/>
      <c r="R1781" s="87"/>
    </row>
    <row r="1782" spans="16:18" x14ac:dyDescent="0.25">
      <c r="P1782" s="87"/>
      <c r="Q1782" s="87"/>
      <c r="R1782" s="87"/>
    </row>
    <row r="1783" spans="16:18" x14ac:dyDescent="0.25">
      <c r="P1783" s="87"/>
      <c r="Q1783" s="87"/>
      <c r="R1783" s="87"/>
    </row>
    <row r="1784" spans="16:18" x14ac:dyDescent="0.25">
      <c r="P1784" s="87"/>
      <c r="Q1784" s="87"/>
      <c r="R1784" s="87"/>
    </row>
    <row r="1785" spans="16:18" x14ac:dyDescent="0.25">
      <c r="P1785" s="87"/>
      <c r="Q1785" s="87"/>
      <c r="R1785" s="87"/>
    </row>
    <row r="1786" spans="16:18" x14ac:dyDescent="0.25">
      <c r="P1786" s="87"/>
      <c r="Q1786" s="87"/>
      <c r="R1786" s="87"/>
    </row>
    <row r="1787" spans="16:18" x14ac:dyDescent="0.25">
      <c r="P1787" s="87"/>
      <c r="Q1787" s="87"/>
      <c r="R1787" s="87"/>
    </row>
    <row r="1788" spans="16:18" x14ac:dyDescent="0.25">
      <c r="P1788" s="87"/>
      <c r="Q1788" s="87"/>
      <c r="R1788" s="87"/>
    </row>
    <row r="1789" spans="16:18" x14ac:dyDescent="0.25">
      <c r="P1789" s="87"/>
      <c r="Q1789" s="87"/>
      <c r="R1789" s="87"/>
    </row>
    <row r="1790" spans="16:18" x14ac:dyDescent="0.25">
      <c r="P1790" s="87"/>
      <c r="Q1790" s="87"/>
      <c r="R1790" s="87"/>
    </row>
    <row r="1791" spans="16:18" x14ac:dyDescent="0.25">
      <c r="P1791" s="87"/>
      <c r="Q1791" s="87"/>
      <c r="R1791" s="87"/>
    </row>
    <row r="1792" spans="16:18" x14ac:dyDescent="0.25">
      <c r="P1792" s="87"/>
      <c r="Q1792" s="87"/>
      <c r="R1792" s="87"/>
    </row>
    <row r="1793" spans="16:18" x14ac:dyDescent="0.25">
      <c r="P1793" s="87"/>
      <c r="Q1793" s="87"/>
      <c r="R1793" s="87"/>
    </row>
    <row r="1794" spans="16:18" x14ac:dyDescent="0.25">
      <c r="P1794" s="87"/>
      <c r="Q1794" s="87"/>
      <c r="R1794" s="87"/>
    </row>
    <row r="1795" spans="16:18" x14ac:dyDescent="0.25">
      <c r="P1795" s="87"/>
      <c r="Q1795" s="87"/>
      <c r="R1795" s="87"/>
    </row>
    <row r="1796" spans="16:18" x14ac:dyDescent="0.25">
      <c r="P1796" s="87"/>
      <c r="Q1796" s="87"/>
      <c r="R1796" s="87"/>
    </row>
    <row r="1797" spans="16:18" x14ac:dyDescent="0.25">
      <c r="P1797" s="87"/>
      <c r="Q1797" s="87"/>
      <c r="R1797" s="87"/>
    </row>
    <row r="1798" spans="16:18" x14ac:dyDescent="0.25">
      <c r="P1798" s="87"/>
      <c r="Q1798" s="87"/>
      <c r="R1798" s="87"/>
    </row>
    <row r="1799" spans="16:18" x14ac:dyDescent="0.25">
      <c r="P1799" s="87"/>
      <c r="Q1799" s="87"/>
      <c r="R1799" s="87"/>
    </row>
    <row r="1800" spans="16:18" x14ac:dyDescent="0.25">
      <c r="P1800" s="87"/>
      <c r="Q1800" s="87"/>
      <c r="R1800" s="87"/>
    </row>
    <row r="1801" spans="16:18" x14ac:dyDescent="0.25">
      <c r="P1801" s="87"/>
      <c r="Q1801" s="87"/>
      <c r="R1801" s="87"/>
    </row>
    <row r="1802" spans="16:18" x14ac:dyDescent="0.25">
      <c r="P1802" s="87"/>
      <c r="Q1802" s="87"/>
      <c r="R1802" s="87"/>
    </row>
    <row r="1803" spans="16:18" x14ac:dyDescent="0.25">
      <c r="P1803" s="87"/>
      <c r="Q1803" s="87"/>
      <c r="R1803" s="87"/>
    </row>
    <row r="1804" spans="16:18" x14ac:dyDescent="0.25">
      <c r="P1804" s="87"/>
      <c r="Q1804" s="87"/>
      <c r="R1804" s="87"/>
    </row>
    <row r="1805" spans="16:18" x14ac:dyDescent="0.25">
      <c r="P1805" s="87"/>
      <c r="Q1805" s="87"/>
      <c r="R1805" s="87"/>
    </row>
    <row r="1806" spans="16:18" x14ac:dyDescent="0.25">
      <c r="P1806" s="87"/>
      <c r="Q1806" s="87"/>
      <c r="R1806" s="87"/>
    </row>
    <row r="1807" spans="16:18" x14ac:dyDescent="0.25">
      <c r="P1807" s="87"/>
      <c r="Q1807" s="87"/>
      <c r="R1807" s="87"/>
    </row>
    <row r="1808" spans="16:18" x14ac:dyDescent="0.25">
      <c r="P1808" s="87"/>
      <c r="Q1808" s="87"/>
      <c r="R1808" s="87"/>
    </row>
    <row r="1809" spans="16:18" x14ac:dyDescent="0.25">
      <c r="P1809" s="87"/>
      <c r="Q1809" s="87"/>
      <c r="R1809" s="87"/>
    </row>
    <row r="1810" spans="16:18" x14ac:dyDescent="0.25">
      <c r="P1810" s="87"/>
      <c r="Q1810" s="87"/>
      <c r="R1810" s="87"/>
    </row>
    <row r="1811" spans="16:18" x14ac:dyDescent="0.25">
      <c r="P1811" s="87"/>
      <c r="Q1811" s="87"/>
      <c r="R1811" s="87"/>
    </row>
    <row r="1812" spans="16:18" x14ac:dyDescent="0.25">
      <c r="P1812" s="87"/>
      <c r="Q1812" s="87"/>
      <c r="R1812" s="87"/>
    </row>
    <row r="1813" spans="16:18" x14ac:dyDescent="0.25">
      <c r="P1813" s="87"/>
      <c r="Q1813" s="87"/>
      <c r="R1813" s="87"/>
    </row>
    <row r="1814" spans="16:18" x14ac:dyDescent="0.25">
      <c r="P1814" s="87"/>
      <c r="Q1814" s="87"/>
      <c r="R1814" s="87"/>
    </row>
    <row r="1815" spans="16:18" x14ac:dyDescent="0.25">
      <c r="P1815" s="87"/>
      <c r="Q1815" s="87"/>
      <c r="R1815" s="87"/>
    </row>
    <row r="1816" spans="16:18" x14ac:dyDescent="0.25">
      <c r="P1816" s="87"/>
      <c r="Q1816" s="87"/>
      <c r="R1816" s="87"/>
    </row>
    <row r="1817" spans="16:18" x14ac:dyDescent="0.25">
      <c r="P1817" s="87"/>
      <c r="Q1817" s="87"/>
      <c r="R1817" s="87"/>
    </row>
    <row r="1818" spans="16:18" x14ac:dyDescent="0.25">
      <c r="P1818" s="87"/>
      <c r="Q1818" s="87"/>
      <c r="R1818" s="87"/>
    </row>
    <row r="1819" spans="16:18" x14ac:dyDescent="0.25">
      <c r="P1819" s="87"/>
      <c r="Q1819" s="87"/>
      <c r="R1819" s="87"/>
    </row>
    <row r="1820" spans="16:18" x14ac:dyDescent="0.25">
      <c r="P1820" s="87"/>
      <c r="Q1820" s="87"/>
      <c r="R1820" s="87"/>
    </row>
    <row r="1821" spans="16:18" x14ac:dyDescent="0.25">
      <c r="P1821" s="87"/>
      <c r="Q1821" s="87"/>
      <c r="R1821" s="87"/>
    </row>
    <row r="1822" spans="16:18" x14ac:dyDescent="0.25">
      <c r="P1822" s="87"/>
      <c r="Q1822" s="87"/>
      <c r="R1822" s="87"/>
    </row>
    <row r="1823" spans="16:18" x14ac:dyDescent="0.25">
      <c r="P1823" s="87"/>
      <c r="Q1823" s="87"/>
      <c r="R1823" s="87"/>
    </row>
    <row r="1824" spans="16:18" x14ac:dyDescent="0.25">
      <c r="P1824" s="87"/>
      <c r="Q1824" s="87"/>
      <c r="R1824" s="87"/>
    </row>
    <row r="1825" spans="16:18" x14ac:dyDescent="0.25">
      <c r="P1825" s="87"/>
      <c r="Q1825" s="87"/>
      <c r="R1825" s="87"/>
    </row>
    <row r="1826" spans="16:18" x14ac:dyDescent="0.25">
      <c r="P1826" s="87"/>
      <c r="Q1826" s="87"/>
      <c r="R1826" s="87"/>
    </row>
    <row r="1827" spans="16:18" x14ac:dyDescent="0.25">
      <c r="P1827" s="87"/>
      <c r="Q1827" s="87"/>
      <c r="R1827" s="87"/>
    </row>
    <row r="1828" spans="16:18" x14ac:dyDescent="0.25">
      <c r="P1828" s="87"/>
      <c r="Q1828" s="87"/>
      <c r="R1828" s="87"/>
    </row>
    <row r="1829" spans="16:18" x14ac:dyDescent="0.25">
      <c r="P1829" s="87"/>
      <c r="Q1829" s="87"/>
      <c r="R1829" s="87"/>
    </row>
    <row r="1830" spans="16:18" x14ac:dyDescent="0.25">
      <c r="P1830" s="87"/>
      <c r="Q1830" s="87"/>
      <c r="R1830" s="87"/>
    </row>
    <row r="1831" spans="16:18" x14ac:dyDescent="0.25">
      <c r="P1831" s="87"/>
      <c r="Q1831" s="87"/>
      <c r="R1831" s="87"/>
    </row>
    <row r="1832" spans="16:18" x14ac:dyDescent="0.25">
      <c r="P1832" s="87"/>
      <c r="Q1832" s="87"/>
      <c r="R1832" s="87"/>
    </row>
    <row r="1833" spans="16:18" x14ac:dyDescent="0.25">
      <c r="P1833" s="87"/>
      <c r="Q1833" s="87"/>
      <c r="R1833" s="87"/>
    </row>
    <row r="1834" spans="16:18" x14ac:dyDescent="0.25">
      <c r="P1834" s="87"/>
      <c r="Q1834" s="87"/>
      <c r="R1834" s="87"/>
    </row>
    <row r="1835" spans="16:18" x14ac:dyDescent="0.25">
      <c r="P1835" s="87"/>
      <c r="Q1835" s="87"/>
      <c r="R1835" s="87"/>
    </row>
    <row r="1836" spans="16:18" x14ac:dyDescent="0.25">
      <c r="P1836" s="87"/>
      <c r="Q1836" s="87"/>
      <c r="R1836" s="87"/>
    </row>
    <row r="1837" spans="16:18" x14ac:dyDescent="0.25">
      <c r="P1837" s="87"/>
      <c r="Q1837" s="87"/>
      <c r="R1837" s="87"/>
    </row>
    <row r="1838" spans="16:18" x14ac:dyDescent="0.25">
      <c r="P1838" s="87"/>
      <c r="Q1838" s="87"/>
      <c r="R1838" s="87"/>
    </row>
    <row r="1839" spans="16:18" x14ac:dyDescent="0.25">
      <c r="P1839" s="87"/>
      <c r="Q1839" s="87"/>
      <c r="R1839" s="87"/>
    </row>
    <row r="1840" spans="16:18" x14ac:dyDescent="0.25">
      <c r="P1840" s="87"/>
      <c r="Q1840" s="87"/>
      <c r="R1840" s="87"/>
    </row>
    <row r="1841" spans="16:18" x14ac:dyDescent="0.25">
      <c r="P1841" s="87"/>
      <c r="Q1841" s="87"/>
      <c r="R1841" s="87"/>
    </row>
    <row r="1842" spans="16:18" x14ac:dyDescent="0.25">
      <c r="P1842" s="87"/>
      <c r="Q1842" s="87"/>
      <c r="R1842" s="87"/>
    </row>
    <row r="1843" spans="16:18" x14ac:dyDescent="0.25">
      <c r="P1843" s="87"/>
      <c r="Q1843" s="87"/>
      <c r="R1843" s="87"/>
    </row>
    <row r="1844" spans="16:18" x14ac:dyDescent="0.25">
      <c r="P1844" s="87"/>
      <c r="Q1844" s="87"/>
      <c r="R1844" s="87"/>
    </row>
    <row r="1845" spans="16:18" x14ac:dyDescent="0.25">
      <c r="P1845" s="87"/>
      <c r="Q1845" s="87"/>
      <c r="R1845" s="87"/>
    </row>
    <row r="1846" spans="16:18" x14ac:dyDescent="0.25">
      <c r="P1846" s="87"/>
      <c r="Q1846" s="87"/>
      <c r="R1846" s="87"/>
    </row>
    <row r="1847" spans="16:18" x14ac:dyDescent="0.25">
      <c r="P1847" s="87"/>
      <c r="Q1847" s="87"/>
      <c r="R1847" s="87"/>
    </row>
    <row r="1848" spans="16:18" x14ac:dyDescent="0.25">
      <c r="P1848" s="87"/>
      <c r="Q1848" s="87"/>
      <c r="R1848" s="87"/>
    </row>
    <row r="1849" spans="16:18" x14ac:dyDescent="0.25">
      <c r="P1849" s="87"/>
      <c r="Q1849" s="87"/>
      <c r="R1849" s="87"/>
    </row>
    <row r="1850" spans="16:18" x14ac:dyDescent="0.25">
      <c r="P1850" s="87"/>
      <c r="Q1850" s="87"/>
      <c r="R1850" s="87"/>
    </row>
    <row r="1851" spans="16:18" x14ac:dyDescent="0.25">
      <c r="P1851" s="87"/>
      <c r="Q1851" s="87"/>
      <c r="R1851" s="87"/>
    </row>
    <row r="1852" spans="16:18" x14ac:dyDescent="0.25">
      <c r="P1852" s="87"/>
      <c r="Q1852" s="87"/>
      <c r="R1852" s="87"/>
    </row>
    <row r="1853" spans="16:18" x14ac:dyDescent="0.25">
      <c r="P1853" s="87"/>
      <c r="Q1853" s="87"/>
      <c r="R1853" s="87"/>
    </row>
    <row r="1854" spans="16:18" x14ac:dyDescent="0.25">
      <c r="P1854" s="87"/>
      <c r="Q1854" s="87"/>
      <c r="R1854" s="87"/>
    </row>
    <row r="1855" spans="16:18" x14ac:dyDescent="0.25">
      <c r="P1855" s="87"/>
      <c r="Q1855" s="87"/>
      <c r="R1855" s="87"/>
    </row>
    <row r="1856" spans="16:18" x14ac:dyDescent="0.25">
      <c r="P1856" s="87"/>
      <c r="Q1856" s="87"/>
      <c r="R1856" s="87"/>
    </row>
    <row r="1857" spans="16:18" x14ac:dyDescent="0.25">
      <c r="P1857" s="87"/>
      <c r="Q1857" s="87"/>
      <c r="R1857" s="87"/>
    </row>
    <row r="1858" spans="16:18" x14ac:dyDescent="0.25">
      <c r="P1858" s="87"/>
      <c r="Q1858" s="87"/>
      <c r="R1858" s="87"/>
    </row>
    <row r="1859" spans="16:18" x14ac:dyDescent="0.25">
      <c r="P1859" s="87"/>
      <c r="Q1859" s="87"/>
      <c r="R1859" s="87"/>
    </row>
    <row r="1860" spans="16:18" x14ac:dyDescent="0.25">
      <c r="P1860" s="87"/>
      <c r="Q1860" s="87"/>
      <c r="R1860" s="87"/>
    </row>
    <row r="1861" spans="16:18" x14ac:dyDescent="0.25">
      <c r="P1861" s="87"/>
      <c r="Q1861" s="87"/>
      <c r="R1861" s="87"/>
    </row>
    <row r="1862" spans="16:18" x14ac:dyDescent="0.25">
      <c r="P1862" s="87"/>
      <c r="Q1862" s="87"/>
      <c r="R1862" s="87"/>
    </row>
    <row r="1863" spans="16:18" x14ac:dyDescent="0.25">
      <c r="P1863" s="87"/>
      <c r="Q1863" s="87"/>
      <c r="R1863" s="87"/>
    </row>
    <row r="1864" spans="16:18" x14ac:dyDescent="0.25">
      <c r="P1864" s="87"/>
      <c r="Q1864" s="87"/>
      <c r="R1864" s="87"/>
    </row>
    <row r="1865" spans="16:18" x14ac:dyDescent="0.25">
      <c r="P1865" s="87"/>
      <c r="Q1865" s="87"/>
      <c r="R1865" s="87"/>
    </row>
    <row r="1866" spans="16:18" x14ac:dyDescent="0.25">
      <c r="P1866" s="87"/>
      <c r="Q1866" s="87"/>
      <c r="R1866" s="87"/>
    </row>
    <row r="1867" spans="16:18" x14ac:dyDescent="0.25">
      <c r="P1867" s="87"/>
      <c r="Q1867" s="87"/>
      <c r="R1867" s="87"/>
    </row>
    <row r="1868" spans="16:18" x14ac:dyDescent="0.25">
      <c r="P1868" s="87"/>
      <c r="Q1868" s="87"/>
      <c r="R1868" s="87"/>
    </row>
    <row r="1869" spans="16:18" x14ac:dyDescent="0.25">
      <c r="P1869" s="87"/>
      <c r="Q1869" s="87"/>
      <c r="R1869" s="87"/>
    </row>
    <row r="1870" spans="16:18" x14ac:dyDescent="0.25">
      <c r="P1870" s="87"/>
      <c r="Q1870" s="87"/>
      <c r="R1870" s="87"/>
    </row>
    <row r="1871" spans="16:18" x14ac:dyDescent="0.25">
      <c r="P1871" s="87"/>
      <c r="Q1871" s="87"/>
      <c r="R1871" s="87"/>
    </row>
    <row r="1872" spans="16:18" x14ac:dyDescent="0.25">
      <c r="P1872" s="87"/>
      <c r="Q1872" s="87"/>
      <c r="R1872" s="87"/>
    </row>
    <row r="1873" spans="16:18" x14ac:dyDescent="0.25">
      <c r="P1873" s="87"/>
      <c r="Q1873" s="87"/>
      <c r="R1873" s="87"/>
    </row>
    <row r="1874" spans="16:18" x14ac:dyDescent="0.25">
      <c r="P1874" s="87"/>
      <c r="Q1874" s="87"/>
      <c r="R1874" s="87"/>
    </row>
    <row r="1875" spans="16:18" x14ac:dyDescent="0.25">
      <c r="P1875" s="87"/>
      <c r="Q1875" s="87"/>
      <c r="R1875" s="87"/>
    </row>
    <row r="1876" spans="16:18" x14ac:dyDescent="0.25">
      <c r="P1876" s="87"/>
      <c r="Q1876" s="87"/>
      <c r="R1876" s="87"/>
    </row>
    <row r="1877" spans="16:18" x14ac:dyDescent="0.25">
      <c r="P1877" s="87"/>
      <c r="Q1877" s="87"/>
      <c r="R1877" s="87"/>
    </row>
    <row r="1878" spans="16:18" x14ac:dyDescent="0.25">
      <c r="P1878" s="87"/>
      <c r="Q1878" s="87"/>
      <c r="R1878" s="87"/>
    </row>
    <row r="1879" spans="16:18" x14ac:dyDescent="0.25">
      <c r="P1879" s="87"/>
      <c r="Q1879" s="87"/>
      <c r="R1879" s="87"/>
    </row>
    <row r="1880" spans="16:18" x14ac:dyDescent="0.25">
      <c r="P1880" s="87"/>
      <c r="Q1880" s="87"/>
      <c r="R1880" s="87"/>
    </row>
    <row r="1881" spans="16:18" x14ac:dyDescent="0.25">
      <c r="P1881" s="87"/>
      <c r="Q1881" s="87"/>
      <c r="R1881" s="87"/>
    </row>
    <row r="1882" spans="16:18" x14ac:dyDescent="0.25">
      <c r="P1882" s="87"/>
      <c r="Q1882" s="87"/>
      <c r="R1882" s="87"/>
    </row>
    <row r="1883" spans="16:18" x14ac:dyDescent="0.25">
      <c r="P1883" s="87"/>
      <c r="Q1883" s="87"/>
      <c r="R1883" s="87"/>
    </row>
    <row r="1884" spans="16:18" x14ac:dyDescent="0.25">
      <c r="P1884" s="87"/>
      <c r="Q1884" s="87"/>
      <c r="R1884" s="87"/>
    </row>
    <row r="1885" spans="16:18" x14ac:dyDescent="0.25">
      <c r="P1885" s="87"/>
      <c r="Q1885" s="87"/>
      <c r="R1885" s="87"/>
    </row>
    <row r="1886" spans="16:18" x14ac:dyDescent="0.25">
      <c r="P1886" s="87"/>
      <c r="Q1886" s="87"/>
      <c r="R1886" s="87"/>
    </row>
    <row r="1887" spans="16:18" x14ac:dyDescent="0.25">
      <c r="P1887" s="87"/>
      <c r="Q1887" s="87"/>
      <c r="R1887" s="87"/>
    </row>
    <row r="1888" spans="16:18" x14ac:dyDescent="0.25">
      <c r="P1888" s="87"/>
      <c r="Q1888" s="87"/>
      <c r="R1888" s="87"/>
    </row>
    <row r="1889" spans="16:18" x14ac:dyDescent="0.25">
      <c r="P1889" s="87"/>
      <c r="Q1889" s="87"/>
      <c r="R1889" s="87"/>
    </row>
    <row r="1890" spans="16:18" x14ac:dyDescent="0.25">
      <c r="P1890" s="87"/>
      <c r="Q1890" s="87"/>
      <c r="R1890" s="87"/>
    </row>
    <row r="1891" spans="16:18" x14ac:dyDescent="0.25">
      <c r="P1891" s="87"/>
      <c r="Q1891" s="87"/>
      <c r="R1891" s="87"/>
    </row>
    <row r="1892" spans="16:18" x14ac:dyDescent="0.25">
      <c r="P1892" s="87"/>
      <c r="Q1892" s="87"/>
      <c r="R1892" s="87"/>
    </row>
    <row r="1893" spans="16:18" x14ac:dyDescent="0.25">
      <c r="P1893" s="87"/>
      <c r="Q1893" s="87"/>
      <c r="R1893" s="87"/>
    </row>
    <row r="1894" spans="16:18" x14ac:dyDescent="0.25">
      <c r="P1894" s="87"/>
      <c r="Q1894" s="87"/>
      <c r="R1894" s="87"/>
    </row>
    <row r="1895" spans="16:18" x14ac:dyDescent="0.25">
      <c r="P1895" s="87"/>
      <c r="Q1895" s="87"/>
      <c r="R1895" s="87"/>
    </row>
    <row r="1896" spans="16:18" x14ac:dyDescent="0.25">
      <c r="P1896" s="87"/>
      <c r="Q1896" s="87"/>
      <c r="R1896" s="87"/>
    </row>
    <row r="1897" spans="16:18" x14ac:dyDescent="0.25">
      <c r="P1897" s="87"/>
      <c r="Q1897" s="87"/>
      <c r="R1897" s="87"/>
    </row>
    <row r="1898" spans="16:18" x14ac:dyDescent="0.25">
      <c r="P1898" s="87"/>
      <c r="Q1898" s="87"/>
      <c r="R1898" s="87"/>
    </row>
    <row r="1899" spans="16:18" x14ac:dyDescent="0.25">
      <c r="P1899" s="87"/>
      <c r="Q1899" s="87"/>
      <c r="R1899" s="87"/>
    </row>
    <row r="1900" spans="16:18" x14ac:dyDescent="0.25">
      <c r="P1900" s="87"/>
      <c r="Q1900" s="87"/>
      <c r="R1900" s="87"/>
    </row>
    <row r="1901" spans="16:18" x14ac:dyDescent="0.25">
      <c r="P1901" s="87"/>
      <c r="Q1901" s="87"/>
      <c r="R1901" s="87"/>
    </row>
    <row r="1902" spans="16:18" x14ac:dyDescent="0.25">
      <c r="P1902" s="87"/>
      <c r="Q1902" s="87"/>
      <c r="R1902" s="87"/>
    </row>
    <row r="1903" spans="16:18" x14ac:dyDescent="0.25">
      <c r="P1903" s="87"/>
      <c r="Q1903" s="87"/>
      <c r="R1903" s="87"/>
    </row>
    <row r="1904" spans="16:18" x14ac:dyDescent="0.25">
      <c r="P1904" s="87"/>
      <c r="Q1904" s="87"/>
      <c r="R1904" s="87"/>
    </row>
    <row r="1905" spans="16:18" x14ac:dyDescent="0.25">
      <c r="P1905" s="87"/>
      <c r="Q1905" s="87"/>
      <c r="R1905" s="87"/>
    </row>
    <row r="1906" spans="16:18" x14ac:dyDescent="0.25">
      <c r="P1906" s="87"/>
      <c r="Q1906" s="87"/>
      <c r="R1906" s="87"/>
    </row>
    <row r="1907" spans="16:18" x14ac:dyDescent="0.25">
      <c r="P1907" s="87"/>
      <c r="Q1907" s="87"/>
      <c r="R1907" s="87"/>
    </row>
    <row r="1908" spans="16:18" x14ac:dyDescent="0.25">
      <c r="P1908" s="87"/>
      <c r="Q1908" s="87"/>
      <c r="R1908" s="87"/>
    </row>
    <row r="1909" spans="16:18" x14ac:dyDescent="0.25">
      <c r="P1909" s="87"/>
      <c r="Q1909" s="87"/>
      <c r="R1909" s="87"/>
    </row>
    <row r="1910" spans="16:18" x14ac:dyDescent="0.25">
      <c r="P1910" s="87"/>
      <c r="Q1910" s="87"/>
      <c r="R1910" s="87"/>
    </row>
    <row r="1911" spans="16:18" x14ac:dyDescent="0.25">
      <c r="P1911" s="87"/>
      <c r="Q1911" s="87"/>
      <c r="R1911" s="87"/>
    </row>
    <row r="1912" spans="16:18" x14ac:dyDescent="0.25">
      <c r="P1912" s="87"/>
      <c r="Q1912" s="87"/>
      <c r="R1912" s="87"/>
    </row>
    <row r="1913" spans="16:18" x14ac:dyDescent="0.25">
      <c r="P1913" s="87"/>
      <c r="Q1913" s="87"/>
      <c r="R1913" s="87"/>
    </row>
    <row r="1914" spans="16:18" x14ac:dyDescent="0.25">
      <c r="P1914" s="87"/>
      <c r="Q1914" s="87"/>
      <c r="R1914" s="87"/>
    </row>
    <row r="1915" spans="16:18" x14ac:dyDescent="0.25">
      <c r="P1915" s="87"/>
      <c r="Q1915" s="87"/>
      <c r="R1915" s="87"/>
    </row>
    <row r="1916" spans="16:18" x14ac:dyDescent="0.25">
      <c r="P1916" s="87"/>
      <c r="Q1916" s="87"/>
      <c r="R1916" s="87"/>
    </row>
    <row r="1917" spans="16:18" x14ac:dyDescent="0.25">
      <c r="P1917" s="87"/>
      <c r="Q1917" s="87"/>
      <c r="R1917" s="87"/>
    </row>
    <row r="1918" spans="16:18" x14ac:dyDescent="0.25">
      <c r="P1918" s="87"/>
      <c r="Q1918" s="87"/>
      <c r="R1918" s="87"/>
    </row>
    <row r="1919" spans="16:18" x14ac:dyDescent="0.25">
      <c r="P1919" s="87"/>
      <c r="Q1919" s="87"/>
      <c r="R1919" s="87"/>
    </row>
    <row r="1920" spans="16:18" x14ac:dyDescent="0.25">
      <c r="P1920" s="87"/>
      <c r="Q1920" s="87"/>
      <c r="R1920" s="87"/>
    </row>
    <row r="1921" spans="16:18" x14ac:dyDescent="0.25">
      <c r="P1921" s="87"/>
      <c r="Q1921" s="87"/>
      <c r="R1921" s="87"/>
    </row>
    <row r="1922" spans="16:18" x14ac:dyDescent="0.25">
      <c r="P1922" s="87"/>
      <c r="Q1922" s="87"/>
      <c r="R1922" s="87"/>
    </row>
    <row r="1923" spans="16:18" x14ac:dyDescent="0.25">
      <c r="P1923" s="87"/>
      <c r="Q1923" s="87"/>
      <c r="R1923" s="87"/>
    </row>
    <row r="1924" spans="16:18" x14ac:dyDescent="0.25">
      <c r="P1924" s="87"/>
      <c r="Q1924" s="87"/>
      <c r="R1924" s="87"/>
    </row>
    <row r="1925" spans="16:18" x14ac:dyDescent="0.25">
      <c r="P1925" s="87"/>
      <c r="Q1925" s="87"/>
      <c r="R1925" s="87"/>
    </row>
    <row r="1926" spans="16:18" x14ac:dyDescent="0.25">
      <c r="P1926" s="87"/>
      <c r="Q1926" s="87"/>
      <c r="R1926" s="87"/>
    </row>
    <row r="1927" spans="16:18" x14ac:dyDescent="0.25">
      <c r="P1927" s="87"/>
      <c r="Q1927" s="87"/>
      <c r="R1927" s="87"/>
    </row>
    <row r="1928" spans="16:18" x14ac:dyDescent="0.25">
      <c r="P1928" s="87"/>
      <c r="Q1928" s="87"/>
      <c r="R1928" s="87"/>
    </row>
    <row r="1929" spans="16:18" x14ac:dyDescent="0.25">
      <c r="P1929" s="87"/>
      <c r="Q1929" s="87"/>
      <c r="R1929" s="87"/>
    </row>
    <row r="1930" spans="16:18" x14ac:dyDescent="0.25">
      <c r="P1930" s="87"/>
      <c r="Q1930" s="87"/>
      <c r="R1930" s="87"/>
    </row>
    <row r="1931" spans="16:18" x14ac:dyDescent="0.25">
      <c r="P1931" s="87"/>
      <c r="Q1931" s="87"/>
      <c r="R1931" s="87"/>
    </row>
    <row r="1932" spans="16:18" x14ac:dyDescent="0.25">
      <c r="P1932" s="87"/>
      <c r="Q1932" s="87"/>
      <c r="R1932" s="87"/>
    </row>
    <row r="1933" spans="16:18" x14ac:dyDescent="0.25">
      <c r="P1933" s="87"/>
      <c r="Q1933" s="87"/>
      <c r="R1933" s="87"/>
    </row>
    <row r="1934" spans="16:18" x14ac:dyDescent="0.25">
      <c r="P1934" s="87"/>
      <c r="Q1934" s="87"/>
      <c r="R1934" s="87"/>
    </row>
    <row r="1935" spans="16:18" x14ac:dyDescent="0.25">
      <c r="P1935" s="87"/>
      <c r="Q1935" s="87"/>
      <c r="R1935" s="87"/>
    </row>
    <row r="1936" spans="16:18" x14ac:dyDescent="0.25">
      <c r="P1936" s="87"/>
      <c r="Q1936" s="87"/>
      <c r="R1936" s="87"/>
    </row>
    <row r="1937" spans="16:18" x14ac:dyDescent="0.25">
      <c r="P1937" s="87"/>
      <c r="Q1937" s="87"/>
      <c r="R1937" s="87"/>
    </row>
    <row r="1938" spans="16:18" x14ac:dyDescent="0.25">
      <c r="P1938" s="87"/>
      <c r="Q1938" s="87"/>
      <c r="R1938" s="87"/>
    </row>
    <row r="1939" spans="16:18" x14ac:dyDescent="0.25">
      <c r="P1939" s="87"/>
      <c r="Q1939" s="87"/>
      <c r="R1939" s="87"/>
    </row>
    <row r="1940" spans="16:18" x14ac:dyDescent="0.25">
      <c r="P1940" s="87"/>
      <c r="Q1940" s="87"/>
      <c r="R1940" s="87"/>
    </row>
    <row r="1941" spans="16:18" x14ac:dyDescent="0.25">
      <c r="P1941" s="87"/>
      <c r="Q1941" s="87"/>
      <c r="R1941" s="87"/>
    </row>
    <row r="1942" spans="16:18" x14ac:dyDescent="0.25">
      <c r="P1942" s="87"/>
      <c r="Q1942" s="87"/>
      <c r="R1942" s="87"/>
    </row>
    <row r="1943" spans="16:18" x14ac:dyDescent="0.25">
      <c r="P1943" s="87"/>
      <c r="Q1943" s="87"/>
      <c r="R1943" s="87"/>
    </row>
    <row r="1944" spans="16:18" x14ac:dyDescent="0.25">
      <c r="P1944" s="87"/>
      <c r="Q1944" s="87"/>
      <c r="R1944" s="87"/>
    </row>
    <row r="1945" spans="16:18" x14ac:dyDescent="0.25">
      <c r="P1945" s="87"/>
      <c r="Q1945" s="87"/>
      <c r="R1945" s="87"/>
    </row>
    <row r="1946" spans="16:18" x14ac:dyDescent="0.25">
      <c r="P1946" s="87"/>
      <c r="Q1946" s="87"/>
      <c r="R1946" s="87"/>
    </row>
    <row r="1947" spans="16:18" x14ac:dyDescent="0.25">
      <c r="P1947" s="87"/>
      <c r="Q1947" s="87"/>
      <c r="R1947" s="87"/>
    </row>
    <row r="1948" spans="16:18" x14ac:dyDescent="0.25">
      <c r="P1948" s="87"/>
      <c r="Q1948" s="87"/>
      <c r="R1948" s="87"/>
    </row>
    <row r="1949" spans="16:18" x14ac:dyDescent="0.25">
      <c r="P1949" s="87"/>
      <c r="Q1949" s="87"/>
      <c r="R1949" s="87"/>
    </row>
    <row r="1950" spans="16:18" x14ac:dyDescent="0.25">
      <c r="P1950" s="87"/>
      <c r="Q1950" s="87"/>
      <c r="R1950" s="87"/>
    </row>
    <row r="1951" spans="16:18" x14ac:dyDescent="0.25">
      <c r="P1951" s="87"/>
      <c r="Q1951" s="87"/>
      <c r="R1951" s="87"/>
    </row>
    <row r="1952" spans="16:18" x14ac:dyDescent="0.25">
      <c r="P1952" s="87"/>
      <c r="Q1952" s="87"/>
      <c r="R1952" s="87"/>
    </row>
    <row r="1953" spans="16:18" x14ac:dyDescent="0.25">
      <c r="P1953" s="87"/>
      <c r="Q1953" s="87"/>
      <c r="R1953" s="87"/>
    </row>
    <row r="1954" spans="16:18" x14ac:dyDescent="0.25">
      <c r="P1954" s="87"/>
      <c r="Q1954" s="87"/>
      <c r="R1954" s="87"/>
    </row>
    <row r="1955" spans="16:18" x14ac:dyDescent="0.25">
      <c r="P1955" s="87"/>
      <c r="Q1955" s="87"/>
      <c r="R1955" s="87"/>
    </row>
    <row r="1956" spans="16:18" x14ac:dyDescent="0.25">
      <c r="P1956" s="87"/>
      <c r="Q1956" s="87"/>
      <c r="R1956" s="87"/>
    </row>
    <row r="1957" spans="16:18" x14ac:dyDescent="0.25">
      <c r="P1957" s="87"/>
      <c r="Q1957" s="87"/>
      <c r="R1957" s="87"/>
    </row>
    <row r="1958" spans="16:18" x14ac:dyDescent="0.25">
      <c r="P1958" s="87"/>
      <c r="Q1958" s="87"/>
      <c r="R1958" s="87"/>
    </row>
    <row r="1959" spans="16:18" x14ac:dyDescent="0.25">
      <c r="P1959" s="87"/>
      <c r="Q1959" s="87"/>
      <c r="R1959" s="87"/>
    </row>
    <row r="1960" spans="16:18" x14ac:dyDescent="0.25">
      <c r="P1960" s="87"/>
      <c r="Q1960" s="87"/>
      <c r="R1960" s="87"/>
    </row>
    <row r="1961" spans="16:18" x14ac:dyDescent="0.25">
      <c r="P1961" s="87"/>
      <c r="Q1961" s="87"/>
      <c r="R1961" s="87"/>
    </row>
    <row r="1962" spans="16:18" x14ac:dyDescent="0.25">
      <c r="P1962" s="87"/>
      <c r="Q1962" s="87"/>
      <c r="R1962" s="87"/>
    </row>
    <row r="1963" spans="16:18" x14ac:dyDescent="0.25">
      <c r="P1963" s="87"/>
      <c r="Q1963" s="87"/>
      <c r="R1963" s="87"/>
    </row>
    <row r="1964" spans="16:18" x14ac:dyDescent="0.25">
      <c r="P1964" s="87"/>
      <c r="Q1964" s="87"/>
      <c r="R1964" s="87"/>
    </row>
    <row r="1965" spans="16:18" x14ac:dyDescent="0.25">
      <c r="P1965" s="87"/>
      <c r="Q1965" s="87"/>
      <c r="R1965" s="87"/>
    </row>
    <row r="1966" spans="16:18" x14ac:dyDescent="0.25">
      <c r="P1966" s="87"/>
      <c r="Q1966" s="87"/>
      <c r="R1966" s="87"/>
    </row>
    <row r="1967" spans="16:18" x14ac:dyDescent="0.25">
      <c r="P1967" s="87"/>
      <c r="Q1967" s="87"/>
      <c r="R1967" s="87"/>
    </row>
    <row r="1968" spans="16:18" x14ac:dyDescent="0.25">
      <c r="P1968" s="87"/>
      <c r="Q1968" s="87"/>
      <c r="R1968" s="87"/>
    </row>
    <row r="1969" spans="16:18" x14ac:dyDescent="0.25">
      <c r="P1969" s="87"/>
      <c r="Q1969" s="87"/>
      <c r="R1969" s="87"/>
    </row>
    <row r="1970" spans="16:18" x14ac:dyDescent="0.25">
      <c r="P1970" s="87"/>
      <c r="Q1970" s="87"/>
      <c r="R1970" s="87"/>
    </row>
    <row r="1971" spans="16:18" x14ac:dyDescent="0.25">
      <c r="P1971" s="87"/>
      <c r="Q1971" s="87"/>
      <c r="R1971" s="87"/>
    </row>
    <row r="1972" spans="16:18" x14ac:dyDescent="0.25">
      <c r="P1972" s="87"/>
      <c r="Q1972" s="87"/>
      <c r="R1972" s="87"/>
    </row>
    <row r="1973" spans="16:18" x14ac:dyDescent="0.25">
      <c r="P1973" s="87"/>
      <c r="Q1973" s="87"/>
      <c r="R1973" s="87"/>
    </row>
    <row r="1974" spans="16:18" x14ac:dyDescent="0.25">
      <c r="P1974" s="87"/>
      <c r="Q1974" s="87"/>
      <c r="R1974" s="87"/>
    </row>
    <row r="1975" spans="16:18" x14ac:dyDescent="0.25">
      <c r="P1975" s="87"/>
      <c r="Q1975" s="87"/>
      <c r="R1975" s="87"/>
    </row>
    <row r="1976" spans="16:18" x14ac:dyDescent="0.25">
      <c r="P1976" s="87"/>
      <c r="Q1976" s="87"/>
      <c r="R1976" s="87"/>
    </row>
    <row r="1977" spans="16:18" x14ac:dyDescent="0.25">
      <c r="P1977" s="87"/>
      <c r="Q1977" s="87"/>
      <c r="R1977" s="87"/>
    </row>
    <row r="1978" spans="16:18" x14ac:dyDescent="0.25">
      <c r="P1978" s="87"/>
      <c r="Q1978" s="87"/>
      <c r="R1978" s="87"/>
    </row>
    <row r="1979" spans="16:18" x14ac:dyDescent="0.25">
      <c r="P1979" s="87"/>
      <c r="Q1979" s="87"/>
      <c r="R1979" s="87"/>
    </row>
    <row r="1980" spans="16:18" x14ac:dyDescent="0.25">
      <c r="P1980" s="87"/>
      <c r="Q1980" s="87"/>
      <c r="R1980" s="87"/>
    </row>
    <row r="1981" spans="16:18" x14ac:dyDescent="0.25">
      <c r="P1981" s="87"/>
      <c r="Q1981" s="87"/>
      <c r="R1981" s="87"/>
    </row>
    <row r="1982" spans="16:18" x14ac:dyDescent="0.25">
      <c r="P1982" s="87"/>
      <c r="Q1982" s="87"/>
      <c r="R1982" s="87"/>
    </row>
    <row r="1983" spans="16:18" x14ac:dyDescent="0.25">
      <c r="P1983" s="87"/>
      <c r="Q1983" s="87"/>
      <c r="R1983" s="87"/>
    </row>
    <row r="1984" spans="16:18" x14ac:dyDescent="0.25">
      <c r="P1984" s="87"/>
      <c r="Q1984" s="87"/>
      <c r="R1984" s="87"/>
    </row>
    <row r="1985" spans="16:18" x14ac:dyDescent="0.25">
      <c r="P1985" s="87"/>
      <c r="Q1985" s="87"/>
      <c r="R1985" s="87"/>
    </row>
    <row r="1986" spans="16:18" x14ac:dyDescent="0.25">
      <c r="P1986" s="87"/>
      <c r="Q1986" s="87"/>
      <c r="R1986" s="87"/>
    </row>
    <row r="1987" spans="16:18" x14ac:dyDescent="0.25">
      <c r="P1987" s="87"/>
      <c r="Q1987" s="87"/>
      <c r="R1987" s="87"/>
    </row>
    <row r="1988" spans="16:18" x14ac:dyDescent="0.25">
      <c r="P1988" s="87"/>
      <c r="Q1988" s="87"/>
      <c r="R1988" s="87"/>
    </row>
    <row r="1989" spans="16:18" x14ac:dyDescent="0.25">
      <c r="P1989" s="87"/>
      <c r="Q1989" s="87"/>
      <c r="R1989" s="87"/>
    </row>
    <row r="1990" spans="16:18" x14ac:dyDescent="0.25">
      <c r="P1990" s="87"/>
      <c r="Q1990" s="87"/>
      <c r="R1990" s="87"/>
    </row>
    <row r="1991" spans="16:18" x14ac:dyDescent="0.25">
      <c r="P1991" s="87"/>
      <c r="Q1991" s="87"/>
      <c r="R1991" s="87"/>
    </row>
    <row r="1992" spans="16:18" x14ac:dyDescent="0.25">
      <c r="P1992" s="87"/>
      <c r="Q1992" s="87"/>
      <c r="R1992" s="87"/>
    </row>
    <row r="1993" spans="16:18" x14ac:dyDescent="0.25">
      <c r="P1993" s="87"/>
      <c r="Q1993" s="87"/>
      <c r="R1993" s="87"/>
    </row>
    <row r="1994" spans="16:18" x14ac:dyDescent="0.25">
      <c r="P1994" s="87"/>
      <c r="Q1994" s="87"/>
      <c r="R1994" s="87"/>
    </row>
    <row r="1995" spans="16:18" x14ac:dyDescent="0.25">
      <c r="P1995" s="87"/>
      <c r="Q1995" s="87"/>
      <c r="R1995" s="87"/>
    </row>
    <row r="1996" spans="16:18" x14ac:dyDescent="0.25">
      <c r="P1996" s="87"/>
      <c r="Q1996" s="87"/>
      <c r="R1996" s="87"/>
    </row>
    <row r="1997" spans="16:18" x14ac:dyDescent="0.25">
      <c r="P1997" s="87"/>
      <c r="Q1997" s="87"/>
      <c r="R1997" s="87"/>
    </row>
    <row r="1998" spans="16:18" x14ac:dyDescent="0.25">
      <c r="P1998" s="87"/>
      <c r="Q1998" s="87"/>
      <c r="R1998" s="87"/>
    </row>
    <row r="1999" spans="16:18" x14ac:dyDescent="0.25">
      <c r="P1999" s="87"/>
      <c r="Q1999" s="87"/>
      <c r="R1999" s="87"/>
    </row>
    <row r="2000" spans="16:18" x14ac:dyDescent="0.25">
      <c r="P2000" s="87"/>
      <c r="Q2000" s="87"/>
      <c r="R2000" s="87"/>
    </row>
    <row r="2001" spans="16:18" x14ac:dyDescent="0.25">
      <c r="P2001" s="87"/>
      <c r="Q2001" s="87"/>
      <c r="R2001" s="87"/>
    </row>
    <row r="2002" spans="16:18" x14ac:dyDescent="0.25">
      <c r="P2002" s="87"/>
      <c r="Q2002" s="87"/>
      <c r="R2002" s="87"/>
    </row>
    <row r="2003" spans="16:18" x14ac:dyDescent="0.25">
      <c r="P2003" s="87"/>
      <c r="Q2003" s="87"/>
      <c r="R2003" s="87"/>
    </row>
    <row r="2004" spans="16:18" x14ac:dyDescent="0.25">
      <c r="P2004" s="87"/>
      <c r="Q2004" s="87"/>
      <c r="R2004" s="87"/>
    </row>
    <row r="2005" spans="16:18" x14ac:dyDescent="0.25">
      <c r="P2005" s="87"/>
      <c r="Q2005" s="87"/>
      <c r="R2005" s="87"/>
    </row>
    <row r="2006" spans="16:18" x14ac:dyDescent="0.25">
      <c r="P2006" s="87"/>
      <c r="Q2006" s="87"/>
      <c r="R2006" s="87"/>
    </row>
    <row r="2007" spans="16:18" x14ac:dyDescent="0.25">
      <c r="P2007" s="87"/>
      <c r="Q2007" s="87"/>
      <c r="R2007" s="87"/>
    </row>
    <row r="2008" spans="16:18" x14ac:dyDescent="0.25">
      <c r="P2008" s="87"/>
      <c r="Q2008" s="87"/>
      <c r="R2008" s="87"/>
    </row>
    <row r="2009" spans="16:18" x14ac:dyDescent="0.25">
      <c r="P2009" s="87"/>
      <c r="Q2009" s="87"/>
      <c r="R2009" s="87"/>
    </row>
    <row r="2010" spans="16:18" x14ac:dyDescent="0.25">
      <c r="P2010" s="87"/>
      <c r="Q2010" s="87"/>
      <c r="R2010" s="87"/>
    </row>
    <row r="2011" spans="16:18" x14ac:dyDescent="0.25">
      <c r="P2011" s="87"/>
      <c r="Q2011" s="87"/>
      <c r="R2011" s="87"/>
    </row>
    <row r="2012" spans="16:18" x14ac:dyDescent="0.25">
      <c r="P2012" s="87"/>
      <c r="Q2012" s="87"/>
      <c r="R2012" s="87"/>
    </row>
    <row r="2013" spans="16:18" x14ac:dyDescent="0.25">
      <c r="P2013" s="87"/>
      <c r="Q2013" s="87"/>
      <c r="R2013" s="87"/>
    </row>
    <row r="2014" spans="16:18" x14ac:dyDescent="0.25">
      <c r="P2014" s="87"/>
      <c r="Q2014" s="87"/>
      <c r="R2014" s="87"/>
    </row>
    <row r="2015" spans="16:18" x14ac:dyDescent="0.25">
      <c r="P2015" s="87"/>
      <c r="Q2015" s="87"/>
      <c r="R2015" s="87"/>
    </row>
    <row r="2016" spans="16:18" x14ac:dyDescent="0.25">
      <c r="P2016" s="87"/>
      <c r="Q2016" s="87"/>
      <c r="R2016" s="87"/>
    </row>
    <row r="2017" spans="16:18" x14ac:dyDescent="0.25">
      <c r="P2017" s="87"/>
      <c r="Q2017" s="87"/>
      <c r="R2017" s="87"/>
    </row>
    <row r="2018" spans="16:18" x14ac:dyDescent="0.25">
      <c r="P2018" s="87"/>
      <c r="Q2018" s="87"/>
      <c r="R2018" s="87"/>
    </row>
    <row r="2019" spans="16:18" x14ac:dyDescent="0.25">
      <c r="P2019" s="87"/>
      <c r="Q2019" s="87"/>
      <c r="R2019" s="87"/>
    </row>
    <row r="2020" spans="16:18" x14ac:dyDescent="0.25">
      <c r="P2020" s="87"/>
      <c r="Q2020" s="87"/>
      <c r="R2020" s="87"/>
    </row>
    <row r="2021" spans="16:18" x14ac:dyDescent="0.25">
      <c r="P2021" s="87"/>
      <c r="Q2021" s="87"/>
      <c r="R2021" s="87"/>
    </row>
    <row r="2022" spans="16:18" x14ac:dyDescent="0.25">
      <c r="P2022" s="87"/>
      <c r="Q2022" s="87"/>
      <c r="R2022" s="87"/>
    </row>
    <row r="2023" spans="16:18" x14ac:dyDescent="0.25">
      <c r="P2023" s="87"/>
      <c r="Q2023" s="87"/>
      <c r="R2023" s="87"/>
    </row>
    <row r="2024" spans="16:18" x14ac:dyDescent="0.25">
      <c r="P2024" s="87"/>
      <c r="Q2024" s="87"/>
      <c r="R2024" s="87"/>
    </row>
    <row r="2025" spans="16:18" x14ac:dyDescent="0.25">
      <c r="P2025" s="87"/>
      <c r="Q2025" s="87"/>
      <c r="R2025" s="87"/>
    </row>
    <row r="2026" spans="16:18" x14ac:dyDescent="0.25">
      <c r="P2026" s="87"/>
      <c r="Q2026" s="87"/>
      <c r="R2026" s="87"/>
    </row>
    <row r="2027" spans="16:18" x14ac:dyDescent="0.25">
      <c r="P2027" s="87"/>
      <c r="Q2027" s="87"/>
      <c r="R2027" s="87"/>
    </row>
    <row r="2028" spans="16:18" x14ac:dyDescent="0.25">
      <c r="P2028" s="87"/>
      <c r="Q2028" s="87"/>
      <c r="R2028" s="87"/>
    </row>
    <row r="2029" spans="16:18" x14ac:dyDescent="0.25">
      <c r="P2029" s="87"/>
      <c r="Q2029" s="87"/>
      <c r="R2029" s="87"/>
    </row>
    <row r="2030" spans="16:18" x14ac:dyDescent="0.25">
      <c r="P2030" s="87"/>
      <c r="Q2030" s="87"/>
      <c r="R2030" s="87"/>
    </row>
    <row r="2031" spans="16:18" x14ac:dyDescent="0.25">
      <c r="P2031" s="87"/>
      <c r="Q2031" s="87"/>
      <c r="R2031" s="87"/>
    </row>
    <row r="2032" spans="16:18" x14ac:dyDescent="0.25">
      <c r="P2032" s="87"/>
      <c r="Q2032" s="87"/>
      <c r="R2032" s="87"/>
    </row>
    <row r="2033" spans="16:18" x14ac:dyDescent="0.25">
      <c r="P2033" s="87"/>
      <c r="Q2033" s="87"/>
      <c r="R2033" s="87"/>
    </row>
    <row r="2034" spans="16:18" x14ac:dyDescent="0.25">
      <c r="P2034" s="87"/>
      <c r="Q2034" s="87"/>
      <c r="R2034" s="87"/>
    </row>
    <row r="2035" spans="16:18" x14ac:dyDescent="0.25">
      <c r="P2035" s="87"/>
      <c r="Q2035" s="87"/>
      <c r="R2035" s="87"/>
    </row>
    <row r="2036" spans="16:18" x14ac:dyDescent="0.25">
      <c r="P2036" s="87"/>
      <c r="Q2036" s="87"/>
      <c r="R2036" s="87"/>
    </row>
    <row r="2037" spans="16:18" x14ac:dyDescent="0.25">
      <c r="P2037" s="87"/>
      <c r="Q2037" s="87"/>
      <c r="R2037" s="87"/>
    </row>
    <row r="2038" spans="16:18" x14ac:dyDescent="0.25">
      <c r="P2038" s="87"/>
      <c r="Q2038" s="87"/>
      <c r="R2038" s="87"/>
    </row>
    <row r="2039" spans="16:18" x14ac:dyDescent="0.25">
      <c r="P2039" s="87"/>
      <c r="Q2039" s="87"/>
      <c r="R2039" s="87"/>
    </row>
    <row r="2040" spans="16:18" x14ac:dyDescent="0.25">
      <c r="P2040" s="87"/>
      <c r="Q2040" s="87"/>
      <c r="R2040" s="87"/>
    </row>
    <row r="2041" spans="16:18" x14ac:dyDescent="0.25">
      <c r="P2041" s="87"/>
      <c r="Q2041" s="87"/>
      <c r="R2041" s="87"/>
    </row>
    <row r="2042" spans="16:18" x14ac:dyDescent="0.25">
      <c r="P2042" s="87"/>
      <c r="Q2042" s="87"/>
      <c r="R2042" s="87"/>
    </row>
    <row r="2043" spans="16:18" x14ac:dyDescent="0.25">
      <c r="P2043" s="87"/>
      <c r="Q2043" s="87"/>
      <c r="R2043" s="87"/>
    </row>
    <row r="2044" spans="16:18" x14ac:dyDescent="0.25">
      <c r="P2044" s="87"/>
      <c r="Q2044" s="87"/>
      <c r="R2044" s="87"/>
    </row>
    <row r="2045" spans="16:18" x14ac:dyDescent="0.25">
      <c r="P2045" s="87"/>
      <c r="Q2045" s="87"/>
      <c r="R2045" s="87"/>
    </row>
    <row r="2046" spans="16:18" x14ac:dyDescent="0.25">
      <c r="P2046" s="87"/>
      <c r="Q2046" s="87"/>
      <c r="R2046" s="87"/>
    </row>
    <row r="2047" spans="16:18" x14ac:dyDescent="0.25">
      <c r="P2047" s="87"/>
      <c r="Q2047" s="87"/>
      <c r="R2047" s="87"/>
    </row>
    <row r="2048" spans="16:18" x14ac:dyDescent="0.25">
      <c r="P2048" s="87"/>
      <c r="Q2048" s="87"/>
      <c r="R2048" s="87"/>
    </row>
    <row r="2049" spans="16:18" x14ac:dyDescent="0.25">
      <c r="P2049" s="87"/>
      <c r="Q2049" s="87"/>
      <c r="R2049" s="87"/>
    </row>
    <row r="2050" spans="16:18" x14ac:dyDescent="0.25">
      <c r="P2050" s="87"/>
      <c r="Q2050" s="87"/>
      <c r="R2050" s="87"/>
    </row>
    <row r="2051" spans="16:18" x14ac:dyDescent="0.25">
      <c r="P2051" s="87"/>
      <c r="Q2051" s="87"/>
      <c r="R2051" s="87"/>
    </row>
    <row r="2052" spans="16:18" x14ac:dyDescent="0.25">
      <c r="P2052" s="87"/>
      <c r="Q2052" s="87"/>
      <c r="R2052" s="87"/>
    </row>
    <row r="2053" spans="16:18" x14ac:dyDescent="0.25">
      <c r="P2053" s="87"/>
      <c r="Q2053" s="87"/>
      <c r="R2053" s="87"/>
    </row>
    <row r="2054" spans="16:18" x14ac:dyDescent="0.25">
      <c r="P2054" s="87"/>
      <c r="Q2054" s="87"/>
      <c r="R2054" s="87"/>
    </row>
    <row r="2055" spans="16:18" x14ac:dyDescent="0.25">
      <c r="P2055" s="87"/>
      <c r="Q2055" s="87"/>
      <c r="R2055" s="87"/>
    </row>
    <row r="2056" spans="16:18" x14ac:dyDescent="0.25">
      <c r="P2056" s="87"/>
      <c r="Q2056" s="87"/>
      <c r="R2056" s="87"/>
    </row>
    <row r="2057" spans="16:18" x14ac:dyDescent="0.25">
      <c r="P2057" s="87"/>
      <c r="Q2057" s="87"/>
      <c r="R2057" s="87"/>
    </row>
    <row r="2058" spans="16:18" x14ac:dyDescent="0.25">
      <c r="P2058" s="87"/>
      <c r="Q2058" s="87"/>
      <c r="R2058" s="87"/>
    </row>
    <row r="2059" spans="16:18" x14ac:dyDescent="0.25">
      <c r="P2059" s="87"/>
      <c r="Q2059" s="87"/>
      <c r="R2059" s="87"/>
    </row>
    <row r="2060" spans="16:18" x14ac:dyDescent="0.25">
      <c r="P2060" s="87"/>
      <c r="Q2060" s="87"/>
      <c r="R2060" s="87"/>
    </row>
    <row r="2061" spans="16:18" x14ac:dyDescent="0.25">
      <c r="P2061" s="87"/>
      <c r="Q2061" s="87"/>
      <c r="R2061" s="87"/>
    </row>
    <row r="2062" spans="16:18" x14ac:dyDescent="0.25">
      <c r="P2062" s="87"/>
      <c r="Q2062" s="87"/>
      <c r="R2062" s="87"/>
    </row>
    <row r="2063" spans="16:18" x14ac:dyDescent="0.25">
      <c r="P2063" s="87"/>
      <c r="Q2063" s="87"/>
      <c r="R2063" s="87"/>
    </row>
    <row r="2064" spans="16:18" x14ac:dyDescent="0.25">
      <c r="P2064" s="87"/>
      <c r="Q2064" s="87"/>
      <c r="R2064" s="87"/>
    </row>
    <row r="2065" spans="16:18" x14ac:dyDescent="0.25">
      <c r="P2065" s="87"/>
      <c r="Q2065" s="87"/>
      <c r="R2065" s="87"/>
    </row>
    <row r="2066" spans="16:18" x14ac:dyDescent="0.25">
      <c r="P2066" s="87"/>
      <c r="Q2066" s="87"/>
      <c r="R2066" s="87"/>
    </row>
    <row r="2067" spans="16:18" x14ac:dyDescent="0.25">
      <c r="P2067" s="87"/>
      <c r="Q2067" s="87"/>
      <c r="R2067" s="87"/>
    </row>
    <row r="2068" spans="16:18" x14ac:dyDescent="0.25">
      <c r="P2068" s="87"/>
      <c r="Q2068" s="87"/>
      <c r="R2068" s="87"/>
    </row>
    <row r="2069" spans="16:18" x14ac:dyDescent="0.25">
      <c r="P2069" s="87"/>
      <c r="Q2069" s="87"/>
      <c r="R2069" s="87"/>
    </row>
    <row r="2070" spans="16:18" x14ac:dyDescent="0.25">
      <c r="P2070" s="87"/>
      <c r="Q2070" s="87"/>
      <c r="R2070" s="87"/>
    </row>
    <row r="2071" spans="16:18" x14ac:dyDescent="0.25">
      <c r="P2071" s="87"/>
      <c r="Q2071" s="87"/>
      <c r="R2071" s="87"/>
    </row>
    <row r="2072" spans="16:18" x14ac:dyDescent="0.25">
      <c r="P2072" s="87"/>
      <c r="Q2072" s="87"/>
      <c r="R2072" s="87"/>
    </row>
    <row r="2073" spans="16:18" x14ac:dyDescent="0.25">
      <c r="P2073" s="87"/>
      <c r="Q2073" s="87"/>
      <c r="R2073" s="87"/>
    </row>
    <row r="2074" spans="16:18" x14ac:dyDescent="0.25">
      <c r="P2074" s="87"/>
      <c r="Q2074" s="87"/>
      <c r="R2074" s="87"/>
    </row>
    <row r="2075" spans="16:18" x14ac:dyDescent="0.25">
      <c r="P2075" s="87"/>
      <c r="Q2075" s="87"/>
      <c r="R2075" s="87"/>
    </row>
    <row r="2076" spans="16:18" x14ac:dyDescent="0.25">
      <c r="P2076" s="87"/>
      <c r="Q2076" s="87"/>
      <c r="R2076" s="87"/>
    </row>
    <row r="2077" spans="16:18" x14ac:dyDescent="0.25">
      <c r="P2077" s="87"/>
      <c r="Q2077" s="87"/>
      <c r="R2077" s="87"/>
    </row>
    <row r="2078" spans="16:18" x14ac:dyDescent="0.25">
      <c r="P2078" s="87"/>
      <c r="Q2078" s="87"/>
      <c r="R2078" s="87"/>
    </row>
    <row r="2079" spans="16:18" x14ac:dyDescent="0.25">
      <c r="P2079" s="87"/>
      <c r="Q2079" s="87"/>
      <c r="R2079" s="87"/>
    </row>
    <row r="2080" spans="16:18" x14ac:dyDescent="0.25">
      <c r="P2080" s="87"/>
      <c r="Q2080" s="87"/>
      <c r="R2080" s="87"/>
    </row>
    <row r="2081" spans="16:18" x14ac:dyDescent="0.25">
      <c r="P2081" s="87"/>
      <c r="Q2081" s="87"/>
      <c r="R2081" s="87"/>
    </row>
    <row r="2082" spans="16:18" x14ac:dyDescent="0.25">
      <c r="P2082" s="87"/>
      <c r="Q2082" s="87"/>
      <c r="R2082" s="87"/>
    </row>
    <row r="2083" spans="16:18" x14ac:dyDescent="0.25">
      <c r="P2083" s="87"/>
      <c r="Q2083" s="87"/>
      <c r="R2083" s="87"/>
    </row>
    <row r="2084" spans="16:18" x14ac:dyDescent="0.25">
      <c r="P2084" s="87"/>
      <c r="Q2084" s="87"/>
      <c r="R2084" s="87"/>
    </row>
    <row r="2085" spans="16:18" x14ac:dyDescent="0.25">
      <c r="P2085" s="87"/>
      <c r="Q2085" s="87"/>
      <c r="R2085" s="87"/>
    </row>
    <row r="2086" spans="16:18" x14ac:dyDescent="0.25">
      <c r="P2086" s="87"/>
      <c r="Q2086" s="87"/>
      <c r="R2086" s="87"/>
    </row>
    <row r="2087" spans="16:18" x14ac:dyDescent="0.25">
      <c r="P2087" s="87"/>
      <c r="Q2087" s="87"/>
      <c r="R2087" s="87"/>
    </row>
    <row r="2088" spans="16:18" x14ac:dyDescent="0.25">
      <c r="P2088" s="87"/>
      <c r="Q2088" s="87"/>
      <c r="R2088" s="87"/>
    </row>
    <row r="2089" spans="16:18" x14ac:dyDescent="0.25">
      <c r="P2089" s="87"/>
      <c r="Q2089" s="87"/>
      <c r="R2089" s="87"/>
    </row>
    <row r="2090" spans="16:18" x14ac:dyDescent="0.25">
      <c r="P2090" s="87"/>
      <c r="Q2090" s="87"/>
      <c r="R2090" s="87"/>
    </row>
    <row r="2091" spans="16:18" x14ac:dyDescent="0.25">
      <c r="P2091" s="87"/>
      <c r="Q2091" s="87"/>
      <c r="R2091" s="87"/>
    </row>
    <row r="2092" spans="16:18" x14ac:dyDescent="0.25">
      <c r="P2092" s="87"/>
      <c r="Q2092" s="87"/>
      <c r="R2092" s="87"/>
    </row>
    <row r="2093" spans="16:18" x14ac:dyDescent="0.25">
      <c r="P2093" s="87"/>
      <c r="Q2093" s="87"/>
      <c r="R2093" s="87"/>
    </row>
    <row r="2094" spans="16:18" x14ac:dyDescent="0.25">
      <c r="P2094" s="87"/>
      <c r="Q2094" s="87"/>
      <c r="R2094" s="87"/>
    </row>
    <row r="2095" spans="16:18" x14ac:dyDescent="0.25">
      <c r="P2095" s="87"/>
      <c r="Q2095" s="87"/>
      <c r="R2095" s="87"/>
    </row>
    <row r="2096" spans="16:18" x14ac:dyDescent="0.25">
      <c r="P2096" s="87"/>
      <c r="Q2096" s="87"/>
      <c r="R2096" s="87"/>
    </row>
    <row r="2097" spans="16:18" x14ac:dyDescent="0.25">
      <c r="P2097" s="87"/>
      <c r="Q2097" s="87"/>
      <c r="R2097" s="87"/>
    </row>
    <row r="2098" spans="16:18" x14ac:dyDescent="0.25">
      <c r="P2098" s="87"/>
      <c r="Q2098" s="87"/>
      <c r="R2098" s="87"/>
    </row>
    <row r="2099" spans="16:18" x14ac:dyDescent="0.25">
      <c r="P2099" s="87"/>
      <c r="Q2099" s="87"/>
      <c r="R2099" s="87"/>
    </row>
    <row r="2100" spans="16:18" x14ac:dyDescent="0.25">
      <c r="P2100" s="87"/>
      <c r="Q2100" s="87"/>
      <c r="R2100" s="87"/>
    </row>
    <row r="2101" spans="16:18" x14ac:dyDescent="0.25">
      <c r="P2101" s="87"/>
      <c r="Q2101" s="87"/>
      <c r="R2101" s="87"/>
    </row>
    <row r="2102" spans="16:18" x14ac:dyDescent="0.25">
      <c r="P2102" s="87"/>
      <c r="Q2102" s="87"/>
      <c r="R2102" s="87"/>
    </row>
    <row r="2103" spans="16:18" x14ac:dyDescent="0.25">
      <c r="P2103" s="87"/>
      <c r="Q2103" s="87"/>
      <c r="R2103" s="87"/>
    </row>
    <row r="2104" spans="16:18" x14ac:dyDescent="0.25">
      <c r="P2104" s="87"/>
      <c r="Q2104" s="87"/>
      <c r="R2104" s="87"/>
    </row>
    <row r="2105" spans="16:18" x14ac:dyDescent="0.25">
      <c r="P2105" s="87"/>
      <c r="Q2105" s="87"/>
      <c r="R2105" s="87"/>
    </row>
    <row r="2106" spans="16:18" x14ac:dyDescent="0.25">
      <c r="P2106" s="87"/>
      <c r="Q2106" s="87"/>
      <c r="R2106" s="87"/>
    </row>
    <row r="2107" spans="16:18" x14ac:dyDescent="0.25">
      <c r="P2107" s="87"/>
      <c r="Q2107" s="87"/>
      <c r="R2107" s="87"/>
    </row>
    <row r="2108" spans="16:18" x14ac:dyDescent="0.25">
      <c r="P2108" s="87"/>
      <c r="Q2108" s="87"/>
      <c r="R2108" s="87"/>
    </row>
    <row r="2109" spans="16:18" x14ac:dyDescent="0.25">
      <c r="P2109" s="87"/>
      <c r="Q2109" s="87"/>
      <c r="R2109" s="87"/>
    </row>
    <row r="2110" spans="16:18" x14ac:dyDescent="0.25">
      <c r="P2110" s="87"/>
      <c r="Q2110" s="87"/>
      <c r="R2110" s="87"/>
    </row>
    <row r="2111" spans="16:18" x14ac:dyDescent="0.25">
      <c r="P2111" s="87"/>
      <c r="Q2111" s="87"/>
      <c r="R2111" s="87"/>
    </row>
    <row r="2112" spans="16:18" x14ac:dyDescent="0.25">
      <c r="P2112" s="87"/>
      <c r="Q2112" s="87"/>
      <c r="R2112" s="87"/>
    </row>
    <row r="2113" spans="16:18" x14ac:dyDescent="0.25">
      <c r="P2113" s="87"/>
      <c r="Q2113" s="87"/>
      <c r="R2113" s="87"/>
    </row>
    <row r="2114" spans="16:18" x14ac:dyDescent="0.25">
      <c r="P2114" s="87"/>
      <c r="Q2114" s="87"/>
      <c r="R2114" s="87"/>
    </row>
    <row r="2115" spans="16:18" x14ac:dyDescent="0.25">
      <c r="P2115" s="87"/>
      <c r="Q2115" s="87"/>
      <c r="R2115" s="87"/>
    </row>
    <row r="2116" spans="16:18" x14ac:dyDescent="0.25">
      <c r="P2116" s="87"/>
      <c r="Q2116" s="87"/>
      <c r="R2116" s="87"/>
    </row>
    <row r="2117" spans="16:18" x14ac:dyDescent="0.25">
      <c r="P2117" s="87"/>
      <c r="Q2117" s="87"/>
      <c r="R2117" s="87"/>
    </row>
    <row r="2118" spans="16:18" x14ac:dyDescent="0.25">
      <c r="P2118" s="87"/>
      <c r="Q2118" s="87"/>
      <c r="R2118" s="87"/>
    </row>
    <row r="2119" spans="16:18" x14ac:dyDescent="0.25">
      <c r="P2119" s="87"/>
      <c r="Q2119" s="87"/>
      <c r="R2119" s="87"/>
    </row>
    <row r="2120" spans="16:18" x14ac:dyDescent="0.25">
      <c r="P2120" s="87"/>
      <c r="Q2120" s="87"/>
      <c r="R2120" s="87"/>
    </row>
    <row r="2121" spans="16:18" x14ac:dyDescent="0.25">
      <c r="P2121" s="87"/>
      <c r="Q2121" s="87"/>
      <c r="R2121" s="87"/>
    </row>
    <row r="2122" spans="16:18" x14ac:dyDescent="0.25">
      <c r="P2122" s="87"/>
      <c r="Q2122" s="87"/>
      <c r="R2122" s="87"/>
    </row>
    <row r="2123" spans="16:18" x14ac:dyDescent="0.25">
      <c r="P2123" s="87"/>
      <c r="Q2123" s="87"/>
      <c r="R2123" s="87"/>
    </row>
    <row r="2124" spans="16:18" x14ac:dyDescent="0.25">
      <c r="P2124" s="87"/>
      <c r="Q2124" s="87"/>
      <c r="R2124" s="87"/>
    </row>
    <row r="2125" spans="16:18" x14ac:dyDescent="0.25">
      <c r="P2125" s="87"/>
      <c r="Q2125" s="87"/>
      <c r="R2125" s="87"/>
    </row>
    <row r="2126" spans="16:18" x14ac:dyDescent="0.25">
      <c r="P2126" s="87"/>
      <c r="Q2126" s="87"/>
      <c r="R2126" s="87"/>
    </row>
    <row r="2127" spans="16:18" x14ac:dyDescent="0.25">
      <c r="P2127" s="87"/>
      <c r="Q2127" s="87"/>
      <c r="R2127" s="87"/>
    </row>
    <row r="2128" spans="16:18" x14ac:dyDescent="0.25">
      <c r="P2128" s="87"/>
      <c r="Q2128" s="87"/>
      <c r="R2128" s="87"/>
    </row>
    <row r="2129" spans="16:18" x14ac:dyDescent="0.25">
      <c r="P2129" s="87"/>
      <c r="Q2129" s="87"/>
      <c r="R2129" s="87"/>
    </row>
    <row r="2130" spans="16:18" x14ac:dyDescent="0.25">
      <c r="P2130" s="87"/>
      <c r="Q2130" s="87"/>
      <c r="R2130" s="87"/>
    </row>
    <row r="2131" spans="16:18" x14ac:dyDescent="0.25">
      <c r="P2131" s="87"/>
      <c r="Q2131" s="87"/>
      <c r="R2131" s="87"/>
    </row>
    <row r="2132" spans="16:18" x14ac:dyDescent="0.25">
      <c r="P2132" s="87"/>
      <c r="Q2132" s="87"/>
      <c r="R2132" s="87"/>
    </row>
    <row r="2133" spans="16:18" x14ac:dyDescent="0.25">
      <c r="P2133" s="87"/>
      <c r="Q2133" s="87"/>
      <c r="R2133" s="87"/>
    </row>
    <row r="2134" spans="16:18" x14ac:dyDescent="0.25">
      <c r="P2134" s="87"/>
      <c r="Q2134" s="87"/>
      <c r="R2134" s="87"/>
    </row>
    <row r="2135" spans="16:18" x14ac:dyDescent="0.25">
      <c r="P2135" s="87"/>
      <c r="Q2135" s="87"/>
      <c r="R2135" s="87"/>
    </row>
    <row r="2136" spans="16:18" x14ac:dyDescent="0.25">
      <c r="P2136" s="87"/>
      <c r="Q2136" s="87"/>
      <c r="R2136" s="87"/>
    </row>
    <row r="2137" spans="16:18" x14ac:dyDescent="0.25">
      <c r="P2137" s="87"/>
      <c r="Q2137" s="87"/>
      <c r="R2137" s="87"/>
    </row>
    <row r="2138" spans="16:18" x14ac:dyDescent="0.25">
      <c r="P2138" s="87"/>
      <c r="Q2138" s="87"/>
      <c r="R2138" s="87"/>
    </row>
    <row r="2139" spans="16:18" x14ac:dyDescent="0.25">
      <c r="P2139" s="87"/>
      <c r="Q2139" s="87"/>
      <c r="R2139" s="87"/>
    </row>
    <row r="2140" spans="16:18" x14ac:dyDescent="0.25">
      <c r="P2140" s="87"/>
      <c r="Q2140" s="87"/>
      <c r="R2140" s="87"/>
    </row>
    <row r="2141" spans="16:18" x14ac:dyDescent="0.25">
      <c r="P2141" s="87"/>
      <c r="Q2141" s="87"/>
      <c r="R2141" s="87"/>
    </row>
    <row r="2142" spans="16:18" x14ac:dyDescent="0.25">
      <c r="P2142" s="87"/>
      <c r="Q2142" s="87"/>
      <c r="R2142" s="87"/>
    </row>
    <row r="2143" spans="16:18" x14ac:dyDescent="0.25">
      <c r="P2143" s="87"/>
      <c r="Q2143" s="87"/>
      <c r="R2143" s="87"/>
    </row>
    <row r="2144" spans="16:18" x14ac:dyDescent="0.25">
      <c r="P2144" s="87"/>
      <c r="Q2144" s="87"/>
      <c r="R2144" s="87"/>
    </row>
    <row r="2145" spans="16:18" x14ac:dyDescent="0.25">
      <c r="P2145" s="87"/>
      <c r="Q2145" s="87"/>
      <c r="R2145" s="87"/>
    </row>
    <row r="2146" spans="16:18" x14ac:dyDescent="0.25">
      <c r="P2146" s="87"/>
      <c r="Q2146" s="87"/>
      <c r="R2146" s="87"/>
    </row>
    <row r="2147" spans="16:18" x14ac:dyDescent="0.25">
      <c r="P2147" s="87"/>
      <c r="Q2147" s="87"/>
      <c r="R2147" s="87"/>
    </row>
    <row r="2148" spans="16:18" x14ac:dyDescent="0.25">
      <c r="P2148" s="87"/>
      <c r="Q2148" s="87"/>
      <c r="R2148" s="87"/>
    </row>
    <row r="2149" spans="16:18" x14ac:dyDescent="0.25">
      <c r="P2149" s="87"/>
      <c r="Q2149" s="87"/>
      <c r="R2149" s="87"/>
    </row>
    <row r="2150" spans="16:18" x14ac:dyDescent="0.25">
      <c r="P2150" s="87"/>
      <c r="Q2150" s="87"/>
      <c r="R2150" s="87"/>
    </row>
    <row r="2151" spans="16:18" x14ac:dyDescent="0.25">
      <c r="P2151" s="87"/>
      <c r="Q2151" s="87"/>
      <c r="R2151" s="87"/>
    </row>
    <row r="2152" spans="16:18" x14ac:dyDescent="0.25">
      <c r="P2152" s="87"/>
      <c r="Q2152" s="87"/>
      <c r="R2152" s="87"/>
    </row>
    <row r="2153" spans="16:18" x14ac:dyDescent="0.25">
      <c r="P2153" s="87"/>
      <c r="Q2153" s="87"/>
      <c r="R2153" s="87"/>
    </row>
    <row r="2154" spans="16:18" x14ac:dyDescent="0.25">
      <c r="P2154" s="87"/>
      <c r="Q2154" s="87"/>
      <c r="R2154" s="87"/>
    </row>
    <row r="2155" spans="16:18" x14ac:dyDescent="0.25">
      <c r="P2155" s="87"/>
      <c r="Q2155" s="87"/>
      <c r="R2155" s="87"/>
    </row>
    <row r="2156" spans="16:18" x14ac:dyDescent="0.25">
      <c r="P2156" s="87"/>
      <c r="Q2156" s="87"/>
      <c r="R2156" s="87"/>
    </row>
    <row r="2157" spans="16:18" x14ac:dyDescent="0.25">
      <c r="P2157" s="87"/>
      <c r="Q2157" s="87"/>
      <c r="R2157" s="87"/>
    </row>
    <row r="2158" spans="16:18" x14ac:dyDescent="0.25">
      <c r="P2158" s="87"/>
      <c r="Q2158" s="87"/>
      <c r="R2158" s="87"/>
    </row>
    <row r="2159" spans="16:18" x14ac:dyDescent="0.25">
      <c r="P2159" s="87"/>
      <c r="Q2159" s="87"/>
      <c r="R2159" s="87"/>
    </row>
    <row r="2160" spans="16:18" x14ac:dyDescent="0.25">
      <c r="P2160" s="87"/>
      <c r="Q2160" s="87"/>
      <c r="R2160" s="87"/>
    </row>
    <row r="2161" spans="16:18" x14ac:dyDescent="0.25">
      <c r="P2161" s="87"/>
      <c r="Q2161" s="87"/>
      <c r="R2161" s="87"/>
    </row>
    <row r="2162" spans="16:18" x14ac:dyDescent="0.25">
      <c r="P2162" s="87"/>
      <c r="Q2162" s="87"/>
      <c r="R2162" s="87"/>
    </row>
    <row r="2163" spans="16:18" x14ac:dyDescent="0.25">
      <c r="P2163" s="87"/>
      <c r="Q2163" s="87"/>
      <c r="R2163" s="87"/>
    </row>
    <row r="2164" spans="16:18" x14ac:dyDescent="0.25">
      <c r="P2164" s="87"/>
      <c r="Q2164" s="87"/>
      <c r="R2164" s="87"/>
    </row>
    <row r="2165" spans="16:18" x14ac:dyDescent="0.25">
      <c r="P2165" s="87"/>
      <c r="Q2165" s="87"/>
      <c r="R2165" s="87"/>
    </row>
    <row r="2166" spans="16:18" x14ac:dyDescent="0.25">
      <c r="P2166" s="87"/>
      <c r="Q2166" s="87"/>
      <c r="R2166" s="87"/>
    </row>
    <row r="2167" spans="16:18" x14ac:dyDescent="0.25">
      <c r="P2167" s="87"/>
      <c r="Q2167" s="87"/>
      <c r="R2167" s="87"/>
    </row>
    <row r="2168" spans="16:18" x14ac:dyDescent="0.25">
      <c r="P2168" s="87"/>
      <c r="Q2168" s="87"/>
      <c r="R2168" s="87"/>
    </row>
    <row r="2169" spans="16:18" x14ac:dyDescent="0.25">
      <c r="P2169" s="87"/>
      <c r="Q2169" s="87"/>
      <c r="R2169" s="87"/>
    </row>
    <row r="2170" spans="16:18" x14ac:dyDescent="0.25">
      <c r="P2170" s="87"/>
      <c r="Q2170" s="87"/>
      <c r="R2170" s="87"/>
    </row>
    <row r="2171" spans="16:18" x14ac:dyDescent="0.25">
      <c r="P2171" s="87"/>
      <c r="Q2171" s="87"/>
      <c r="R2171" s="87"/>
    </row>
    <row r="2172" spans="16:18" x14ac:dyDescent="0.25">
      <c r="P2172" s="87"/>
      <c r="Q2172" s="87"/>
      <c r="R2172" s="87"/>
    </row>
    <row r="2173" spans="16:18" x14ac:dyDescent="0.25">
      <c r="P2173" s="87"/>
      <c r="Q2173" s="87"/>
      <c r="R2173" s="87"/>
    </row>
    <row r="2174" spans="16:18" x14ac:dyDescent="0.25">
      <c r="P2174" s="87"/>
      <c r="Q2174" s="87"/>
      <c r="R2174" s="87"/>
    </row>
    <row r="2175" spans="16:18" x14ac:dyDescent="0.25">
      <c r="P2175" s="87"/>
      <c r="Q2175" s="87"/>
      <c r="R2175" s="87"/>
    </row>
    <row r="2176" spans="16:18" x14ac:dyDescent="0.25">
      <c r="P2176" s="87"/>
      <c r="Q2176" s="87"/>
      <c r="R2176" s="87"/>
    </row>
    <row r="2177" spans="16:18" x14ac:dyDescent="0.25">
      <c r="P2177" s="87"/>
      <c r="Q2177" s="87"/>
      <c r="R2177" s="87"/>
    </row>
    <row r="2178" spans="16:18" x14ac:dyDescent="0.25">
      <c r="P2178" s="87"/>
      <c r="Q2178" s="87"/>
      <c r="R2178" s="87"/>
    </row>
    <row r="2179" spans="16:18" x14ac:dyDescent="0.25">
      <c r="P2179" s="87"/>
      <c r="Q2179" s="87"/>
      <c r="R2179" s="87"/>
    </row>
    <row r="2180" spans="16:18" x14ac:dyDescent="0.25">
      <c r="P2180" s="87"/>
      <c r="Q2180" s="87"/>
      <c r="R2180" s="87"/>
    </row>
    <row r="2181" spans="16:18" x14ac:dyDescent="0.25">
      <c r="P2181" s="87"/>
      <c r="Q2181" s="87"/>
      <c r="R2181" s="87"/>
    </row>
    <row r="2182" spans="16:18" x14ac:dyDescent="0.25">
      <c r="P2182" s="87"/>
      <c r="Q2182" s="87"/>
      <c r="R2182" s="87"/>
    </row>
    <row r="2183" spans="16:18" x14ac:dyDescent="0.25">
      <c r="P2183" s="87"/>
      <c r="Q2183" s="87"/>
      <c r="R2183" s="87"/>
    </row>
    <row r="2184" spans="16:18" x14ac:dyDescent="0.25">
      <c r="P2184" s="87"/>
      <c r="Q2184" s="87"/>
      <c r="R2184" s="87"/>
    </row>
    <row r="2185" spans="16:18" x14ac:dyDescent="0.25">
      <c r="P2185" s="87"/>
      <c r="Q2185" s="87"/>
      <c r="R2185" s="87"/>
    </row>
    <row r="2186" spans="16:18" x14ac:dyDescent="0.25">
      <c r="P2186" s="87"/>
      <c r="Q2186" s="87"/>
      <c r="R2186" s="87"/>
    </row>
    <row r="2187" spans="16:18" x14ac:dyDescent="0.25">
      <c r="P2187" s="87"/>
      <c r="Q2187" s="87"/>
      <c r="R2187" s="87"/>
    </row>
    <row r="2188" spans="16:18" x14ac:dyDescent="0.25">
      <c r="P2188" s="87"/>
      <c r="Q2188" s="87"/>
      <c r="R2188" s="87"/>
    </row>
    <row r="2189" spans="16:18" x14ac:dyDescent="0.25">
      <c r="P2189" s="87"/>
      <c r="Q2189" s="87"/>
      <c r="R2189" s="87"/>
    </row>
    <row r="2190" spans="16:18" x14ac:dyDescent="0.25">
      <c r="P2190" s="87"/>
      <c r="Q2190" s="87"/>
      <c r="R2190" s="87"/>
    </row>
    <row r="2191" spans="16:18" x14ac:dyDescent="0.25">
      <c r="P2191" s="87"/>
      <c r="Q2191" s="87"/>
      <c r="R2191" s="87"/>
    </row>
    <row r="2192" spans="16:18" x14ac:dyDescent="0.25">
      <c r="P2192" s="87"/>
      <c r="Q2192" s="87"/>
      <c r="R2192" s="87"/>
    </row>
    <row r="2193" spans="16:18" x14ac:dyDescent="0.25">
      <c r="P2193" s="87"/>
      <c r="Q2193" s="87"/>
      <c r="R2193" s="87"/>
    </row>
    <row r="2194" spans="16:18" x14ac:dyDescent="0.25">
      <c r="P2194" s="87"/>
      <c r="Q2194" s="87"/>
      <c r="R2194" s="87"/>
    </row>
    <row r="2195" spans="16:18" x14ac:dyDescent="0.25">
      <c r="P2195" s="87"/>
      <c r="Q2195" s="87"/>
      <c r="R2195" s="87"/>
    </row>
    <row r="2196" spans="16:18" x14ac:dyDescent="0.25">
      <c r="P2196" s="87"/>
      <c r="Q2196" s="87"/>
      <c r="R2196" s="87"/>
    </row>
    <row r="2197" spans="16:18" x14ac:dyDescent="0.25">
      <c r="P2197" s="87"/>
      <c r="Q2197" s="87"/>
      <c r="R2197" s="87"/>
    </row>
    <row r="2198" spans="16:18" x14ac:dyDescent="0.25">
      <c r="P2198" s="87"/>
      <c r="Q2198" s="87"/>
      <c r="R2198" s="87"/>
    </row>
    <row r="2199" spans="16:18" x14ac:dyDescent="0.25">
      <c r="P2199" s="87"/>
      <c r="Q2199" s="87"/>
      <c r="R2199" s="87"/>
    </row>
    <row r="2200" spans="16:18" x14ac:dyDescent="0.25">
      <c r="P2200" s="87"/>
      <c r="Q2200" s="87"/>
      <c r="R2200" s="87"/>
    </row>
    <row r="2201" spans="16:18" x14ac:dyDescent="0.25">
      <c r="P2201" s="87"/>
      <c r="Q2201" s="87"/>
      <c r="R2201" s="87"/>
    </row>
    <row r="2202" spans="16:18" x14ac:dyDescent="0.25">
      <c r="P2202" s="87"/>
      <c r="Q2202" s="87"/>
      <c r="R2202" s="87"/>
    </row>
    <row r="2203" spans="16:18" x14ac:dyDescent="0.25">
      <c r="P2203" s="87"/>
      <c r="Q2203" s="87"/>
      <c r="R2203" s="87"/>
    </row>
    <row r="2204" spans="16:18" x14ac:dyDescent="0.25">
      <c r="P2204" s="87"/>
      <c r="Q2204" s="87"/>
      <c r="R2204" s="87"/>
    </row>
    <row r="2205" spans="16:18" x14ac:dyDescent="0.25">
      <c r="P2205" s="87"/>
      <c r="Q2205" s="87"/>
      <c r="R2205" s="87"/>
    </row>
    <row r="2206" spans="16:18" x14ac:dyDescent="0.25">
      <c r="P2206" s="87"/>
      <c r="Q2206" s="87"/>
      <c r="R2206" s="87"/>
    </row>
    <row r="2207" spans="16:18" x14ac:dyDescent="0.25">
      <c r="P2207" s="87"/>
      <c r="Q2207" s="87"/>
      <c r="R2207" s="87"/>
    </row>
    <row r="2208" spans="16:18" x14ac:dyDescent="0.25">
      <c r="P2208" s="87"/>
      <c r="Q2208" s="87"/>
      <c r="R2208" s="87"/>
    </row>
    <row r="2209" spans="16:18" x14ac:dyDescent="0.25">
      <c r="P2209" s="87"/>
      <c r="Q2209" s="87"/>
      <c r="R2209" s="87"/>
    </row>
    <row r="2210" spans="16:18" x14ac:dyDescent="0.25">
      <c r="P2210" s="87"/>
      <c r="Q2210" s="87"/>
      <c r="R2210" s="87"/>
    </row>
    <row r="2211" spans="16:18" x14ac:dyDescent="0.25">
      <c r="P2211" s="87"/>
      <c r="Q2211" s="87"/>
      <c r="R2211" s="87"/>
    </row>
    <row r="2212" spans="16:18" x14ac:dyDescent="0.25">
      <c r="P2212" s="87"/>
      <c r="Q2212" s="87"/>
      <c r="R2212" s="87"/>
    </row>
    <row r="2213" spans="16:18" x14ac:dyDescent="0.25">
      <c r="P2213" s="87"/>
      <c r="Q2213" s="87"/>
      <c r="R2213" s="87"/>
    </row>
    <row r="2214" spans="16:18" x14ac:dyDescent="0.25">
      <c r="P2214" s="87"/>
      <c r="Q2214" s="87"/>
      <c r="R2214" s="87"/>
    </row>
    <row r="2215" spans="16:18" x14ac:dyDescent="0.25">
      <c r="P2215" s="87"/>
      <c r="Q2215" s="87"/>
      <c r="R2215" s="87"/>
    </row>
    <row r="2216" spans="16:18" x14ac:dyDescent="0.25">
      <c r="P2216" s="87"/>
      <c r="Q2216" s="87"/>
      <c r="R2216" s="87"/>
    </row>
    <row r="2217" spans="16:18" x14ac:dyDescent="0.25">
      <c r="P2217" s="87"/>
      <c r="Q2217" s="87"/>
      <c r="R2217" s="87"/>
    </row>
    <row r="2218" spans="16:18" x14ac:dyDescent="0.25">
      <c r="P2218" s="87"/>
      <c r="Q2218" s="87"/>
      <c r="R2218" s="87"/>
    </row>
    <row r="2219" spans="16:18" x14ac:dyDescent="0.25">
      <c r="P2219" s="87"/>
      <c r="Q2219" s="87"/>
      <c r="R2219" s="87"/>
    </row>
    <row r="2220" spans="16:18" x14ac:dyDescent="0.25">
      <c r="P2220" s="87"/>
      <c r="Q2220" s="87"/>
      <c r="R2220" s="87"/>
    </row>
    <row r="2221" spans="16:18" x14ac:dyDescent="0.25">
      <c r="P2221" s="87"/>
      <c r="Q2221" s="87"/>
      <c r="R2221" s="87"/>
    </row>
    <row r="2222" spans="16:18" x14ac:dyDescent="0.25">
      <c r="P2222" s="87"/>
      <c r="Q2222" s="87"/>
      <c r="R2222" s="87"/>
    </row>
    <row r="2223" spans="16:18" x14ac:dyDescent="0.25">
      <c r="P2223" s="87"/>
      <c r="Q2223" s="87"/>
      <c r="R2223" s="87"/>
    </row>
    <row r="2224" spans="16:18" x14ac:dyDescent="0.25">
      <c r="P2224" s="87"/>
      <c r="Q2224" s="87"/>
      <c r="R2224" s="87"/>
    </row>
    <row r="2225" spans="16:18" x14ac:dyDescent="0.25">
      <c r="P2225" s="87"/>
      <c r="Q2225" s="87"/>
      <c r="R2225" s="87"/>
    </row>
    <row r="2226" spans="16:18" x14ac:dyDescent="0.25">
      <c r="P2226" s="87"/>
      <c r="Q2226" s="87"/>
      <c r="R2226" s="87"/>
    </row>
    <row r="2227" spans="16:18" x14ac:dyDescent="0.25">
      <c r="P2227" s="87"/>
      <c r="Q2227" s="87"/>
      <c r="R2227" s="87"/>
    </row>
    <row r="2228" spans="16:18" x14ac:dyDescent="0.25">
      <c r="P2228" s="87"/>
      <c r="Q2228" s="87"/>
      <c r="R2228" s="87"/>
    </row>
    <row r="2229" spans="16:18" x14ac:dyDescent="0.25">
      <c r="P2229" s="87"/>
      <c r="Q2229" s="87"/>
      <c r="R2229" s="87"/>
    </row>
    <row r="2230" spans="16:18" x14ac:dyDescent="0.25">
      <c r="P2230" s="87"/>
      <c r="Q2230" s="87"/>
      <c r="R2230" s="87"/>
    </row>
    <row r="2231" spans="16:18" x14ac:dyDescent="0.25">
      <c r="P2231" s="87"/>
      <c r="Q2231" s="87"/>
      <c r="R2231" s="87"/>
    </row>
    <row r="2232" spans="16:18" x14ac:dyDescent="0.25">
      <c r="P2232" s="87"/>
      <c r="Q2232" s="87"/>
      <c r="R2232" s="87"/>
    </row>
    <row r="2233" spans="16:18" x14ac:dyDescent="0.25">
      <c r="P2233" s="87"/>
      <c r="Q2233" s="87"/>
      <c r="R2233" s="87"/>
    </row>
    <row r="2234" spans="16:18" x14ac:dyDescent="0.25">
      <c r="P2234" s="87"/>
      <c r="Q2234" s="87"/>
      <c r="R2234" s="87"/>
    </row>
    <row r="2235" spans="16:18" x14ac:dyDescent="0.25">
      <c r="P2235" s="87"/>
      <c r="Q2235" s="87"/>
      <c r="R2235" s="87"/>
    </row>
    <row r="2236" spans="16:18" x14ac:dyDescent="0.25">
      <c r="P2236" s="87"/>
      <c r="Q2236" s="87"/>
      <c r="R2236" s="87"/>
    </row>
    <row r="2237" spans="16:18" x14ac:dyDescent="0.25">
      <c r="P2237" s="87"/>
      <c r="Q2237" s="87"/>
      <c r="R2237" s="87"/>
    </row>
    <row r="2238" spans="16:18" x14ac:dyDescent="0.25">
      <c r="P2238" s="87"/>
      <c r="Q2238" s="87"/>
      <c r="R2238" s="87"/>
    </row>
    <row r="2239" spans="16:18" x14ac:dyDescent="0.25">
      <c r="P2239" s="87"/>
      <c r="Q2239" s="87"/>
      <c r="R2239" s="87"/>
    </row>
    <row r="2240" spans="16:18" x14ac:dyDescent="0.25">
      <c r="P2240" s="87"/>
      <c r="Q2240" s="87"/>
      <c r="R2240" s="87"/>
    </row>
    <row r="2241" spans="16:18" x14ac:dyDescent="0.25">
      <c r="P2241" s="87"/>
      <c r="Q2241" s="87"/>
      <c r="R2241" s="87"/>
    </row>
    <row r="2242" spans="16:18" x14ac:dyDescent="0.25">
      <c r="P2242" s="87"/>
      <c r="Q2242" s="87"/>
      <c r="R2242" s="87"/>
    </row>
    <row r="2243" spans="16:18" x14ac:dyDescent="0.25">
      <c r="P2243" s="87"/>
      <c r="Q2243" s="87"/>
      <c r="R2243" s="87"/>
    </row>
    <row r="2244" spans="16:18" x14ac:dyDescent="0.25">
      <c r="P2244" s="87"/>
      <c r="Q2244" s="87"/>
      <c r="R2244" s="87"/>
    </row>
    <row r="2245" spans="16:18" x14ac:dyDescent="0.25">
      <c r="P2245" s="87"/>
      <c r="Q2245" s="87"/>
      <c r="R2245" s="87"/>
    </row>
    <row r="2246" spans="16:18" x14ac:dyDescent="0.25">
      <c r="P2246" s="87"/>
      <c r="Q2246" s="87"/>
      <c r="R2246" s="87"/>
    </row>
    <row r="2247" spans="16:18" x14ac:dyDescent="0.25">
      <c r="P2247" s="87"/>
      <c r="Q2247" s="87"/>
      <c r="R2247" s="87"/>
    </row>
    <row r="2248" spans="16:18" x14ac:dyDescent="0.25">
      <c r="P2248" s="87"/>
      <c r="Q2248" s="87"/>
      <c r="R2248" s="87"/>
    </row>
    <row r="2249" spans="16:18" x14ac:dyDescent="0.25">
      <c r="P2249" s="87"/>
      <c r="Q2249" s="87"/>
      <c r="R2249" s="87"/>
    </row>
    <row r="2250" spans="16:18" x14ac:dyDescent="0.25">
      <c r="P2250" s="87"/>
      <c r="Q2250" s="87"/>
      <c r="R2250" s="87"/>
    </row>
    <row r="2251" spans="16:18" x14ac:dyDescent="0.25">
      <c r="P2251" s="87"/>
      <c r="Q2251" s="87"/>
      <c r="R2251" s="87"/>
    </row>
    <row r="2252" spans="16:18" x14ac:dyDescent="0.25">
      <c r="P2252" s="87"/>
      <c r="Q2252" s="87"/>
      <c r="R2252" s="87"/>
    </row>
    <row r="2253" spans="16:18" x14ac:dyDescent="0.25">
      <c r="P2253" s="87"/>
      <c r="Q2253" s="87"/>
      <c r="R2253" s="87"/>
    </row>
    <row r="2254" spans="16:18" x14ac:dyDescent="0.25">
      <c r="P2254" s="87"/>
      <c r="Q2254" s="87"/>
      <c r="R2254" s="87"/>
    </row>
    <row r="2255" spans="16:18" x14ac:dyDescent="0.25">
      <c r="P2255" s="87"/>
      <c r="Q2255" s="87"/>
      <c r="R2255" s="87"/>
    </row>
    <row r="2256" spans="16:18" x14ac:dyDescent="0.25">
      <c r="P2256" s="87"/>
      <c r="Q2256" s="87"/>
      <c r="R2256" s="87"/>
    </row>
    <row r="2257" spans="16:18" x14ac:dyDescent="0.25">
      <c r="P2257" s="87"/>
      <c r="Q2257" s="87"/>
      <c r="R2257" s="87"/>
    </row>
    <row r="2258" spans="16:18" x14ac:dyDescent="0.25">
      <c r="P2258" s="87"/>
      <c r="Q2258" s="87"/>
      <c r="R2258" s="87"/>
    </row>
    <row r="2259" spans="16:18" x14ac:dyDescent="0.25">
      <c r="P2259" s="87"/>
      <c r="Q2259" s="87"/>
      <c r="R2259" s="87"/>
    </row>
    <row r="2260" spans="16:18" x14ac:dyDescent="0.25">
      <c r="P2260" s="87"/>
      <c r="Q2260" s="87"/>
      <c r="R2260" s="87"/>
    </row>
    <row r="2261" spans="16:18" x14ac:dyDescent="0.25">
      <c r="P2261" s="87"/>
      <c r="Q2261" s="87"/>
      <c r="R2261" s="87"/>
    </row>
    <row r="2262" spans="16:18" x14ac:dyDescent="0.25">
      <c r="P2262" s="87"/>
      <c r="Q2262" s="87"/>
      <c r="R2262" s="87"/>
    </row>
    <row r="2263" spans="16:18" x14ac:dyDescent="0.25">
      <c r="P2263" s="87"/>
      <c r="Q2263" s="87"/>
      <c r="R2263" s="87"/>
    </row>
    <row r="2264" spans="16:18" x14ac:dyDescent="0.25">
      <c r="P2264" s="87"/>
      <c r="Q2264" s="87"/>
      <c r="R2264" s="87"/>
    </row>
    <row r="2265" spans="16:18" x14ac:dyDescent="0.25">
      <c r="P2265" s="87"/>
      <c r="Q2265" s="87"/>
      <c r="R2265" s="87"/>
    </row>
    <row r="2266" spans="16:18" x14ac:dyDescent="0.25">
      <c r="P2266" s="87"/>
      <c r="Q2266" s="87"/>
      <c r="R2266" s="87"/>
    </row>
    <row r="2267" spans="16:18" x14ac:dyDescent="0.25">
      <c r="P2267" s="87"/>
      <c r="Q2267" s="87"/>
      <c r="R2267" s="87"/>
    </row>
    <row r="2268" spans="16:18" x14ac:dyDescent="0.25">
      <c r="P2268" s="87"/>
      <c r="Q2268" s="87"/>
      <c r="R2268" s="87"/>
    </row>
    <row r="2269" spans="16:18" x14ac:dyDescent="0.25">
      <c r="P2269" s="87"/>
      <c r="Q2269" s="87"/>
      <c r="R2269" s="87"/>
    </row>
    <row r="2270" spans="16:18" x14ac:dyDescent="0.25">
      <c r="P2270" s="87"/>
      <c r="Q2270" s="87"/>
      <c r="R2270" s="87"/>
    </row>
    <row r="2271" spans="16:18" x14ac:dyDescent="0.25">
      <c r="P2271" s="87"/>
      <c r="Q2271" s="87"/>
      <c r="R2271" s="87"/>
    </row>
    <row r="2272" spans="16:18" x14ac:dyDescent="0.25">
      <c r="P2272" s="87"/>
      <c r="Q2272" s="87"/>
      <c r="R2272" s="87"/>
    </row>
    <row r="2273" spans="16:18" x14ac:dyDescent="0.25">
      <c r="P2273" s="87"/>
      <c r="Q2273" s="87"/>
      <c r="R2273" s="87"/>
    </row>
    <row r="2274" spans="16:18" x14ac:dyDescent="0.25">
      <c r="P2274" s="87"/>
      <c r="Q2274" s="87"/>
      <c r="R2274" s="87"/>
    </row>
    <row r="2275" spans="16:18" x14ac:dyDescent="0.25">
      <c r="P2275" s="87"/>
      <c r="Q2275" s="87"/>
      <c r="R2275" s="87"/>
    </row>
    <row r="2276" spans="16:18" x14ac:dyDescent="0.25">
      <c r="P2276" s="87"/>
      <c r="Q2276" s="87"/>
      <c r="R2276" s="87"/>
    </row>
    <row r="2277" spans="16:18" x14ac:dyDescent="0.25">
      <c r="P2277" s="87"/>
      <c r="Q2277" s="87"/>
      <c r="R2277" s="87"/>
    </row>
    <row r="2278" spans="16:18" x14ac:dyDescent="0.25">
      <c r="P2278" s="87"/>
      <c r="Q2278" s="87"/>
      <c r="R2278" s="87"/>
    </row>
    <row r="2279" spans="16:18" x14ac:dyDescent="0.25">
      <c r="P2279" s="87"/>
      <c r="Q2279" s="87"/>
      <c r="R2279" s="87"/>
    </row>
    <row r="2280" spans="16:18" x14ac:dyDescent="0.25">
      <c r="P2280" s="87"/>
      <c r="Q2280" s="87"/>
      <c r="R2280" s="87"/>
    </row>
    <row r="2281" spans="16:18" x14ac:dyDescent="0.25">
      <c r="P2281" s="87"/>
      <c r="Q2281" s="87"/>
      <c r="R2281" s="87"/>
    </row>
    <row r="2282" spans="16:18" x14ac:dyDescent="0.25">
      <c r="P2282" s="87"/>
      <c r="Q2282" s="87"/>
      <c r="R2282" s="87"/>
    </row>
    <row r="2283" spans="16:18" x14ac:dyDescent="0.25">
      <c r="P2283" s="87"/>
      <c r="Q2283" s="87"/>
      <c r="R2283" s="87"/>
    </row>
    <row r="2284" spans="16:18" x14ac:dyDescent="0.25">
      <c r="P2284" s="87"/>
      <c r="Q2284" s="87"/>
      <c r="R2284" s="87"/>
    </row>
    <row r="2285" spans="16:18" x14ac:dyDescent="0.25">
      <c r="P2285" s="87"/>
      <c r="Q2285" s="87"/>
      <c r="R2285" s="87"/>
    </row>
    <row r="2286" spans="16:18" x14ac:dyDescent="0.25">
      <c r="P2286" s="87"/>
      <c r="Q2286" s="87"/>
      <c r="R2286" s="87"/>
    </row>
    <row r="2287" spans="16:18" x14ac:dyDescent="0.25">
      <c r="P2287" s="87"/>
      <c r="Q2287" s="87"/>
      <c r="R2287" s="87"/>
    </row>
    <row r="2288" spans="16:18" x14ac:dyDescent="0.25">
      <c r="P2288" s="87"/>
      <c r="Q2288" s="87"/>
      <c r="R2288" s="87"/>
    </row>
    <row r="2289" spans="16:18" x14ac:dyDescent="0.25">
      <c r="P2289" s="87"/>
      <c r="Q2289" s="87"/>
      <c r="R2289" s="87"/>
    </row>
    <row r="2290" spans="16:18" x14ac:dyDescent="0.25">
      <c r="P2290" s="87"/>
      <c r="Q2290" s="87"/>
      <c r="R2290" s="87"/>
    </row>
    <row r="2291" spans="16:18" x14ac:dyDescent="0.25">
      <c r="P2291" s="87"/>
      <c r="Q2291" s="87"/>
      <c r="R2291" s="87"/>
    </row>
    <row r="2292" spans="16:18" x14ac:dyDescent="0.25">
      <c r="P2292" s="87"/>
      <c r="Q2292" s="87"/>
      <c r="R2292" s="87"/>
    </row>
    <row r="2293" spans="16:18" x14ac:dyDescent="0.25">
      <c r="P2293" s="87"/>
      <c r="Q2293" s="87"/>
      <c r="R2293" s="87"/>
    </row>
    <row r="2294" spans="16:18" x14ac:dyDescent="0.25">
      <c r="P2294" s="87"/>
      <c r="Q2294" s="87"/>
      <c r="R2294" s="87"/>
    </row>
    <row r="2295" spans="16:18" x14ac:dyDescent="0.25">
      <c r="P2295" s="87"/>
      <c r="Q2295" s="87"/>
      <c r="R2295" s="87"/>
    </row>
    <row r="2296" spans="16:18" x14ac:dyDescent="0.25">
      <c r="P2296" s="87"/>
      <c r="Q2296" s="87"/>
      <c r="R2296" s="87"/>
    </row>
    <row r="2297" spans="16:18" x14ac:dyDescent="0.25">
      <c r="P2297" s="87"/>
      <c r="Q2297" s="87"/>
      <c r="R2297" s="87"/>
    </row>
    <row r="2298" spans="16:18" x14ac:dyDescent="0.25">
      <c r="P2298" s="87"/>
      <c r="Q2298" s="87"/>
      <c r="R2298" s="87"/>
    </row>
    <row r="2299" spans="16:18" x14ac:dyDescent="0.25">
      <c r="P2299" s="87"/>
      <c r="Q2299" s="87"/>
      <c r="R2299" s="87"/>
    </row>
    <row r="2300" spans="16:18" x14ac:dyDescent="0.25">
      <c r="P2300" s="87"/>
      <c r="Q2300" s="87"/>
      <c r="R2300" s="87"/>
    </row>
    <row r="2301" spans="16:18" x14ac:dyDescent="0.25">
      <c r="P2301" s="87"/>
      <c r="Q2301" s="87"/>
      <c r="R2301" s="87"/>
    </row>
    <row r="2302" spans="16:18" x14ac:dyDescent="0.25">
      <c r="P2302" s="87"/>
      <c r="Q2302" s="87"/>
      <c r="R2302" s="87"/>
    </row>
    <row r="2303" spans="16:18" x14ac:dyDescent="0.25">
      <c r="P2303" s="87"/>
      <c r="Q2303" s="87"/>
      <c r="R2303" s="87"/>
    </row>
    <row r="2304" spans="16:18" x14ac:dyDescent="0.25">
      <c r="P2304" s="87"/>
      <c r="Q2304" s="87"/>
      <c r="R2304" s="87"/>
    </row>
    <row r="2305" spans="16:18" x14ac:dyDescent="0.25">
      <c r="P2305" s="87"/>
      <c r="Q2305" s="87"/>
      <c r="R2305" s="87"/>
    </row>
    <row r="2306" spans="16:18" x14ac:dyDescent="0.25">
      <c r="P2306" s="87"/>
      <c r="Q2306" s="87"/>
      <c r="R2306" s="87"/>
    </row>
    <row r="2307" spans="16:18" x14ac:dyDescent="0.25">
      <c r="P2307" s="87"/>
      <c r="Q2307" s="87"/>
      <c r="R2307" s="87"/>
    </row>
    <row r="2308" spans="16:18" x14ac:dyDescent="0.25">
      <c r="P2308" s="87"/>
      <c r="Q2308" s="87"/>
      <c r="R2308" s="87"/>
    </row>
    <row r="2309" spans="16:18" x14ac:dyDescent="0.25">
      <c r="P2309" s="87"/>
      <c r="Q2309" s="87"/>
      <c r="R2309" s="87"/>
    </row>
    <row r="2310" spans="16:18" x14ac:dyDescent="0.25">
      <c r="P2310" s="87"/>
      <c r="Q2310" s="87"/>
      <c r="R2310" s="87"/>
    </row>
    <row r="2311" spans="16:18" x14ac:dyDescent="0.25">
      <c r="P2311" s="87"/>
      <c r="Q2311" s="87"/>
      <c r="R2311" s="87"/>
    </row>
    <row r="2312" spans="16:18" x14ac:dyDescent="0.25">
      <c r="P2312" s="87"/>
      <c r="Q2312" s="87"/>
      <c r="R2312" s="87"/>
    </row>
    <row r="2313" spans="16:18" x14ac:dyDescent="0.25">
      <c r="P2313" s="87"/>
      <c r="Q2313" s="87"/>
      <c r="R2313" s="87"/>
    </row>
    <row r="2314" spans="16:18" x14ac:dyDescent="0.25">
      <c r="P2314" s="87"/>
      <c r="Q2314" s="87"/>
      <c r="R2314" s="87"/>
    </row>
    <row r="2315" spans="16:18" x14ac:dyDescent="0.25">
      <c r="P2315" s="87"/>
      <c r="Q2315" s="87"/>
      <c r="R2315" s="87"/>
    </row>
    <row r="2316" spans="16:18" x14ac:dyDescent="0.25">
      <c r="P2316" s="87"/>
      <c r="Q2316" s="87"/>
      <c r="R2316" s="87"/>
    </row>
    <row r="2317" spans="16:18" x14ac:dyDescent="0.25">
      <c r="P2317" s="87"/>
      <c r="Q2317" s="87"/>
      <c r="R2317" s="87"/>
    </row>
    <row r="2318" spans="16:18" x14ac:dyDescent="0.25">
      <c r="P2318" s="87"/>
      <c r="Q2318" s="87"/>
      <c r="R2318" s="87"/>
    </row>
    <row r="2319" spans="16:18" x14ac:dyDescent="0.25">
      <c r="P2319" s="87"/>
      <c r="Q2319" s="87"/>
      <c r="R2319" s="87"/>
    </row>
    <row r="2320" spans="16:18" x14ac:dyDescent="0.25">
      <c r="P2320" s="87"/>
      <c r="Q2320" s="87"/>
      <c r="R2320" s="87"/>
    </row>
    <row r="2321" spans="16:18" x14ac:dyDescent="0.25">
      <c r="P2321" s="87"/>
      <c r="Q2321" s="87"/>
      <c r="R2321" s="87"/>
    </row>
    <row r="2322" spans="16:18" x14ac:dyDescent="0.25">
      <c r="P2322" s="87"/>
      <c r="Q2322" s="87"/>
      <c r="R2322" s="87"/>
    </row>
    <row r="2323" spans="16:18" x14ac:dyDescent="0.25">
      <c r="P2323" s="87"/>
      <c r="Q2323" s="87"/>
      <c r="R2323" s="87"/>
    </row>
    <row r="2324" spans="16:18" x14ac:dyDescent="0.25">
      <c r="P2324" s="87"/>
      <c r="Q2324" s="87"/>
      <c r="R2324" s="87"/>
    </row>
    <row r="2325" spans="16:18" x14ac:dyDescent="0.25">
      <c r="P2325" s="87"/>
      <c r="Q2325" s="87"/>
      <c r="R2325" s="87"/>
    </row>
    <row r="2326" spans="16:18" x14ac:dyDescent="0.25">
      <c r="P2326" s="87"/>
      <c r="Q2326" s="87"/>
      <c r="R2326" s="87"/>
    </row>
    <row r="2327" spans="16:18" x14ac:dyDescent="0.25">
      <c r="P2327" s="87"/>
      <c r="Q2327" s="87"/>
      <c r="R2327" s="87"/>
    </row>
    <row r="2328" spans="16:18" x14ac:dyDescent="0.25">
      <c r="P2328" s="87"/>
      <c r="Q2328" s="87"/>
      <c r="R2328" s="87"/>
    </row>
    <row r="2329" spans="16:18" x14ac:dyDescent="0.25">
      <c r="P2329" s="87"/>
      <c r="Q2329" s="87"/>
      <c r="R2329" s="87"/>
    </row>
    <row r="2330" spans="16:18" x14ac:dyDescent="0.25">
      <c r="P2330" s="87"/>
      <c r="Q2330" s="87"/>
      <c r="R2330" s="87"/>
    </row>
    <row r="2331" spans="16:18" x14ac:dyDescent="0.25">
      <c r="P2331" s="87"/>
      <c r="Q2331" s="87"/>
      <c r="R2331" s="87"/>
    </row>
    <row r="2332" spans="16:18" x14ac:dyDescent="0.25">
      <c r="P2332" s="87"/>
      <c r="Q2332" s="87"/>
      <c r="R2332" s="87"/>
    </row>
    <row r="2333" spans="16:18" x14ac:dyDescent="0.25">
      <c r="P2333" s="87"/>
      <c r="Q2333" s="87"/>
      <c r="R2333" s="87"/>
    </row>
    <row r="2334" spans="16:18" x14ac:dyDescent="0.25">
      <c r="P2334" s="87"/>
      <c r="Q2334" s="87"/>
      <c r="R2334" s="87"/>
    </row>
    <row r="2335" spans="16:18" x14ac:dyDescent="0.25">
      <c r="P2335" s="87"/>
      <c r="Q2335" s="87"/>
      <c r="R2335" s="87"/>
    </row>
    <row r="2336" spans="16:18" x14ac:dyDescent="0.25">
      <c r="P2336" s="87"/>
      <c r="Q2336" s="87"/>
      <c r="R2336" s="87"/>
    </row>
    <row r="2337" spans="16:18" x14ac:dyDescent="0.25">
      <c r="P2337" s="87"/>
      <c r="Q2337" s="87"/>
      <c r="R2337" s="87"/>
    </row>
    <row r="2338" spans="16:18" x14ac:dyDescent="0.25">
      <c r="P2338" s="87"/>
      <c r="Q2338" s="87"/>
      <c r="R2338" s="87"/>
    </row>
    <row r="2339" spans="16:18" x14ac:dyDescent="0.25">
      <c r="P2339" s="87"/>
      <c r="Q2339" s="87"/>
      <c r="R2339" s="87"/>
    </row>
    <row r="2340" spans="16:18" x14ac:dyDescent="0.25">
      <c r="P2340" s="87"/>
      <c r="Q2340" s="87"/>
      <c r="R2340" s="87"/>
    </row>
    <row r="2341" spans="16:18" x14ac:dyDescent="0.25">
      <c r="P2341" s="87"/>
      <c r="Q2341" s="87"/>
      <c r="R2341" s="87"/>
    </row>
    <row r="2342" spans="16:18" x14ac:dyDescent="0.25">
      <c r="P2342" s="87"/>
      <c r="Q2342" s="87"/>
      <c r="R2342" s="87"/>
    </row>
    <row r="2343" spans="16:18" x14ac:dyDescent="0.25">
      <c r="P2343" s="87"/>
      <c r="Q2343" s="87"/>
      <c r="R2343" s="87"/>
    </row>
    <row r="2344" spans="16:18" x14ac:dyDescent="0.25">
      <c r="P2344" s="87"/>
      <c r="Q2344" s="87"/>
      <c r="R2344" s="87"/>
    </row>
    <row r="2345" spans="16:18" x14ac:dyDescent="0.25">
      <c r="P2345" s="87"/>
      <c r="Q2345" s="87"/>
      <c r="R2345" s="87"/>
    </row>
    <row r="2346" spans="16:18" x14ac:dyDescent="0.25">
      <c r="P2346" s="87"/>
      <c r="Q2346" s="87"/>
      <c r="R2346" s="87"/>
    </row>
    <row r="2347" spans="16:18" x14ac:dyDescent="0.25">
      <c r="P2347" s="87"/>
      <c r="Q2347" s="87"/>
      <c r="R2347" s="87"/>
    </row>
    <row r="2348" spans="16:18" x14ac:dyDescent="0.25">
      <c r="P2348" s="87"/>
      <c r="Q2348" s="87"/>
      <c r="R2348" s="87"/>
    </row>
    <row r="2349" spans="16:18" x14ac:dyDescent="0.25">
      <c r="P2349" s="87"/>
      <c r="Q2349" s="87"/>
      <c r="R2349" s="87"/>
    </row>
    <row r="2350" spans="16:18" x14ac:dyDescent="0.25">
      <c r="P2350" s="87"/>
      <c r="Q2350" s="87"/>
      <c r="R2350" s="87"/>
    </row>
    <row r="2351" spans="16:18" x14ac:dyDescent="0.25">
      <c r="P2351" s="87"/>
      <c r="Q2351" s="87"/>
      <c r="R2351" s="87"/>
    </row>
    <row r="2352" spans="16:18" x14ac:dyDescent="0.25">
      <c r="P2352" s="87"/>
      <c r="Q2352" s="87"/>
      <c r="R2352" s="87"/>
    </row>
    <row r="2353" spans="16:18" x14ac:dyDescent="0.25">
      <c r="P2353" s="87"/>
      <c r="Q2353" s="87"/>
      <c r="R2353" s="87"/>
    </row>
    <row r="2354" spans="16:18" x14ac:dyDescent="0.25">
      <c r="P2354" s="87"/>
      <c r="Q2354" s="87"/>
      <c r="R2354" s="87"/>
    </row>
    <row r="2355" spans="16:18" x14ac:dyDescent="0.25">
      <c r="P2355" s="87"/>
      <c r="Q2355" s="87"/>
      <c r="R2355" s="87"/>
    </row>
    <row r="2356" spans="16:18" x14ac:dyDescent="0.25">
      <c r="P2356" s="87"/>
      <c r="Q2356" s="87"/>
      <c r="R2356" s="87"/>
    </row>
    <row r="2357" spans="16:18" x14ac:dyDescent="0.25">
      <c r="P2357" s="87"/>
      <c r="Q2357" s="87"/>
      <c r="R2357" s="87"/>
    </row>
    <row r="2358" spans="16:18" x14ac:dyDescent="0.25">
      <c r="P2358" s="87"/>
      <c r="Q2358" s="87"/>
      <c r="R2358" s="87"/>
    </row>
    <row r="2359" spans="16:18" x14ac:dyDescent="0.25">
      <c r="P2359" s="87"/>
      <c r="Q2359" s="87"/>
      <c r="R2359" s="87"/>
    </row>
    <row r="2360" spans="16:18" x14ac:dyDescent="0.25">
      <c r="P2360" s="87"/>
      <c r="Q2360" s="87"/>
      <c r="R2360" s="87"/>
    </row>
    <row r="2361" spans="16:18" x14ac:dyDescent="0.25">
      <c r="P2361" s="87"/>
      <c r="Q2361" s="87"/>
      <c r="R2361" s="87"/>
    </row>
    <row r="2362" spans="16:18" x14ac:dyDescent="0.25">
      <c r="P2362" s="87"/>
      <c r="Q2362" s="87"/>
      <c r="R2362" s="87"/>
    </row>
    <row r="2363" spans="16:18" x14ac:dyDescent="0.25">
      <c r="P2363" s="87"/>
      <c r="Q2363" s="87"/>
      <c r="R2363" s="87"/>
    </row>
    <row r="2364" spans="16:18" x14ac:dyDescent="0.25">
      <c r="P2364" s="87"/>
      <c r="Q2364" s="87"/>
      <c r="R2364" s="87"/>
    </row>
    <row r="2365" spans="16:18" x14ac:dyDescent="0.25">
      <c r="P2365" s="87"/>
      <c r="Q2365" s="87"/>
      <c r="R2365" s="87"/>
    </row>
    <row r="2366" spans="16:18" x14ac:dyDescent="0.25">
      <c r="P2366" s="87"/>
      <c r="Q2366" s="87"/>
      <c r="R2366" s="87"/>
    </row>
    <row r="2367" spans="16:18" x14ac:dyDescent="0.25">
      <c r="P2367" s="87"/>
      <c r="Q2367" s="87"/>
      <c r="R2367" s="87"/>
    </row>
    <row r="2368" spans="16:18" x14ac:dyDescent="0.25">
      <c r="P2368" s="87"/>
      <c r="Q2368" s="87"/>
      <c r="R2368" s="87"/>
    </row>
    <row r="2369" spans="16:18" x14ac:dyDescent="0.25">
      <c r="P2369" s="87"/>
      <c r="Q2369" s="87"/>
      <c r="R2369" s="87"/>
    </row>
    <row r="2370" spans="16:18" x14ac:dyDescent="0.25">
      <c r="P2370" s="87"/>
      <c r="Q2370" s="87"/>
      <c r="R2370" s="87"/>
    </row>
    <row r="2371" spans="16:18" x14ac:dyDescent="0.25">
      <c r="P2371" s="87"/>
      <c r="Q2371" s="87"/>
      <c r="R2371" s="87"/>
    </row>
    <row r="2372" spans="16:18" x14ac:dyDescent="0.25">
      <c r="P2372" s="87"/>
      <c r="Q2372" s="87"/>
      <c r="R2372" s="87"/>
    </row>
    <row r="2373" spans="16:18" x14ac:dyDescent="0.25">
      <c r="P2373" s="87"/>
      <c r="Q2373" s="87"/>
      <c r="R2373" s="87"/>
    </row>
    <row r="2374" spans="16:18" x14ac:dyDescent="0.25">
      <c r="P2374" s="87"/>
      <c r="Q2374" s="87"/>
      <c r="R2374" s="87"/>
    </row>
    <row r="2375" spans="16:18" x14ac:dyDescent="0.25">
      <c r="P2375" s="87"/>
      <c r="Q2375" s="87"/>
      <c r="R2375" s="87"/>
    </row>
    <row r="2376" spans="16:18" x14ac:dyDescent="0.25">
      <c r="P2376" s="87"/>
      <c r="Q2376" s="87"/>
      <c r="R2376" s="87"/>
    </row>
    <row r="2377" spans="16:18" x14ac:dyDescent="0.25">
      <c r="P2377" s="87"/>
      <c r="Q2377" s="87"/>
      <c r="R2377" s="87"/>
    </row>
    <row r="2378" spans="16:18" x14ac:dyDescent="0.25">
      <c r="P2378" s="87"/>
      <c r="Q2378" s="87"/>
      <c r="R2378" s="87"/>
    </row>
    <row r="2379" spans="16:18" x14ac:dyDescent="0.25">
      <c r="P2379" s="87"/>
      <c r="Q2379" s="87"/>
      <c r="R2379" s="87"/>
    </row>
    <row r="2380" spans="16:18" x14ac:dyDescent="0.25">
      <c r="P2380" s="87"/>
      <c r="Q2380" s="87"/>
      <c r="R2380" s="87"/>
    </row>
    <row r="2381" spans="16:18" x14ac:dyDescent="0.25">
      <c r="P2381" s="87"/>
      <c r="Q2381" s="87"/>
      <c r="R2381" s="87"/>
    </row>
    <row r="2382" spans="16:18" x14ac:dyDescent="0.25">
      <c r="P2382" s="87"/>
      <c r="Q2382" s="87"/>
      <c r="R2382" s="87"/>
    </row>
    <row r="2383" spans="16:18" x14ac:dyDescent="0.25">
      <c r="P2383" s="87"/>
      <c r="Q2383" s="87"/>
      <c r="R2383" s="87"/>
    </row>
    <row r="2384" spans="16:18" x14ac:dyDescent="0.25">
      <c r="P2384" s="87"/>
      <c r="Q2384" s="87"/>
      <c r="R2384" s="87"/>
    </row>
    <row r="2385" spans="16:18" x14ac:dyDescent="0.25">
      <c r="P2385" s="87"/>
      <c r="Q2385" s="87"/>
      <c r="R2385" s="87"/>
    </row>
    <row r="2386" spans="16:18" x14ac:dyDescent="0.25">
      <c r="P2386" s="87"/>
      <c r="Q2386" s="87"/>
      <c r="R2386" s="87"/>
    </row>
    <row r="2387" spans="16:18" x14ac:dyDescent="0.25">
      <c r="P2387" s="87"/>
      <c r="Q2387" s="87"/>
      <c r="R2387" s="87"/>
    </row>
    <row r="2388" spans="16:18" x14ac:dyDescent="0.25">
      <c r="P2388" s="87"/>
      <c r="Q2388" s="87"/>
      <c r="R2388" s="87"/>
    </row>
    <row r="2389" spans="16:18" x14ac:dyDescent="0.25">
      <c r="P2389" s="87"/>
      <c r="Q2389" s="87"/>
      <c r="R2389" s="87"/>
    </row>
    <row r="2390" spans="16:18" x14ac:dyDescent="0.25">
      <c r="P2390" s="87"/>
      <c r="Q2390" s="87"/>
      <c r="R2390" s="87"/>
    </row>
    <row r="2391" spans="16:18" x14ac:dyDescent="0.25">
      <c r="P2391" s="87"/>
      <c r="Q2391" s="87"/>
      <c r="R2391" s="87"/>
    </row>
    <row r="2392" spans="16:18" x14ac:dyDescent="0.25">
      <c r="P2392" s="87"/>
      <c r="Q2392" s="87"/>
      <c r="R2392" s="87"/>
    </row>
    <row r="2393" spans="16:18" x14ac:dyDescent="0.25">
      <c r="P2393" s="87"/>
      <c r="Q2393" s="87"/>
      <c r="R2393" s="87"/>
    </row>
    <row r="2394" spans="16:18" x14ac:dyDescent="0.25">
      <c r="P2394" s="87"/>
      <c r="Q2394" s="87"/>
      <c r="R2394" s="87"/>
    </row>
    <row r="2395" spans="16:18" x14ac:dyDescent="0.25">
      <c r="P2395" s="87"/>
      <c r="Q2395" s="87"/>
      <c r="R2395" s="87"/>
    </row>
    <row r="2396" spans="16:18" x14ac:dyDescent="0.25">
      <c r="P2396" s="87"/>
      <c r="Q2396" s="87"/>
      <c r="R2396" s="87"/>
    </row>
    <row r="2397" spans="16:18" x14ac:dyDescent="0.25">
      <c r="P2397" s="87"/>
      <c r="Q2397" s="87"/>
      <c r="R2397" s="87"/>
    </row>
    <row r="2398" spans="16:18" x14ac:dyDescent="0.25">
      <c r="P2398" s="87"/>
      <c r="Q2398" s="87"/>
      <c r="R2398" s="87"/>
    </row>
    <row r="2399" spans="16:18" x14ac:dyDescent="0.25">
      <c r="P2399" s="87"/>
      <c r="Q2399" s="87"/>
      <c r="R2399" s="87"/>
    </row>
    <row r="2400" spans="16:18" x14ac:dyDescent="0.25">
      <c r="P2400" s="87"/>
      <c r="Q2400" s="87"/>
      <c r="R2400" s="87"/>
    </row>
    <row r="2401" spans="16:18" x14ac:dyDescent="0.25">
      <c r="P2401" s="87"/>
      <c r="Q2401" s="87"/>
      <c r="R2401" s="87"/>
    </row>
    <row r="2402" spans="16:18" x14ac:dyDescent="0.25">
      <c r="P2402" s="87"/>
      <c r="Q2402" s="87"/>
      <c r="R2402" s="87"/>
    </row>
    <row r="2403" spans="16:18" x14ac:dyDescent="0.25">
      <c r="P2403" s="87"/>
      <c r="Q2403" s="87"/>
      <c r="R2403" s="87"/>
    </row>
    <row r="2404" spans="16:18" x14ac:dyDescent="0.25">
      <c r="P2404" s="87"/>
      <c r="Q2404" s="87"/>
      <c r="R2404" s="87"/>
    </row>
    <row r="2405" spans="16:18" x14ac:dyDescent="0.25">
      <c r="P2405" s="87"/>
      <c r="Q2405" s="87"/>
      <c r="R2405" s="87"/>
    </row>
    <row r="2406" spans="16:18" x14ac:dyDescent="0.25">
      <c r="P2406" s="87"/>
      <c r="Q2406" s="87"/>
      <c r="R2406" s="87"/>
    </row>
    <row r="2407" spans="16:18" x14ac:dyDescent="0.25">
      <c r="P2407" s="87"/>
      <c r="Q2407" s="87"/>
      <c r="R2407" s="87"/>
    </row>
    <row r="2408" spans="16:18" x14ac:dyDescent="0.25">
      <c r="P2408" s="87"/>
      <c r="Q2408" s="87"/>
      <c r="R2408" s="87"/>
    </row>
    <row r="2409" spans="16:18" x14ac:dyDescent="0.25">
      <c r="P2409" s="87"/>
      <c r="Q2409" s="87"/>
      <c r="R2409" s="87"/>
    </row>
    <row r="2410" spans="16:18" x14ac:dyDescent="0.25">
      <c r="P2410" s="87"/>
      <c r="Q2410" s="87"/>
      <c r="R2410" s="87"/>
    </row>
    <row r="2411" spans="16:18" x14ac:dyDescent="0.25">
      <c r="P2411" s="87"/>
      <c r="Q2411" s="87"/>
      <c r="R2411" s="87"/>
    </row>
    <row r="2412" spans="16:18" x14ac:dyDescent="0.25">
      <c r="P2412" s="87"/>
      <c r="Q2412" s="87"/>
      <c r="R2412" s="87"/>
    </row>
    <row r="2413" spans="16:18" x14ac:dyDescent="0.25">
      <c r="P2413" s="87"/>
      <c r="Q2413" s="87"/>
      <c r="R2413" s="87"/>
    </row>
    <row r="2414" spans="16:18" x14ac:dyDescent="0.25">
      <c r="P2414" s="87"/>
      <c r="Q2414" s="87"/>
      <c r="R2414" s="87"/>
    </row>
    <row r="2415" spans="16:18" x14ac:dyDescent="0.25">
      <c r="P2415" s="87"/>
      <c r="Q2415" s="87"/>
      <c r="R2415" s="87"/>
    </row>
    <row r="2416" spans="16:18" x14ac:dyDescent="0.25">
      <c r="P2416" s="87"/>
      <c r="Q2416" s="87"/>
      <c r="R2416" s="87"/>
    </row>
    <row r="2417" spans="16:18" x14ac:dyDescent="0.25">
      <c r="P2417" s="87"/>
      <c r="Q2417" s="87"/>
      <c r="R2417" s="87"/>
    </row>
    <row r="2418" spans="16:18" x14ac:dyDescent="0.25">
      <c r="P2418" s="87"/>
      <c r="Q2418" s="87"/>
      <c r="R2418" s="87"/>
    </row>
    <row r="2419" spans="16:18" x14ac:dyDescent="0.25">
      <c r="P2419" s="87"/>
      <c r="Q2419" s="87"/>
      <c r="R2419" s="87"/>
    </row>
    <row r="2420" spans="16:18" x14ac:dyDescent="0.25">
      <c r="P2420" s="87"/>
      <c r="Q2420" s="87"/>
      <c r="R2420" s="87"/>
    </row>
    <row r="2421" spans="16:18" x14ac:dyDescent="0.25">
      <c r="P2421" s="87"/>
      <c r="Q2421" s="87"/>
      <c r="R2421" s="87"/>
    </row>
    <row r="2422" spans="16:18" x14ac:dyDescent="0.25">
      <c r="P2422" s="87"/>
      <c r="Q2422" s="87"/>
      <c r="R2422" s="87"/>
    </row>
    <row r="2423" spans="16:18" x14ac:dyDescent="0.25">
      <c r="P2423" s="87"/>
      <c r="Q2423" s="87"/>
      <c r="R2423" s="87"/>
    </row>
    <row r="2424" spans="16:18" x14ac:dyDescent="0.25">
      <c r="P2424" s="87"/>
      <c r="Q2424" s="87"/>
      <c r="R2424" s="87"/>
    </row>
    <row r="2425" spans="16:18" x14ac:dyDescent="0.25">
      <c r="P2425" s="87"/>
      <c r="Q2425" s="87"/>
      <c r="R2425" s="87"/>
    </row>
    <row r="2426" spans="16:18" x14ac:dyDescent="0.25">
      <c r="P2426" s="87"/>
      <c r="Q2426" s="87"/>
      <c r="R2426" s="87"/>
    </row>
    <row r="2427" spans="16:18" x14ac:dyDescent="0.25">
      <c r="P2427" s="87"/>
      <c r="Q2427" s="87"/>
      <c r="R2427" s="87"/>
    </row>
    <row r="2428" spans="16:18" x14ac:dyDescent="0.25">
      <c r="P2428" s="87"/>
      <c r="Q2428" s="87"/>
      <c r="R2428" s="87"/>
    </row>
    <row r="2429" spans="16:18" x14ac:dyDescent="0.25">
      <c r="P2429" s="87"/>
      <c r="Q2429" s="87"/>
      <c r="R2429" s="87"/>
    </row>
    <row r="2430" spans="16:18" x14ac:dyDescent="0.25">
      <c r="P2430" s="87"/>
      <c r="Q2430" s="87"/>
      <c r="R2430" s="87"/>
    </row>
    <row r="2431" spans="16:18" x14ac:dyDescent="0.25">
      <c r="P2431" s="87"/>
      <c r="Q2431" s="87"/>
      <c r="R2431" s="87"/>
    </row>
    <row r="2432" spans="16:18" x14ac:dyDescent="0.25">
      <c r="P2432" s="87"/>
      <c r="Q2432" s="87"/>
      <c r="R2432" s="87"/>
    </row>
    <row r="2433" spans="16:18" x14ac:dyDescent="0.25">
      <c r="P2433" s="87"/>
      <c r="Q2433" s="87"/>
      <c r="R2433" s="87"/>
    </row>
    <row r="2434" spans="16:18" x14ac:dyDescent="0.25">
      <c r="P2434" s="87"/>
      <c r="Q2434" s="87"/>
      <c r="R2434" s="87"/>
    </row>
    <row r="2435" spans="16:18" x14ac:dyDescent="0.25">
      <c r="P2435" s="87"/>
      <c r="Q2435" s="87"/>
      <c r="R2435" s="87"/>
    </row>
    <row r="2436" spans="16:18" x14ac:dyDescent="0.25">
      <c r="P2436" s="87"/>
      <c r="Q2436" s="87"/>
      <c r="R2436" s="87"/>
    </row>
    <row r="2437" spans="16:18" x14ac:dyDescent="0.25">
      <c r="P2437" s="87"/>
      <c r="Q2437" s="87"/>
      <c r="R2437" s="87"/>
    </row>
    <row r="2438" spans="16:18" x14ac:dyDescent="0.25">
      <c r="P2438" s="87"/>
      <c r="Q2438" s="87"/>
      <c r="R2438" s="87"/>
    </row>
    <row r="2439" spans="16:18" x14ac:dyDescent="0.25">
      <c r="P2439" s="87"/>
      <c r="Q2439" s="87"/>
      <c r="R2439" s="87"/>
    </row>
    <row r="2440" spans="16:18" x14ac:dyDescent="0.25">
      <c r="P2440" s="87"/>
      <c r="Q2440" s="87"/>
      <c r="R2440" s="87"/>
    </row>
    <row r="2441" spans="16:18" x14ac:dyDescent="0.25">
      <c r="P2441" s="87"/>
      <c r="Q2441" s="87"/>
      <c r="R2441" s="87"/>
    </row>
    <row r="2442" spans="16:18" x14ac:dyDescent="0.25">
      <c r="P2442" s="87"/>
      <c r="Q2442" s="87"/>
      <c r="R2442" s="87"/>
    </row>
    <row r="2443" spans="16:18" x14ac:dyDescent="0.25">
      <c r="P2443" s="87"/>
      <c r="Q2443" s="87"/>
      <c r="R2443" s="87"/>
    </row>
    <row r="2444" spans="16:18" x14ac:dyDescent="0.25">
      <c r="P2444" s="87"/>
      <c r="Q2444" s="87"/>
      <c r="R2444" s="87"/>
    </row>
    <row r="2445" spans="16:18" x14ac:dyDescent="0.25">
      <c r="P2445" s="87"/>
      <c r="Q2445" s="87"/>
      <c r="R2445" s="87"/>
    </row>
    <row r="2446" spans="16:18" x14ac:dyDescent="0.25">
      <c r="P2446" s="87"/>
      <c r="Q2446" s="87"/>
      <c r="R2446" s="87"/>
    </row>
    <row r="2447" spans="16:18" x14ac:dyDescent="0.25">
      <c r="P2447" s="87"/>
      <c r="Q2447" s="87"/>
      <c r="R2447" s="87"/>
    </row>
    <row r="2448" spans="16:18" x14ac:dyDescent="0.25">
      <c r="P2448" s="87"/>
      <c r="Q2448" s="87"/>
      <c r="R2448" s="87"/>
    </row>
    <row r="2449" spans="16:18" x14ac:dyDescent="0.25">
      <c r="P2449" s="87"/>
      <c r="Q2449" s="87"/>
      <c r="R2449" s="87"/>
    </row>
    <row r="2450" spans="16:18" x14ac:dyDescent="0.25">
      <c r="P2450" s="87"/>
      <c r="Q2450" s="87"/>
      <c r="R2450" s="87"/>
    </row>
    <row r="2451" spans="16:18" x14ac:dyDescent="0.25">
      <c r="P2451" s="87"/>
      <c r="Q2451" s="87"/>
      <c r="R2451" s="87"/>
    </row>
    <row r="2452" spans="16:18" x14ac:dyDescent="0.25">
      <c r="P2452" s="87"/>
      <c r="Q2452" s="87"/>
      <c r="R2452" s="87"/>
    </row>
    <row r="2453" spans="16:18" x14ac:dyDescent="0.25">
      <c r="P2453" s="87"/>
      <c r="Q2453" s="87"/>
      <c r="R2453" s="87"/>
    </row>
    <row r="2454" spans="16:18" x14ac:dyDescent="0.25">
      <c r="P2454" s="87"/>
      <c r="Q2454" s="87"/>
      <c r="R2454" s="87"/>
    </row>
    <row r="2455" spans="16:18" x14ac:dyDescent="0.25">
      <c r="P2455" s="87"/>
      <c r="Q2455" s="87"/>
      <c r="R2455" s="87"/>
    </row>
    <row r="2456" spans="16:18" x14ac:dyDescent="0.25">
      <c r="P2456" s="87"/>
      <c r="Q2456" s="87"/>
      <c r="R2456" s="87"/>
    </row>
    <row r="2457" spans="16:18" x14ac:dyDescent="0.25">
      <c r="P2457" s="87"/>
      <c r="Q2457" s="87"/>
      <c r="R2457" s="87"/>
    </row>
    <row r="2458" spans="16:18" x14ac:dyDescent="0.25">
      <c r="P2458" s="87"/>
      <c r="Q2458" s="87"/>
      <c r="R2458" s="87"/>
    </row>
    <row r="2459" spans="16:18" x14ac:dyDescent="0.25">
      <c r="P2459" s="87"/>
      <c r="Q2459" s="87"/>
      <c r="R2459" s="87"/>
    </row>
    <row r="2460" spans="16:18" x14ac:dyDescent="0.25">
      <c r="P2460" s="87"/>
      <c r="Q2460" s="87"/>
      <c r="R2460" s="87"/>
    </row>
    <row r="2461" spans="16:18" x14ac:dyDescent="0.25">
      <c r="P2461" s="87"/>
      <c r="Q2461" s="87"/>
      <c r="R2461" s="87"/>
    </row>
    <row r="2462" spans="16:18" x14ac:dyDescent="0.25">
      <c r="P2462" s="87"/>
      <c r="Q2462" s="87"/>
      <c r="R2462" s="87"/>
    </row>
    <row r="2463" spans="16:18" x14ac:dyDescent="0.25">
      <c r="P2463" s="87"/>
      <c r="Q2463" s="87"/>
      <c r="R2463" s="87"/>
    </row>
    <row r="2464" spans="16:18" x14ac:dyDescent="0.25">
      <c r="P2464" s="87"/>
      <c r="Q2464" s="87"/>
      <c r="R2464" s="87"/>
    </row>
    <row r="2465" spans="16:18" x14ac:dyDescent="0.25">
      <c r="P2465" s="87"/>
      <c r="Q2465" s="87"/>
      <c r="R2465" s="87"/>
    </row>
    <row r="2466" spans="16:18" x14ac:dyDescent="0.25">
      <c r="P2466" s="87"/>
      <c r="Q2466" s="87"/>
      <c r="R2466" s="87"/>
    </row>
    <row r="2467" spans="16:18" x14ac:dyDescent="0.25">
      <c r="P2467" s="87"/>
      <c r="Q2467" s="87"/>
      <c r="R2467" s="87"/>
    </row>
    <row r="2468" spans="16:18" x14ac:dyDescent="0.25">
      <c r="P2468" s="87"/>
      <c r="Q2468" s="87"/>
      <c r="R2468" s="87"/>
    </row>
    <row r="2469" spans="16:18" x14ac:dyDescent="0.25">
      <c r="P2469" s="87"/>
      <c r="Q2469" s="87"/>
      <c r="R2469" s="87"/>
    </row>
    <row r="2470" spans="16:18" x14ac:dyDescent="0.25">
      <c r="P2470" s="87"/>
      <c r="Q2470" s="87"/>
      <c r="R2470" s="87"/>
    </row>
    <row r="2471" spans="16:18" x14ac:dyDescent="0.25">
      <c r="P2471" s="87"/>
      <c r="Q2471" s="87"/>
      <c r="R2471" s="87"/>
    </row>
    <row r="2472" spans="16:18" x14ac:dyDescent="0.25">
      <c r="P2472" s="87"/>
      <c r="Q2472" s="87"/>
      <c r="R2472" s="87"/>
    </row>
    <row r="2473" spans="16:18" x14ac:dyDescent="0.25">
      <c r="P2473" s="87"/>
      <c r="Q2473" s="87"/>
      <c r="R2473" s="87"/>
    </row>
    <row r="2474" spans="16:18" x14ac:dyDescent="0.25">
      <c r="P2474" s="87"/>
      <c r="Q2474" s="87"/>
      <c r="R2474" s="87"/>
    </row>
    <row r="2475" spans="16:18" x14ac:dyDescent="0.25">
      <c r="P2475" s="87"/>
      <c r="Q2475" s="87"/>
      <c r="R2475" s="87"/>
    </row>
    <row r="2476" spans="16:18" x14ac:dyDescent="0.25">
      <c r="P2476" s="87"/>
      <c r="Q2476" s="87"/>
      <c r="R2476" s="87"/>
    </row>
    <row r="2477" spans="16:18" x14ac:dyDescent="0.25">
      <c r="P2477" s="87"/>
      <c r="Q2477" s="87"/>
      <c r="R2477" s="87"/>
    </row>
    <row r="2478" spans="16:18" x14ac:dyDescent="0.25">
      <c r="P2478" s="87"/>
      <c r="Q2478" s="87"/>
      <c r="R2478" s="87"/>
    </row>
    <row r="2479" spans="16:18" x14ac:dyDescent="0.25">
      <c r="P2479" s="87"/>
      <c r="Q2479" s="87"/>
      <c r="R2479" s="87"/>
    </row>
    <row r="2480" spans="16:18" x14ac:dyDescent="0.25">
      <c r="P2480" s="87"/>
      <c r="Q2480" s="87"/>
      <c r="R2480" s="87"/>
    </row>
    <row r="2481" spans="16:18" x14ac:dyDescent="0.25">
      <c r="P2481" s="87"/>
      <c r="Q2481" s="87"/>
      <c r="R2481" s="87"/>
    </row>
    <row r="2482" spans="16:18" x14ac:dyDescent="0.25">
      <c r="P2482" s="87"/>
      <c r="Q2482" s="87"/>
      <c r="R2482" s="87"/>
    </row>
    <row r="2483" spans="16:18" x14ac:dyDescent="0.25">
      <c r="P2483" s="87"/>
      <c r="Q2483" s="87"/>
      <c r="R2483" s="87"/>
    </row>
    <row r="2484" spans="16:18" x14ac:dyDescent="0.25">
      <c r="P2484" s="87"/>
      <c r="Q2484" s="87"/>
      <c r="R2484" s="87"/>
    </row>
    <row r="2485" spans="16:18" x14ac:dyDescent="0.25">
      <c r="P2485" s="87"/>
      <c r="Q2485" s="87"/>
      <c r="R2485" s="87"/>
    </row>
    <row r="2486" spans="16:18" x14ac:dyDescent="0.25">
      <c r="P2486" s="87"/>
      <c r="Q2486" s="87"/>
      <c r="R2486" s="87"/>
    </row>
    <row r="2487" spans="16:18" x14ac:dyDescent="0.25">
      <c r="P2487" s="87"/>
      <c r="Q2487" s="87"/>
      <c r="R2487" s="87"/>
    </row>
    <row r="2488" spans="16:18" x14ac:dyDescent="0.25">
      <c r="P2488" s="87"/>
      <c r="Q2488" s="87"/>
      <c r="R2488" s="87"/>
    </row>
    <row r="2489" spans="16:18" x14ac:dyDescent="0.25">
      <c r="P2489" s="87"/>
      <c r="Q2489" s="87"/>
      <c r="R2489" s="87"/>
    </row>
    <row r="2490" spans="16:18" x14ac:dyDescent="0.25">
      <c r="P2490" s="87"/>
      <c r="Q2490" s="87"/>
      <c r="R2490" s="87"/>
    </row>
    <row r="2491" spans="16:18" x14ac:dyDescent="0.25">
      <c r="P2491" s="87"/>
      <c r="Q2491" s="87"/>
      <c r="R2491" s="87"/>
    </row>
    <row r="2492" spans="16:18" x14ac:dyDescent="0.25">
      <c r="P2492" s="87"/>
      <c r="Q2492" s="87"/>
      <c r="R2492" s="87"/>
    </row>
    <row r="2493" spans="16:18" x14ac:dyDescent="0.25">
      <c r="P2493" s="87"/>
      <c r="Q2493" s="87"/>
      <c r="R2493" s="87"/>
    </row>
    <row r="2494" spans="16:18" x14ac:dyDescent="0.25">
      <c r="P2494" s="87"/>
      <c r="Q2494" s="87"/>
      <c r="R2494" s="87"/>
    </row>
    <row r="2495" spans="16:18" x14ac:dyDescent="0.25">
      <c r="P2495" s="87"/>
      <c r="Q2495" s="87"/>
      <c r="R2495" s="87"/>
    </row>
    <row r="2496" spans="16:18" x14ac:dyDescent="0.25">
      <c r="P2496" s="87"/>
      <c r="Q2496" s="87"/>
      <c r="R2496" s="87"/>
    </row>
    <row r="2497" spans="16:18" x14ac:dyDescent="0.25">
      <c r="P2497" s="87"/>
      <c r="Q2497" s="87"/>
      <c r="R2497" s="87"/>
    </row>
    <row r="2498" spans="16:18" x14ac:dyDescent="0.25">
      <c r="P2498" s="87"/>
      <c r="Q2498" s="87"/>
      <c r="R2498" s="87"/>
    </row>
    <row r="2499" spans="16:18" x14ac:dyDescent="0.25">
      <c r="P2499" s="87"/>
      <c r="Q2499" s="87"/>
      <c r="R2499" s="87"/>
    </row>
    <row r="2500" spans="16:18" x14ac:dyDescent="0.25">
      <c r="P2500" s="87"/>
      <c r="Q2500" s="87"/>
      <c r="R2500" s="87"/>
    </row>
    <row r="2501" spans="16:18" x14ac:dyDescent="0.25">
      <c r="P2501" s="87"/>
      <c r="Q2501" s="87"/>
      <c r="R2501" s="87"/>
    </row>
    <row r="2502" spans="16:18" x14ac:dyDescent="0.25">
      <c r="P2502" s="87"/>
      <c r="Q2502" s="87"/>
      <c r="R2502" s="87"/>
    </row>
    <row r="2503" spans="16:18" x14ac:dyDescent="0.25">
      <c r="P2503" s="87"/>
      <c r="Q2503" s="87"/>
      <c r="R2503" s="87"/>
    </row>
    <row r="2504" spans="16:18" x14ac:dyDescent="0.25">
      <c r="P2504" s="87"/>
      <c r="Q2504" s="87"/>
      <c r="R2504" s="87"/>
    </row>
    <row r="2505" spans="16:18" x14ac:dyDescent="0.25">
      <c r="P2505" s="87"/>
      <c r="Q2505" s="87"/>
      <c r="R2505" s="87"/>
    </row>
    <row r="2506" spans="16:18" x14ac:dyDescent="0.25">
      <c r="P2506" s="87"/>
      <c r="Q2506" s="87"/>
      <c r="R2506" s="87"/>
    </row>
    <row r="2507" spans="16:18" x14ac:dyDescent="0.25">
      <c r="P2507" s="87"/>
      <c r="Q2507" s="87"/>
      <c r="R2507" s="87"/>
    </row>
    <row r="2508" spans="16:18" x14ac:dyDescent="0.25">
      <c r="P2508" s="87"/>
      <c r="Q2508" s="87"/>
      <c r="R2508" s="87"/>
    </row>
    <row r="2509" spans="16:18" x14ac:dyDescent="0.25">
      <c r="P2509" s="87"/>
      <c r="Q2509" s="87"/>
      <c r="R2509" s="87"/>
    </row>
    <row r="2510" spans="16:18" x14ac:dyDescent="0.25">
      <c r="P2510" s="87"/>
      <c r="Q2510" s="87"/>
      <c r="R2510" s="87"/>
    </row>
    <row r="2511" spans="16:18" x14ac:dyDescent="0.25">
      <c r="P2511" s="87"/>
      <c r="Q2511" s="87"/>
      <c r="R2511" s="87"/>
    </row>
    <row r="2512" spans="16:18" x14ac:dyDescent="0.25">
      <c r="P2512" s="87"/>
      <c r="Q2512" s="87"/>
      <c r="R2512" s="87"/>
    </row>
    <row r="2513" spans="16:18" x14ac:dyDescent="0.25">
      <c r="P2513" s="87"/>
      <c r="Q2513" s="87"/>
      <c r="R2513" s="87"/>
    </row>
    <row r="2514" spans="16:18" x14ac:dyDescent="0.25">
      <c r="P2514" s="87"/>
      <c r="Q2514" s="87"/>
      <c r="R2514" s="87"/>
    </row>
    <row r="2515" spans="16:18" x14ac:dyDescent="0.25">
      <c r="P2515" s="87"/>
      <c r="Q2515" s="87"/>
      <c r="R2515" s="87"/>
    </row>
    <row r="2516" spans="16:18" x14ac:dyDescent="0.25">
      <c r="P2516" s="87"/>
      <c r="Q2516" s="87"/>
      <c r="R2516" s="87"/>
    </row>
    <row r="2517" spans="16:18" x14ac:dyDescent="0.25">
      <c r="P2517" s="87"/>
      <c r="Q2517" s="87"/>
      <c r="R2517" s="87"/>
    </row>
    <row r="2518" spans="16:18" x14ac:dyDescent="0.25">
      <c r="P2518" s="87"/>
      <c r="Q2518" s="87"/>
      <c r="R2518" s="87"/>
    </row>
    <row r="2519" spans="16:18" x14ac:dyDescent="0.25">
      <c r="P2519" s="87"/>
      <c r="Q2519" s="87"/>
      <c r="R2519" s="87"/>
    </row>
    <row r="2520" spans="16:18" x14ac:dyDescent="0.25">
      <c r="P2520" s="87"/>
      <c r="Q2520" s="87"/>
      <c r="R2520" s="87"/>
    </row>
    <row r="2521" spans="16:18" x14ac:dyDescent="0.25">
      <c r="P2521" s="87"/>
      <c r="Q2521" s="87"/>
      <c r="R2521" s="87"/>
    </row>
    <row r="2522" spans="16:18" x14ac:dyDescent="0.25">
      <c r="P2522" s="87"/>
      <c r="Q2522" s="87"/>
      <c r="R2522" s="87"/>
    </row>
    <row r="2523" spans="16:18" x14ac:dyDescent="0.25">
      <c r="P2523" s="87"/>
      <c r="Q2523" s="87"/>
      <c r="R2523" s="87"/>
    </row>
    <row r="2524" spans="16:18" x14ac:dyDescent="0.25">
      <c r="P2524" s="87"/>
      <c r="Q2524" s="87"/>
      <c r="R2524" s="87"/>
    </row>
    <row r="2525" spans="16:18" x14ac:dyDescent="0.25">
      <c r="P2525" s="87"/>
      <c r="Q2525" s="87"/>
      <c r="R2525" s="87"/>
    </row>
    <row r="2526" spans="16:18" x14ac:dyDescent="0.25">
      <c r="P2526" s="87"/>
      <c r="Q2526" s="87"/>
      <c r="R2526" s="87"/>
    </row>
    <row r="2527" spans="16:18" x14ac:dyDescent="0.25">
      <c r="P2527" s="87"/>
      <c r="Q2527" s="87"/>
      <c r="R2527" s="87"/>
    </row>
    <row r="2528" spans="16:18" x14ac:dyDescent="0.25">
      <c r="P2528" s="87"/>
      <c r="Q2528" s="87"/>
      <c r="R2528" s="87"/>
    </row>
    <row r="2529" spans="16:18" x14ac:dyDescent="0.25">
      <c r="P2529" s="87"/>
      <c r="Q2529" s="87"/>
      <c r="R2529" s="87"/>
    </row>
    <row r="2530" spans="16:18" x14ac:dyDescent="0.25">
      <c r="P2530" s="87"/>
      <c r="Q2530" s="87"/>
      <c r="R2530" s="87"/>
    </row>
    <row r="2531" spans="16:18" x14ac:dyDescent="0.25">
      <c r="P2531" s="87"/>
      <c r="Q2531" s="87"/>
      <c r="R2531" s="87"/>
    </row>
    <row r="2532" spans="16:18" x14ac:dyDescent="0.25">
      <c r="P2532" s="87"/>
      <c r="Q2532" s="87"/>
      <c r="R2532" s="87"/>
    </row>
    <row r="2533" spans="16:18" x14ac:dyDescent="0.25">
      <c r="P2533" s="87"/>
      <c r="Q2533" s="87"/>
      <c r="R2533" s="87"/>
    </row>
    <row r="2534" spans="16:18" x14ac:dyDescent="0.25">
      <c r="P2534" s="87"/>
      <c r="Q2534" s="87"/>
      <c r="R2534" s="87"/>
    </row>
    <row r="2535" spans="16:18" x14ac:dyDescent="0.25">
      <c r="P2535" s="87"/>
      <c r="Q2535" s="87"/>
      <c r="R2535" s="87"/>
    </row>
    <row r="2536" spans="16:18" x14ac:dyDescent="0.25">
      <c r="P2536" s="87"/>
      <c r="Q2536" s="87"/>
      <c r="R2536" s="87"/>
    </row>
    <row r="2537" spans="16:18" x14ac:dyDescent="0.25">
      <c r="P2537" s="87"/>
      <c r="Q2537" s="87"/>
      <c r="R2537" s="87"/>
    </row>
    <row r="2538" spans="16:18" x14ac:dyDescent="0.25">
      <c r="P2538" s="87"/>
      <c r="Q2538" s="87"/>
      <c r="R2538" s="87"/>
    </row>
    <row r="2539" spans="16:18" x14ac:dyDescent="0.25">
      <c r="P2539" s="87"/>
      <c r="Q2539" s="87"/>
      <c r="R2539" s="87"/>
    </row>
    <row r="2540" spans="16:18" x14ac:dyDescent="0.25">
      <c r="P2540" s="87"/>
      <c r="Q2540" s="87"/>
      <c r="R2540" s="87"/>
    </row>
    <row r="2541" spans="16:18" x14ac:dyDescent="0.25">
      <c r="P2541" s="87"/>
      <c r="Q2541" s="87"/>
      <c r="R2541" s="87"/>
    </row>
    <row r="2542" spans="16:18" x14ac:dyDescent="0.25">
      <c r="P2542" s="87"/>
      <c r="Q2542" s="87"/>
      <c r="R2542" s="87"/>
    </row>
    <row r="2543" spans="16:18" x14ac:dyDescent="0.25">
      <c r="P2543" s="87"/>
      <c r="Q2543" s="87"/>
      <c r="R2543" s="87"/>
    </row>
    <row r="2544" spans="16:18" x14ac:dyDescent="0.25">
      <c r="P2544" s="87"/>
      <c r="Q2544" s="87"/>
      <c r="R2544" s="87"/>
    </row>
    <row r="2545" spans="16:18" x14ac:dyDescent="0.25">
      <c r="P2545" s="87"/>
      <c r="Q2545" s="87"/>
      <c r="R2545" s="87"/>
    </row>
    <row r="2546" spans="16:18" x14ac:dyDescent="0.25">
      <c r="P2546" s="87"/>
      <c r="Q2546" s="87"/>
      <c r="R2546" s="87"/>
    </row>
    <row r="2547" spans="16:18" x14ac:dyDescent="0.25">
      <c r="P2547" s="87"/>
      <c r="Q2547" s="87"/>
      <c r="R2547" s="87"/>
    </row>
    <row r="2548" spans="16:18" x14ac:dyDescent="0.25">
      <c r="P2548" s="87"/>
      <c r="Q2548" s="87"/>
      <c r="R2548" s="87"/>
    </row>
    <row r="2549" spans="16:18" x14ac:dyDescent="0.25">
      <c r="P2549" s="87"/>
      <c r="Q2549" s="87"/>
      <c r="R2549" s="87"/>
    </row>
    <row r="2550" spans="16:18" x14ac:dyDescent="0.25">
      <c r="P2550" s="87"/>
      <c r="Q2550" s="87"/>
      <c r="R2550" s="87"/>
    </row>
    <row r="2551" spans="16:18" x14ac:dyDescent="0.25">
      <c r="P2551" s="87"/>
      <c r="Q2551" s="87"/>
      <c r="R2551" s="87"/>
    </row>
    <row r="2552" spans="16:18" x14ac:dyDescent="0.25">
      <c r="P2552" s="87"/>
      <c r="Q2552" s="87"/>
      <c r="R2552" s="87"/>
    </row>
    <row r="2553" spans="16:18" x14ac:dyDescent="0.25">
      <c r="P2553" s="87"/>
      <c r="Q2553" s="87"/>
      <c r="R2553" s="87"/>
    </row>
    <row r="2554" spans="16:18" x14ac:dyDescent="0.25">
      <c r="P2554" s="87"/>
      <c r="Q2554" s="87"/>
      <c r="R2554" s="87"/>
    </row>
    <row r="2555" spans="16:18" x14ac:dyDescent="0.25">
      <c r="P2555" s="87"/>
      <c r="Q2555" s="87"/>
      <c r="R2555" s="87"/>
    </row>
    <row r="2556" spans="16:18" x14ac:dyDescent="0.25">
      <c r="P2556" s="87"/>
      <c r="Q2556" s="87"/>
      <c r="R2556" s="87"/>
    </row>
    <row r="2557" spans="16:18" x14ac:dyDescent="0.25">
      <c r="P2557" s="87"/>
      <c r="Q2557" s="87"/>
      <c r="R2557" s="87"/>
    </row>
    <row r="2558" spans="16:18" x14ac:dyDescent="0.25">
      <c r="P2558" s="87"/>
      <c r="Q2558" s="87"/>
      <c r="R2558" s="87"/>
    </row>
    <row r="2559" spans="16:18" x14ac:dyDescent="0.25">
      <c r="P2559" s="87"/>
      <c r="Q2559" s="87"/>
      <c r="R2559" s="87"/>
    </row>
    <row r="2560" spans="16:18" x14ac:dyDescent="0.25">
      <c r="P2560" s="87"/>
      <c r="Q2560" s="87"/>
      <c r="R2560" s="87"/>
    </row>
    <row r="2561" spans="16:18" x14ac:dyDescent="0.25">
      <c r="P2561" s="87"/>
      <c r="Q2561" s="87"/>
      <c r="R2561" s="87"/>
    </row>
    <row r="2562" spans="16:18" x14ac:dyDescent="0.25">
      <c r="P2562" s="87"/>
      <c r="Q2562" s="87"/>
      <c r="R2562" s="87"/>
    </row>
    <row r="2563" spans="16:18" x14ac:dyDescent="0.25">
      <c r="P2563" s="87"/>
      <c r="Q2563" s="87"/>
      <c r="R2563" s="87"/>
    </row>
    <row r="2564" spans="16:18" x14ac:dyDescent="0.25">
      <c r="P2564" s="87"/>
      <c r="Q2564" s="87"/>
      <c r="R2564" s="87"/>
    </row>
    <row r="2565" spans="16:18" x14ac:dyDescent="0.25">
      <c r="P2565" s="87"/>
      <c r="Q2565" s="87"/>
      <c r="R2565" s="87"/>
    </row>
    <row r="2566" spans="16:18" x14ac:dyDescent="0.25">
      <c r="P2566" s="87"/>
      <c r="Q2566" s="87"/>
      <c r="R2566" s="87"/>
    </row>
    <row r="2567" spans="16:18" x14ac:dyDescent="0.25">
      <c r="P2567" s="87"/>
      <c r="Q2567" s="87"/>
      <c r="R2567" s="87"/>
    </row>
    <row r="2568" spans="16:18" x14ac:dyDescent="0.25">
      <c r="P2568" s="87"/>
      <c r="Q2568" s="87"/>
      <c r="R2568" s="87"/>
    </row>
    <row r="2569" spans="16:18" x14ac:dyDescent="0.25">
      <c r="P2569" s="87"/>
      <c r="Q2569" s="87"/>
      <c r="R2569" s="87"/>
    </row>
    <row r="2570" spans="16:18" x14ac:dyDescent="0.25">
      <c r="P2570" s="87"/>
      <c r="Q2570" s="87"/>
      <c r="R2570" s="87"/>
    </row>
    <row r="2571" spans="16:18" x14ac:dyDescent="0.25">
      <c r="P2571" s="87"/>
      <c r="Q2571" s="87"/>
      <c r="R2571" s="87"/>
    </row>
    <row r="2572" spans="16:18" x14ac:dyDescent="0.25">
      <c r="P2572" s="87"/>
      <c r="Q2572" s="87"/>
      <c r="R2572" s="87"/>
    </row>
    <row r="2573" spans="16:18" x14ac:dyDescent="0.25">
      <c r="P2573" s="87"/>
      <c r="Q2573" s="87"/>
      <c r="R2573" s="87"/>
    </row>
    <row r="2574" spans="16:18" x14ac:dyDescent="0.25">
      <c r="P2574" s="87"/>
      <c r="Q2574" s="87"/>
      <c r="R2574" s="87"/>
    </row>
    <row r="2575" spans="16:18" x14ac:dyDescent="0.25">
      <c r="P2575" s="87"/>
      <c r="Q2575" s="87"/>
      <c r="R2575" s="87"/>
    </row>
    <row r="2576" spans="16:18" x14ac:dyDescent="0.25">
      <c r="P2576" s="87"/>
      <c r="Q2576" s="87"/>
      <c r="R2576" s="87"/>
    </row>
    <row r="2577" spans="16:18" x14ac:dyDescent="0.25">
      <c r="P2577" s="87"/>
      <c r="Q2577" s="87"/>
      <c r="R2577" s="87"/>
    </row>
    <row r="2578" spans="16:18" x14ac:dyDescent="0.25">
      <c r="P2578" s="87"/>
      <c r="Q2578" s="87"/>
      <c r="R2578" s="87"/>
    </row>
    <row r="2579" spans="16:18" x14ac:dyDescent="0.25">
      <c r="P2579" s="87"/>
      <c r="Q2579" s="87"/>
      <c r="R2579" s="87"/>
    </row>
    <row r="2580" spans="16:18" x14ac:dyDescent="0.25">
      <c r="P2580" s="87"/>
      <c r="Q2580" s="87"/>
      <c r="R2580" s="87"/>
    </row>
    <row r="2581" spans="16:18" x14ac:dyDescent="0.25">
      <c r="P2581" s="87"/>
      <c r="Q2581" s="87"/>
      <c r="R2581" s="87"/>
    </row>
    <row r="2582" spans="16:18" x14ac:dyDescent="0.25">
      <c r="P2582" s="87"/>
      <c r="Q2582" s="87"/>
      <c r="R2582" s="87"/>
    </row>
    <row r="2583" spans="16:18" x14ac:dyDescent="0.25">
      <c r="P2583" s="87"/>
      <c r="Q2583" s="87"/>
      <c r="R2583" s="87"/>
    </row>
    <row r="2584" spans="16:18" x14ac:dyDescent="0.25">
      <c r="P2584" s="87"/>
      <c r="Q2584" s="87"/>
      <c r="R2584" s="87"/>
    </row>
    <row r="2585" spans="16:18" x14ac:dyDescent="0.25">
      <c r="P2585" s="87"/>
      <c r="Q2585" s="87"/>
      <c r="R2585" s="87"/>
    </row>
    <row r="2586" spans="16:18" x14ac:dyDescent="0.25">
      <c r="P2586" s="87"/>
      <c r="Q2586" s="87"/>
      <c r="R2586" s="87"/>
    </row>
    <row r="2587" spans="16:18" x14ac:dyDescent="0.25">
      <c r="P2587" s="87"/>
      <c r="Q2587" s="87"/>
      <c r="R2587" s="87"/>
    </row>
    <row r="2588" spans="16:18" x14ac:dyDescent="0.25">
      <c r="P2588" s="87"/>
      <c r="Q2588" s="87"/>
      <c r="R2588" s="87"/>
    </row>
    <row r="2589" spans="16:18" x14ac:dyDescent="0.25">
      <c r="P2589" s="87"/>
      <c r="Q2589" s="87"/>
      <c r="R2589" s="87"/>
    </row>
    <row r="2590" spans="16:18" x14ac:dyDescent="0.25">
      <c r="P2590" s="87"/>
      <c r="Q2590" s="87"/>
      <c r="R2590" s="87"/>
    </row>
    <row r="2591" spans="16:18" x14ac:dyDescent="0.25">
      <c r="P2591" s="87"/>
      <c r="Q2591" s="87"/>
      <c r="R2591" s="87"/>
    </row>
    <row r="2592" spans="16:18" x14ac:dyDescent="0.25">
      <c r="P2592" s="87"/>
      <c r="Q2592" s="87"/>
      <c r="R2592" s="87"/>
    </row>
    <row r="2593" spans="16:18" x14ac:dyDescent="0.25">
      <c r="P2593" s="87"/>
      <c r="Q2593" s="87"/>
      <c r="R2593" s="87"/>
    </row>
    <row r="2594" spans="16:18" x14ac:dyDescent="0.25">
      <c r="P2594" s="87"/>
      <c r="Q2594" s="87"/>
      <c r="R2594" s="87"/>
    </row>
    <row r="2595" spans="16:18" x14ac:dyDescent="0.25">
      <c r="P2595" s="87"/>
      <c r="Q2595" s="87"/>
      <c r="R2595" s="87"/>
    </row>
    <row r="2596" spans="16:18" x14ac:dyDescent="0.25">
      <c r="P2596" s="87"/>
      <c r="Q2596" s="87"/>
      <c r="R2596" s="87"/>
    </row>
    <row r="2597" spans="16:18" x14ac:dyDescent="0.25">
      <c r="P2597" s="87"/>
      <c r="Q2597" s="87"/>
      <c r="R2597" s="87"/>
    </row>
    <row r="2598" spans="16:18" x14ac:dyDescent="0.25">
      <c r="P2598" s="87"/>
      <c r="Q2598" s="87"/>
      <c r="R2598" s="87"/>
    </row>
    <row r="2599" spans="16:18" x14ac:dyDescent="0.25">
      <c r="P2599" s="87"/>
      <c r="Q2599" s="87"/>
      <c r="R2599" s="87"/>
    </row>
    <row r="2600" spans="16:18" x14ac:dyDescent="0.25">
      <c r="P2600" s="87"/>
      <c r="Q2600" s="87"/>
      <c r="R2600" s="87"/>
    </row>
    <row r="2601" spans="16:18" x14ac:dyDescent="0.25">
      <c r="P2601" s="87"/>
      <c r="Q2601" s="87"/>
      <c r="R2601" s="87"/>
    </row>
    <row r="2602" spans="16:18" x14ac:dyDescent="0.25">
      <c r="P2602" s="87"/>
      <c r="Q2602" s="87"/>
      <c r="R2602" s="87"/>
    </row>
    <row r="2603" spans="16:18" x14ac:dyDescent="0.25">
      <c r="P2603" s="87"/>
      <c r="Q2603" s="87"/>
      <c r="R2603" s="87"/>
    </row>
    <row r="2604" spans="16:18" x14ac:dyDescent="0.25">
      <c r="P2604" s="87"/>
      <c r="Q2604" s="87"/>
      <c r="R2604" s="87"/>
    </row>
    <row r="2605" spans="16:18" x14ac:dyDescent="0.25">
      <c r="P2605" s="87"/>
      <c r="Q2605" s="87"/>
      <c r="R2605" s="87"/>
    </row>
    <row r="2606" spans="16:18" x14ac:dyDescent="0.25">
      <c r="P2606" s="87"/>
      <c r="Q2606" s="87"/>
      <c r="R2606" s="87"/>
    </row>
    <row r="2607" spans="16:18" x14ac:dyDescent="0.25">
      <c r="P2607" s="87"/>
      <c r="Q2607" s="87"/>
      <c r="R2607" s="87"/>
    </row>
    <row r="2608" spans="16:18" x14ac:dyDescent="0.25">
      <c r="P2608" s="87"/>
      <c r="Q2608" s="87"/>
      <c r="R2608" s="87"/>
    </row>
    <row r="2609" spans="16:18" x14ac:dyDescent="0.25">
      <c r="P2609" s="87"/>
      <c r="Q2609" s="87"/>
      <c r="R2609" s="87"/>
    </row>
    <row r="2610" spans="16:18" x14ac:dyDescent="0.25">
      <c r="P2610" s="87"/>
      <c r="Q2610" s="87"/>
      <c r="R2610" s="87"/>
    </row>
    <row r="2611" spans="16:18" x14ac:dyDescent="0.25">
      <c r="P2611" s="87"/>
      <c r="Q2611" s="87"/>
      <c r="R2611" s="87"/>
    </row>
    <row r="2612" spans="16:18" x14ac:dyDescent="0.25">
      <c r="P2612" s="87"/>
      <c r="Q2612" s="87"/>
      <c r="R2612" s="87"/>
    </row>
    <row r="2613" spans="16:18" x14ac:dyDescent="0.25">
      <c r="P2613" s="87"/>
      <c r="Q2613" s="87"/>
      <c r="R2613" s="87"/>
    </row>
    <row r="2614" spans="16:18" x14ac:dyDescent="0.25">
      <c r="P2614" s="87"/>
      <c r="Q2614" s="87"/>
      <c r="R2614" s="87"/>
    </row>
    <row r="2615" spans="16:18" x14ac:dyDescent="0.25">
      <c r="P2615" s="87"/>
      <c r="Q2615" s="87"/>
      <c r="R2615" s="87"/>
    </row>
    <row r="2616" spans="16:18" x14ac:dyDescent="0.25">
      <c r="P2616" s="87"/>
      <c r="Q2616" s="87"/>
      <c r="R2616" s="87"/>
    </row>
    <row r="2617" spans="16:18" x14ac:dyDescent="0.25">
      <c r="P2617" s="87"/>
      <c r="Q2617" s="87"/>
      <c r="R2617" s="87"/>
    </row>
    <row r="2618" spans="16:18" x14ac:dyDescent="0.25">
      <c r="P2618" s="87"/>
      <c r="Q2618" s="87"/>
      <c r="R2618" s="87"/>
    </row>
    <row r="2619" spans="16:18" x14ac:dyDescent="0.25">
      <c r="P2619" s="87"/>
      <c r="Q2619" s="87"/>
      <c r="R2619" s="87"/>
    </row>
    <row r="2620" spans="16:18" x14ac:dyDescent="0.25">
      <c r="P2620" s="87"/>
      <c r="Q2620" s="87"/>
      <c r="R2620" s="87"/>
    </row>
    <row r="2621" spans="16:18" x14ac:dyDescent="0.25">
      <c r="P2621" s="87"/>
      <c r="Q2621" s="87"/>
      <c r="R2621" s="87"/>
    </row>
    <row r="2622" spans="16:18" x14ac:dyDescent="0.25">
      <c r="P2622" s="87"/>
      <c r="Q2622" s="87"/>
      <c r="R2622" s="87"/>
    </row>
    <row r="2623" spans="16:18" x14ac:dyDescent="0.25">
      <c r="P2623" s="87"/>
      <c r="Q2623" s="87"/>
      <c r="R2623" s="87"/>
    </row>
    <row r="2624" spans="16:18" x14ac:dyDescent="0.25">
      <c r="P2624" s="87"/>
      <c r="Q2624" s="87"/>
      <c r="R2624" s="87"/>
    </row>
    <row r="2625" spans="16:18" x14ac:dyDescent="0.25">
      <c r="P2625" s="87"/>
      <c r="Q2625" s="87"/>
      <c r="R2625" s="87"/>
    </row>
    <row r="2626" spans="16:18" x14ac:dyDescent="0.25">
      <c r="P2626" s="87"/>
      <c r="Q2626" s="87"/>
      <c r="R2626" s="87"/>
    </row>
    <row r="2627" spans="16:18" x14ac:dyDescent="0.25">
      <c r="P2627" s="87"/>
      <c r="Q2627" s="87"/>
      <c r="R2627" s="87"/>
    </row>
    <row r="2628" spans="16:18" x14ac:dyDescent="0.25">
      <c r="P2628" s="87"/>
      <c r="Q2628" s="87"/>
      <c r="R2628" s="87"/>
    </row>
    <row r="2629" spans="16:18" x14ac:dyDescent="0.25">
      <c r="P2629" s="87"/>
      <c r="Q2629" s="87"/>
      <c r="R2629" s="87"/>
    </row>
    <row r="2630" spans="16:18" x14ac:dyDescent="0.25">
      <c r="P2630" s="87"/>
      <c r="Q2630" s="87"/>
      <c r="R2630" s="87"/>
    </row>
    <row r="2631" spans="16:18" x14ac:dyDescent="0.25">
      <c r="P2631" s="87"/>
      <c r="Q2631" s="87"/>
      <c r="R2631" s="87"/>
    </row>
    <row r="2632" spans="16:18" x14ac:dyDescent="0.25">
      <c r="P2632" s="87"/>
      <c r="Q2632" s="87"/>
      <c r="R2632" s="87"/>
    </row>
    <row r="2633" spans="16:18" x14ac:dyDescent="0.25">
      <c r="P2633" s="87"/>
      <c r="Q2633" s="87"/>
      <c r="R2633" s="87"/>
    </row>
    <row r="2634" spans="16:18" x14ac:dyDescent="0.25">
      <c r="P2634" s="87"/>
      <c r="Q2634" s="87"/>
      <c r="R2634" s="87"/>
    </row>
    <row r="2635" spans="16:18" x14ac:dyDescent="0.25">
      <c r="P2635" s="87"/>
      <c r="Q2635" s="87"/>
      <c r="R2635" s="87"/>
    </row>
    <row r="2636" spans="16:18" x14ac:dyDescent="0.25">
      <c r="P2636" s="87"/>
      <c r="Q2636" s="87"/>
      <c r="R2636" s="87"/>
    </row>
    <row r="2637" spans="16:18" x14ac:dyDescent="0.25">
      <c r="P2637" s="87"/>
      <c r="Q2637" s="87"/>
      <c r="R2637" s="87"/>
    </row>
    <row r="2638" spans="16:18" x14ac:dyDescent="0.25">
      <c r="P2638" s="87"/>
      <c r="Q2638" s="87"/>
      <c r="R2638" s="87"/>
    </row>
    <row r="2639" spans="16:18" x14ac:dyDescent="0.25">
      <c r="P2639" s="87"/>
      <c r="Q2639" s="87"/>
      <c r="R2639" s="87"/>
    </row>
    <row r="2640" spans="16:18" x14ac:dyDescent="0.25">
      <c r="P2640" s="87"/>
      <c r="Q2640" s="87"/>
      <c r="R2640" s="87"/>
    </row>
    <row r="2641" spans="16:18" x14ac:dyDescent="0.25">
      <c r="P2641" s="87"/>
      <c r="Q2641" s="87"/>
      <c r="R2641" s="87"/>
    </row>
    <row r="2642" spans="16:18" x14ac:dyDescent="0.25">
      <c r="P2642" s="87"/>
      <c r="Q2642" s="87"/>
      <c r="R2642" s="87"/>
    </row>
    <row r="2643" spans="16:18" x14ac:dyDescent="0.25">
      <c r="P2643" s="87"/>
      <c r="Q2643" s="87"/>
      <c r="R2643" s="87"/>
    </row>
    <row r="2644" spans="16:18" x14ac:dyDescent="0.25">
      <c r="P2644" s="87"/>
      <c r="Q2644" s="87"/>
      <c r="R2644" s="87"/>
    </row>
    <row r="2645" spans="16:18" x14ac:dyDescent="0.25">
      <c r="P2645" s="87"/>
      <c r="Q2645" s="87"/>
      <c r="R2645" s="87"/>
    </row>
    <row r="2646" spans="16:18" x14ac:dyDescent="0.25">
      <c r="P2646" s="87"/>
      <c r="Q2646" s="87"/>
      <c r="R2646" s="87"/>
    </row>
    <row r="2647" spans="16:18" x14ac:dyDescent="0.25">
      <c r="P2647" s="87"/>
      <c r="Q2647" s="87"/>
      <c r="R2647" s="87"/>
    </row>
    <row r="2648" spans="16:18" x14ac:dyDescent="0.25">
      <c r="P2648" s="87"/>
      <c r="Q2648" s="87"/>
      <c r="R2648" s="87"/>
    </row>
    <row r="2649" spans="16:18" x14ac:dyDescent="0.25">
      <c r="P2649" s="87"/>
      <c r="Q2649" s="87"/>
      <c r="R2649" s="87"/>
    </row>
    <row r="2650" spans="16:18" x14ac:dyDescent="0.25">
      <c r="P2650" s="87"/>
      <c r="Q2650" s="87"/>
      <c r="R2650" s="87"/>
    </row>
    <row r="2651" spans="16:18" x14ac:dyDescent="0.25">
      <c r="P2651" s="87"/>
      <c r="Q2651" s="87"/>
      <c r="R2651" s="87"/>
    </row>
    <row r="2652" spans="16:18" x14ac:dyDescent="0.25">
      <c r="P2652" s="87"/>
      <c r="Q2652" s="87"/>
      <c r="R2652" s="87"/>
    </row>
    <row r="2653" spans="16:18" x14ac:dyDescent="0.25">
      <c r="P2653" s="87"/>
      <c r="Q2653" s="87"/>
      <c r="R2653" s="87"/>
    </row>
    <row r="2654" spans="16:18" x14ac:dyDescent="0.25">
      <c r="P2654" s="87"/>
      <c r="Q2654" s="87"/>
      <c r="R2654" s="87"/>
    </row>
    <row r="2655" spans="16:18" x14ac:dyDescent="0.25">
      <c r="P2655" s="87"/>
      <c r="Q2655" s="87"/>
      <c r="R2655" s="87"/>
    </row>
    <row r="2656" spans="16:18" x14ac:dyDescent="0.25">
      <c r="P2656" s="87"/>
      <c r="Q2656" s="87"/>
      <c r="R2656" s="87"/>
    </row>
    <row r="2657" spans="16:18" x14ac:dyDescent="0.25">
      <c r="P2657" s="87"/>
      <c r="Q2657" s="87"/>
      <c r="R2657" s="87"/>
    </row>
    <row r="2658" spans="16:18" x14ac:dyDescent="0.25">
      <c r="P2658" s="87"/>
      <c r="Q2658" s="87"/>
      <c r="R2658" s="87"/>
    </row>
    <row r="2659" spans="16:18" x14ac:dyDescent="0.25">
      <c r="P2659" s="87"/>
      <c r="Q2659" s="87"/>
      <c r="R2659" s="87"/>
    </row>
    <row r="2660" spans="16:18" x14ac:dyDescent="0.25">
      <c r="P2660" s="87"/>
      <c r="Q2660" s="87"/>
      <c r="R2660" s="87"/>
    </row>
    <row r="2661" spans="16:18" x14ac:dyDescent="0.25">
      <c r="P2661" s="87"/>
      <c r="Q2661" s="87"/>
      <c r="R2661" s="87"/>
    </row>
    <row r="2662" spans="16:18" x14ac:dyDescent="0.25">
      <c r="P2662" s="87"/>
      <c r="Q2662" s="87"/>
      <c r="R2662" s="87"/>
    </row>
    <row r="2663" spans="16:18" x14ac:dyDescent="0.25">
      <c r="P2663" s="87"/>
      <c r="Q2663" s="87"/>
      <c r="R2663" s="87"/>
    </row>
    <row r="2664" spans="16:18" x14ac:dyDescent="0.25">
      <c r="P2664" s="87"/>
      <c r="Q2664" s="87"/>
      <c r="R2664" s="87"/>
    </row>
    <row r="2665" spans="16:18" x14ac:dyDescent="0.25">
      <c r="P2665" s="87"/>
      <c r="Q2665" s="87"/>
      <c r="R2665" s="87"/>
    </row>
    <row r="2666" spans="16:18" x14ac:dyDescent="0.25">
      <c r="P2666" s="87"/>
      <c r="Q2666" s="87"/>
      <c r="R2666" s="87"/>
    </row>
    <row r="2667" spans="16:18" x14ac:dyDescent="0.25">
      <c r="P2667" s="87"/>
      <c r="Q2667" s="87"/>
      <c r="R2667" s="87"/>
    </row>
    <row r="2668" spans="16:18" x14ac:dyDescent="0.25">
      <c r="P2668" s="87"/>
      <c r="Q2668" s="87"/>
      <c r="R2668" s="87"/>
    </row>
    <row r="2669" spans="16:18" x14ac:dyDescent="0.25">
      <c r="P2669" s="87"/>
      <c r="Q2669" s="87"/>
      <c r="R2669" s="87"/>
    </row>
    <row r="2670" spans="16:18" x14ac:dyDescent="0.25">
      <c r="P2670" s="87"/>
      <c r="Q2670" s="87"/>
      <c r="R2670" s="87"/>
    </row>
    <row r="2671" spans="16:18" x14ac:dyDescent="0.25">
      <c r="P2671" s="87"/>
      <c r="Q2671" s="87"/>
      <c r="R2671" s="87"/>
    </row>
    <row r="2672" spans="16:18" x14ac:dyDescent="0.25">
      <c r="P2672" s="87"/>
      <c r="Q2672" s="87"/>
      <c r="R2672" s="87"/>
    </row>
    <row r="2673" spans="16:18" x14ac:dyDescent="0.25">
      <c r="P2673" s="87"/>
      <c r="Q2673" s="87"/>
      <c r="R2673" s="87"/>
    </row>
    <row r="2674" spans="16:18" x14ac:dyDescent="0.25">
      <c r="P2674" s="87"/>
      <c r="Q2674" s="87"/>
      <c r="R2674" s="87"/>
    </row>
    <row r="2675" spans="16:18" x14ac:dyDescent="0.25">
      <c r="P2675" s="87"/>
      <c r="Q2675" s="87"/>
      <c r="R2675" s="87"/>
    </row>
    <row r="2676" spans="16:18" x14ac:dyDescent="0.25">
      <c r="P2676" s="87"/>
      <c r="Q2676" s="87"/>
      <c r="R2676" s="87"/>
    </row>
    <row r="2677" spans="16:18" x14ac:dyDescent="0.25">
      <c r="P2677" s="87"/>
      <c r="Q2677" s="87"/>
      <c r="R2677" s="87"/>
    </row>
    <row r="2678" spans="16:18" x14ac:dyDescent="0.25">
      <c r="P2678" s="87"/>
      <c r="Q2678" s="87"/>
      <c r="R2678" s="87"/>
    </row>
    <row r="2679" spans="16:18" x14ac:dyDescent="0.25">
      <c r="P2679" s="87"/>
      <c r="Q2679" s="87"/>
      <c r="R2679" s="87"/>
    </row>
    <row r="2680" spans="16:18" x14ac:dyDescent="0.25">
      <c r="P2680" s="87"/>
      <c r="Q2680" s="87"/>
      <c r="R2680" s="87"/>
    </row>
    <row r="2681" spans="16:18" x14ac:dyDescent="0.25">
      <c r="P2681" s="87"/>
      <c r="Q2681" s="87"/>
      <c r="R2681" s="87"/>
    </row>
    <row r="2682" spans="16:18" x14ac:dyDescent="0.25">
      <c r="P2682" s="87"/>
      <c r="Q2682" s="87"/>
      <c r="R2682" s="87"/>
    </row>
    <row r="2683" spans="16:18" x14ac:dyDescent="0.25">
      <c r="P2683" s="87"/>
      <c r="Q2683" s="87"/>
      <c r="R2683" s="87"/>
    </row>
    <row r="2684" spans="16:18" x14ac:dyDescent="0.25">
      <c r="P2684" s="87"/>
      <c r="Q2684" s="87"/>
      <c r="R2684" s="87"/>
    </row>
    <row r="2685" spans="16:18" x14ac:dyDescent="0.25">
      <c r="P2685" s="87"/>
      <c r="Q2685" s="87"/>
      <c r="R2685" s="87"/>
    </row>
    <row r="2686" spans="16:18" x14ac:dyDescent="0.25">
      <c r="P2686" s="87"/>
      <c r="Q2686" s="87"/>
      <c r="R2686" s="87"/>
    </row>
    <row r="2687" spans="16:18" x14ac:dyDescent="0.25">
      <c r="P2687" s="87"/>
      <c r="Q2687" s="87"/>
      <c r="R2687" s="87"/>
    </row>
    <row r="2688" spans="16:18" x14ac:dyDescent="0.25">
      <c r="P2688" s="87"/>
      <c r="Q2688" s="87"/>
      <c r="R2688" s="87"/>
    </row>
    <row r="2689" spans="16:18" x14ac:dyDescent="0.25">
      <c r="P2689" s="87"/>
      <c r="Q2689" s="87"/>
      <c r="R2689" s="87"/>
    </row>
    <row r="2690" spans="16:18" x14ac:dyDescent="0.25">
      <c r="P2690" s="87"/>
      <c r="Q2690" s="87"/>
      <c r="R2690" s="87"/>
    </row>
    <row r="2691" spans="16:18" x14ac:dyDescent="0.25">
      <c r="P2691" s="87"/>
      <c r="Q2691" s="87"/>
      <c r="R2691" s="87"/>
    </row>
    <row r="2692" spans="16:18" x14ac:dyDescent="0.25">
      <c r="P2692" s="87"/>
      <c r="Q2692" s="87"/>
      <c r="R2692" s="87"/>
    </row>
    <row r="2693" spans="16:18" x14ac:dyDescent="0.25">
      <c r="P2693" s="87"/>
      <c r="Q2693" s="87"/>
      <c r="R2693" s="87"/>
    </row>
    <row r="2694" spans="16:18" x14ac:dyDescent="0.25">
      <c r="P2694" s="87"/>
      <c r="Q2694" s="87"/>
      <c r="R2694" s="87"/>
    </row>
    <row r="2695" spans="16:18" x14ac:dyDescent="0.25">
      <c r="P2695" s="87"/>
      <c r="Q2695" s="87"/>
      <c r="R2695" s="87"/>
    </row>
    <row r="2696" spans="16:18" x14ac:dyDescent="0.25">
      <c r="P2696" s="87"/>
      <c r="Q2696" s="87"/>
      <c r="R2696" s="87"/>
    </row>
    <row r="2697" spans="16:18" x14ac:dyDescent="0.25">
      <c r="P2697" s="87"/>
      <c r="Q2697" s="87"/>
      <c r="R2697" s="87"/>
    </row>
    <row r="2698" spans="16:18" x14ac:dyDescent="0.25">
      <c r="P2698" s="87"/>
      <c r="Q2698" s="87"/>
      <c r="R2698" s="87"/>
    </row>
    <row r="2699" spans="16:18" x14ac:dyDescent="0.25">
      <c r="P2699" s="87"/>
      <c r="Q2699" s="87"/>
      <c r="R2699" s="87"/>
    </row>
    <row r="2700" spans="16:18" x14ac:dyDescent="0.25">
      <c r="P2700" s="87"/>
      <c r="Q2700" s="87"/>
      <c r="R2700" s="87"/>
    </row>
    <row r="2701" spans="16:18" x14ac:dyDescent="0.25">
      <c r="P2701" s="87"/>
      <c r="Q2701" s="87"/>
      <c r="R2701" s="87"/>
    </row>
    <row r="2702" spans="16:18" x14ac:dyDescent="0.25">
      <c r="P2702" s="87"/>
      <c r="Q2702" s="87"/>
      <c r="R2702" s="87"/>
    </row>
    <row r="2703" spans="16:18" x14ac:dyDescent="0.25">
      <c r="P2703" s="87"/>
      <c r="Q2703" s="87"/>
      <c r="R2703" s="87"/>
    </row>
    <row r="2704" spans="16:18" x14ac:dyDescent="0.25">
      <c r="P2704" s="87"/>
      <c r="Q2704" s="87"/>
      <c r="R2704" s="87"/>
    </row>
    <row r="2705" spans="16:18" x14ac:dyDescent="0.25">
      <c r="P2705" s="87"/>
      <c r="Q2705" s="87"/>
      <c r="R2705" s="87"/>
    </row>
    <row r="2706" spans="16:18" x14ac:dyDescent="0.25">
      <c r="P2706" s="87"/>
      <c r="Q2706" s="87"/>
      <c r="R2706" s="87"/>
    </row>
    <row r="2707" spans="16:18" x14ac:dyDescent="0.25">
      <c r="P2707" s="87"/>
      <c r="Q2707" s="87"/>
      <c r="R2707" s="87"/>
    </row>
    <row r="2708" spans="16:18" x14ac:dyDescent="0.25">
      <c r="P2708" s="87"/>
      <c r="Q2708" s="87"/>
      <c r="R2708" s="87"/>
    </row>
    <row r="2709" spans="16:18" x14ac:dyDescent="0.25">
      <c r="P2709" s="87"/>
      <c r="Q2709" s="87"/>
      <c r="R2709" s="87"/>
    </row>
    <row r="2710" spans="16:18" x14ac:dyDescent="0.25">
      <c r="P2710" s="87"/>
      <c r="Q2710" s="87"/>
      <c r="R2710" s="87"/>
    </row>
    <row r="2711" spans="16:18" x14ac:dyDescent="0.25">
      <c r="P2711" s="87"/>
      <c r="Q2711" s="87"/>
      <c r="R2711" s="87"/>
    </row>
    <row r="2712" spans="16:18" x14ac:dyDescent="0.25">
      <c r="P2712" s="87"/>
      <c r="Q2712" s="87"/>
      <c r="R2712" s="87"/>
    </row>
    <row r="2713" spans="16:18" x14ac:dyDescent="0.25">
      <c r="P2713" s="87"/>
      <c r="Q2713" s="87"/>
      <c r="R2713" s="87"/>
    </row>
    <row r="2714" spans="16:18" x14ac:dyDescent="0.25">
      <c r="P2714" s="87"/>
      <c r="Q2714" s="87"/>
      <c r="R2714" s="87"/>
    </row>
    <row r="2715" spans="16:18" x14ac:dyDescent="0.25">
      <c r="P2715" s="87"/>
      <c r="Q2715" s="87"/>
      <c r="R2715" s="87"/>
    </row>
    <row r="2716" spans="16:18" x14ac:dyDescent="0.25">
      <c r="P2716" s="87"/>
      <c r="Q2716" s="87"/>
      <c r="R2716" s="87"/>
    </row>
    <row r="2717" spans="16:18" x14ac:dyDescent="0.25">
      <c r="P2717" s="87"/>
      <c r="Q2717" s="87"/>
      <c r="R2717" s="87"/>
    </row>
    <row r="2718" spans="16:18" x14ac:dyDescent="0.25">
      <c r="P2718" s="87"/>
      <c r="Q2718" s="87"/>
      <c r="R2718" s="87"/>
    </row>
    <row r="2719" spans="16:18" x14ac:dyDescent="0.25">
      <c r="P2719" s="87"/>
      <c r="Q2719" s="87"/>
      <c r="R2719" s="87"/>
    </row>
    <row r="2720" spans="16:18" x14ac:dyDescent="0.25">
      <c r="P2720" s="87"/>
      <c r="Q2720" s="87"/>
      <c r="R2720" s="87"/>
    </row>
    <row r="2721" spans="16:18" x14ac:dyDescent="0.25">
      <c r="P2721" s="87"/>
      <c r="Q2721" s="87"/>
      <c r="R2721" s="87"/>
    </row>
    <row r="2722" spans="16:18" x14ac:dyDescent="0.25">
      <c r="P2722" s="87"/>
      <c r="Q2722" s="87"/>
      <c r="R2722" s="87"/>
    </row>
    <row r="2723" spans="16:18" x14ac:dyDescent="0.25">
      <c r="P2723" s="87"/>
      <c r="Q2723" s="87"/>
      <c r="R2723" s="87"/>
    </row>
    <row r="2724" spans="16:18" x14ac:dyDescent="0.25">
      <c r="P2724" s="87"/>
      <c r="Q2724" s="87"/>
      <c r="R2724" s="87"/>
    </row>
    <row r="2725" spans="16:18" x14ac:dyDescent="0.25">
      <c r="P2725" s="87"/>
      <c r="Q2725" s="87"/>
      <c r="R2725" s="87"/>
    </row>
    <row r="2726" spans="16:18" x14ac:dyDescent="0.25">
      <c r="P2726" s="87"/>
      <c r="Q2726" s="87"/>
      <c r="R2726" s="87"/>
    </row>
    <row r="2727" spans="16:18" x14ac:dyDescent="0.25">
      <c r="P2727" s="87"/>
      <c r="Q2727" s="87"/>
      <c r="R2727" s="87"/>
    </row>
    <row r="2728" spans="16:18" x14ac:dyDescent="0.25">
      <c r="P2728" s="87"/>
      <c r="Q2728" s="87"/>
      <c r="R2728" s="87"/>
    </row>
    <row r="2729" spans="16:18" x14ac:dyDescent="0.25">
      <c r="P2729" s="87"/>
      <c r="Q2729" s="87"/>
      <c r="R2729" s="87"/>
    </row>
    <row r="2730" spans="16:18" x14ac:dyDescent="0.25">
      <c r="P2730" s="87"/>
      <c r="Q2730" s="87"/>
      <c r="R2730" s="87"/>
    </row>
    <row r="2731" spans="16:18" x14ac:dyDescent="0.25">
      <c r="P2731" s="87"/>
      <c r="Q2731" s="87"/>
      <c r="R2731" s="87"/>
    </row>
    <row r="2732" spans="16:18" x14ac:dyDescent="0.25">
      <c r="P2732" s="87"/>
      <c r="Q2732" s="87"/>
      <c r="R2732" s="87"/>
    </row>
    <row r="2733" spans="16:18" x14ac:dyDescent="0.25">
      <c r="P2733" s="87"/>
      <c r="Q2733" s="87"/>
      <c r="R2733" s="87"/>
    </row>
    <row r="2734" spans="16:18" x14ac:dyDescent="0.25">
      <c r="P2734" s="87"/>
      <c r="Q2734" s="87"/>
      <c r="R2734" s="87"/>
    </row>
    <row r="2735" spans="16:18" x14ac:dyDescent="0.25">
      <c r="P2735" s="87"/>
      <c r="Q2735" s="87"/>
      <c r="R2735" s="87"/>
    </row>
    <row r="2736" spans="16:18" x14ac:dyDescent="0.25">
      <c r="P2736" s="87"/>
      <c r="Q2736" s="87"/>
      <c r="R2736" s="87"/>
    </row>
    <row r="2737" spans="16:18" x14ac:dyDescent="0.25">
      <c r="P2737" s="87"/>
      <c r="Q2737" s="87"/>
      <c r="R2737" s="87"/>
    </row>
    <row r="2738" spans="16:18" x14ac:dyDescent="0.25">
      <c r="P2738" s="87"/>
      <c r="Q2738" s="87"/>
      <c r="R2738" s="87"/>
    </row>
    <row r="2739" spans="16:18" x14ac:dyDescent="0.25">
      <c r="P2739" s="87"/>
      <c r="Q2739" s="87"/>
      <c r="R2739" s="87"/>
    </row>
    <row r="2740" spans="16:18" x14ac:dyDescent="0.25">
      <c r="P2740" s="87"/>
      <c r="Q2740" s="87"/>
      <c r="R2740" s="87"/>
    </row>
    <row r="2741" spans="16:18" x14ac:dyDescent="0.25">
      <c r="P2741" s="87"/>
      <c r="Q2741" s="87"/>
      <c r="R2741" s="87"/>
    </row>
    <row r="2742" spans="16:18" x14ac:dyDescent="0.25">
      <c r="P2742" s="87"/>
      <c r="Q2742" s="87"/>
      <c r="R2742" s="87"/>
    </row>
    <row r="2743" spans="16:18" x14ac:dyDescent="0.25">
      <c r="P2743" s="87"/>
      <c r="Q2743" s="87"/>
      <c r="R2743" s="87"/>
    </row>
    <row r="2744" spans="16:18" x14ac:dyDescent="0.25">
      <c r="P2744" s="87"/>
      <c r="Q2744" s="87"/>
      <c r="R2744" s="87"/>
    </row>
    <row r="2745" spans="16:18" x14ac:dyDescent="0.25">
      <c r="P2745" s="87"/>
      <c r="Q2745" s="87"/>
      <c r="R2745" s="87"/>
    </row>
    <row r="2746" spans="16:18" x14ac:dyDescent="0.25">
      <c r="P2746" s="87"/>
      <c r="Q2746" s="87"/>
      <c r="R2746" s="87"/>
    </row>
    <row r="2747" spans="16:18" x14ac:dyDescent="0.25">
      <c r="P2747" s="87"/>
      <c r="Q2747" s="87"/>
      <c r="R2747" s="87"/>
    </row>
    <row r="2748" spans="16:18" x14ac:dyDescent="0.25">
      <c r="P2748" s="87"/>
      <c r="Q2748" s="87"/>
      <c r="R2748" s="87"/>
    </row>
    <row r="2749" spans="16:18" x14ac:dyDescent="0.25">
      <c r="P2749" s="87"/>
      <c r="Q2749" s="87"/>
      <c r="R2749" s="87"/>
    </row>
    <row r="2750" spans="16:18" x14ac:dyDescent="0.25">
      <c r="P2750" s="87"/>
      <c r="Q2750" s="87"/>
      <c r="R2750" s="87"/>
    </row>
    <row r="2751" spans="16:18" x14ac:dyDescent="0.25">
      <c r="P2751" s="87"/>
      <c r="Q2751" s="87"/>
      <c r="R2751" s="87"/>
    </row>
    <row r="2752" spans="16:18" x14ac:dyDescent="0.25">
      <c r="P2752" s="87"/>
      <c r="Q2752" s="87"/>
      <c r="R2752" s="87"/>
    </row>
    <row r="2753" spans="16:18" x14ac:dyDescent="0.25">
      <c r="P2753" s="87"/>
      <c r="Q2753" s="87"/>
      <c r="R2753" s="87"/>
    </row>
    <row r="2754" spans="16:18" x14ac:dyDescent="0.25">
      <c r="P2754" s="87"/>
      <c r="Q2754" s="87"/>
      <c r="R2754" s="87"/>
    </row>
    <row r="2755" spans="16:18" x14ac:dyDescent="0.25">
      <c r="P2755" s="87"/>
      <c r="Q2755" s="87"/>
      <c r="R2755" s="87"/>
    </row>
    <row r="2756" spans="16:18" x14ac:dyDescent="0.25">
      <c r="P2756" s="87"/>
      <c r="Q2756" s="87"/>
      <c r="R2756" s="87"/>
    </row>
    <row r="2757" spans="16:18" x14ac:dyDescent="0.25">
      <c r="P2757" s="87"/>
      <c r="Q2757" s="87"/>
      <c r="R2757" s="87"/>
    </row>
    <row r="2758" spans="16:18" x14ac:dyDescent="0.25">
      <c r="P2758" s="87"/>
      <c r="Q2758" s="87"/>
      <c r="R2758" s="87"/>
    </row>
    <row r="2759" spans="16:18" x14ac:dyDescent="0.25">
      <c r="P2759" s="87"/>
      <c r="Q2759" s="87"/>
      <c r="R2759" s="87"/>
    </row>
    <row r="2760" spans="16:18" x14ac:dyDescent="0.25">
      <c r="P2760" s="87"/>
      <c r="Q2760" s="87"/>
      <c r="R2760" s="87"/>
    </row>
    <row r="2761" spans="16:18" x14ac:dyDescent="0.25">
      <c r="P2761" s="87"/>
      <c r="Q2761" s="87"/>
      <c r="R2761" s="87"/>
    </row>
    <row r="2762" spans="16:18" x14ac:dyDescent="0.25">
      <c r="P2762" s="87"/>
      <c r="Q2762" s="87"/>
      <c r="R2762" s="87"/>
    </row>
    <row r="2763" spans="16:18" x14ac:dyDescent="0.25">
      <c r="P2763" s="87"/>
      <c r="Q2763" s="87"/>
      <c r="R2763" s="87"/>
    </row>
    <row r="2764" spans="16:18" x14ac:dyDescent="0.25">
      <c r="P2764" s="87"/>
      <c r="Q2764" s="87"/>
      <c r="R2764" s="87"/>
    </row>
    <row r="2765" spans="16:18" x14ac:dyDescent="0.25">
      <c r="P2765" s="87"/>
      <c r="Q2765" s="87"/>
      <c r="R2765" s="87"/>
    </row>
    <row r="2766" spans="16:18" x14ac:dyDescent="0.25">
      <c r="P2766" s="87"/>
      <c r="Q2766" s="87"/>
      <c r="R2766" s="87"/>
    </row>
    <row r="2767" spans="16:18" x14ac:dyDescent="0.25">
      <c r="P2767" s="87"/>
      <c r="Q2767" s="87"/>
      <c r="R2767" s="87"/>
    </row>
    <row r="2768" spans="16:18" x14ac:dyDescent="0.25">
      <c r="P2768" s="87"/>
      <c r="Q2768" s="87"/>
      <c r="R2768" s="87"/>
    </row>
    <row r="2769" spans="16:18" x14ac:dyDescent="0.25">
      <c r="P2769" s="87"/>
      <c r="Q2769" s="87"/>
      <c r="R2769" s="87"/>
    </row>
    <row r="2770" spans="16:18" x14ac:dyDescent="0.25">
      <c r="P2770" s="87"/>
      <c r="Q2770" s="87"/>
      <c r="R2770" s="87"/>
    </row>
    <row r="2771" spans="16:18" x14ac:dyDescent="0.25">
      <c r="P2771" s="87"/>
      <c r="Q2771" s="87"/>
      <c r="R2771" s="87"/>
    </row>
    <row r="2772" spans="16:18" x14ac:dyDescent="0.25">
      <c r="P2772" s="87"/>
      <c r="Q2772" s="87"/>
      <c r="R2772" s="87"/>
    </row>
    <row r="2773" spans="16:18" x14ac:dyDescent="0.25">
      <c r="P2773" s="87"/>
      <c r="Q2773" s="87"/>
      <c r="R2773" s="87"/>
    </row>
    <row r="2774" spans="16:18" x14ac:dyDescent="0.25">
      <c r="P2774" s="87"/>
      <c r="Q2774" s="87"/>
      <c r="R2774" s="87"/>
    </row>
    <row r="2775" spans="16:18" x14ac:dyDescent="0.25">
      <c r="P2775" s="87"/>
      <c r="Q2775" s="87"/>
      <c r="R2775" s="87"/>
    </row>
    <row r="2776" spans="16:18" x14ac:dyDescent="0.25">
      <c r="P2776" s="87"/>
      <c r="Q2776" s="87"/>
      <c r="R2776" s="87"/>
    </row>
    <row r="2777" spans="16:18" x14ac:dyDescent="0.25">
      <c r="P2777" s="87"/>
      <c r="Q2777" s="87"/>
      <c r="R2777" s="87"/>
    </row>
    <row r="2778" spans="16:18" x14ac:dyDescent="0.25">
      <c r="P2778" s="87"/>
      <c r="Q2778" s="87"/>
      <c r="R2778" s="87"/>
    </row>
    <row r="2779" spans="16:18" x14ac:dyDescent="0.25">
      <c r="P2779" s="87"/>
      <c r="Q2779" s="87"/>
      <c r="R2779" s="87"/>
    </row>
    <row r="2780" spans="16:18" x14ac:dyDescent="0.25">
      <c r="P2780" s="87"/>
      <c r="Q2780" s="87"/>
      <c r="R2780" s="87"/>
    </row>
    <row r="2781" spans="16:18" x14ac:dyDescent="0.25">
      <c r="P2781" s="87"/>
      <c r="Q2781" s="87"/>
      <c r="R2781" s="87"/>
    </row>
    <row r="2782" spans="16:18" x14ac:dyDescent="0.25">
      <c r="P2782" s="87"/>
      <c r="Q2782" s="87"/>
      <c r="R2782" s="87"/>
    </row>
    <row r="2783" spans="16:18" x14ac:dyDescent="0.25">
      <c r="P2783" s="87"/>
      <c r="Q2783" s="87"/>
      <c r="R2783" s="87"/>
    </row>
    <row r="2784" spans="16:18" x14ac:dyDescent="0.25">
      <c r="P2784" s="87"/>
      <c r="Q2784" s="87"/>
      <c r="R2784" s="87"/>
    </row>
    <row r="2785" spans="16:18" x14ac:dyDescent="0.25">
      <c r="P2785" s="87"/>
      <c r="Q2785" s="87"/>
      <c r="R2785" s="87"/>
    </row>
    <row r="2786" spans="16:18" x14ac:dyDescent="0.25">
      <c r="P2786" s="87"/>
      <c r="Q2786" s="87"/>
      <c r="R2786" s="87"/>
    </row>
    <row r="2787" spans="16:18" x14ac:dyDescent="0.25">
      <c r="P2787" s="87"/>
      <c r="Q2787" s="87"/>
      <c r="R2787" s="87"/>
    </row>
    <row r="2788" spans="16:18" x14ac:dyDescent="0.25">
      <c r="P2788" s="87"/>
      <c r="Q2788" s="87"/>
      <c r="R2788" s="87"/>
    </row>
    <row r="2789" spans="16:18" x14ac:dyDescent="0.25">
      <c r="P2789" s="87"/>
      <c r="Q2789" s="87"/>
      <c r="R2789" s="87"/>
    </row>
    <row r="2790" spans="16:18" x14ac:dyDescent="0.25">
      <c r="P2790" s="87"/>
      <c r="Q2790" s="87"/>
      <c r="R2790" s="87"/>
    </row>
    <row r="2791" spans="16:18" x14ac:dyDescent="0.25">
      <c r="P2791" s="87"/>
      <c r="Q2791" s="87"/>
      <c r="R2791" s="87"/>
    </row>
    <row r="2792" spans="16:18" x14ac:dyDescent="0.25">
      <c r="P2792" s="87"/>
      <c r="Q2792" s="87"/>
      <c r="R2792" s="87"/>
    </row>
    <row r="2793" spans="16:18" x14ac:dyDescent="0.25">
      <c r="P2793" s="87"/>
      <c r="Q2793" s="87"/>
      <c r="R2793" s="87"/>
    </row>
    <row r="2794" spans="16:18" x14ac:dyDescent="0.25">
      <c r="P2794" s="87"/>
      <c r="Q2794" s="87"/>
      <c r="R2794" s="87"/>
    </row>
    <row r="2795" spans="16:18" x14ac:dyDescent="0.25">
      <c r="P2795" s="87"/>
      <c r="Q2795" s="87"/>
      <c r="R2795" s="87"/>
    </row>
    <row r="2796" spans="16:18" x14ac:dyDescent="0.25">
      <c r="P2796" s="87"/>
      <c r="Q2796" s="87"/>
      <c r="R2796" s="87"/>
    </row>
    <row r="2797" spans="16:18" x14ac:dyDescent="0.25">
      <c r="P2797" s="87"/>
      <c r="Q2797" s="87"/>
      <c r="R2797" s="87"/>
    </row>
    <row r="2798" spans="16:18" x14ac:dyDescent="0.25">
      <c r="P2798" s="87"/>
      <c r="Q2798" s="87"/>
      <c r="R2798" s="87"/>
    </row>
    <row r="2799" spans="16:18" x14ac:dyDescent="0.25">
      <c r="P2799" s="87"/>
      <c r="Q2799" s="87"/>
      <c r="R2799" s="87"/>
    </row>
    <row r="2800" spans="16:18" x14ac:dyDescent="0.25">
      <c r="P2800" s="87"/>
      <c r="Q2800" s="87"/>
      <c r="R2800" s="87"/>
    </row>
    <row r="2801" spans="16:18" x14ac:dyDescent="0.25">
      <c r="P2801" s="87"/>
      <c r="Q2801" s="87"/>
      <c r="R2801" s="87"/>
    </row>
    <row r="2802" spans="16:18" x14ac:dyDescent="0.25">
      <c r="P2802" s="87"/>
      <c r="Q2802" s="87"/>
      <c r="R2802" s="87"/>
    </row>
    <row r="2803" spans="16:18" x14ac:dyDescent="0.25">
      <c r="P2803" s="87"/>
      <c r="Q2803" s="87"/>
      <c r="R2803" s="87"/>
    </row>
    <row r="2804" spans="16:18" x14ac:dyDescent="0.25">
      <c r="P2804" s="87"/>
      <c r="Q2804" s="87"/>
      <c r="R2804" s="87"/>
    </row>
    <row r="2805" spans="16:18" x14ac:dyDescent="0.25">
      <c r="P2805" s="87"/>
      <c r="Q2805" s="87"/>
      <c r="R2805" s="87"/>
    </row>
    <row r="2806" spans="16:18" x14ac:dyDescent="0.25">
      <c r="P2806" s="87"/>
      <c r="Q2806" s="87"/>
      <c r="R2806" s="87"/>
    </row>
    <row r="2807" spans="16:18" x14ac:dyDescent="0.25">
      <c r="P2807" s="87"/>
      <c r="Q2807" s="87"/>
      <c r="R2807" s="87"/>
    </row>
    <row r="2808" spans="16:18" x14ac:dyDescent="0.25">
      <c r="P2808" s="87"/>
      <c r="Q2808" s="87"/>
      <c r="R2808" s="87"/>
    </row>
    <row r="2809" spans="16:18" x14ac:dyDescent="0.25">
      <c r="P2809" s="87"/>
      <c r="Q2809" s="87"/>
      <c r="R2809" s="87"/>
    </row>
    <row r="2810" spans="16:18" x14ac:dyDescent="0.25">
      <c r="P2810" s="87"/>
      <c r="Q2810" s="87"/>
      <c r="R2810" s="87"/>
    </row>
    <row r="2811" spans="16:18" x14ac:dyDescent="0.25">
      <c r="P2811" s="87"/>
      <c r="Q2811" s="87"/>
      <c r="R2811" s="87"/>
    </row>
    <row r="2812" spans="16:18" x14ac:dyDescent="0.25">
      <c r="P2812" s="87"/>
      <c r="Q2812" s="87"/>
      <c r="R2812" s="87"/>
    </row>
    <row r="2813" spans="16:18" x14ac:dyDescent="0.25">
      <c r="P2813" s="87"/>
      <c r="Q2813" s="87"/>
      <c r="R2813" s="87"/>
    </row>
    <row r="2814" spans="16:18" x14ac:dyDescent="0.25">
      <c r="P2814" s="87"/>
      <c r="Q2814" s="87"/>
      <c r="R2814" s="87"/>
    </row>
    <row r="2815" spans="16:18" x14ac:dyDescent="0.25">
      <c r="P2815" s="87"/>
      <c r="Q2815" s="87"/>
      <c r="R2815" s="87"/>
    </row>
    <row r="2816" spans="16:18" x14ac:dyDescent="0.25">
      <c r="P2816" s="87"/>
      <c r="Q2816" s="87"/>
      <c r="R2816" s="87"/>
    </row>
    <row r="2817" spans="16:18" x14ac:dyDescent="0.25">
      <c r="P2817" s="87"/>
      <c r="Q2817" s="87"/>
      <c r="R2817" s="87"/>
    </row>
    <row r="2818" spans="16:18" x14ac:dyDescent="0.25">
      <c r="P2818" s="87"/>
      <c r="Q2818" s="87"/>
      <c r="R2818" s="87"/>
    </row>
    <row r="2819" spans="16:18" x14ac:dyDescent="0.25">
      <c r="P2819" s="87"/>
      <c r="Q2819" s="87"/>
      <c r="R2819" s="87"/>
    </row>
    <row r="2820" spans="16:18" x14ac:dyDescent="0.25">
      <c r="P2820" s="87"/>
      <c r="Q2820" s="87"/>
      <c r="R2820" s="87"/>
    </row>
    <row r="2821" spans="16:18" x14ac:dyDescent="0.25">
      <c r="P2821" s="87"/>
      <c r="Q2821" s="87"/>
      <c r="R2821" s="87"/>
    </row>
    <row r="2822" spans="16:18" x14ac:dyDescent="0.25">
      <c r="P2822" s="87"/>
      <c r="Q2822" s="87"/>
      <c r="R2822" s="87"/>
    </row>
    <row r="2823" spans="16:18" x14ac:dyDescent="0.25">
      <c r="P2823" s="87"/>
      <c r="Q2823" s="87"/>
      <c r="R2823" s="87"/>
    </row>
    <row r="2824" spans="16:18" x14ac:dyDescent="0.25">
      <c r="P2824" s="87"/>
      <c r="Q2824" s="87"/>
      <c r="R2824" s="87"/>
    </row>
    <row r="2825" spans="16:18" x14ac:dyDescent="0.25">
      <c r="P2825" s="87"/>
      <c r="Q2825" s="87"/>
      <c r="R2825" s="87"/>
    </row>
    <row r="2826" spans="16:18" x14ac:dyDescent="0.25">
      <c r="P2826" s="87"/>
      <c r="Q2826" s="87"/>
      <c r="R2826" s="87"/>
    </row>
    <row r="2827" spans="16:18" x14ac:dyDescent="0.25">
      <c r="P2827" s="87"/>
      <c r="Q2827" s="87"/>
      <c r="R2827" s="87"/>
    </row>
    <row r="2828" spans="16:18" x14ac:dyDescent="0.25">
      <c r="P2828" s="87"/>
      <c r="Q2828" s="87"/>
      <c r="R2828" s="87"/>
    </row>
    <row r="2829" spans="16:18" x14ac:dyDescent="0.25">
      <c r="P2829" s="87"/>
      <c r="Q2829" s="87"/>
      <c r="R2829" s="87"/>
    </row>
    <row r="2830" spans="16:18" x14ac:dyDescent="0.25">
      <c r="P2830" s="87"/>
      <c r="Q2830" s="87"/>
      <c r="R2830" s="87"/>
    </row>
    <row r="2831" spans="16:18" x14ac:dyDescent="0.25">
      <c r="P2831" s="87"/>
      <c r="Q2831" s="87"/>
      <c r="R2831" s="87"/>
    </row>
    <row r="2832" spans="16:18" x14ac:dyDescent="0.25">
      <c r="P2832" s="87"/>
      <c r="Q2832" s="87"/>
      <c r="R2832" s="87"/>
    </row>
    <row r="2833" spans="16:18" x14ac:dyDescent="0.25">
      <c r="P2833" s="87"/>
      <c r="Q2833" s="87"/>
      <c r="R2833" s="87"/>
    </row>
    <row r="2834" spans="16:18" x14ac:dyDescent="0.25">
      <c r="P2834" s="87"/>
      <c r="Q2834" s="87"/>
      <c r="R2834" s="87"/>
    </row>
    <row r="2835" spans="16:18" x14ac:dyDescent="0.25">
      <c r="P2835" s="87"/>
      <c r="Q2835" s="87"/>
      <c r="R2835" s="87"/>
    </row>
    <row r="2836" spans="16:18" x14ac:dyDescent="0.25">
      <c r="P2836" s="87"/>
      <c r="Q2836" s="87"/>
      <c r="R2836" s="87"/>
    </row>
    <row r="2837" spans="16:18" x14ac:dyDescent="0.25">
      <c r="P2837" s="87"/>
      <c r="Q2837" s="87"/>
      <c r="R2837" s="87"/>
    </row>
    <row r="2838" spans="16:18" x14ac:dyDescent="0.25">
      <c r="P2838" s="87"/>
      <c r="Q2838" s="87"/>
      <c r="R2838" s="87"/>
    </row>
    <row r="2839" spans="16:18" x14ac:dyDescent="0.25">
      <c r="P2839" s="87"/>
      <c r="Q2839" s="87"/>
      <c r="R2839" s="87"/>
    </row>
    <row r="2840" spans="16:18" x14ac:dyDescent="0.25">
      <c r="P2840" s="87"/>
      <c r="Q2840" s="87"/>
      <c r="R2840" s="87"/>
    </row>
    <row r="2841" spans="16:18" x14ac:dyDescent="0.25">
      <c r="P2841" s="87"/>
      <c r="Q2841" s="87"/>
      <c r="R2841" s="87"/>
    </row>
    <row r="2842" spans="16:18" x14ac:dyDescent="0.25">
      <c r="P2842" s="87"/>
      <c r="Q2842" s="87"/>
      <c r="R2842" s="87"/>
    </row>
    <row r="2843" spans="16:18" x14ac:dyDescent="0.25">
      <c r="P2843" s="87"/>
      <c r="Q2843" s="87"/>
      <c r="R2843" s="87"/>
    </row>
    <row r="2844" spans="16:18" x14ac:dyDescent="0.25">
      <c r="P2844" s="87"/>
      <c r="Q2844" s="87"/>
      <c r="R2844" s="87"/>
    </row>
    <row r="2845" spans="16:18" x14ac:dyDescent="0.25">
      <c r="P2845" s="87"/>
      <c r="Q2845" s="87"/>
      <c r="R2845" s="87"/>
    </row>
    <row r="2846" spans="16:18" x14ac:dyDescent="0.25">
      <c r="P2846" s="87"/>
      <c r="Q2846" s="87"/>
      <c r="R2846" s="87"/>
    </row>
    <row r="2847" spans="16:18" x14ac:dyDescent="0.25">
      <c r="P2847" s="87"/>
      <c r="Q2847" s="87"/>
      <c r="R2847" s="87"/>
    </row>
    <row r="2848" spans="16:18" x14ac:dyDescent="0.25">
      <c r="P2848" s="87"/>
      <c r="Q2848" s="87"/>
      <c r="R2848" s="87"/>
    </row>
    <row r="2849" spans="16:18" x14ac:dyDescent="0.25">
      <c r="P2849" s="87"/>
      <c r="Q2849" s="87"/>
      <c r="R2849" s="87"/>
    </row>
    <row r="2850" spans="16:18" x14ac:dyDescent="0.25">
      <c r="P2850" s="87"/>
      <c r="Q2850" s="87"/>
      <c r="R2850" s="87"/>
    </row>
    <row r="2851" spans="16:18" x14ac:dyDescent="0.25">
      <c r="P2851" s="87"/>
      <c r="Q2851" s="87"/>
      <c r="R2851" s="87"/>
    </row>
    <row r="2852" spans="16:18" x14ac:dyDescent="0.25">
      <c r="P2852" s="87"/>
      <c r="Q2852" s="87"/>
      <c r="R2852" s="87"/>
    </row>
    <row r="2853" spans="16:18" x14ac:dyDescent="0.25">
      <c r="P2853" s="87"/>
      <c r="Q2853" s="87"/>
      <c r="R2853" s="87"/>
    </row>
    <row r="2854" spans="16:18" x14ac:dyDescent="0.25">
      <c r="P2854" s="87"/>
      <c r="Q2854" s="87"/>
      <c r="R2854" s="87"/>
    </row>
    <row r="2855" spans="16:18" x14ac:dyDescent="0.25">
      <c r="P2855" s="87"/>
      <c r="Q2855" s="87"/>
      <c r="R2855" s="87"/>
    </row>
    <row r="2856" spans="16:18" x14ac:dyDescent="0.25">
      <c r="P2856" s="87"/>
      <c r="Q2856" s="87"/>
      <c r="R2856" s="87"/>
    </row>
    <row r="2857" spans="16:18" x14ac:dyDescent="0.25">
      <c r="P2857" s="87"/>
      <c r="Q2857" s="87"/>
      <c r="R2857" s="87"/>
    </row>
    <row r="2858" spans="16:18" x14ac:dyDescent="0.25">
      <c r="P2858" s="87"/>
      <c r="Q2858" s="87"/>
      <c r="R2858" s="87"/>
    </row>
    <row r="2859" spans="16:18" x14ac:dyDescent="0.25">
      <c r="P2859" s="87"/>
      <c r="Q2859" s="87"/>
      <c r="R2859" s="87"/>
    </row>
    <row r="2860" spans="16:18" x14ac:dyDescent="0.25">
      <c r="P2860" s="87"/>
      <c r="Q2860" s="87"/>
      <c r="R2860" s="87"/>
    </row>
    <row r="2861" spans="16:18" x14ac:dyDescent="0.25">
      <c r="P2861" s="87"/>
      <c r="Q2861" s="87"/>
      <c r="R2861" s="87"/>
    </row>
    <row r="2862" spans="16:18" x14ac:dyDescent="0.25">
      <c r="P2862" s="87"/>
      <c r="Q2862" s="87"/>
      <c r="R2862" s="87"/>
    </row>
    <row r="2863" spans="16:18" x14ac:dyDescent="0.25">
      <c r="P2863" s="87"/>
      <c r="Q2863" s="87"/>
      <c r="R2863" s="87"/>
    </row>
    <row r="2864" spans="16:18" x14ac:dyDescent="0.25">
      <c r="P2864" s="87"/>
      <c r="Q2864" s="87"/>
      <c r="R2864" s="87"/>
    </row>
    <row r="2865" spans="16:18" x14ac:dyDescent="0.25">
      <c r="P2865" s="87"/>
      <c r="Q2865" s="87"/>
      <c r="R2865" s="87"/>
    </row>
    <row r="2866" spans="16:18" x14ac:dyDescent="0.25">
      <c r="P2866" s="87"/>
      <c r="Q2866" s="87"/>
      <c r="R2866" s="87"/>
    </row>
    <row r="2867" spans="16:18" x14ac:dyDescent="0.25">
      <c r="P2867" s="87"/>
      <c r="Q2867" s="87"/>
      <c r="R2867" s="87"/>
    </row>
    <row r="2868" spans="16:18" x14ac:dyDescent="0.25">
      <c r="P2868" s="87"/>
      <c r="Q2868" s="87"/>
      <c r="R2868" s="87"/>
    </row>
    <row r="2869" spans="16:18" x14ac:dyDescent="0.25">
      <c r="P2869" s="87"/>
      <c r="Q2869" s="87"/>
      <c r="R2869" s="87"/>
    </row>
    <row r="2870" spans="16:18" x14ac:dyDescent="0.25">
      <c r="P2870" s="87"/>
      <c r="Q2870" s="87"/>
      <c r="R2870" s="87"/>
    </row>
    <row r="2871" spans="16:18" x14ac:dyDescent="0.25">
      <c r="P2871" s="87"/>
      <c r="Q2871" s="87"/>
      <c r="R2871" s="87"/>
    </row>
    <row r="2872" spans="16:18" x14ac:dyDescent="0.25">
      <c r="P2872" s="87"/>
      <c r="Q2872" s="87"/>
      <c r="R2872" s="87"/>
    </row>
    <row r="2873" spans="16:18" x14ac:dyDescent="0.25">
      <c r="P2873" s="87"/>
      <c r="Q2873" s="87"/>
      <c r="R2873" s="87"/>
    </row>
    <row r="2874" spans="16:18" x14ac:dyDescent="0.25">
      <c r="P2874" s="87"/>
      <c r="Q2874" s="87"/>
      <c r="R2874" s="87"/>
    </row>
    <row r="2875" spans="16:18" x14ac:dyDescent="0.25">
      <c r="P2875" s="87"/>
      <c r="Q2875" s="87"/>
      <c r="R2875" s="87"/>
    </row>
    <row r="2876" spans="16:18" x14ac:dyDescent="0.25">
      <c r="P2876" s="87"/>
      <c r="Q2876" s="87"/>
      <c r="R2876" s="87"/>
    </row>
    <row r="2877" spans="16:18" x14ac:dyDescent="0.25">
      <c r="P2877" s="87"/>
      <c r="Q2877" s="87"/>
      <c r="R2877" s="87"/>
    </row>
    <row r="2878" spans="16:18" x14ac:dyDescent="0.25">
      <c r="P2878" s="87"/>
      <c r="Q2878" s="87"/>
      <c r="R2878" s="87"/>
    </row>
    <row r="2879" spans="16:18" x14ac:dyDescent="0.25">
      <c r="P2879" s="87"/>
      <c r="Q2879" s="87"/>
      <c r="R2879" s="87"/>
    </row>
    <row r="2880" spans="16:18" x14ac:dyDescent="0.25">
      <c r="P2880" s="87"/>
      <c r="Q2880" s="87"/>
      <c r="R2880" s="87"/>
    </row>
    <row r="2881" spans="16:18" x14ac:dyDescent="0.25">
      <c r="P2881" s="87"/>
      <c r="Q2881" s="87"/>
      <c r="R2881" s="87"/>
    </row>
    <row r="2882" spans="16:18" x14ac:dyDescent="0.25">
      <c r="P2882" s="87"/>
      <c r="Q2882" s="87"/>
      <c r="R2882" s="87"/>
    </row>
    <row r="2883" spans="16:18" x14ac:dyDescent="0.25">
      <c r="P2883" s="87"/>
      <c r="Q2883" s="87"/>
      <c r="R2883" s="87"/>
    </row>
    <row r="2884" spans="16:18" x14ac:dyDescent="0.25">
      <c r="P2884" s="87"/>
      <c r="Q2884" s="87"/>
      <c r="R2884" s="87"/>
    </row>
    <row r="2885" spans="16:18" x14ac:dyDescent="0.25">
      <c r="P2885" s="87"/>
      <c r="Q2885" s="87"/>
      <c r="R2885" s="87"/>
    </row>
    <row r="2886" spans="16:18" x14ac:dyDescent="0.25">
      <c r="P2886" s="87"/>
      <c r="Q2886" s="87"/>
      <c r="R2886" s="87"/>
    </row>
    <row r="2887" spans="16:18" x14ac:dyDescent="0.25">
      <c r="P2887" s="87"/>
      <c r="Q2887" s="87"/>
      <c r="R2887" s="87"/>
    </row>
    <row r="2888" spans="16:18" x14ac:dyDescent="0.25">
      <c r="P2888" s="87"/>
      <c r="Q2888" s="87"/>
      <c r="R2888" s="87"/>
    </row>
    <row r="2889" spans="16:18" x14ac:dyDescent="0.25">
      <c r="P2889" s="87"/>
      <c r="Q2889" s="87"/>
      <c r="R2889" s="87"/>
    </row>
    <row r="2890" spans="16:18" x14ac:dyDescent="0.25">
      <c r="P2890" s="87"/>
      <c r="Q2890" s="87"/>
      <c r="R2890" s="87"/>
    </row>
    <row r="2891" spans="16:18" x14ac:dyDescent="0.25">
      <c r="P2891" s="87"/>
      <c r="Q2891" s="87"/>
      <c r="R2891" s="87"/>
    </row>
    <row r="2892" spans="16:18" x14ac:dyDescent="0.25">
      <c r="P2892" s="87"/>
      <c r="Q2892" s="87"/>
      <c r="R2892" s="87"/>
    </row>
    <row r="2893" spans="16:18" x14ac:dyDescent="0.25">
      <c r="P2893" s="87"/>
      <c r="Q2893" s="87"/>
      <c r="R2893" s="87"/>
    </row>
    <row r="2894" spans="16:18" x14ac:dyDescent="0.25">
      <c r="P2894" s="87"/>
      <c r="Q2894" s="87"/>
      <c r="R2894" s="87"/>
    </row>
    <row r="2895" spans="16:18" x14ac:dyDescent="0.25">
      <c r="P2895" s="87"/>
      <c r="Q2895" s="87"/>
      <c r="R2895" s="87"/>
    </row>
    <row r="2896" spans="16:18" x14ac:dyDescent="0.25">
      <c r="P2896" s="87"/>
      <c r="Q2896" s="87"/>
      <c r="R2896" s="87"/>
    </row>
    <row r="2897" spans="16:18" x14ac:dyDescent="0.25">
      <c r="P2897" s="87"/>
      <c r="Q2897" s="87"/>
      <c r="R2897" s="87"/>
    </row>
    <row r="2898" spans="16:18" x14ac:dyDescent="0.25">
      <c r="P2898" s="87"/>
      <c r="Q2898" s="87"/>
      <c r="R2898" s="87"/>
    </row>
    <row r="2899" spans="16:18" x14ac:dyDescent="0.25">
      <c r="P2899" s="87"/>
      <c r="Q2899" s="87"/>
      <c r="R2899" s="87"/>
    </row>
    <row r="2900" spans="16:18" x14ac:dyDescent="0.25">
      <c r="P2900" s="87"/>
      <c r="Q2900" s="87"/>
      <c r="R2900" s="87"/>
    </row>
    <row r="2901" spans="16:18" x14ac:dyDescent="0.25">
      <c r="P2901" s="87"/>
      <c r="Q2901" s="87"/>
      <c r="R2901" s="87"/>
    </row>
    <row r="2902" spans="16:18" x14ac:dyDescent="0.25">
      <c r="P2902" s="87"/>
      <c r="Q2902" s="87"/>
      <c r="R2902" s="87"/>
    </row>
    <row r="2903" spans="16:18" x14ac:dyDescent="0.25">
      <c r="P2903" s="87"/>
      <c r="Q2903" s="87"/>
      <c r="R2903" s="87"/>
    </row>
    <row r="2904" spans="16:18" x14ac:dyDescent="0.25">
      <c r="P2904" s="87"/>
      <c r="Q2904" s="87"/>
      <c r="R2904" s="87"/>
    </row>
    <row r="2905" spans="16:18" x14ac:dyDescent="0.25">
      <c r="P2905" s="87"/>
      <c r="Q2905" s="87"/>
      <c r="R2905" s="87"/>
    </row>
    <row r="2906" spans="16:18" x14ac:dyDescent="0.25">
      <c r="P2906" s="87"/>
      <c r="Q2906" s="87"/>
      <c r="R2906" s="87"/>
    </row>
    <row r="2907" spans="16:18" x14ac:dyDescent="0.25">
      <c r="P2907" s="87"/>
      <c r="Q2907" s="87"/>
      <c r="R2907" s="87"/>
    </row>
    <row r="2908" spans="16:18" x14ac:dyDescent="0.25">
      <c r="P2908" s="87"/>
      <c r="Q2908" s="87"/>
      <c r="R2908" s="87"/>
    </row>
    <row r="2909" spans="16:18" x14ac:dyDescent="0.25">
      <c r="P2909" s="87"/>
      <c r="Q2909" s="87"/>
      <c r="R2909" s="87"/>
    </row>
    <row r="2910" spans="16:18" x14ac:dyDescent="0.25">
      <c r="P2910" s="87"/>
      <c r="Q2910" s="87"/>
      <c r="R2910" s="87"/>
    </row>
    <row r="2911" spans="16:18" x14ac:dyDescent="0.25">
      <c r="P2911" s="87"/>
      <c r="Q2911" s="87"/>
      <c r="R2911" s="87"/>
    </row>
    <row r="2912" spans="16:18" x14ac:dyDescent="0.25">
      <c r="P2912" s="87"/>
      <c r="Q2912" s="87"/>
      <c r="R2912" s="87"/>
    </row>
    <row r="2913" spans="16:18" x14ac:dyDescent="0.25">
      <c r="P2913" s="87"/>
      <c r="Q2913" s="87"/>
      <c r="R2913" s="87"/>
    </row>
    <row r="2914" spans="16:18" x14ac:dyDescent="0.25">
      <c r="P2914" s="87"/>
      <c r="Q2914" s="87"/>
      <c r="R2914" s="87"/>
    </row>
    <row r="2915" spans="16:18" x14ac:dyDescent="0.25">
      <c r="P2915" s="87"/>
      <c r="Q2915" s="87"/>
      <c r="R2915" s="87"/>
    </row>
    <row r="2916" spans="16:18" x14ac:dyDescent="0.25">
      <c r="P2916" s="87"/>
      <c r="Q2916" s="87"/>
      <c r="R2916" s="87"/>
    </row>
    <row r="2917" spans="16:18" x14ac:dyDescent="0.25">
      <c r="P2917" s="87"/>
      <c r="Q2917" s="87"/>
      <c r="R2917" s="87"/>
    </row>
    <row r="2918" spans="16:18" x14ac:dyDescent="0.25">
      <c r="P2918" s="87"/>
      <c r="Q2918" s="87"/>
      <c r="R2918" s="87"/>
    </row>
    <row r="2919" spans="16:18" x14ac:dyDescent="0.25">
      <c r="P2919" s="87"/>
      <c r="Q2919" s="87"/>
      <c r="R2919" s="87"/>
    </row>
    <row r="2920" spans="16:18" x14ac:dyDescent="0.25">
      <c r="P2920" s="87"/>
      <c r="Q2920" s="87"/>
      <c r="R2920" s="87"/>
    </row>
    <row r="2921" spans="16:18" x14ac:dyDescent="0.25">
      <c r="P2921" s="87"/>
      <c r="Q2921" s="87"/>
      <c r="R2921" s="87"/>
    </row>
    <row r="2922" spans="16:18" x14ac:dyDescent="0.25">
      <c r="P2922" s="87"/>
      <c r="Q2922" s="87"/>
      <c r="R2922" s="87"/>
    </row>
    <row r="2923" spans="16:18" x14ac:dyDescent="0.25">
      <c r="P2923" s="87"/>
      <c r="Q2923" s="87"/>
      <c r="R2923" s="87"/>
    </row>
    <row r="2924" spans="16:18" x14ac:dyDescent="0.25">
      <c r="P2924" s="87"/>
      <c r="Q2924" s="87"/>
      <c r="R2924" s="87"/>
    </row>
    <row r="2925" spans="16:18" x14ac:dyDescent="0.25">
      <c r="P2925" s="87"/>
      <c r="Q2925" s="87"/>
      <c r="R2925" s="87"/>
    </row>
    <row r="2926" spans="16:18" x14ac:dyDescent="0.25">
      <c r="P2926" s="87"/>
      <c r="Q2926" s="87"/>
      <c r="R2926" s="87"/>
    </row>
    <row r="2927" spans="16:18" x14ac:dyDescent="0.25">
      <c r="P2927" s="87"/>
      <c r="Q2927" s="87"/>
      <c r="R2927" s="87"/>
    </row>
    <row r="2928" spans="16:18" x14ac:dyDescent="0.25">
      <c r="P2928" s="87"/>
      <c r="Q2928" s="87"/>
      <c r="R2928" s="87"/>
    </row>
    <row r="2929" spans="16:18" x14ac:dyDescent="0.25">
      <c r="P2929" s="87"/>
      <c r="Q2929" s="87"/>
      <c r="R2929" s="87"/>
    </row>
    <row r="2930" spans="16:18" x14ac:dyDescent="0.25">
      <c r="P2930" s="87"/>
      <c r="Q2930" s="87"/>
      <c r="R2930" s="87"/>
    </row>
    <row r="2931" spans="16:18" x14ac:dyDescent="0.25">
      <c r="P2931" s="87"/>
      <c r="Q2931" s="87"/>
      <c r="R2931" s="87"/>
    </row>
    <row r="2932" spans="16:18" x14ac:dyDescent="0.25">
      <c r="P2932" s="87"/>
      <c r="Q2932" s="87"/>
      <c r="R2932" s="87"/>
    </row>
    <row r="2933" spans="16:18" x14ac:dyDescent="0.25">
      <c r="P2933" s="87"/>
      <c r="Q2933" s="87"/>
      <c r="R2933" s="87"/>
    </row>
    <row r="2934" spans="16:18" x14ac:dyDescent="0.25">
      <c r="P2934" s="87"/>
      <c r="Q2934" s="87"/>
      <c r="R2934" s="87"/>
    </row>
    <row r="2935" spans="16:18" x14ac:dyDescent="0.25">
      <c r="P2935" s="87"/>
      <c r="Q2935" s="87"/>
      <c r="R2935" s="87"/>
    </row>
    <row r="2936" spans="16:18" x14ac:dyDescent="0.25">
      <c r="P2936" s="87"/>
      <c r="Q2936" s="87"/>
      <c r="R2936" s="87"/>
    </row>
    <row r="2937" spans="16:18" x14ac:dyDescent="0.25">
      <c r="P2937" s="87"/>
      <c r="Q2937" s="87"/>
      <c r="R2937" s="87"/>
    </row>
    <row r="2938" spans="16:18" x14ac:dyDescent="0.25">
      <c r="P2938" s="87"/>
      <c r="Q2938" s="87"/>
      <c r="R2938" s="87"/>
    </row>
    <row r="2939" spans="16:18" x14ac:dyDescent="0.25">
      <c r="P2939" s="87"/>
      <c r="Q2939" s="87"/>
      <c r="R2939" s="87"/>
    </row>
    <row r="2940" spans="16:18" x14ac:dyDescent="0.25">
      <c r="P2940" s="87"/>
      <c r="Q2940" s="87"/>
      <c r="R2940" s="87"/>
    </row>
    <row r="2941" spans="16:18" x14ac:dyDescent="0.25">
      <c r="P2941" s="87"/>
      <c r="Q2941" s="87"/>
      <c r="R2941" s="87"/>
    </row>
    <row r="2942" spans="16:18" x14ac:dyDescent="0.25">
      <c r="P2942" s="87"/>
      <c r="Q2942" s="87"/>
      <c r="R2942" s="87"/>
    </row>
    <row r="2943" spans="16:18" x14ac:dyDescent="0.25">
      <c r="P2943" s="87"/>
      <c r="Q2943" s="87"/>
      <c r="R2943" s="87"/>
    </row>
    <row r="2944" spans="16:18" x14ac:dyDescent="0.25">
      <c r="P2944" s="87"/>
      <c r="Q2944" s="87"/>
      <c r="R2944" s="87"/>
    </row>
    <row r="2945" spans="16:18" x14ac:dyDescent="0.25">
      <c r="P2945" s="87"/>
      <c r="Q2945" s="87"/>
      <c r="R2945" s="87"/>
    </row>
    <row r="2946" spans="16:18" x14ac:dyDescent="0.25">
      <c r="P2946" s="87"/>
      <c r="Q2946" s="87"/>
      <c r="R2946" s="87"/>
    </row>
    <row r="2947" spans="16:18" x14ac:dyDescent="0.25">
      <c r="P2947" s="87"/>
      <c r="Q2947" s="87"/>
      <c r="R2947" s="87"/>
    </row>
    <row r="2948" spans="16:18" x14ac:dyDescent="0.25">
      <c r="P2948" s="87"/>
      <c r="Q2948" s="87"/>
      <c r="R2948" s="87"/>
    </row>
    <row r="2949" spans="16:18" x14ac:dyDescent="0.25">
      <c r="P2949" s="87"/>
      <c r="Q2949" s="87"/>
      <c r="R2949" s="87"/>
    </row>
    <row r="2950" spans="16:18" x14ac:dyDescent="0.25">
      <c r="P2950" s="87"/>
      <c r="Q2950" s="87"/>
      <c r="R2950" s="87"/>
    </row>
    <row r="2951" spans="16:18" x14ac:dyDescent="0.25">
      <c r="P2951" s="87"/>
      <c r="Q2951" s="87"/>
      <c r="R2951" s="87"/>
    </row>
    <row r="2952" spans="16:18" x14ac:dyDescent="0.25">
      <c r="P2952" s="87"/>
      <c r="Q2952" s="87"/>
      <c r="R2952" s="87"/>
    </row>
    <row r="2953" spans="16:18" x14ac:dyDescent="0.25">
      <c r="P2953" s="87"/>
      <c r="Q2953" s="87"/>
      <c r="R2953" s="87"/>
    </row>
    <row r="2954" spans="16:18" x14ac:dyDescent="0.25">
      <c r="P2954" s="87"/>
      <c r="Q2954" s="87"/>
      <c r="R2954" s="87"/>
    </row>
    <row r="2955" spans="16:18" x14ac:dyDescent="0.25">
      <c r="P2955" s="87"/>
      <c r="Q2955" s="87"/>
      <c r="R2955" s="87"/>
    </row>
    <row r="2956" spans="16:18" x14ac:dyDescent="0.25">
      <c r="P2956" s="87"/>
      <c r="Q2956" s="87"/>
      <c r="R2956" s="87"/>
    </row>
    <row r="2957" spans="16:18" x14ac:dyDescent="0.25">
      <c r="P2957" s="87"/>
      <c r="Q2957" s="87"/>
      <c r="R2957" s="87"/>
    </row>
    <row r="2958" spans="16:18" x14ac:dyDescent="0.25">
      <c r="P2958" s="87"/>
      <c r="Q2958" s="87"/>
      <c r="R2958" s="87"/>
    </row>
    <row r="2959" spans="16:18" x14ac:dyDescent="0.25">
      <c r="P2959" s="87"/>
      <c r="Q2959" s="87"/>
      <c r="R2959" s="87"/>
    </row>
    <row r="2960" spans="16:18" x14ac:dyDescent="0.25">
      <c r="P2960" s="87"/>
      <c r="Q2960" s="87"/>
      <c r="R2960" s="87"/>
    </row>
    <row r="2961" spans="16:18" x14ac:dyDescent="0.25">
      <c r="P2961" s="87"/>
      <c r="Q2961" s="87"/>
      <c r="R2961" s="87"/>
    </row>
    <row r="2962" spans="16:18" x14ac:dyDescent="0.25">
      <c r="P2962" s="87"/>
      <c r="Q2962" s="87"/>
      <c r="R2962" s="87"/>
    </row>
    <row r="2963" spans="16:18" x14ac:dyDescent="0.25">
      <c r="P2963" s="87"/>
      <c r="Q2963" s="87"/>
      <c r="R2963" s="87"/>
    </row>
    <row r="2964" spans="16:18" x14ac:dyDescent="0.25">
      <c r="P2964" s="87"/>
      <c r="Q2964" s="87"/>
      <c r="R2964" s="87"/>
    </row>
    <row r="2965" spans="16:18" x14ac:dyDescent="0.25">
      <c r="P2965" s="87"/>
      <c r="Q2965" s="87"/>
      <c r="R2965" s="87"/>
    </row>
    <row r="2966" spans="16:18" x14ac:dyDescent="0.25">
      <c r="P2966" s="87"/>
      <c r="Q2966" s="87"/>
      <c r="R2966" s="87"/>
    </row>
    <row r="2967" spans="16:18" x14ac:dyDescent="0.25">
      <c r="P2967" s="87"/>
      <c r="Q2967" s="87"/>
      <c r="R2967" s="87"/>
    </row>
    <row r="2968" spans="16:18" x14ac:dyDescent="0.25">
      <c r="P2968" s="87"/>
      <c r="Q2968" s="87"/>
      <c r="R2968" s="87"/>
    </row>
    <row r="2969" spans="16:18" x14ac:dyDescent="0.25">
      <c r="P2969" s="87"/>
      <c r="Q2969" s="87"/>
      <c r="R2969" s="87"/>
    </row>
    <row r="2970" spans="16:18" x14ac:dyDescent="0.25">
      <c r="P2970" s="87"/>
      <c r="Q2970" s="87"/>
      <c r="R2970" s="87"/>
    </row>
    <row r="2971" spans="16:18" x14ac:dyDescent="0.25">
      <c r="P2971" s="87"/>
      <c r="Q2971" s="87"/>
      <c r="R2971" s="87"/>
    </row>
    <row r="2972" spans="16:18" x14ac:dyDescent="0.25">
      <c r="P2972" s="87"/>
      <c r="Q2972" s="87"/>
      <c r="R2972" s="87"/>
    </row>
    <row r="2973" spans="16:18" x14ac:dyDescent="0.25">
      <c r="P2973" s="87"/>
      <c r="Q2973" s="87"/>
      <c r="R2973" s="87"/>
    </row>
    <row r="2974" spans="16:18" x14ac:dyDescent="0.25">
      <c r="P2974" s="87"/>
      <c r="Q2974" s="87"/>
      <c r="R2974" s="87"/>
    </row>
    <row r="2975" spans="16:18" x14ac:dyDescent="0.25">
      <c r="P2975" s="87"/>
      <c r="Q2975" s="87"/>
      <c r="R2975" s="87"/>
    </row>
    <row r="2976" spans="16:18" x14ac:dyDescent="0.25">
      <c r="P2976" s="87"/>
      <c r="Q2976" s="87"/>
      <c r="R2976" s="87"/>
    </row>
    <row r="2977" spans="16:18" x14ac:dyDescent="0.25">
      <c r="P2977" s="87"/>
      <c r="Q2977" s="87"/>
      <c r="R2977" s="87"/>
    </row>
    <row r="2978" spans="16:18" x14ac:dyDescent="0.25">
      <c r="P2978" s="87"/>
      <c r="Q2978" s="87"/>
      <c r="R2978" s="87"/>
    </row>
    <row r="2979" spans="16:18" x14ac:dyDescent="0.25">
      <c r="P2979" s="87"/>
      <c r="Q2979" s="87"/>
      <c r="R2979" s="87"/>
    </row>
    <row r="2980" spans="16:18" x14ac:dyDescent="0.25">
      <c r="P2980" s="87"/>
      <c r="Q2980" s="87"/>
      <c r="R2980" s="87"/>
    </row>
    <row r="2981" spans="16:18" x14ac:dyDescent="0.25">
      <c r="P2981" s="87"/>
      <c r="Q2981" s="87"/>
      <c r="R2981" s="87"/>
    </row>
    <row r="2982" spans="16:18" x14ac:dyDescent="0.25">
      <c r="P2982" s="87"/>
      <c r="Q2982" s="87"/>
      <c r="R2982" s="87"/>
    </row>
    <row r="2983" spans="16:18" x14ac:dyDescent="0.25">
      <c r="P2983" s="87"/>
      <c r="Q2983" s="87"/>
      <c r="R2983" s="87"/>
    </row>
    <row r="2984" spans="16:18" x14ac:dyDescent="0.25">
      <c r="P2984" s="87"/>
      <c r="Q2984" s="87"/>
      <c r="R2984" s="87"/>
    </row>
    <row r="2985" spans="16:18" x14ac:dyDescent="0.25">
      <c r="P2985" s="87"/>
      <c r="Q2985" s="87"/>
      <c r="R2985" s="87"/>
    </row>
    <row r="2986" spans="16:18" x14ac:dyDescent="0.25">
      <c r="P2986" s="87"/>
      <c r="Q2986" s="87"/>
      <c r="R2986" s="87"/>
    </row>
    <row r="2987" spans="16:18" x14ac:dyDescent="0.25">
      <c r="P2987" s="87"/>
      <c r="Q2987" s="87"/>
      <c r="R2987" s="87"/>
    </row>
    <row r="2988" spans="16:18" x14ac:dyDescent="0.25">
      <c r="P2988" s="87"/>
      <c r="Q2988" s="87"/>
      <c r="R2988" s="87"/>
    </row>
    <row r="2989" spans="16:18" x14ac:dyDescent="0.25">
      <c r="P2989" s="87"/>
      <c r="Q2989" s="87"/>
      <c r="R2989" s="87"/>
    </row>
    <row r="2990" spans="16:18" x14ac:dyDescent="0.25">
      <c r="P2990" s="87"/>
      <c r="Q2990" s="87"/>
      <c r="R2990" s="87"/>
    </row>
    <row r="2991" spans="16:18" x14ac:dyDescent="0.25">
      <c r="P2991" s="87"/>
      <c r="Q2991" s="87"/>
      <c r="R2991" s="87"/>
    </row>
    <row r="2992" spans="16:18" x14ac:dyDescent="0.25">
      <c r="P2992" s="87"/>
      <c r="Q2992" s="87"/>
      <c r="R2992" s="87"/>
    </row>
    <row r="2993" spans="16:18" x14ac:dyDescent="0.25">
      <c r="P2993" s="87"/>
      <c r="Q2993" s="87"/>
      <c r="R2993" s="87"/>
    </row>
    <row r="2994" spans="16:18" x14ac:dyDescent="0.25">
      <c r="P2994" s="87"/>
      <c r="Q2994" s="87"/>
      <c r="R2994" s="87"/>
    </row>
    <row r="2995" spans="16:18" x14ac:dyDescent="0.25">
      <c r="P2995" s="87"/>
      <c r="Q2995" s="87"/>
      <c r="R2995" s="87"/>
    </row>
    <row r="2996" spans="16:18" x14ac:dyDescent="0.25">
      <c r="P2996" s="87"/>
      <c r="Q2996" s="87"/>
      <c r="R2996" s="87"/>
    </row>
    <row r="2997" spans="16:18" x14ac:dyDescent="0.25">
      <c r="P2997" s="87"/>
      <c r="Q2997" s="87"/>
      <c r="R2997" s="87"/>
    </row>
    <row r="2998" spans="16:18" x14ac:dyDescent="0.25">
      <c r="P2998" s="87"/>
      <c r="Q2998" s="87"/>
      <c r="R2998" s="87"/>
    </row>
    <row r="2999" spans="16:18" x14ac:dyDescent="0.25">
      <c r="P2999" s="87"/>
      <c r="Q2999" s="87"/>
      <c r="R2999" s="87"/>
    </row>
    <row r="3000" spans="16:18" x14ac:dyDescent="0.25">
      <c r="P3000" s="87"/>
      <c r="Q3000" s="87"/>
      <c r="R3000" s="87"/>
    </row>
    <row r="3001" spans="16:18" x14ac:dyDescent="0.25">
      <c r="P3001" s="87"/>
      <c r="Q3001" s="87"/>
      <c r="R3001" s="87"/>
    </row>
    <row r="3002" spans="16:18" x14ac:dyDescent="0.25">
      <c r="P3002" s="87"/>
      <c r="Q3002" s="87"/>
      <c r="R3002" s="87"/>
    </row>
    <row r="3003" spans="16:18" x14ac:dyDescent="0.25">
      <c r="P3003" s="87"/>
      <c r="Q3003" s="87"/>
      <c r="R3003" s="87"/>
    </row>
    <row r="3004" spans="16:18" x14ac:dyDescent="0.25">
      <c r="P3004" s="87"/>
      <c r="Q3004" s="87"/>
      <c r="R3004" s="87"/>
    </row>
    <row r="3005" spans="16:18" x14ac:dyDescent="0.25">
      <c r="P3005" s="87"/>
      <c r="Q3005" s="87"/>
      <c r="R3005" s="87"/>
    </row>
    <row r="3006" spans="16:18" x14ac:dyDescent="0.25">
      <c r="P3006" s="87"/>
      <c r="Q3006" s="87"/>
      <c r="R3006" s="87"/>
    </row>
    <row r="3007" spans="16:18" x14ac:dyDescent="0.25">
      <c r="P3007" s="87"/>
      <c r="Q3007" s="87"/>
      <c r="R3007" s="87"/>
    </row>
    <row r="3008" spans="16:18" x14ac:dyDescent="0.25">
      <c r="P3008" s="87"/>
      <c r="Q3008" s="87"/>
      <c r="R3008" s="87"/>
    </row>
    <row r="3009" spans="16:18" x14ac:dyDescent="0.25">
      <c r="P3009" s="87"/>
      <c r="Q3009" s="87"/>
      <c r="R3009" s="87"/>
    </row>
    <row r="3010" spans="16:18" x14ac:dyDescent="0.25">
      <c r="P3010" s="87"/>
      <c r="Q3010" s="87"/>
      <c r="R3010" s="87"/>
    </row>
    <row r="3011" spans="16:18" x14ac:dyDescent="0.25">
      <c r="P3011" s="87"/>
      <c r="Q3011" s="87"/>
      <c r="R3011" s="87"/>
    </row>
    <row r="3012" spans="16:18" x14ac:dyDescent="0.25">
      <c r="P3012" s="87"/>
      <c r="Q3012" s="87"/>
      <c r="R3012" s="87"/>
    </row>
    <row r="3013" spans="16:18" x14ac:dyDescent="0.25">
      <c r="P3013" s="87"/>
      <c r="Q3013" s="87"/>
      <c r="R3013" s="87"/>
    </row>
    <row r="3014" spans="16:18" x14ac:dyDescent="0.25">
      <c r="P3014" s="87"/>
      <c r="Q3014" s="87"/>
      <c r="R3014" s="87"/>
    </row>
    <row r="3015" spans="16:18" x14ac:dyDescent="0.25">
      <c r="P3015" s="87"/>
      <c r="Q3015" s="87"/>
      <c r="R3015" s="87"/>
    </row>
    <row r="3016" spans="16:18" x14ac:dyDescent="0.25">
      <c r="P3016" s="87"/>
      <c r="Q3016" s="87"/>
      <c r="R3016" s="87"/>
    </row>
    <row r="3017" spans="16:18" x14ac:dyDescent="0.25">
      <c r="P3017" s="87"/>
      <c r="Q3017" s="87"/>
      <c r="R3017" s="87"/>
    </row>
    <row r="3018" spans="16:18" x14ac:dyDescent="0.25">
      <c r="P3018" s="87"/>
      <c r="Q3018" s="87"/>
      <c r="R3018" s="87"/>
    </row>
    <row r="3019" spans="16:18" x14ac:dyDescent="0.25">
      <c r="P3019" s="87"/>
      <c r="Q3019" s="87"/>
      <c r="R3019" s="87"/>
    </row>
    <row r="3020" spans="16:18" x14ac:dyDescent="0.25">
      <c r="P3020" s="87"/>
      <c r="Q3020" s="87"/>
      <c r="R3020" s="87"/>
    </row>
    <row r="3021" spans="16:18" x14ac:dyDescent="0.25">
      <c r="P3021" s="87"/>
      <c r="Q3021" s="87"/>
      <c r="R3021" s="87"/>
    </row>
    <row r="3022" spans="16:18" x14ac:dyDescent="0.25">
      <c r="P3022" s="87"/>
      <c r="Q3022" s="87"/>
      <c r="R3022" s="87"/>
    </row>
    <row r="3023" spans="16:18" x14ac:dyDescent="0.25">
      <c r="P3023" s="87"/>
      <c r="Q3023" s="87"/>
      <c r="R3023" s="87"/>
    </row>
    <row r="3024" spans="16:18" x14ac:dyDescent="0.25">
      <c r="P3024" s="87"/>
      <c r="Q3024" s="87"/>
      <c r="R3024" s="87"/>
    </row>
    <row r="3025" spans="16:18" x14ac:dyDescent="0.25">
      <c r="P3025" s="87"/>
      <c r="Q3025" s="87"/>
      <c r="R3025" s="87"/>
    </row>
    <row r="3026" spans="16:18" x14ac:dyDescent="0.25">
      <c r="P3026" s="87"/>
      <c r="Q3026" s="87"/>
      <c r="R3026" s="87"/>
    </row>
    <row r="3027" spans="16:18" x14ac:dyDescent="0.25">
      <c r="P3027" s="87"/>
      <c r="Q3027" s="87"/>
      <c r="R3027" s="87"/>
    </row>
    <row r="3028" spans="16:18" x14ac:dyDescent="0.25">
      <c r="P3028" s="87"/>
      <c r="Q3028" s="87"/>
      <c r="R3028" s="87"/>
    </row>
    <row r="3029" spans="16:18" x14ac:dyDescent="0.25">
      <c r="P3029" s="87"/>
      <c r="Q3029" s="87"/>
      <c r="R3029" s="87"/>
    </row>
    <row r="3030" spans="16:18" x14ac:dyDescent="0.25">
      <c r="P3030" s="87"/>
      <c r="Q3030" s="87"/>
      <c r="R3030" s="87"/>
    </row>
    <row r="3031" spans="16:18" x14ac:dyDescent="0.25">
      <c r="P3031" s="87"/>
      <c r="Q3031" s="87"/>
      <c r="R3031" s="87"/>
    </row>
    <row r="3032" spans="16:18" x14ac:dyDescent="0.25">
      <c r="P3032" s="87"/>
      <c r="Q3032" s="87"/>
      <c r="R3032" s="87"/>
    </row>
    <row r="3033" spans="16:18" x14ac:dyDescent="0.25">
      <c r="P3033" s="87"/>
      <c r="Q3033" s="87"/>
      <c r="R3033" s="87"/>
    </row>
    <row r="3034" spans="16:18" x14ac:dyDescent="0.25">
      <c r="P3034" s="87"/>
      <c r="Q3034" s="87"/>
      <c r="R3034" s="87"/>
    </row>
    <row r="3035" spans="16:18" x14ac:dyDescent="0.25">
      <c r="P3035" s="87"/>
      <c r="Q3035" s="87"/>
      <c r="R3035" s="87"/>
    </row>
    <row r="3036" spans="16:18" x14ac:dyDescent="0.25">
      <c r="P3036" s="87"/>
      <c r="Q3036" s="87"/>
      <c r="R3036" s="87"/>
    </row>
    <row r="3037" spans="16:18" x14ac:dyDescent="0.25">
      <c r="P3037" s="87"/>
      <c r="Q3037" s="87"/>
      <c r="R3037" s="87"/>
    </row>
    <row r="3038" spans="16:18" x14ac:dyDescent="0.25">
      <c r="P3038" s="87"/>
      <c r="Q3038" s="87"/>
      <c r="R3038" s="87"/>
    </row>
    <row r="3039" spans="16:18" x14ac:dyDescent="0.25">
      <c r="P3039" s="87"/>
      <c r="Q3039" s="87"/>
      <c r="R3039" s="87"/>
    </row>
    <row r="3040" spans="16:18" x14ac:dyDescent="0.25">
      <c r="P3040" s="87"/>
      <c r="Q3040" s="87"/>
      <c r="R3040" s="87"/>
    </row>
    <row r="3041" spans="16:18" x14ac:dyDescent="0.25">
      <c r="P3041" s="87"/>
      <c r="Q3041" s="87"/>
      <c r="R3041" s="87"/>
    </row>
    <row r="3042" spans="16:18" x14ac:dyDescent="0.25">
      <c r="P3042" s="87"/>
      <c r="Q3042" s="87"/>
      <c r="R3042" s="87"/>
    </row>
    <row r="3043" spans="16:18" x14ac:dyDescent="0.25">
      <c r="P3043" s="87"/>
      <c r="Q3043" s="87"/>
      <c r="R3043" s="87"/>
    </row>
    <row r="3044" spans="16:18" x14ac:dyDescent="0.25">
      <c r="P3044" s="87"/>
      <c r="Q3044" s="87"/>
      <c r="R3044" s="87"/>
    </row>
    <row r="3045" spans="16:18" x14ac:dyDescent="0.25">
      <c r="P3045" s="87"/>
      <c r="Q3045" s="87"/>
      <c r="R3045" s="87"/>
    </row>
    <row r="3046" spans="16:18" x14ac:dyDescent="0.25">
      <c r="P3046" s="87"/>
      <c r="Q3046" s="87"/>
      <c r="R3046" s="87"/>
    </row>
    <row r="3047" spans="16:18" x14ac:dyDescent="0.25">
      <c r="P3047" s="87"/>
      <c r="Q3047" s="87"/>
      <c r="R3047" s="87"/>
    </row>
    <row r="3048" spans="16:18" x14ac:dyDescent="0.25">
      <c r="P3048" s="87"/>
      <c r="Q3048" s="87"/>
      <c r="R3048" s="87"/>
    </row>
    <row r="3049" spans="16:18" x14ac:dyDescent="0.25">
      <c r="P3049" s="87"/>
      <c r="Q3049" s="87"/>
      <c r="R3049" s="87"/>
    </row>
    <row r="3050" spans="16:18" x14ac:dyDescent="0.25">
      <c r="P3050" s="87"/>
      <c r="Q3050" s="87"/>
      <c r="R3050" s="87"/>
    </row>
    <row r="3051" spans="16:18" x14ac:dyDescent="0.25">
      <c r="P3051" s="87"/>
      <c r="Q3051" s="87"/>
      <c r="R3051" s="87"/>
    </row>
    <row r="3052" spans="16:18" x14ac:dyDescent="0.25">
      <c r="P3052" s="87"/>
      <c r="Q3052" s="87"/>
      <c r="R3052" s="87"/>
    </row>
    <row r="3053" spans="16:18" x14ac:dyDescent="0.25">
      <c r="P3053" s="87"/>
      <c r="Q3053" s="87"/>
      <c r="R3053" s="87"/>
    </row>
    <row r="3054" spans="16:18" x14ac:dyDescent="0.25">
      <c r="P3054" s="87"/>
      <c r="Q3054" s="87"/>
      <c r="R3054" s="87"/>
    </row>
    <row r="3055" spans="16:18" x14ac:dyDescent="0.25">
      <c r="P3055" s="87"/>
      <c r="Q3055" s="87"/>
      <c r="R3055" s="87"/>
    </row>
    <row r="3056" spans="16:18" x14ac:dyDescent="0.25">
      <c r="P3056" s="87"/>
      <c r="Q3056" s="87"/>
      <c r="R3056" s="87"/>
    </row>
    <row r="3057" spans="16:18" x14ac:dyDescent="0.25">
      <c r="P3057" s="87"/>
      <c r="Q3057" s="87"/>
      <c r="R3057" s="87"/>
    </row>
    <row r="3058" spans="16:18" x14ac:dyDescent="0.25">
      <c r="P3058" s="87"/>
      <c r="Q3058" s="87"/>
      <c r="R3058" s="87"/>
    </row>
    <row r="3059" spans="16:18" x14ac:dyDescent="0.25">
      <c r="P3059" s="87"/>
      <c r="Q3059" s="87"/>
      <c r="R3059" s="87"/>
    </row>
    <row r="3060" spans="16:18" x14ac:dyDescent="0.25">
      <c r="P3060" s="87"/>
      <c r="Q3060" s="87"/>
      <c r="R3060" s="87"/>
    </row>
    <row r="3061" spans="16:18" x14ac:dyDescent="0.25">
      <c r="P3061" s="87"/>
      <c r="Q3061" s="87"/>
      <c r="R3061" s="87"/>
    </row>
    <row r="3062" spans="16:18" x14ac:dyDescent="0.25">
      <c r="P3062" s="87"/>
      <c r="Q3062" s="87"/>
      <c r="R3062" s="87"/>
    </row>
    <row r="3063" spans="16:18" x14ac:dyDescent="0.25">
      <c r="P3063" s="87"/>
      <c r="Q3063" s="87"/>
      <c r="R3063" s="87"/>
    </row>
    <row r="3064" spans="16:18" x14ac:dyDescent="0.25">
      <c r="P3064" s="87"/>
      <c r="Q3064" s="87"/>
      <c r="R3064" s="87"/>
    </row>
    <row r="3065" spans="16:18" x14ac:dyDescent="0.25">
      <c r="P3065" s="87"/>
      <c r="Q3065" s="87"/>
      <c r="R3065" s="87"/>
    </row>
    <row r="3066" spans="16:18" x14ac:dyDescent="0.25">
      <c r="P3066" s="87"/>
      <c r="Q3066" s="87"/>
      <c r="R3066" s="87"/>
    </row>
    <row r="3067" spans="16:18" x14ac:dyDescent="0.25">
      <c r="P3067" s="87"/>
      <c r="Q3067" s="87"/>
      <c r="R3067" s="87"/>
    </row>
    <row r="3068" spans="16:18" x14ac:dyDescent="0.25">
      <c r="P3068" s="87"/>
      <c r="Q3068" s="87"/>
      <c r="R3068" s="87"/>
    </row>
    <row r="3069" spans="16:18" x14ac:dyDescent="0.25">
      <c r="P3069" s="87"/>
      <c r="Q3069" s="87"/>
      <c r="R3069" s="87"/>
    </row>
    <row r="3070" spans="16:18" x14ac:dyDescent="0.25">
      <c r="P3070" s="87"/>
      <c r="Q3070" s="87"/>
      <c r="R3070" s="87"/>
    </row>
    <row r="3071" spans="16:18" x14ac:dyDescent="0.25">
      <c r="P3071" s="87"/>
      <c r="Q3071" s="87"/>
      <c r="R3071" s="87"/>
    </row>
    <row r="3072" spans="16:18" x14ac:dyDescent="0.25">
      <c r="P3072" s="87"/>
      <c r="Q3072" s="87"/>
      <c r="R3072" s="87"/>
    </row>
    <row r="3073" spans="16:18" x14ac:dyDescent="0.25">
      <c r="P3073" s="87"/>
      <c r="Q3073" s="87"/>
      <c r="R3073" s="87"/>
    </row>
    <row r="3074" spans="16:18" x14ac:dyDescent="0.25">
      <c r="P3074" s="87"/>
      <c r="Q3074" s="87"/>
      <c r="R3074" s="87"/>
    </row>
    <row r="3075" spans="16:18" x14ac:dyDescent="0.25">
      <c r="P3075" s="87"/>
      <c r="Q3075" s="87"/>
      <c r="R3075" s="87"/>
    </row>
    <row r="3076" spans="16:18" x14ac:dyDescent="0.25">
      <c r="P3076" s="87"/>
      <c r="Q3076" s="87"/>
      <c r="R3076" s="87"/>
    </row>
    <row r="3077" spans="16:18" x14ac:dyDescent="0.25">
      <c r="P3077" s="87"/>
      <c r="Q3077" s="87"/>
      <c r="R3077" s="87"/>
    </row>
    <row r="3078" spans="16:18" x14ac:dyDescent="0.25">
      <c r="P3078" s="87"/>
      <c r="Q3078" s="87"/>
      <c r="R3078" s="87"/>
    </row>
    <row r="3079" spans="16:18" x14ac:dyDescent="0.25">
      <c r="P3079" s="87"/>
      <c r="Q3079" s="87"/>
      <c r="R3079" s="87"/>
    </row>
    <row r="3080" spans="16:18" x14ac:dyDescent="0.25">
      <c r="P3080" s="87"/>
      <c r="Q3080" s="87"/>
      <c r="R3080" s="87"/>
    </row>
    <row r="3081" spans="16:18" x14ac:dyDescent="0.25">
      <c r="P3081" s="87"/>
      <c r="Q3081" s="87"/>
      <c r="R3081" s="87"/>
    </row>
    <row r="3082" spans="16:18" x14ac:dyDescent="0.25">
      <c r="P3082" s="87"/>
      <c r="Q3082" s="87"/>
      <c r="R3082" s="87"/>
    </row>
    <row r="3083" spans="16:18" x14ac:dyDescent="0.25">
      <c r="P3083" s="87"/>
      <c r="Q3083" s="87"/>
      <c r="R3083" s="87"/>
    </row>
    <row r="3084" spans="16:18" x14ac:dyDescent="0.25">
      <c r="P3084" s="87"/>
      <c r="Q3084" s="87"/>
      <c r="R3084" s="87"/>
    </row>
    <row r="3085" spans="16:18" x14ac:dyDescent="0.25">
      <c r="P3085" s="87"/>
      <c r="Q3085" s="87"/>
      <c r="R3085" s="87"/>
    </row>
    <row r="3086" spans="16:18" x14ac:dyDescent="0.25">
      <c r="P3086" s="87"/>
      <c r="Q3086" s="87"/>
      <c r="R3086" s="87"/>
    </row>
    <row r="3087" spans="16:18" x14ac:dyDescent="0.25">
      <c r="P3087" s="87"/>
      <c r="Q3087" s="87"/>
      <c r="R3087" s="87"/>
    </row>
    <row r="3088" spans="16:18" x14ac:dyDescent="0.25">
      <c r="P3088" s="87"/>
      <c r="Q3088" s="87"/>
      <c r="R3088" s="87"/>
    </row>
    <row r="3089" spans="16:18" x14ac:dyDescent="0.25">
      <c r="P3089" s="87"/>
      <c r="Q3089" s="87"/>
      <c r="R3089" s="87"/>
    </row>
    <row r="3090" spans="16:18" x14ac:dyDescent="0.25">
      <c r="P3090" s="87"/>
      <c r="Q3090" s="87"/>
      <c r="R3090" s="87"/>
    </row>
    <row r="3091" spans="16:18" x14ac:dyDescent="0.25">
      <c r="P3091" s="87"/>
      <c r="Q3091" s="87"/>
      <c r="R3091" s="87"/>
    </row>
    <row r="3092" spans="16:18" x14ac:dyDescent="0.25">
      <c r="P3092" s="87"/>
      <c r="Q3092" s="87"/>
      <c r="R3092" s="87"/>
    </row>
    <row r="3093" spans="16:18" x14ac:dyDescent="0.25">
      <c r="P3093" s="87"/>
      <c r="Q3093" s="87"/>
      <c r="R3093" s="87"/>
    </row>
    <row r="3094" spans="16:18" x14ac:dyDescent="0.25">
      <c r="P3094" s="87"/>
      <c r="Q3094" s="87"/>
      <c r="R3094" s="87"/>
    </row>
    <row r="3095" spans="16:18" x14ac:dyDescent="0.25">
      <c r="P3095" s="87"/>
      <c r="Q3095" s="87"/>
      <c r="R3095" s="87"/>
    </row>
    <row r="3096" spans="16:18" x14ac:dyDescent="0.25">
      <c r="P3096" s="87"/>
      <c r="Q3096" s="87"/>
      <c r="R3096" s="87"/>
    </row>
    <row r="3097" spans="16:18" x14ac:dyDescent="0.25">
      <c r="P3097" s="87"/>
      <c r="Q3097" s="87"/>
      <c r="R3097" s="87"/>
    </row>
    <row r="3098" spans="16:18" x14ac:dyDescent="0.25">
      <c r="P3098" s="87"/>
      <c r="Q3098" s="87"/>
      <c r="R3098" s="87"/>
    </row>
    <row r="3099" spans="16:18" x14ac:dyDescent="0.25">
      <c r="P3099" s="87"/>
      <c r="Q3099" s="87"/>
      <c r="R3099" s="87"/>
    </row>
    <row r="3100" spans="16:18" x14ac:dyDescent="0.25">
      <c r="P3100" s="87"/>
      <c r="Q3100" s="87"/>
      <c r="R3100" s="87"/>
    </row>
    <row r="3101" spans="16:18" x14ac:dyDescent="0.25">
      <c r="P3101" s="87"/>
      <c r="Q3101" s="87"/>
      <c r="R3101" s="87"/>
    </row>
    <row r="3102" spans="16:18" x14ac:dyDescent="0.25">
      <c r="P3102" s="87"/>
      <c r="Q3102" s="87"/>
      <c r="R3102" s="87"/>
    </row>
    <row r="3103" spans="16:18" x14ac:dyDescent="0.25">
      <c r="P3103" s="87"/>
      <c r="Q3103" s="87"/>
      <c r="R3103" s="87"/>
    </row>
    <row r="3104" spans="16:18" x14ac:dyDescent="0.25">
      <c r="P3104" s="87"/>
      <c r="Q3104" s="87"/>
      <c r="R3104" s="87"/>
    </row>
    <row r="3105" spans="16:18" x14ac:dyDescent="0.25">
      <c r="P3105" s="87"/>
      <c r="Q3105" s="87"/>
      <c r="R3105" s="87"/>
    </row>
    <row r="3106" spans="16:18" x14ac:dyDescent="0.25">
      <c r="P3106" s="87"/>
      <c r="Q3106" s="87"/>
      <c r="R3106" s="87"/>
    </row>
    <row r="3107" spans="16:18" x14ac:dyDescent="0.25">
      <c r="P3107" s="87"/>
      <c r="Q3107" s="87"/>
      <c r="R3107" s="87"/>
    </row>
    <row r="3108" spans="16:18" x14ac:dyDescent="0.25">
      <c r="P3108" s="87"/>
      <c r="Q3108" s="87"/>
      <c r="R3108" s="87"/>
    </row>
    <row r="3109" spans="16:18" x14ac:dyDescent="0.25">
      <c r="P3109" s="87"/>
      <c r="Q3109" s="87"/>
      <c r="R3109" s="87"/>
    </row>
    <row r="3110" spans="16:18" x14ac:dyDescent="0.25">
      <c r="P3110" s="87"/>
      <c r="Q3110" s="87"/>
      <c r="R3110" s="87"/>
    </row>
    <row r="3111" spans="16:18" x14ac:dyDescent="0.25">
      <c r="P3111" s="87"/>
      <c r="Q3111" s="87"/>
      <c r="R3111" s="87"/>
    </row>
    <row r="3112" spans="16:18" x14ac:dyDescent="0.25">
      <c r="P3112" s="87"/>
      <c r="Q3112" s="87"/>
      <c r="R3112" s="87"/>
    </row>
    <row r="3113" spans="16:18" x14ac:dyDescent="0.25">
      <c r="P3113" s="87"/>
      <c r="Q3113" s="87"/>
      <c r="R3113" s="87"/>
    </row>
    <row r="3114" spans="16:18" x14ac:dyDescent="0.25">
      <c r="P3114" s="87"/>
      <c r="Q3114" s="87"/>
      <c r="R3114" s="87"/>
    </row>
    <row r="3115" spans="16:18" x14ac:dyDescent="0.25">
      <c r="P3115" s="87"/>
      <c r="Q3115" s="87"/>
      <c r="R3115" s="87"/>
    </row>
    <row r="3116" spans="16:18" x14ac:dyDescent="0.25">
      <c r="P3116" s="87"/>
      <c r="Q3116" s="87"/>
      <c r="R3116" s="87"/>
    </row>
    <row r="3117" spans="16:18" x14ac:dyDescent="0.25">
      <c r="P3117" s="87"/>
      <c r="Q3117" s="87"/>
      <c r="R3117" s="87"/>
    </row>
    <row r="3118" spans="16:18" x14ac:dyDescent="0.25">
      <c r="P3118" s="87"/>
      <c r="Q3118" s="87"/>
      <c r="R3118" s="87"/>
    </row>
    <row r="3119" spans="16:18" x14ac:dyDescent="0.25">
      <c r="P3119" s="87"/>
      <c r="Q3119" s="87"/>
      <c r="R3119" s="87"/>
    </row>
    <row r="3120" spans="16:18" x14ac:dyDescent="0.25">
      <c r="P3120" s="87"/>
      <c r="Q3120" s="87"/>
      <c r="R3120" s="87"/>
    </row>
    <row r="3121" spans="16:18" x14ac:dyDescent="0.25">
      <c r="P3121" s="87"/>
      <c r="Q3121" s="87"/>
      <c r="R3121" s="87"/>
    </row>
    <row r="3122" spans="16:18" x14ac:dyDescent="0.25">
      <c r="P3122" s="87"/>
      <c r="Q3122" s="87"/>
      <c r="R3122" s="87"/>
    </row>
    <row r="3123" spans="16:18" x14ac:dyDescent="0.25">
      <c r="P3123" s="87"/>
      <c r="Q3123" s="87"/>
      <c r="R3123" s="87"/>
    </row>
    <row r="3124" spans="16:18" x14ac:dyDescent="0.25">
      <c r="P3124" s="87"/>
      <c r="Q3124" s="87"/>
      <c r="R3124" s="87"/>
    </row>
    <row r="3125" spans="16:18" x14ac:dyDescent="0.25">
      <c r="P3125" s="87"/>
      <c r="Q3125" s="87"/>
      <c r="R3125" s="87"/>
    </row>
    <row r="3126" spans="16:18" x14ac:dyDescent="0.25">
      <c r="P3126" s="87"/>
      <c r="Q3126" s="87"/>
      <c r="R3126" s="87"/>
    </row>
    <row r="3127" spans="16:18" x14ac:dyDescent="0.25">
      <c r="P3127" s="87"/>
      <c r="Q3127" s="87"/>
      <c r="R3127" s="87"/>
    </row>
    <row r="3128" spans="16:18" x14ac:dyDescent="0.25">
      <c r="P3128" s="87"/>
      <c r="Q3128" s="87"/>
      <c r="R3128" s="87"/>
    </row>
    <row r="3129" spans="16:18" x14ac:dyDescent="0.25">
      <c r="P3129" s="87"/>
      <c r="Q3129" s="87"/>
      <c r="R3129" s="87"/>
    </row>
    <row r="3130" spans="16:18" x14ac:dyDescent="0.25">
      <c r="P3130" s="87"/>
      <c r="Q3130" s="87"/>
      <c r="R3130" s="87"/>
    </row>
    <row r="3131" spans="16:18" x14ac:dyDescent="0.25">
      <c r="P3131" s="87"/>
      <c r="Q3131" s="87"/>
      <c r="R3131" s="87"/>
    </row>
    <row r="3132" spans="16:18" x14ac:dyDescent="0.25">
      <c r="P3132" s="87"/>
      <c r="Q3132" s="87"/>
      <c r="R3132" s="87"/>
    </row>
    <row r="3133" spans="16:18" x14ac:dyDescent="0.25">
      <c r="P3133" s="87"/>
      <c r="Q3133" s="87"/>
      <c r="R3133" s="87"/>
    </row>
    <row r="3134" spans="16:18" x14ac:dyDescent="0.25">
      <c r="P3134" s="87"/>
      <c r="Q3134" s="87"/>
      <c r="R3134" s="87"/>
    </row>
    <row r="3135" spans="16:18" x14ac:dyDescent="0.25">
      <c r="P3135" s="87"/>
      <c r="Q3135" s="87"/>
      <c r="R3135" s="87"/>
    </row>
    <row r="3136" spans="16:18" x14ac:dyDescent="0.25">
      <c r="P3136" s="87"/>
      <c r="Q3136" s="87"/>
      <c r="R3136" s="87"/>
    </row>
    <row r="3137" spans="16:18" x14ac:dyDescent="0.25">
      <c r="P3137" s="87"/>
      <c r="Q3137" s="87"/>
      <c r="R3137" s="87"/>
    </row>
    <row r="3138" spans="16:18" x14ac:dyDescent="0.25">
      <c r="P3138" s="87"/>
      <c r="Q3138" s="87"/>
      <c r="R3138" s="87"/>
    </row>
    <row r="3139" spans="16:18" x14ac:dyDescent="0.25">
      <c r="P3139" s="87"/>
      <c r="Q3139" s="87"/>
      <c r="R3139" s="87"/>
    </row>
    <row r="3140" spans="16:18" x14ac:dyDescent="0.25">
      <c r="P3140" s="87"/>
      <c r="Q3140" s="87"/>
      <c r="R3140" s="87"/>
    </row>
    <row r="3141" spans="16:18" x14ac:dyDescent="0.25">
      <c r="P3141" s="87"/>
      <c r="Q3141" s="87"/>
      <c r="R3141" s="87"/>
    </row>
    <row r="3142" spans="16:18" x14ac:dyDescent="0.25">
      <c r="P3142" s="87"/>
      <c r="Q3142" s="87"/>
      <c r="R3142" s="87"/>
    </row>
    <row r="3143" spans="16:18" x14ac:dyDescent="0.25">
      <c r="P3143" s="87"/>
      <c r="Q3143" s="87"/>
      <c r="R3143" s="87"/>
    </row>
    <row r="3144" spans="16:18" x14ac:dyDescent="0.25">
      <c r="P3144" s="87"/>
      <c r="Q3144" s="87"/>
      <c r="R3144" s="87"/>
    </row>
    <row r="3145" spans="16:18" x14ac:dyDescent="0.25">
      <c r="P3145" s="87"/>
      <c r="Q3145" s="87"/>
      <c r="R3145" s="87"/>
    </row>
    <row r="3146" spans="16:18" x14ac:dyDescent="0.25">
      <c r="P3146" s="87"/>
      <c r="Q3146" s="87"/>
      <c r="R3146" s="87"/>
    </row>
    <row r="3147" spans="16:18" x14ac:dyDescent="0.25">
      <c r="P3147" s="87"/>
      <c r="Q3147" s="87"/>
      <c r="R3147" s="87"/>
    </row>
    <row r="3148" spans="16:18" x14ac:dyDescent="0.25">
      <c r="P3148" s="87"/>
      <c r="Q3148" s="87"/>
      <c r="R3148" s="87"/>
    </row>
    <row r="3149" spans="16:18" x14ac:dyDescent="0.25">
      <c r="P3149" s="87"/>
      <c r="Q3149" s="87"/>
      <c r="R3149" s="87"/>
    </row>
    <row r="3150" spans="16:18" x14ac:dyDescent="0.25">
      <c r="P3150" s="87"/>
      <c r="Q3150" s="87"/>
      <c r="R3150" s="87"/>
    </row>
    <row r="3151" spans="16:18" x14ac:dyDescent="0.25">
      <c r="P3151" s="87"/>
      <c r="Q3151" s="87"/>
      <c r="R3151" s="87"/>
    </row>
    <row r="3152" spans="16:18" x14ac:dyDescent="0.25">
      <c r="P3152" s="87"/>
      <c r="Q3152" s="87"/>
      <c r="R3152" s="87"/>
    </row>
    <row r="3153" spans="16:18" x14ac:dyDescent="0.25">
      <c r="P3153" s="87"/>
      <c r="Q3153" s="87"/>
      <c r="R3153" s="87"/>
    </row>
    <row r="3154" spans="16:18" x14ac:dyDescent="0.25">
      <c r="P3154" s="87"/>
      <c r="Q3154" s="87"/>
      <c r="R3154" s="87"/>
    </row>
    <row r="3155" spans="16:18" x14ac:dyDescent="0.25">
      <c r="P3155" s="87"/>
      <c r="Q3155" s="87"/>
      <c r="R3155" s="87"/>
    </row>
    <row r="3156" spans="16:18" x14ac:dyDescent="0.25">
      <c r="P3156" s="87"/>
      <c r="Q3156" s="87"/>
      <c r="R3156" s="87"/>
    </row>
    <row r="3157" spans="16:18" x14ac:dyDescent="0.25">
      <c r="P3157" s="87"/>
      <c r="Q3157" s="87"/>
      <c r="R3157" s="87"/>
    </row>
    <row r="3158" spans="16:18" x14ac:dyDescent="0.25">
      <c r="P3158" s="87"/>
      <c r="Q3158" s="87"/>
      <c r="R3158" s="87"/>
    </row>
    <row r="3159" spans="16:18" x14ac:dyDescent="0.25">
      <c r="P3159" s="87"/>
      <c r="Q3159" s="87"/>
      <c r="R3159" s="87"/>
    </row>
    <row r="3160" spans="16:18" x14ac:dyDescent="0.25">
      <c r="P3160" s="87"/>
      <c r="Q3160" s="87"/>
      <c r="R3160" s="87"/>
    </row>
    <row r="3161" spans="16:18" x14ac:dyDescent="0.25">
      <c r="P3161" s="87"/>
      <c r="Q3161" s="87"/>
      <c r="R3161" s="87"/>
    </row>
    <row r="3162" spans="16:18" x14ac:dyDescent="0.25">
      <c r="P3162" s="87"/>
      <c r="Q3162" s="87"/>
      <c r="R3162" s="87"/>
    </row>
    <row r="3163" spans="16:18" x14ac:dyDescent="0.25">
      <c r="P3163" s="87"/>
      <c r="Q3163" s="87"/>
      <c r="R3163" s="87"/>
    </row>
    <row r="3164" spans="16:18" x14ac:dyDescent="0.25">
      <c r="P3164" s="87"/>
      <c r="Q3164" s="87"/>
      <c r="R3164" s="87"/>
    </row>
    <row r="3165" spans="16:18" x14ac:dyDescent="0.25">
      <c r="P3165" s="87"/>
      <c r="Q3165" s="87"/>
      <c r="R3165" s="87"/>
    </row>
    <row r="3166" spans="16:18" x14ac:dyDescent="0.25">
      <c r="P3166" s="87"/>
      <c r="Q3166" s="87"/>
      <c r="R3166" s="87"/>
    </row>
    <row r="3167" spans="16:18" x14ac:dyDescent="0.25">
      <c r="P3167" s="87"/>
      <c r="Q3167" s="87"/>
      <c r="R3167" s="87"/>
    </row>
    <row r="3168" spans="16:18" x14ac:dyDescent="0.25">
      <c r="P3168" s="87"/>
      <c r="Q3168" s="87"/>
      <c r="R3168" s="87"/>
    </row>
    <row r="3169" spans="16:18" x14ac:dyDescent="0.25">
      <c r="P3169" s="87"/>
      <c r="Q3169" s="87"/>
      <c r="R3169" s="87"/>
    </row>
    <row r="3170" spans="16:18" x14ac:dyDescent="0.25">
      <c r="P3170" s="87"/>
      <c r="Q3170" s="87"/>
      <c r="R3170" s="87"/>
    </row>
    <row r="3171" spans="16:18" x14ac:dyDescent="0.25">
      <c r="P3171" s="87"/>
      <c r="Q3171" s="87"/>
      <c r="R3171" s="87"/>
    </row>
    <row r="3172" spans="16:18" x14ac:dyDescent="0.25">
      <c r="P3172" s="87"/>
      <c r="Q3172" s="87"/>
      <c r="R3172" s="87"/>
    </row>
    <row r="3173" spans="16:18" x14ac:dyDescent="0.25">
      <c r="P3173" s="87"/>
      <c r="Q3173" s="87"/>
      <c r="R3173" s="87"/>
    </row>
    <row r="3174" spans="16:18" x14ac:dyDescent="0.25">
      <c r="P3174" s="87"/>
      <c r="Q3174" s="87"/>
      <c r="R3174" s="87"/>
    </row>
    <row r="3175" spans="16:18" x14ac:dyDescent="0.25">
      <c r="P3175" s="87"/>
      <c r="Q3175" s="87"/>
      <c r="R3175" s="87"/>
    </row>
    <row r="3176" spans="16:18" x14ac:dyDescent="0.25">
      <c r="P3176" s="87"/>
      <c r="Q3176" s="87"/>
      <c r="R3176" s="87"/>
    </row>
    <row r="3177" spans="16:18" x14ac:dyDescent="0.25">
      <c r="P3177" s="87"/>
      <c r="Q3177" s="87"/>
      <c r="R3177" s="87"/>
    </row>
    <row r="3178" spans="16:18" x14ac:dyDescent="0.25">
      <c r="P3178" s="87"/>
      <c r="Q3178" s="87"/>
      <c r="R3178" s="87"/>
    </row>
    <row r="3179" spans="16:18" x14ac:dyDescent="0.25">
      <c r="P3179" s="87"/>
      <c r="Q3179" s="87"/>
      <c r="R3179" s="87"/>
    </row>
    <row r="3180" spans="16:18" x14ac:dyDescent="0.25">
      <c r="P3180" s="87"/>
      <c r="Q3180" s="87"/>
      <c r="R3180" s="87"/>
    </row>
    <row r="3181" spans="16:18" x14ac:dyDescent="0.25">
      <c r="P3181" s="87"/>
      <c r="Q3181" s="87"/>
      <c r="R3181" s="87"/>
    </row>
    <row r="3182" spans="16:18" x14ac:dyDescent="0.25">
      <c r="P3182" s="87"/>
      <c r="Q3182" s="87"/>
      <c r="R3182" s="87"/>
    </row>
    <row r="3183" spans="16:18" x14ac:dyDescent="0.25">
      <c r="P3183" s="87"/>
      <c r="Q3183" s="87"/>
      <c r="R3183" s="87"/>
    </row>
    <row r="3184" spans="16:18" x14ac:dyDescent="0.25">
      <c r="P3184" s="87"/>
      <c r="Q3184" s="87"/>
      <c r="R3184" s="87"/>
    </row>
    <row r="3185" spans="16:18" x14ac:dyDescent="0.25">
      <c r="P3185" s="87"/>
      <c r="Q3185" s="87"/>
      <c r="R3185" s="87"/>
    </row>
    <row r="3186" spans="16:18" x14ac:dyDescent="0.25">
      <c r="P3186" s="87"/>
      <c r="Q3186" s="87"/>
      <c r="R3186" s="87"/>
    </row>
    <row r="3187" spans="16:18" x14ac:dyDescent="0.25">
      <c r="P3187" s="87"/>
      <c r="Q3187" s="87"/>
      <c r="R3187" s="87"/>
    </row>
    <row r="3188" spans="16:18" x14ac:dyDescent="0.25">
      <c r="P3188" s="87"/>
      <c r="Q3188" s="87"/>
      <c r="R3188" s="87"/>
    </row>
    <row r="3189" spans="16:18" x14ac:dyDescent="0.25">
      <c r="P3189" s="87"/>
      <c r="Q3189" s="87"/>
      <c r="R3189" s="87"/>
    </row>
    <row r="3190" spans="16:18" x14ac:dyDescent="0.25">
      <c r="P3190" s="87"/>
      <c r="Q3190" s="87"/>
      <c r="R3190" s="87"/>
    </row>
    <row r="3191" spans="16:18" x14ac:dyDescent="0.25">
      <c r="P3191" s="87"/>
      <c r="Q3191" s="87"/>
      <c r="R3191" s="87"/>
    </row>
    <row r="3192" spans="16:18" x14ac:dyDescent="0.25">
      <c r="P3192" s="87"/>
      <c r="Q3192" s="87"/>
      <c r="R3192" s="87"/>
    </row>
    <row r="3193" spans="16:18" x14ac:dyDescent="0.25">
      <c r="P3193" s="87"/>
      <c r="Q3193" s="87"/>
      <c r="R3193" s="87"/>
    </row>
    <row r="3194" spans="16:18" x14ac:dyDescent="0.25">
      <c r="P3194" s="87"/>
      <c r="Q3194" s="87"/>
      <c r="R3194" s="87"/>
    </row>
    <row r="3195" spans="16:18" x14ac:dyDescent="0.25">
      <c r="P3195" s="87"/>
      <c r="Q3195" s="87"/>
      <c r="R3195" s="87"/>
    </row>
    <row r="3196" spans="16:18" x14ac:dyDescent="0.25">
      <c r="P3196" s="87"/>
      <c r="Q3196" s="87"/>
      <c r="R3196" s="87"/>
    </row>
    <row r="3197" spans="16:18" x14ac:dyDescent="0.25">
      <c r="P3197" s="87"/>
      <c r="Q3197" s="87"/>
      <c r="R3197" s="87"/>
    </row>
    <row r="3198" spans="16:18" x14ac:dyDescent="0.25">
      <c r="P3198" s="87"/>
      <c r="Q3198" s="87"/>
      <c r="R3198" s="87"/>
    </row>
    <row r="3199" spans="16:18" x14ac:dyDescent="0.25">
      <c r="P3199" s="87"/>
      <c r="Q3199" s="87"/>
      <c r="R3199" s="87"/>
    </row>
    <row r="3200" spans="16:18" x14ac:dyDescent="0.25">
      <c r="P3200" s="87"/>
      <c r="Q3200" s="87"/>
      <c r="R3200" s="87"/>
    </row>
    <row r="3201" spans="16:18" x14ac:dyDescent="0.25">
      <c r="P3201" s="87"/>
      <c r="Q3201" s="87"/>
      <c r="R3201" s="87"/>
    </row>
    <row r="3202" spans="16:18" x14ac:dyDescent="0.25">
      <c r="P3202" s="87"/>
      <c r="Q3202" s="87"/>
      <c r="R3202" s="87"/>
    </row>
    <row r="3203" spans="16:18" x14ac:dyDescent="0.25">
      <c r="P3203" s="87"/>
      <c r="Q3203" s="87"/>
      <c r="R3203" s="87"/>
    </row>
    <row r="3204" spans="16:18" x14ac:dyDescent="0.25">
      <c r="P3204" s="87"/>
      <c r="Q3204" s="87"/>
      <c r="R3204" s="87"/>
    </row>
    <row r="3205" spans="16:18" x14ac:dyDescent="0.25">
      <c r="P3205" s="87"/>
      <c r="Q3205" s="87"/>
      <c r="R3205" s="87"/>
    </row>
    <row r="3206" spans="16:18" x14ac:dyDescent="0.25">
      <c r="P3206" s="87"/>
      <c r="Q3206" s="87"/>
      <c r="R3206" s="87"/>
    </row>
    <row r="3207" spans="16:18" x14ac:dyDescent="0.25">
      <c r="P3207" s="87"/>
      <c r="Q3207" s="87"/>
      <c r="R3207" s="87"/>
    </row>
    <row r="3208" spans="16:18" x14ac:dyDescent="0.25">
      <c r="P3208" s="87"/>
      <c r="Q3208" s="87"/>
      <c r="R3208" s="87"/>
    </row>
    <row r="3209" spans="16:18" x14ac:dyDescent="0.25">
      <c r="P3209" s="87"/>
      <c r="Q3209" s="87"/>
      <c r="R3209" s="87"/>
    </row>
    <row r="3210" spans="16:18" x14ac:dyDescent="0.25">
      <c r="P3210" s="87"/>
      <c r="Q3210" s="87"/>
      <c r="R3210" s="87"/>
    </row>
    <row r="3211" spans="16:18" x14ac:dyDescent="0.25">
      <c r="P3211" s="87"/>
      <c r="Q3211" s="87"/>
      <c r="R3211" s="87"/>
    </row>
    <row r="3212" spans="16:18" x14ac:dyDescent="0.25">
      <c r="P3212" s="87"/>
      <c r="Q3212" s="87"/>
      <c r="R3212" s="87"/>
    </row>
    <row r="3213" spans="16:18" x14ac:dyDescent="0.25">
      <c r="P3213" s="87"/>
      <c r="Q3213" s="87"/>
      <c r="R3213" s="87"/>
    </row>
    <row r="3214" spans="16:18" x14ac:dyDescent="0.25">
      <c r="P3214" s="87"/>
      <c r="Q3214" s="87"/>
      <c r="R3214" s="87"/>
    </row>
    <row r="3215" spans="16:18" x14ac:dyDescent="0.25">
      <c r="P3215" s="87"/>
      <c r="Q3215" s="87"/>
      <c r="R3215" s="87"/>
    </row>
    <row r="3216" spans="16:18" x14ac:dyDescent="0.25">
      <c r="P3216" s="87"/>
      <c r="Q3216" s="87"/>
      <c r="R3216" s="87"/>
    </row>
    <row r="3217" spans="16:18" x14ac:dyDescent="0.25">
      <c r="P3217" s="87"/>
      <c r="Q3217" s="87"/>
      <c r="R3217" s="87"/>
    </row>
    <row r="3218" spans="16:18" x14ac:dyDescent="0.25">
      <c r="P3218" s="87"/>
      <c r="Q3218" s="87"/>
      <c r="R3218" s="87"/>
    </row>
    <row r="3219" spans="16:18" x14ac:dyDescent="0.25">
      <c r="P3219" s="87"/>
      <c r="Q3219" s="87"/>
      <c r="R3219" s="87"/>
    </row>
    <row r="3220" spans="16:18" x14ac:dyDescent="0.25">
      <c r="P3220" s="87"/>
      <c r="Q3220" s="87"/>
      <c r="R3220" s="87"/>
    </row>
    <row r="3221" spans="16:18" x14ac:dyDescent="0.25">
      <c r="P3221" s="87"/>
      <c r="Q3221" s="87"/>
      <c r="R3221" s="87"/>
    </row>
    <row r="3222" spans="16:18" x14ac:dyDescent="0.25">
      <c r="P3222" s="87"/>
      <c r="Q3222" s="87"/>
      <c r="R3222" s="87"/>
    </row>
    <row r="3223" spans="16:18" x14ac:dyDescent="0.25">
      <c r="P3223" s="87"/>
      <c r="Q3223" s="87"/>
      <c r="R3223" s="87"/>
    </row>
    <row r="3224" spans="16:18" x14ac:dyDescent="0.25">
      <c r="P3224" s="87"/>
      <c r="Q3224" s="87"/>
      <c r="R3224" s="87"/>
    </row>
    <row r="3225" spans="16:18" x14ac:dyDescent="0.25">
      <c r="P3225" s="87"/>
      <c r="Q3225" s="87"/>
      <c r="R3225" s="87"/>
    </row>
    <row r="3226" spans="16:18" x14ac:dyDescent="0.25">
      <c r="P3226" s="87"/>
      <c r="Q3226" s="87"/>
      <c r="R3226" s="87"/>
    </row>
    <row r="3227" spans="16:18" x14ac:dyDescent="0.25">
      <c r="P3227" s="87"/>
      <c r="Q3227" s="87"/>
      <c r="R3227" s="87"/>
    </row>
    <row r="3228" spans="16:18" x14ac:dyDescent="0.25">
      <c r="P3228" s="87"/>
      <c r="Q3228" s="87"/>
      <c r="R3228" s="87"/>
    </row>
    <row r="3229" spans="16:18" x14ac:dyDescent="0.25">
      <c r="P3229" s="87"/>
      <c r="Q3229" s="87"/>
      <c r="R3229" s="87"/>
    </row>
    <row r="3230" spans="16:18" x14ac:dyDescent="0.25">
      <c r="P3230" s="87"/>
      <c r="Q3230" s="87"/>
      <c r="R3230" s="87"/>
    </row>
    <row r="3231" spans="16:18" x14ac:dyDescent="0.25">
      <c r="P3231" s="87"/>
      <c r="Q3231" s="87"/>
      <c r="R3231" s="87"/>
    </row>
    <row r="3232" spans="16:18" x14ac:dyDescent="0.25">
      <c r="P3232" s="87"/>
      <c r="Q3232" s="87"/>
      <c r="R3232" s="87"/>
    </row>
    <row r="3233" spans="16:18" x14ac:dyDescent="0.25">
      <c r="P3233" s="87"/>
      <c r="Q3233" s="87"/>
      <c r="R3233" s="87"/>
    </row>
    <row r="3234" spans="16:18" x14ac:dyDescent="0.25">
      <c r="P3234" s="87"/>
      <c r="Q3234" s="87"/>
      <c r="R3234" s="87"/>
    </row>
    <row r="3235" spans="16:18" x14ac:dyDescent="0.25">
      <c r="P3235" s="87"/>
      <c r="Q3235" s="87"/>
      <c r="R3235" s="87"/>
    </row>
    <row r="3236" spans="16:18" x14ac:dyDescent="0.25">
      <c r="P3236" s="87"/>
      <c r="Q3236" s="87"/>
      <c r="R3236" s="87"/>
    </row>
    <row r="3237" spans="16:18" x14ac:dyDescent="0.25">
      <c r="P3237" s="87"/>
      <c r="Q3237" s="87"/>
      <c r="R3237" s="87"/>
    </row>
    <row r="3238" spans="16:18" x14ac:dyDescent="0.25">
      <c r="P3238" s="87"/>
      <c r="Q3238" s="87"/>
      <c r="R3238" s="87"/>
    </row>
    <row r="3239" spans="16:18" x14ac:dyDescent="0.25">
      <c r="P3239" s="87"/>
      <c r="Q3239" s="87"/>
      <c r="R3239" s="87"/>
    </row>
    <row r="3240" spans="16:18" x14ac:dyDescent="0.25">
      <c r="P3240" s="87"/>
      <c r="Q3240" s="87"/>
      <c r="R3240" s="87"/>
    </row>
    <row r="3241" spans="16:18" x14ac:dyDescent="0.25">
      <c r="P3241" s="87"/>
      <c r="Q3241" s="87"/>
      <c r="R3241" s="87"/>
    </row>
    <row r="3242" spans="16:18" x14ac:dyDescent="0.25">
      <c r="P3242" s="87"/>
      <c r="Q3242" s="87"/>
      <c r="R3242" s="87"/>
    </row>
    <row r="3243" spans="16:18" x14ac:dyDescent="0.25">
      <c r="P3243" s="87"/>
      <c r="Q3243" s="87"/>
      <c r="R3243" s="87"/>
    </row>
    <row r="3244" spans="16:18" x14ac:dyDescent="0.25">
      <c r="P3244" s="87"/>
      <c r="Q3244" s="87"/>
      <c r="R3244" s="87"/>
    </row>
    <row r="3245" spans="16:18" x14ac:dyDescent="0.25">
      <c r="P3245" s="87"/>
      <c r="Q3245" s="87"/>
      <c r="R3245" s="87"/>
    </row>
    <row r="3246" spans="16:18" x14ac:dyDescent="0.25">
      <c r="P3246" s="87"/>
      <c r="Q3246" s="87"/>
      <c r="R3246" s="87"/>
    </row>
    <row r="3247" spans="16:18" x14ac:dyDescent="0.25">
      <c r="P3247" s="87"/>
      <c r="Q3247" s="87"/>
      <c r="R3247" s="87"/>
    </row>
    <row r="3248" spans="16:18" x14ac:dyDescent="0.25">
      <c r="P3248" s="87"/>
      <c r="Q3248" s="87"/>
      <c r="R3248" s="87"/>
    </row>
    <row r="3249" spans="16:18" x14ac:dyDescent="0.25">
      <c r="P3249" s="87"/>
      <c r="Q3249" s="87"/>
      <c r="R3249" s="87"/>
    </row>
    <row r="3250" spans="16:18" x14ac:dyDescent="0.25">
      <c r="P3250" s="87"/>
      <c r="Q3250" s="87"/>
      <c r="R3250" s="87"/>
    </row>
    <row r="3251" spans="16:18" x14ac:dyDescent="0.25">
      <c r="P3251" s="87"/>
      <c r="Q3251" s="87"/>
      <c r="R3251" s="87"/>
    </row>
    <row r="3252" spans="16:18" x14ac:dyDescent="0.25">
      <c r="P3252" s="87"/>
      <c r="Q3252" s="87"/>
      <c r="R3252" s="87"/>
    </row>
    <row r="3253" spans="16:18" x14ac:dyDescent="0.25">
      <c r="P3253" s="87"/>
      <c r="Q3253" s="87"/>
      <c r="R3253" s="87"/>
    </row>
    <row r="3254" spans="16:18" x14ac:dyDescent="0.25">
      <c r="P3254" s="87"/>
      <c r="Q3254" s="87"/>
      <c r="R3254" s="87"/>
    </row>
    <row r="3255" spans="16:18" x14ac:dyDescent="0.25">
      <c r="P3255" s="87"/>
      <c r="Q3255" s="87"/>
      <c r="R3255" s="87"/>
    </row>
    <row r="3256" spans="16:18" x14ac:dyDescent="0.25">
      <c r="P3256" s="87"/>
      <c r="Q3256" s="87"/>
      <c r="R3256" s="87"/>
    </row>
    <row r="3257" spans="16:18" x14ac:dyDescent="0.25">
      <c r="P3257" s="87"/>
      <c r="Q3257" s="87"/>
      <c r="R3257" s="87"/>
    </row>
    <row r="3258" spans="16:18" x14ac:dyDescent="0.25">
      <c r="P3258" s="87"/>
      <c r="Q3258" s="87"/>
      <c r="R3258" s="87"/>
    </row>
    <row r="3259" spans="16:18" x14ac:dyDescent="0.25">
      <c r="P3259" s="87"/>
      <c r="Q3259" s="87"/>
      <c r="R3259" s="87"/>
    </row>
    <row r="3260" spans="16:18" x14ac:dyDescent="0.25">
      <c r="P3260" s="87"/>
      <c r="Q3260" s="87"/>
      <c r="R3260" s="87"/>
    </row>
    <row r="3261" spans="16:18" x14ac:dyDescent="0.25">
      <c r="P3261" s="87"/>
      <c r="Q3261" s="87"/>
      <c r="R3261" s="87"/>
    </row>
    <row r="3262" spans="16:18" x14ac:dyDescent="0.25">
      <c r="P3262" s="87"/>
      <c r="Q3262" s="87"/>
      <c r="R3262" s="87"/>
    </row>
    <row r="3263" spans="16:18" x14ac:dyDescent="0.25">
      <c r="P3263" s="87"/>
      <c r="Q3263" s="87"/>
      <c r="R3263" s="87"/>
    </row>
    <row r="3264" spans="16:18" x14ac:dyDescent="0.25">
      <c r="P3264" s="87"/>
      <c r="Q3264" s="87"/>
      <c r="R3264" s="87"/>
    </row>
    <row r="3265" spans="16:18" x14ac:dyDescent="0.25">
      <c r="P3265" s="87"/>
      <c r="Q3265" s="87"/>
      <c r="R3265" s="87"/>
    </row>
    <row r="3266" spans="16:18" x14ac:dyDescent="0.25">
      <c r="P3266" s="87"/>
      <c r="Q3266" s="87"/>
      <c r="R3266" s="87"/>
    </row>
    <row r="3267" spans="16:18" x14ac:dyDescent="0.25">
      <c r="P3267" s="87"/>
      <c r="Q3267" s="87"/>
      <c r="R3267" s="87"/>
    </row>
    <row r="3268" spans="16:18" x14ac:dyDescent="0.25">
      <c r="P3268" s="87"/>
      <c r="Q3268" s="87"/>
      <c r="R3268" s="87"/>
    </row>
    <row r="3269" spans="16:18" x14ac:dyDescent="0.25">
      <c r="P3269" s="87"/>
      <c r="Q3269" s="87"/>
      <c r="R3269" s="87"/>
    </row>
    <row r="3270" spans="16:18" x14ac:dyDescent="0.25">
      <c r="P3270" s="87"/>
      <c r="Q3270" s="87"/>
      <c r="R3270" s="87"/>
    </row>
    <row r="3271" spans="16:18" x14ac:dyDescent="0.25">
      <c r="P3271" s="87"/>
      <c r="Q3271" s="87"/>
      <c r="R3271" s="87"/>
    </row>
    <row r="3272" spans="16:18" x14ac:dyDescent="0.25">
      <c r="P3272" s="87"/>
      <c r="Q3272" s="87"/>
      <c r="R3272" s="87"/>
    </row>
    <row r="3273" spans="16:18" x14ac:dyDescent="0.25">
      <c r="P3273" s="87"/>
      <c r="Q3273" s="87"/>
      <c r="R3273" s="87"/>
    </row>
    <row r="3274" spans="16:18" x14ac:dyDescent="0.25">
      <c r="P3274" s="87"/>
      <c r="Q3274" s="87"/>
      <c r="R3274" s="87"/>
    </row>
    <row r="3275" spans="16:18" x14ac:dyDescent="0.25">
      <c r="P3275" s="87"/>
      <c r="Q3275" s="87"/>
      <c r="R3275" s="87"/>
    </row>
    <row r="3276" spans="16:18" x14ac:dyDescent="0.25">
      <c r="P3276" s="87"/>
      <c r="Q3276" s="87"/>
      <c r="R3276" s="87"/>
    </row>
    <row r="3277" spans="16:18" x14ac:dyDescent="0.25">
      <c r="P3277" s="87"/>
      <c r="Q3277" s="87"/>
      <c r="R3277" s="87"/>
    </row>
    <row r="3278" spans="16:18" x14ac:dyDescent="0.25">
      <c r="P3278" s="87"/>
      <c r="Q3278" s="87"/>
      <c r="R3278" s="87"/>
    </row>
    <row r="3279" spans="16:18" x14ac:dyDescent="0.25">
      <c r="P3279" s="87"/>
      <c r="Q3279" s="87"/>
      <c r="R3279" s="87"/>
    </row>
    <row r="3280" spans="16:18" x14ac:dyDescent="0.25">
      <c r="P3280" s="87"/>
      <c r="Q3280" s="87"/>
      <c r="R3280" s="87"/>
    </row>
    <row r="3281" spans="16:18" x14ac:dyDescent="0.25">
      <c r="P3281" s="87"/>
      <c r="Q3281" s="87"/>
      <c r="R3281" s="87"/>
    </row>
    <row r="3282" spans="16:18" x14ac:dyDescent="0.25">
      <c r="P3282" s="87"/>
      <c r="Q3282" s="87"/>
      <c r="R3282" s="87"/>
    </row>
    <row r="3283" spans="16:18" x14ac:dyDescent="0.25">
      <c r="P3283" s="87"/>
      <c r="Q3283" s="87"/>
      <c r="R3283" s="87"/>
    </row>
    <row r="3284" spans="16:18" x14ac:dyDescent="0.25">
      <c r="P3284" s="87"/>
      <c r="Q3284" s="87"/>
      <c r="R3284" s="87"/>
    </row>
    <row r="3285" spans="16:18" x14ac:dyDescent="0.25">
      <c r="P3285" s="87"/>
      <c r="Q3285" s="87"/>
      <c r="R3285" s="87"/>
    </row>
    <row r="3286" spans="16:18" x14ac:dyDescent="0.25">
      <c r="P3286" s="87"/>
      <c r="Q3286" s="87"/>
      <c r="R3286" s="87"/>
    </row>
    <row r="3287" spans="16:18" x14ac:dyDescent="0.25">
      <c r="P3287" s="87"/>
      <c r="Q3287" s="87"/>
      <c r="R3287" s="87"/>
    </row>
    <row r="3288" spans="16:18" x14ac:dyDescent="0.25">
      <c r="P3288" s="87"/>
      <c r="Q3288" s="87"/>
      <c r="R3288" s="87"/>
    </row>
    <row r="3289" spans="16:18" x14ac:dyDescent="0.25">
      <c r="P3289" s="87"/>
      <c r="Q3289" s="87"/>
      <c r="R3289" s="87"/>
    </row>
    <row r="3290" spans="16:18" x14ac:dyDescent="0.25">
      <c r="P3290" s="87"/>
      <c r="Q3290" s="87"/>
      <c r="R3290" s="87"/>
    </row>
    <row r="3291" spans="16:18" x14ac:dyDescent="0.25">
      <c r="P3291" s="87"/>
      <c r="Q3291" s="87"/>
      <c r="R3291" s="87"/>
    </row>
    <row r="3292" spans="16:18" x14ac:dyDescent="0.25">
      <c r="P3292" s="87"/>
      <c r="Q3292" s="87"/>
      <c r="R3292" s="87"/>
    </row>
    <row r="3293" spans="16:18" x14ac:dyDescent="0.25">
      <c r="P3293" s="87"/>
      <c r="Q3293" s="87"/>
      <c r="R3293" s="87"/>
    </row>
    <row r="3294" spans="16:18" x14ac:dyDescent="0.25">
      <c r="P3294" s="87"/>
      <c r="Q3294" s="87"/>
      <c r="R3294" s="87"/>
    </row>
    <row r="3295" spans="16:18" x14ac:dyDescent="0.25">
      <c r="P3295" s="87"/>
      <c r="Q3295" s="87"/>
      <c r="R3295" s="87"/>
    </row>
    <row r="3296" spans="16:18" x14ac:dyDescent="0.25">
      <c r="P3296" s="87"/>
      <c r="Q3296" s="87"/>
      <c r="R3296" s="87"/>
    </row>
    <row r="3297" spans="16:18" x14ac:dyDescent="0.25">
      <c r="P3297" s="87"/>
      <c r="Q3297" s="87"/>
      <c r="R3297" s="87"/>
    </row>
    <row r="3298" spans="16:18" x14ac:dyDescent="0.25">
      <c r="P3298" s="87"/>
      <c r="Q3298" s="87"/>
      <c r="R3298" s="87"/>
    </row>
    <row r="3299" spans="16:18" x14ac:dyDescent="0.25">
      <c r="P3299" s="87"/>
      <c r="Q3299" s="87"/>
      <c r="R3299" s="87"/>
    </row>
    <row r="3300" spans="16:18" x14ac:dyDescent="0.25">
      <c r="P3300" s="87"/>
      <c r="Q3300" s="87"/>
      <c r="R3300" s="87"/>
    </row>
    <row r="3301" spans="16:18" x14ac:dyDescent="0.25">
      <c r="P3301" s="87"/>
      <c r="Q3301" s="87"/>
      <c r="R3301" s="87"/>
    </row>
    <row r="3302" spans="16:18" x14ac:dyDescent="0.25">
      <c r="P3302" s="87"/>
      <c r="Q3302" s="87"/>
      <c r="R3302" s="87"/>
    </row>
    <row r="3303" spans="16:18" x14ac:dyDescent="0.25">
      <c r="P3303" s="87"/>
      <c r="Q3303" s="87"/>
      <c r="R3303" s="87"/>
    </row>
    <row r="3304" spans="16:18" x14ac:dyDescent="0.25">
      <c r="P3304" s="87"/>
      <c r="Q3304" s="87"/>
      <c r="R3304" s="87"/>
    </row>
    <row r="3305" spans="16:18" x14ac:dyDescent="0.25">
      <c r="P3305" s="87"/>
      <c r="Q3305" s="87"/>
      <c r="R3305" s="87"/>
    </row>
    <row r="3306" spans="16:18" x14ac:dyDescent="0.25">
      <c r="P3306" s="87"/>
      <c r="Q3306" s="87"/>
      <c r="R3306" s="87"/>
    </row>
    <row r="3307" spans="16:18" x14ac:dyDescent="0.25">
      <c r="P3307" s="87"/>
      <c r="Q3307" s="87"/>
      <c r="R3307" s="87"/>
    </row>
    <row r="3308" spans="16:18" x14ac:dyDescent="0.25">
      <c r="P3308" s="87"/>
      <c r="Q3308" s="87"/>
      <c r="R3308" s="87"/>
    </row>
    <row r="3309" spans="16:18" x14ac:dyDescent="0.25">
      <c r="P3309" s="87"/>
      <c r="Q3309" s="87"/>
      <c r="R3309" s="87"/>
    </row>
    <row r="3310" spans="16:18" x14ac:dyDescent="0.25">
      <c r="P3310" s="87"/>
      <c r="Q3310" s="87"/>
      <c r="R3310" s="87"/>
    </row>
    <row r="3311" spans="16:18" x14ac:dyDescent="0.25">
      <c r="P3311" s="87"/>
      <c r="Q3311" s="87"/>
      <c r="R3311" s="87"/>
    </row>
    <row r="3312" spans="16:18" x14ac:dyDescent="0.25">
      <c r="P3312" s="87"/>
      <c r="Q3312" s="87"/>
      <c r="R3312" s="87"/>
    </row>
    <row r="3313" spans="16:18" x14ac:dyDescent="0.25">
      <c r="P3313" s="87"/>
      <c r="Q3313" s="87"/>
      <c r="R3313" s="87"/>
    </row>
    <row r="3314" spans="16:18" x14ac:dyDescent="0.25">
      <c r="P3314" s="87"/>
      <c r="Q3314" s="87"/>
      <c r="R3314" s="87"/>
    </row>
    <row r="3315" spans="16:18" x14ac:dyDescent="0.25">
      <c r="P3315" s="87"/>
      <c r="Q3315" s="87"/>
      <c r="R3315" s="87"/>
    </row>
    <row r="3316" spans="16:18" x14ac:dyDescent="0.25">
      <c r="P3316" s="87"/>
      <c r="Q3316" s="87"/>
      <c r="R3316" s="87"/>
    </row>
    <row r="3317" spans="16:18" x14ac:dyDescent="0.25">
      <c r="P3317" s="87"/>
      <c r="Q3317" s="87"/>
      <c r="R3317" s="87"/>
    </row>
    <row r="3318" spans="16:18" x14ac:dyDescent="0.25">
      <c r="P3318" s="87"/>
      <c r="Q3318" s="87"/>
      <c r="R3318" s="87"/>
    </row>
    <row r="3319" spans="16:18" x14ac:dyDescent="0.25">
      <c r="P3319" s="87"/>
      <c r="Q3319" s="87"/>
      <c r="R3319" s="87"/>
    </row>
    <row r="3320" spans="16:18" x14ac:dyDescent="0.25">
      <c r="P3320" s="87"/>
      <c r="Q3320" s="87"/>
      <c r="R3320" s="87"/>
    </row>
    <row r="3321" spans="16:18" x14ac:dyDescent="0.25">
      <c r="P3321" s="87"/>
      <c r="Q3321" s="87"/>
      <c r="R3321" s="87"/>
    </row>
    <row r="3322" spans="16:18" x14ac:dyDescent="0.25">
      <c r="P3322" s="87"/>
      <c r="Q3322" s="87"/>
      <c r="R3322" s="87"/>
    </row>
    <row r="3323" spans="16:18" x14ac:dyDescent="0.25">
      <c r="P3323" s="87"/>
      <c r="Q3323" s="87"/>
      <c r="R3323" s="87"/>
    </row>
    <row r="3324" spans="16:18" x14ac:dyDescent="0.25">
      <c r="P3324" s="87"/>
      <c r="Q3324" s="87"/>
      <c r="R3324" s="87"/>
    </row>
    <row r="3325" spans="16:18" x14ac:dyDescent="0.25">
      <c r="P3325" s="87"/>
      <c r="Q3325" s="87"/>
      <c r="R3325" s="87"/>
    </row>
    <row r="3326" spans="16:18" x14ac:dyDescent="0.25">
      <c r="P3326" s="87"/>
      <c r="Q3326" s="87"/>
      <c r="R3326" s="87"/>
    </row>
    <row r="3327" spans="16:18" x14ac:dyDescent="0.25">
      <c r="P3327" s="87"/>
      <c r="Q3327" s="87"/>
      <c r="R3327" s="87"/>
    </row>
    <row r="3328" spans="16:18" x14ac:dyDescent="0.25">
      <c r="P3328" s="87"/>
      <c r="Q3328" s="87"/>
      <c r="R3328" s="87"/>
    </row>
    <row r="3329" spans="16:18" x14ac:dyDescent="0.25">
      <c r="P3329" s="87"/>
      <c r="Q3329" s="87"/>
      <c r="R3329" s="87"/>
    </row>
    <row r="3330" spans="16:18" x14ac:dyDescent="0.25">
      <c r="P3330" s="87"/>
      <c r="Q3330" s="87"/>
      <c r="R3330" s="87"/>
    </row>
    <row r="3331" spans="16:18" x14ac:dyDescent="0.25">
      <c r="P3331" s="87"/>
      <c r="Q3331" s="87"/>
      <c r="R3331" s="87"/>
    </row>
    <row r="3332" spans="16:18" x14ac:dyDescent="0.25">
      <c r="P3332" s="87"/>
      <c r="Q3332" s="87"/>
      <c r="R3332" s="87"/>
    </row>
    <row r="3333" spans="16:18" x14ac:dyDescent="0.25">
      <c r="P3333" s="87"/>
      <c r="Q3333" s="87"/>
      <c r="R3333" s="87"/>
    </row>
    <row r="3334" spans="16:18" x14ac:dyDescent="0.25">
      <c r="P3334" s="87"/>
      <c r="Q3334" s="87"/>
      <c r="R3334" s="87"/>
    </row>
    <row r="3335" spans="16:18" x14ac:dyDescent="0.25">
      <c r="P3335" s="87"/>
      <c r="Q3335" s="87"/>
      <c r="R3335" s="87"/>
    </row>
    <row r="3336" spans="16:18" x14ac:dyDescent="0.25">
      <c r="P3336" s="87"/>
      <c r="Q3336" s="87"/>
      <c r="R3336" s="87"/>
    </row>
    <row r="3337" spans="16:18" x14ac:dyDescent="0.25">
      <c r="P3337" s="87"/>
      <c r="Q3337" s="87"/>
      <c r="R3337" s="87"/>
    </row>
    <row r="3338" spans="16:18" x14ac:dyDescent="0.25">
      <c r="P3338" s="87"/>
      <c r="Q3338" s="87"/>
      <c r="R3338" s="87"/>
    </row>
    <row r="3339" spans="16:18" x14ac:dyDescent="0.25">
      <c r="P3339" s="87"/>
      <c r="Q3339" s="87"/>
      <c r="R3339" s="87"/>
    </row>
    <row r="3340" spans="16:18" x14ac:dyDescent="0.25">
      <c r="P3340" s="87"/>
      <c r="Q3340" s="87"/>
      <c r="R3340" s="87"/>
    </row>
    <row r="3341" spans="16:18" x14ac:dyDescent="0.25">
      <c r="P3341" s="87"/>
      <c r="Q3341" s="87"/>
      <c r="R3341" s="87"/>
    </row>
    <row r="3342" spans="16:18" x14ac:dyDescent="0.25">
      <c r="P3342" s="87"/>
      <c r="Q3342" s="87"/>
      <c r="R3342" s="87"/>
    </row>
    <row r="3343" spans="16:18" x14ac:dyDescent="0.25">
      <c r="P3343" s="87"/>
      <c r="Q3343" s="87"/>
      <c r="R3343" s="87"/>
    </row>
    <row r="3344" spans="16:18" x14ac:dyDescent="0.25">
      <c r="P3344" s="87"/>
      <c r="Q3344" s="87"/>
      <c r="R3344" s="87"/>
    </row>
    <row r="3345" spans="16:18" x14ac:dyDescent="0.25">
      <c r="P3345" s="87"/>
      <c r="Q3345" s="87"/>
      <c r="R3345" s="87"/>
    </row>
    <row r="3346" spans="16:18" x14ac:dyDescent="0.25">
      <c r="P3346" s="87"/>
      <c r="Q3346" s="87"/>
      <c r="R3346" s="87"/>
    </row>
    <row r="3347" spans="16:18" x14ac:dyDescent="0.25">
      <c r="P3347" s="87"/>
      <c r="Q3347" s="87"/>
      <c r="R3347" s="87"/>
    </row>
    <row r="3348" spans="16:18" x14ac:dyDescent="0.25">
      <c r="P3348" s="87"/>
      <c r="Q3348" s="87"/>
      <c r="R3348" s="87"/>
    </row>
    <row r="3349" spans="16:18" x14ac:dyDescent="0.25">
      <c r="P3349" s="87"/>
      <c r="Q3349" s="87"/>
      <c r="R3349" s="87"/>
    </row>
    <row r="3350" spans="16:18" x14ac:dyDescent="0.25">
      <c r="P3350" s="87"/>
      <c r="Q3350" s="87"/>
      <c r="R3350" s="87"/>
    </row>
    <row r="3351" spans="16:18" x14ac:dyDescent="0.25">
      <c r="P3351" s="87"/>
      <c r="Q3351" s="87"/>
      <c r="R3351" s="87"/>
    </row>
    <row r="3352" spans="16:18" x14ac:dyDescent="0.25">
      <c r="P3352" s="87"/>
      <c r="Q3352" s="87"/>
      <c r="R3352" s="87"/>
    </row>
    <row r="3353" spans="16:18" x14ac:dyDescent="0.25">
      <c r="P3353" s="87"/>
      <c r="Q3353" s="87"/>
      <c r="R3353" s="87"/>
    </row>
    <row r="3354" spans="16:18" x14ac:dyDescent="0.25">
      <c r="P3354" s="87"/>
      <c r="Q3354" s="87"/>
      <c r="R3354" s="87"/>
    </row>
    <row r="3355" spans="16:18" x14ac:dyDescent="0.25">
      <c r="P3355" s="87"/>
      <c r="Q3355" s="87"/>
      <c r="R3355" s="87"/>
    </row>
    <row r="3356" spans="16:18" x14ac:dyDescent="0.25">
      <c r="P3356" s="87"/>
      <c r="Q3356" s="87"/>
      <c r="R3356" s="87"/>
    </row>
    <row r="3357" spans="16:18" x14ac:dyDescent="0.25">
      <c r="P3357" s="87"/>
      <c r="Q3357" s="87"/>
      <c r="R3357" s="87"/>
    </row>
    <row r="3358" spans="16:18" x14ac:dyDescent="0.25">
      <c r="P3358" s="87"/>
      <c r="Q3358" s="87"/>
      <c r="R3358" s="87"/>
    </row>
    <row r="3359" spans="16:18" x14ac:dyDescent="0.25">
      <c r="P3359" s="87"/>
      <c r="Q3359" s="87"/>
      <c r="R3359" s="87"/>
    </row>
    <row r="3360" spans="16:18" x14ac:dyDescent="0.25">
      <c r="P3360" s="87"/>
      <c r="Q3360" s="87"/>
      <c r="R3360" s="87"/>
    </row>
    <row r="3361" spans="16:18" x14ac:dyDescent="0.25">
      <c r="P3361" s="87"/>
      <c r="Q3361" s="87"/>
      <c r="R3361" s="87"/>
    </row>
    <row r="3362" spans="16:18" x14ac:dyDescent="0.25">
      <c r="P3362" s="87"/>
      <c r="Q3362" s="87"/>
      <c r="R3362" s="87"/>
    </row>
    <row r="3363" spans="16:18" x14ac:dyDescent="0.25">
      <c r="P3363" s="87"/>
      <c r="Q3363" s="87"/>
      <c r="R3363" s="87"/>
    </row>
    <row r="3364" spans="16:18" x14ac:dyDescent="0.25">
      <c r="P3364" s="87"/>
      <c r="Q3364" s="87"/>
      <c r="R3364" s="87"/>
    </row>
    <row r="3365" spans="16:18" x14ac:dyDescent="0.25">
      <c r="P3365" s="87"/>
      <c r="Q3365" s="87"/>
      <c r="R3365" s="87"/>
    </row>
    <row r="3366" spans="16:18" x14ac:dyDescent="0.25">
      <c r="P3366" s="87"/>
      <c r="Q3366" s="87"/>
      <c r="R3366" s="87"/>
    </row>
    <row r="3367" spans="16:18" x14ac:dyDescent="0.25">
      <c r="P3367" s="87"/>
      <c r="Q3367" s="87"/>
      <c r="R3367" s="87"/>
    </row>
    <row r="3368" spans="16:18" x14ac:dyDescent="0.25">
      <c r="P3368" s="87"/>
      <c r="Q3368" s="87"/>
      <c r="R3368" s="87"/>
    </row>
    <row r="3369" spans="16:18" x14ac:dyDescent="0.25">
      <c r="P3369" s="87"/>
      <c r="Q3369" s="87"/>
      <c r="R3369" s="87"/>
    </row>
    <row r="3370" spans="16:18" x14ac:dyDescent="0.25">
      <c r="P3370" s="87"/>
      <c r="Q3370" s="87"/>
      <c r="R3370" s="87"/>
    </row>
    <row r="3371" spans="16:18" x14ac:dyDescent="0.25">
      <c r="P3371" s="87"/>
      <c r="Q3371" s="87"/>
      <c r="R3371" s="87"/>
    </row>
    <row r="3372" spans="16:18" x14ac:dyDescent="0.25">
      <c r="P3372" s="87"/>
      <c r="Q3372" s="87"/>
      <c r="R3372" s="87"/>
    </row>
    <row r="3373" spans="16:18" x14ac:dyDescent="0.25">
      <c r="P3373" s="87"/>
      <c r="Q3373" s="87"/>
      <c r="R3373" s="87"/>
    </row>
    <row r="3374" spans="16:18" x14ac:dyDescent="0.25">
      <c r="P3374" s="87"/>
      <c r="Q3374" s="87"/>
      <c r="R3374" s="87"/>
    </row>
    <row r="3375" spans="16:18" x14ac:dyDescent="0.25">
      <c r="P3375" s="87"/>
      <c r="Q3375" s="87"/>
      <c r="R3375" s="87"/>
    </row>
    <row r="3376" spans="16:18" x14ac:dyDescent="0.25">
      <c r="P3376" s="87"/>
      <c r="Q3376" s="87"/>
      <c r="R3376" s="87"/>
    </row>
    <row r="3377" spans="16:18" x14ac:dyDescent="0.25">
      <c r="P3377" s="87"/>
      <c r="Q3377" s="87"/>
      <c r="R3377" s="87"/>
    </row>
    <row r="3378" spans="16:18" x14ac:dyDescent="0.25">
      <c r="P3378" s="87"/>
      <c r="Q3378" s="87"/>
      <c r="R3378" s="87"/>
    </row>
    <row r="3379" spans="16:18" x14ac:dyDescent="0.25">
      <c r="P3379" s="87"/>
      <c r="Q3379" s="87"/>
      <c r="R3379" s="87"/>
    </row>
    <row r="3380" spans="16:18" x14ac:dyDescent="0.25">
      <c r="P3380" s="87"/>
      <c r="Q3380" s="87"/>
      <c r="R3380" s="87"/>
    </row>
    <row r="3381" spans="16:18" x14ac:dyDescent="0.25">
      <c r="P3381" s="87"/>
      <c r="Q3381" s="87"/>
      <c r="R3381" s="87"/>
    </row>
    <row r="3382" spans="16:18" x14ac:dyDescent="0.25">
      <c r="P3382" s="87"/>
      <c r="Q3382" s="87"/>
      <c r="R3382" s="87"/>
    </row>
    <row r="3383" spans="16:18" x14ac:dyDescent="0.25">
      <c r="P3383" s="87"/>
      <c r="Q3383" s="87"/>
      <c r="R3383" s="87"/>
    </row>
    <row r="3384" spans="16:18" x14ac:dyDescent="0.25">
      <c r="P3384" s="87"/>
      <c r="Q3384" s="87"/>
      <c r="R3384" s="87"/>
    </row>
    <row r="3385" spans="16:18" x14ac:dyDescent="0.25">
      <c r="P3385" s="87"/>
      <c r="Q3385" s="87"/>
      <c r="R3385" s="87"/>
    </row>
    <row r="3386" spans="16:18" x14ac:dyDescent="0.25">
      <c r="P3386" s="87"/>
      <c r="Q3386" s="87"/>
      <c r="R3386" s="87"/>
    </row>
    <row r="3387" spans="16:18" x14ac:dyDescent="0.25">
      <c r="P3387" s="87"/>
      <c r="Q3387" s="87"/>
      <c r="R3387" s="87"/>
    </row>
    <row r="3388" spans="16:18" x14ac:dyDescent="0.25">
      <c r="P3388" s="87"/>
      <c r="Q3388" s="87"/>
      <c r="R3388" s="87"/>
    </row>
    <row r="3389" spans="16:18" x14ac:dyDescent="0.25">
      <c r="P3389" s="87"/>
      <c r="Q3389" s="87"/>
      <c r="R3389" s="87"/>
    </row>
    <row r="3390" spans="16:18" x14ac:dyDescent="0.25">
      <c r="P3390" s="87"/>
      <c r="Q3390" s="87"/>
      <c r="R3390" s="87"/>
    </row>
    <row r="3391" spans="16:18" x14ac:dyDescent="0.25">
      <c r="P3391" s="87"/>
      <c r="Q3391" s="87"/>
      <c r="R3391" s="87"/>
    </row>
    <row r="3392" spans="16:18" x14ac:dyDescent="0.25">
      <c r="P3392" s="87"/>
      <c r="Q3392" s="87"/>
      <c r="R3392" s="87"/>
    </row>
    <row r="3393" spans="16:18" x14ac:dyDescent="0.25">
      <c r="P3393" s="87"/>
      <c r="Q3393" s="87"/>
      <c r="R3393" s="87"/>
    </row>
    <row r="3394" spans="16:18" x14ac:dyDescent="0.25">
      <c r="P3394" s="87"/>
      <c r="Q3394" s="87"/>
      <c r="R3394" s="87"/>
    </row>
    <row r="3395" spans="16:18" x14ac:dyDescent="0.25">
      <c r="P3395" s="87"/>
      <c r="Q3395" s="87"/>
      <c r="R3395" s="87"/>
    </row>
    <row r="3396" spans="16:18" x14ac:dyDescent="0.25">
      <c r="P3396" s="87"/>
      <c r="Q3396" s="87"/>
      <c r="R3396" s="87"/>
    </row>
    <row r="3397" spans="16:18" x14ac:dyDescent="0.25">
      <c r="P3397" s="87"/>
      <c r="Q3397" s="87"/>
      <c r="R3397" s="87"/>
    </row>
    <row r="3398" spans="16:18" x14ac:dyDescent="0.25">
      <c r="P3398" s="87"/>
      <c r="Q3398" s="87"/>
      <c r="R3398" s="87"/>
    </row>
    <row r="3399" spans="16:18" x14ac:dyDescent="0.25">
      <c r="P3399" s="87"/>
      <c r="Q3399" s="87"/>
      <c r="R3399" s="87"/>
    </row>
    <row r="3400" spans="16:18" x14ac:dyDescent="0.25">
      <c r="P3400" s="87"/>
      <c r="Q3400" s="87"/>
      <c r="R3400" s="87"/>
    </row>
    <row r="3401" spans="16:18" x14ac:dyDescent="0.25">
      <c r="P3401" s="87"/>
      <c r="Q3401" s="87"/>
      <c r="R3401" s="87"/>
    </row>
    <row r="3402" spans="16:18" x14ac:dyDescent="0.25">
      <c r="P3402" s="87"/>
      <c r="Q3402" s="87"/>
      <c r="R3402" s="87"/>
    </row>
    <row r="3403" spans="16:18" x14ac:dyDescent="0.25">
      <c r="P3403" s="87"/>
      <c r="Q3403" s="87"/>
      <c r="R3403" s="87"/>
    </row>
    <row r="3404" spans="16:18" x14ac:dyDescent="0.25">
      <c r="P3404" s="87"/>
      <c r="Q3404" s="87"/>
      <c r="R3404" s="87"/>
    </row>
    <row r="3405" spans="16:18" x14ac:dyDescent="0.25">
      <c r="P3405" s="87"/>
      <c r="Q3405" s="87"/>
      <c r="R3405" s="87"/>
    </row>
    <row r="3406" spans="16:18" x14ac:dyDescent="0.25">
      <c r="P3406" s="87"/>
      <c r="Q3406" s="87"/>
      <c r="R3406" s="87"/>
    </row>
    <row r="3407" spans="16:18" x14ac:dyDescent="0.25">
      <c r="P3407" s="87"/>
      <c r="Q3407" s="87"/>
      <c r="R3407" s="87"/>
    </row>
    <row r="3408" spans="16:18" x14ac:dyDescent="0.25">
      <c r="P3408" s="87"/>
      <c r="Q3408" s="87"/>
      <c r="R3408" s="87"/>
    </row>
    <row r="3409" spans="16:18" x14ac:dyDescent="0.25">
      <c r="P3409" s="87"/>
      <c r="Q3409" s="87"/>
      <c r="R3409" s="87"/>
    </row>
    <row r="3410" spans="16:18" x14ac:dyDescent="0.25">
      <c r="P3410" s="87"/>
      <c r="Q3410" s="87"/>
      <c r="R3410" s="87"/>
    </row>
    <row r="3411" spans="16:18" x14ac:dyDescent="0.25">
      <c r="P3411" s="87"/>
      <c r="Q3411" s="87"/>
      <c r="R3411" s="87"/>
    </row>
    <row r="3412" spans="16:18" x14ac:dyDescent="0.25">
      <c r="P3412" s="87"/>
      <c r="Q3412" s="87"/>
      <c r="R3412" s="87"/>
    </row>
    <row r="3413" spans="16:18" x14ac:dyDescent="0.25">
      <c r="P3413" s="87"/>
      <c r="Q3413" s="87"/>
      <c r="R3413" s="87"/>
    </row>
    <row r="3414" spans="16:18" x14ac:dyDescent="0.25">
      <c r="P3414" s="87"/>
      <c r="Q3414" s="87"/>
      <c r="R3414" s="87"/>
    </row>
    <row r="3415" spans="16:18" x14ac:dyDescent="0.25">
      <c r="P3415" s="87"/>
      <c r="Q3415" s="87"/>
      <c r="R3415" s="87"/>
    </row>
    <row r="3416" spans="16:18" x14ac:dyDescent="0.25">
      <c r="P3416" s="87"/>
      <c r="Q3416" s="87"/>
      <c r="R3416" s="87"/>
    </row>
    <row r="3417" spans="16:18" x14ac:dyDescent="0.25">
      <c r="P3417" s="87"/>
      <c r="Q3417" s="87"/>
      <c r="R3417" s="87"/>
    </row>
    <row r="3418" spans="16:18" x14ac:dyDescent="0.25">
      <c r="P3418" s="87"/>
      <c r="Q3418" s="87"/>
      <c r="R3418" s="87"/>
    </row>
    <row r="3419" spans="16:18" x14ac:dyDescent="0.25">
      <c r="P3419" s="87"/>
      <c r="Q3419" s="87"/>
      <c r="R3419" s="87"/>
    </row>
    <row r="3420" spans="16:18" x14ac:dyDescent="0.25">
      <c r="P3420" s="87"/>
      <c r="Q3420" s="87"/>
      <c r="R3420" s="87"/>
    </row>
    <row r="3421" spans="16:18" x14ac:dyDescent="0.25">
      <c r="P3421" s="87"/>
      <c r="Q3421" s="87"/>
      <c r="R3421" s="87"/>
    </row>
    <row r="3422" spans="16:18" x14ac:dyDescent="0.25">
      <c r="P3422" s="87"/>
      <c r="Q3422" s="87"/>
      <c r="R3422" s="87"/>
    </row>
    <row r="3423" spans="16:18" x14ac:dyDescent="0.25">
      <c r="P3423" s="87"/>
      <c r="Q3423" s="87"/>
      <c r="R3423" s="87"/>
    </row>
    <row r="3424" spans="16:18" x14ac:dyDescent="0.25">
      <c r="P3424" s="87"/>
      <c r="Q3424" s="87"/>
      <c r="R3424" s="87"/>
    </row>
    <row r="3425" spans="16:18" x14ac:dyDescent="0.25">
      <c r="P3425" s="87"/>
      <c r="Q3425" s="87"/>
      <c r="R3425" s="87"/>
    </row>
    <row r="3426" spans="16:18" x14ac:dyDescent="0.25">
      <c r="P3426" s="87"/>
      <c r="Q3426" s="87"/>
      <c r="R3426" s="87"/>
    </row>
    <row r="3427" spans="16:18" x14ac:dyDescent="0.25">
      <c r="P3427" s="87"/>
      <c r="Q3427" s="87"/>
      <c r="R3427" s="87"/>
    </row>
    <row r="3428" spans="16:18" x14ac:dyDescent="0.25">
      <c r="P3428" s="87"/>
      <c r="Q3428" s="87"/>
      <c r="R3428" s="87"/>
    </row>
    <row r="3429" spans="16:18" x14ac:dyDescent="0.25">
      <c r="P3429" s="87"/>
      <c r="Q3429" s="87"/>
      <c r="R3429" s="87"/>
    </row>
    <row r="3430" spans="16:18" x14ac:dyDescent="0.25">
      <c r="P3430" s="87"/>
      <c r="Q3430" s="87"/>
      <c r="R3430" s="87"/>
    </row>
    <row r="3431" spans="16:18" x14ac:dyDescent="0.25">
      <c r="P3431" s="87"/>
      <c r="Q3431" s="87"/>
      <c r="R3431" s="87"/>
    </row>
    <row r="3432" spans="16:18" x14ac:dyDescent="0.25">
      <c r="P3432" s="87"/>
      <c r="Q3432" s="87"/>
      <c r="R3432" s="87"/>
    </row>
    <row r="3433" spans="16:18" x14ac:dyDescent="0.25">
      <c r="P3433" s="87"/>
      <c r="Q3433" s="87"/>
      <c r="R3433" s="87"/>
    </row>
    <row r="3434" spans="16:18" x14ac:dyDescent="0.25">
      <c r="P3434" s="87"/>
      <c r="Q3434" s="87"/>
      <c r="R3434" s="87"/>
    </row>
    <row r="3435" spans="16:18" x14ac:dyDescent="0.25">
      <c r="P3435" s="87"/>
      <c r="Q3435" s="87"/>
      <c r="R3435" s="87"/>
    </row>
    <row r="3436" spans="16:18" x14ac:dyDescent="0.25">
      <c r="P3436" s="87"/>
      <c r="Q3436" s="87"/>
      <c r="R3436" s="87"/>
    </row>
    <row r="3437" spans="16:18" x14ac:dyDescent="0.25">
      <c r="P3437" s="87"/>
      <c r="Q3437" s="87"/>
      <c r="R3437" s="87"/>
    </row>
    <row r="3438" spans="16:18" x14ac:dyDescent="0.25">
      <c r="P3438" s="87"/>
      <c r="Q3438" s="87"/>
      <c r="R3438" s="87"/>
    </row>
    <row r="3439" spans="16:18" x14ac:dyDescent="0.25">
      <c r="P3439" s="87"/>
      <c r="Q3439" s="87"/>
      <c r="R3439" s="87"/>
    </row>
    <row r="3440" spans="16:18" x14ac:dyDescent="0.25">
      <c r="P3440" s="87"/>
      <c r="Q3440" s="87"/>
      <c r="R3440" s="87"/>
    </row>
    <row r="3441" spans="16:18" x14ac:dyDescent="0.25">
      <c r="P3441" s="87"/>
      <c r="Q3441" s="87"/>
      <c r="R3441" s="87"/>
    </row>
    <row r="3442" spans="16:18" x14ac:dyDescent="0.25">
      <c r="P3442" s="87"/>
      <c r="Q3442" s="87"/>
      <c r="R3442" s="87"/>
    </row>
    <row r="3443" spans="16:18" x14ac:dyDescent="0.25">
      <c r="P3443" s="87"/>
      <c r="Q3443" s="87"/>
      <c r="R3443" s="87"/>
    </row>
    <row r="3444" spans="16:18" x14ac:dyDescent="0.25">
      <c r="P3444" s="87"/>
      <c r="Q3444" s="87"/>
      <c r="R3444" s="87"/>
    </row>
    <row r="3445" spans="16:18" x14ac:dyDescent="0.25">
      <c r="P3445" s="87"/>
      <c r="Q3445" s="87"/>
      <c r="R3445" s="87"/>
    </row>
    <row r="3446" spans="16:18" x14ac:dyDescent="0.25">
      <c r="P3446" s="87"/>
      <c r="Q3446" s="87"/>
      <c r="R3446" s="87"/>
    </row>
    <row r="3447" spans="16:18" x14ac:dyDescent="0.25">
      <c r="P3447" s="87"/>
      <c r="Q3447" s="87"/>
      <c r="R3447" s="87"/>
    </row>
    <row r="3448" spans="16:18" x14ac:dyDescent="0.25">
      <c r="P3448" s="87"/>
      <c r="Q3448" s="87"/>
      <c r="R3448" s="87"/>
    </row>
    <row r="3449" spans="16:18" x14ac:dyDescent="0.25">
      <c r="P3449" s="87"/>
      <c r="Q3449" s="87"/>
      <c r="R3449" s="87"/>
    </row>
    <row r="3450" spans="16:18" x14ac:dyDescent="0.25">
      <c r="P3450" s="87"/>
      <c r="Q3450" s="87"/>
      <c r="R3450" s="87"/>
    </row>
    <row r="3451" spans="16:18" x14ac:dyDescent="0.25">
      <c r="P3451" s="87"/>
      <c r="Q3451" s="87"/>
      <c r="R3451" s="87"/>
    </row>
    <row r="3452" spans="16:18" x14ac:dyDescent="0.25">
      <c r="P3452" s="87"/>
      <c r="Q3452" s="87"/>
      <c r="R3452" s="87"/>
    </row>
    <row r="3453" spans="16:18" x14ac:dyDescent="0.25">
      <c r="P3453" s="87"/>
      <c r="Q3453" s="87"/>
      <c r="R3453" s="87"/>
    </row>
    <row r="3454" spans="16:18" x14ac:dyDescent="0.25">
      <c r="P3454" s="87"/>
      <c r="Q3454" s="87"/>
      <c r="R3454" s="87"/>
    </row>
    <row r="3455" spans="16:18" x14ac:dyDescent="0.25">
      <c r="P3455" s="87"/>
      <c r="Q3455" s="87"/>
      <c r="R3455" s="87"/>
    </row>
    <row r="3456" spans="16:18" x14ac:dyDescent="0.25">
      <c r="P3456" s="87"/>
      <c r="Q3456" s="87"/>
      <c r="R3456" s="87"/>
    </row>
    <row r="3457" spans="16:18" x14ac:dyDescent="0.25">
      <c r="P3457" s="87"/>
      <c r="Q3457" s="87"/>
      <c r="R3457" s="87"/>
    </row>
    <row r="3458" spans="16:18" x14ac:dyDescent="0.25">
      <c r="P3458" s="87"/>
      <c r="Q3458" s="87"/>
      <c r="R3458" s="87"/>
    </row>
    <row r="3459" spans="16:18" x14ac:dyDescent="0.25">
      <c r="P3459" s="87"/>
      <c r="Q3459" s="87"/>
      <c r="R3459" s="87"/>
    </row>
    <row r="3460" spans="16:18" x14ac:dyDescent="0.25">
      <c r="P3460" s="87"/>
      <c r="Q3460" s="87"/>
      <c r="R3460" s="87"/>
    </row>
    <row r="3461" spans="16:18" x14ac:dyDescent="0.25">
      <c r="P3461" s="87"/>
      <c r="Q3461" s="87"/>
      <c r="R3461" s="87"/>
    </row>
    <row r="3462" spans="16:18" x14ac:dyDescent="0.25">
      <c r="P3462" s="87"/>
      <c r="Q3462" s="87"/>
      <c r="R3462" s="87"/>
    </row>
    <row r="3463" spans="16:18" x14ac:dyDescent="0.25">
      <c r="P3463" s="87"/>
      <c r="Q3463" s="87"/>
      <c r="R3463" s="87"/>
    </row>
    <row r="3464" spans="16:18" x14ac:dyDescent="0.25">
      <c r="P3464" s="87"/>
      <c r="Q3464" s="87"/>
      <c r="R3464" s="87"/>
    </row>
    <row r="3465" spans="16:18" x14ac:dyDescent="0.25">
      <c r="P3465" s="87"/>
      <c r="Q3465" s="87"/>
      <c r="R3465" s="87"/>
    </row>
    <row r="3466" spans="16:18" x14ac:dyDescent="0.25">
      <c r="P3466" s="87"/>
      <c r="Q3466" s="87"/>
      <c r="R3466" s="87"/>
    </row>
    <row r="3467" spans="16:18" x14ac:dyDescent="0.25">
      <c r="P3467" s="87"/>
      <c r="Q3467" s="87"/>
      <c r="R3467" s="87"/>
    </row>
    <row r="3468" spans="16:18" x14ac:dyDescent="0.25">
      <c r="P3468" s="87"/>
      <c r="Q3468" s="87"/>
      <c r="R3468" s="87"/>
    </row>
    <row r="3469" spans="16:18" x14ac:dyDescent="0.25">
      <c r="P3469" s="87"/>
      <c r="Q3469" s="87"/>
      <c r="R3469" s="87"/>
    </row>
    <row r="3470" spans="16:18" x14ac:dyDescent="0.25">
      <c r="P3470" s="87"/>
      <c r="Q3470" s="87"/>
      <c r="R3470" s="87"/>
    </row>
    <row r="3471" spans="16:18" x14ac:dyDescent="0.25">
      <c r="P3471" s="87"/>
      <c r="Q3471" s="87"/>
      <c r="R3471" s="87"/>
    </row>
    <row r="3472" spans="16:18" x14ac:dyDescent="0.25">
      <c r="P3472" s="87"/>
      <c r="Q3472" s="87"/>
      <c r="R3472" s="87"/>
    </row>
    <row r="3473" spans="16:18" x14ac:dyDescent="0.25">
      <c r="P3473" s="87"/>
      <c r="Q3473" s="87"/>
      <c r="R3473" s="87"/>
    </row>
    <row r="3474" spans="16:18" x14ac:dyDescent="0.25">
      <c r="P3474" s="87"/>
      <c r="Q3474" s="87"/>
      <c r="R3474" s="87"/>
    </row>
    <row r="3475" spans="16:18" x14ac:dyDescent="0.25">
      <c r="P3475" s="87"/>
      <c r="Q3475" s="87"/>
      <c r="R3475" s="87"/>
    </row>
    <row r="3476" spans="16:18" x14ac:dyDescent="0.25">
      <c r="P3476" s="87"/>
      <c r="Q3476" s="87"/>
      <c r="R3476" s="87"/>
    </row>
    <row r="3477" spans="16:18" x14ac:dyDescent="0.25">
      <c r="P3477" s="87"/>
      <c r="Q3477" s="87"/>
      <c r="R3477" s="87"/>
    </row>
    <row r="3478" spans="16:18" x14ac:dyDescent="0.25">
      <c r="P3478" s="87"/>
      <c r="Q3478" s="87"/>
      <c r="R3478" s="87"/>
    </row>
    <row r="3479" spans="16:18" x14ac:dyDescent="0.25">
      <c r="P3479" s="87"/>
      <c r="Q3479" s="87"/>
      <c r="R3479" s="87"/>
    </row>
    <row r="3480" spans="16:18" x14ac:dyDescent="0.25">
      <c r="P3480" s="87"/>
      <c r="Q3480" s="87"/>
      <c r="R3480" s="87"/>
    </row>
    <row r="3481" spans="16:18" x14ac:dyDescent="0.25">
      <c r="P3481" s="87"/>
      <c r="Q3481" s="87"/>
      <c r="R3481" s="87"/>
    </row>
    <row r="3482" spans="16:18" x14ac:dyDescent="0.25">
      <c r="P3482" s="87"/>
      <c r="Q3482" s="87"/>
      <c r="R3482" s="87"/>
    </row>
    <row r="3483" spans="16:18" x14ac:dyDescent="0.25">
      <c r="P3483" s="87"/>
      <c r="Q3483" s="87"/>
      <c r="R3483" s="87"/>
    </row>
    <row r="3484" spans="16:18" x14ac:dyDescent="0.25">
      <c r="P3484" s="87"/>
      <c r="Q3484" s="87"/>
      <c r="R3484" s="87"/>
    </row>
    <row r="3485" spans="16:18" x14ac:dyDescent="0.25">
      <c r="P3485" s="87"/>
      <c r="Q3485" s="87"/>
      <c r="R3485" s="87"/>
    </row>
    <row r="3486" spans="16:18" x14ac:dyDescent="0.25">
      <c r="P3486" s="87"/>
      <c r="Q3486" s="87"/>
      <c r="R3486" s="87"/>
    </row>
    <row r="3487" spans="16:18" x14ac:dyDescent="0.25">
      <c r="P3487" s="87"/>
      <c r="Q3487" s="87"/>
      <c r="R3487" s="87"/>
    </row>
    <row r="3488" spans="16:18" x14ac:dyDescent="0.25">
      <c r="P3488" s="87"/>
      <c r="Q3488" s="87"/>
      <c r="R3488" s="87"/>
    </row>
    <row r="3489" spans="16:18" x14ac:dyDescent="0.25">
      <c r="P3489" s="87"/>
      <c r="Q3489" s="87"/>
      <c r="R3489" s="87"/>
    </row>
    <row r="3490" spans="16:18" x14ac:dyDescent="0.25">
      <c r="P3490" s="87"/>
      <c r="Q3490" s="87"/>
      <c r="R3490" s="87"/>
    </row>
    <row r="3491" spans="16:18" x14ac:dyDescent="0.25">
      <c r="P3491" s="87"/>
      <c r="Q3491" s="87"/>
      <c r="R3491" s="87"/>
    </row>
    <row r="3492" spans="16:18" x14ac:dyDescent="0.25">
      <c r="P3492" s="87"/>
      <c r="Q3492" s="87"/>
      <c r="R3492" s="87"/>
    </row>
    <row r="3493" spans="16:18" x14ac:dyDescent="0.25">
      <c r="P3493" s="87"/>
      <c r="Q3493" s="87"/>
      <c r="R3493" s="87"/>
    </row>
    <row r="3494" spans="16:18" x14ac:dyDescent="0.25">
      <c r="P3494" s="87"/>
      <c r="Q3494" s="87"/>
      <c r="R3494" s="87"/>
    </row>
    <row r="3495" spans="16:18" x14ac:dyDescent="0.25">
      <c r="P3495" s="87"/>
      <c r="Q3495" s="87"/>
      <c r="R3495" s="87"/>
    </row>
    <row r="3496" spans="16:18" x14ac:dyDescent="0.25">
      <c r="P3496" s="87"/>
      <c r="Q3496" s="87"/>
      <c r="R3496" s="87"/>
    </row>
    <row r="3497" spans="16:18" x14ac:dyDescent="0.25">
      <c r="P3497" s="87"/>
      <c r="Q3497" s="87"/>
      <c r="R3497" s="87"/>
    </row>
    <row r="3498" spans="16:18" x14ac:dyDescent="0.25">
      <c r="P3498" s="87"/>
      <c r="Q3498" s="87"/>
      <c r="R3498" s="87"/>
    </row>
    <row r="3499" spans="16:18" x14ac:dyDescent="0.25">
      <c r="P3499" s="87"/>
      <c r="Q3499" s="87"/>
      <c r="R3499" s="87"/>
    </row>
    <row r="3500" spans="16:18" x14ac:dyDescent="0.25">
      <c r="P3500" s="87"/>
      <c r="Q3500" s="87"/>
      <c r="R3500" s="87"/>
    </row>
    <row r="3501" spans="16:18" x14ac:dyDescent="0.25">
      <c r="P3501" s="87"/>
      <c r="Q3501" s="87"/>
      <c r="R3501" s="87"/>
    </row>
    <row r="3502" spans="16:18" x14ac:dyDescent="0.25">
      <c r="P3502" s="87"/>
      <c r="Q3502" s="87"/>
      <c r="R3502" s="87"/>
    </row>
    <row r="3503" spans="16:18" x14ac:dyDescent="0.25">
      <c r="P3503" s="87"/>
      <c r="Q3503" s="87"/>
      <c r="R3503" s="87"/>
    </row>
    <row r="3504" spans="16:18" x14ac:dyDescent="0.25">
      <c r="P3504" s="87"/>
      <c r="Q3504" s="87"/>
      <c r="R3504" s="87"/>
    </row>
    <row r="3505" spans="16:18" x14ac:dyDescent="0.25">
      <c r="P3505" s="87"/>
      <c r="Q3505" s="87"/>
      <c r="R3505" s="87"/>
    </row>
    <row r="3506" spans="16:18" x14ac:dyDescent="0.25">
      <c r="P3506" s="87"/>
      <c r="Q3506" s="87"/>
      <c r="R3506" s="87"/>
    </row>
    <row r="3507" spans="16:18" x14ac:dyDescent="0.25">
      <c r="P3507" s="87"/>
      <c r="Q3507" s="87"/>
      <c r="R3507" s="87"/>
    </row>
    <row r="3508" spans="16:18" x14ac:dyDescent="0.25">
      <c r="P3508" s="87"/>
      <c r="Q3508" s="87"/>
      <c r="R3508" s="87"/>
    </row>
    <row r="3509" spans="16:18" x14ac:dyDescent="0.25">
      <c r="P3509" s="87"/>
      <c r="Q3509" s="87"/>
      <c r="R3509" s="87"/>
    </row>
    <row r="3510" spans="16:18" x14ac:dyDescent="0.25">
      <c r="P3510" s="87"/>
      <c r="Q3510" s="87"/>
      <c r="R3510" s="87"/>
    </row>
    <row r="3511" spans="16:18" x14ac:dyDescent="0.25">
      <c r="P3511" s="87"/>
      <c r="Q3511" s="87"/>
      <c r="R3511" s="87"/>
    </row>
    <row r="3512" spans="16:18" x14ac:dyDescent="0.25">
      <c r="P3512" s="87"/>
      <c r="Q3512" s="87"/>
      <c r="R3512" s="87"/>
    </row>
    <row r="3513" spans="16:18" x14ac:dyDescent="0.25">
      <c r="P3513" s="87"/>
      <c r="Q3513" s="87"/>
      <c r="R3513" s="87"/>
    </row>
    <row r="3514" spans="16:18" x14ac:dyDescent="0.25">
      <c r="P3514" s="87"/>
      <c r="Q3514" s="87"/>
      <c r="R3514" s="87"/>
    </row>
    <row r="3515" spans="16:18" x14ac:dyDescent="0.25">
      <c r="P3515" s="87"/>
      <c r="Q3515" s="87"/>
      <c r="R3515" s="87"/>
    </row>
    <row r="3516" spans="16:18" x14ac:dyDescent="0.25">
      <c r="P3516" s="87"/>
      <c r="Q3516" s="87"/>
      <c r="R3516" s="87"/>
    </row>
    <row r="3517" spans="16:18" x14ac:dyDescent="0.25">
      <c r="P3517" s="87"/>
      <c r="Q3517" s="87"/>
      <c r="R3517" s="87"/>
    </row>
    <row r="3518" spans="16:18" x14ac:dyDescent="0.25">
      <c r="P3518" s="87"/>
      <c r="Q3518" s="87"/>
      <c r="R3518" s="87"/>
    </row>
    <row r="3519" spans="16:18" x14ac:dyDescent="0.25">
      <c r="P3519" s="87"/>
      <c r="Q3519" s="87"/>
      <c r="R3519" s="87"/>
    </row>
    <row r="3520" spans="16:18" x14ac:dyDescent="0.25">
      <c r="P3520" s="87"/>
      <c r="Q3520" s="87"/>
      <c r="R3520" s="87"/>
    </row>
    <row r="3521" spans="16:18" x14ac:dyDescent="0.25">
      <c r="P3521" s="87"/>
      <c r="Q3521" s="87"/>
      <c r="R3521" s="87"/>
    </row>
    <row r="3522" spans="16:18" x14ac:dyDescent="0.25">
      <c r="P3522" s="87"/>
      <c r="Q3522" s="87"/>
      <c r="R3522" s="87"/>
    </row>
    <row r="3523" spans="16:18" x14ac:dyDescent="0.25">
      <c r="P3523" s="87"/>
      <c r="Q3523" s="87"/>
      <c r="R3523" s="87"/>
    </row>
    <row r="3524" spans="16:18" x14ac:dyDescent="0.25">
      <c r="P3524" s="87"/>
      <c r="Q3524" s="87"/>
      <c r="R3524" s="87"/>
    </row>
    <row r="3525" spans="16:18" x14ac:dyDescent="0.25">
      <c r="P3525" s="87"/>
      <c r="Q3525" s="87"/>
      <c r="R3525" s="87"/>
    </row>
    <row r="3526" spans="16:18" x14ac:dyDescent="0.25">
      <c r="P3526" s="87"/>
      <c r="Q3526" s="87"/>
      <c r="R3526" s="87"/>
    </row>
    <row r="3527" spans="16:18" x14ac:dyDescent="0.25">
      <c r="P3527" s="87"/>
      <c r="Q3527" s="87"/>
      <c r="R3527" s="87"/>
    </row>
    <row r="3528" spans="16:18" x14ac:dyDescent="0.25">
      <c r="P3528" s="87"/>
      <c r="Q3528" s="87"/>
      <c r="R3528" s="87"/>
    </row>
    <row r="3529" spans="16:18" x14ac:dyDescent="0.25">
      <c r="P3529" s="87"/>
      <c r="Q3529" s="87"/>
      <c r="R3529" s="87"/>
    </row>
    <row r="3530" spans="16:18" x14ac:dyDescent="0.25">
      <c r="P3530" s="87"/>
      <c r="Q3530" s="87"/>
      <c r="R3530" s="87"/>
    </row>
    <row r="3531" spans="16:18" x14ac:dyDescent="0.25">
      <c r="P3531" s="87"/>
      <c r="Q3531" s="87"/>
      <c r="R3531" s="87"/>
    </row>
    <row r="3532" spans="16:18" x14ac:dyDescent="0.25">
      <c r="P3532" s="87"/>
      <c r="Q3532" s="87"/>
      <c r="R3532" s="87"/>
    </row>
    <row r="3533" spans="16:18" x14ac:dyDescent="0.25">
      <c r="P3533" s="87"/>
      <c r="Q3533" s="87"/>
      <c r="R3533" s="87"/>
    </row>
    <row r="3534" spans="16:18" x14ac:dyDescent="0.25">
      <c r="P3534" s="87"/>
      <c r="Q3534" s="87"/>
      <c r="R3534" s="87"/>
    </row>
    <row r="3535" spans="16:18" x14ac:dyDescent="0.25">
      <c r="P3535" s="87"/>
      <c r="Q3535" s="87"/>
      <c r="R3535" s="87"/>
    </row>
    <row r="3536" spans="16:18" x14ac:dyDescent="0.25">
      <c r="P3536" s="87"/>
      <c r="Q3536" s="87"/>
      <c r="R3536" s="87"/>
    </row>
    <row r="3537" spans="16:18" x14ac:dyDescent="0.25">
      <c r="P3537" s="87"/>
      <c r="Q3537" s="87"/>
      <c r="R3537" s="87"/>
    </row>
    <row r="3538" spans="16:18" x14ac:dyDescent="0.25">
      <c r="P3538" s="87"/>
      <c r="Q3538" s="87"/>
      <c r="R3538" s="87"/>
    </row>
    <row r="3539" spans="16:18" x14ac:dyDescent="0.25">
      <c r="P3539" s="87"/>
      <c r="Q3539" s="87"/>
      <c r="R3539" s="87"/>
    </row>
    <row r="3540" spans="16:18" x14ac:dyDescent="0.25">
      <c r="P3540" s="87"/>
      <c r="Q3540" s="87"/>
      <c r="R3540" s="87"/>
    </row>
    <row r="3541" spans="16:18" x14ac:dyDescent="0.25">
      <c r="P3541" s="87"/>
      <c r="Q3541" s="87"/>
      <c r="R3541" s="87"/>
    </row>
    <row r="3542" spans="16:18" x14ac:dyDescent="0.25">
      <c r="P3542" s="87"/>
      <c r="Q3542" s="87"/>
      <c r="R3542" s="87"/>
    </row>
    <row r="3543" spans="16:18" x14ac:dyDescent="0.25">
      <c r="P3543" s="87"/>
      <c r="Q3543" s="87"/>
      <c r="R3543" s="87"/>
    </row>
    <row r="3544" spans="16:18" x14ac:dyDescent="0.25">
      <c r="P3544" s="87"/>
      <c r="Q3544" s="87"/>
      <c r="R3544" s="87"/>
    </row>
    <row r="3545" spans="16:18" x14ac:dyDescent="0.25">
      <c r="P3545" s="87"/>
      <c r="Q3545" s="87"/>
      <c r="R3545" s="87"/>
    </row>
    <row r="3546" spans="16:18" x14ac:dyDescent="0.25">
      <c r="P3546" s="87"/>
      <c r="Q3546" s="87"/>
      <c r="R3546" s="87"/>
    </row>
    <row r="3547" spans="16:18" x14ac:dyDescent="0.25">
      <c r="P3547" s="87"/>
      <c r="Q3547" s="87"/>
      <c r="R3547" s="87"/>
    </row>
    <row r="3548" spans="16:18" x14ac:dyDescent="0.25">
      <c r="P3548" s="87"/>
      <c r="Q3548" s="87"/>
      <c r="R3548" s="87"/>
    </row>
    <row r="3549" spans="16:18" x14ac:dyDescent="0.25">
      <c r="P3549" s="87"/>
      <c r="Q3549" s="87"/>
      <c r="R3549" s="87"/>
    </row>
    <row r="3550" spans="16:18" x14ac:dyDescent="0.25">
      <c r="P3550" s="87"/>
      <c r="Q3550" s="87"/>
      <c r="R3550" s="87"/>
    </row>
    <row r="3551" spans="16:18" x14ac:dyDescent="0.25">
      <c r="P3551" s="87"/>
      <c r="Q3551" s="87"/>
      <c r="R3551" s="87"/>
    </row>
    <row r="3552" spans="16:18" x14ac:dyDescent="0.25">
      <c r="P3552" s="87"/>
      <c r="Q3552" s="87"/>
      <c r="R3552" s="87"/>
    </row>
    <row r="3553" spans="16:18" x14ac:dyDescent="0.25">
      <c r="P3553" s="87"/>
      <c r="Q3553" s="87"/>
      <c r="R3553" s="87"/>
    </row>
    <row r="3554" spans="16:18" x14ac:dyDescent="0.25">
      <c r="P3554" s="87"/>
      <c r="Q3554" s="87"/>
      <c r="R3554" s="87"/>
    </row>
    <row r="3555" spans="16:18" x14ac:dyDescent="0.25">
      <c r="P3555" s="87"/>
      <c r="Q3555" s="87"/>
      <c r="R3555" s="87"/>
    </row>
    <row r="3556" spans="16:18" x14ac:dyDescent="0.25">
      <c r="P3556" s="87"/>
      <c r="Q3556" s="87"/>
      <c r="R3556" s="87"/>
    </row>
    <row r="3557" spans="16:18" x14ac:dyDescent="0.25">
      <c r="P3557" s="87"/>
      <c r="Q3557" s="87"/>
      <c r="R3557" s="87"/>
    </row>
    <row r="3558" spans="16:18" x14ac:dyDescent="0.25">
      <c r="P3558" s="87"/>
      <c r="Q3558" s="87"/>
      <c r="R3558" s="87"/>
    </row>
    <row r="3559" spans="16:18" x14ac:dyDescent="0.25">
      <c r="P3559" s="87"/>
      <c r="Q3559" s="87"/>
      <c r="R3559" s="87"/>
    </row>
    <row r="3560" spans="16:18" x14ac:dyDescent="0.25">
      <c r="P3560" s="87"/>
      <c r="Q3560" s="87"/>
      <c r="R3560" s="87"/>
    </row>
    <row r="3561" spans="16:18" x14ac:dyDescent="0.25">
      <c r="P3561" s="87"/>
      <c r="Q3561" s="87"/>
      <c r="R3561" s="87"/>
    </row>
    <row r="3562" spans="16:18" x14ac:dyDescent="0.25">
      <c r="P3562" s="87"/>
      <c r="Q3562" s="87"/>
      <c r="R3562" s="87"/>
    </row>
    <row r="3563" spans="16:18" x14ac:dyDescent="0.25">
      <c r="P3563" s="87"/>
      <c r="Q3563" s="87"/>
      <c r="R3563" s="87"/>
    </row>
    <row r="3564" spans="16:18" x14ac:dyDescent="0.25">
      <c r="P3564" s="87"/>
      <c r="Q3564" s="87"/>
      <c r="R3564" s="87"/>
    </row>
    <row r="3565" spans="16:18" x14ac:dyDescent="0.25">
      <c r="P3565" s="87"/>
      <c r="Q3565" s="87"/>
      <c r="R3565" s="87"/>
    </row>
    <row r="3566" spans="16:18" x14ac:dyDescent="0.25">
      <c r="P3566" s="87"/>
      <c r="Q3566" s="87"/>
      <c r="R3566" s="87"/>
    </row>
    <row r="3567" spans="16:18" x14ac:dyDescent="0.25">
      <c r="P3567" s="87"/>
      <c r="Q3567" s="87"/>
      <c r="R3567" s="87"/>
    </row>
    <row r="3568" spans="16:18" x14ac:dyDescent="0.25">
      <c r="P3568" s="87"/>
      <c r="Q3568" s="87"/>
      <c r="R3568" s="87"/>
    </row>
    <row r="3569" spans="16:18" x14ac:dyDescent="0.25">
      <c r="P3569" s="87"/>
      <c r="Q3569" s="87"/>
      <c r="R3569" s="87"/>
    </row>
    <row r="3570" spans="16:18" x14ac:dyDescent="0.25">
      <c r="P3570" s="87"/>
      <c r="Q3570" s="87"/>
      <c r="R3570" s="87"/>
    </row>
    <row r="3571" spans="16:18" x14ac:dyDescent="0.25">
      <c r="P3571" s="87"/>
      <c r="Q3571" s="87"/>
      <c r="R3571" s="87"/>
    </row>
    <row r="3572" spans="16:18" x14ac:dyDescent="0.25">
      <c r="P3572" s="87"/>
      <c r="Q3572" s="87"/>
      <c r="R3572" s="87"/>
    </row>
    <row r="3573" spans="16:18" x14ac:dyDescent="0.25">
      <c r="P3573" s="87"/>
      <c r="Q3573" s="87"/>
      <c r="R3573" s="87"/>
    </row>
    <row r="3574" spans="16:18" x14ac:dyDescent="0.25">
      <c r="P3574" s="87"/>
      <c r="Q3574" s="87"/>
      <c r="R3574" s="87"/>
    </row>
    <row r="3575" spans="16:18" x14ac:dyDescent="0.25">
      <c r="P3575" s="87"/>
      <c r="Q3575" s="87"/>
      <c r="R3575" s="87"/>
    </row>
    <row r="3576" spans="16:18" x14ac:dyDescent="0.25">
      <c r="P3576" s="87"/>
      <c r="Q3576" s="87"/>
      <c r="R3576" s="87"/>
    </row>
    <row r="3577" spans="16:18" x14ac:dyDescent="0.25">
      <c r="P3577" s="87"/>
      <c r="Q3577" s="87"/>
      <c r="R3577" s="87"/>
    </row>
    <row r="3578" spans="16:18" x14ac:dyDescent="0.25">
      <c r="P3578" s="87"/>
      <c r="Q3578" s="87"/>
      <c r="R3578" s="87"/>
    </row>
    <row r="3579" spans="16:18" x14ac:dyDescent="0.25">
      <c r="P3579" s="87"/>
      <c r="Q3579" s="87"/>
      <c r="R3579" s="87"/>
    </row>
    <row r="3580" spans="16:18" x14ac:dyDescent="0.25">
      <c r="P3580" s="87"/>
      <c r="Q3580" s="87"/>
      <c r="R3580" s="87"/>
    </row>
    <row r="3581" spans="16:18" x14ac:dyDescent="0.25">
      <c r="P3581" s="87"/>
      <c r="Q3581" s="87"/>
      <c r="R3581" s="87"/>
    </row>
    <row r="3582" spans="16:18" x14ac:dyDescent="0.25">
      <c r="P3582" s="87"/>
      <c r="Q3582" s="87"/>
      <c r="R3582" s="87"/>
    </row>
    <row r="3583" spans="16:18" x14ac:dyDescent="0.25">
      <c r="P3583" s="87"/>
      <c r="Q3583" s="87"/>
      <c r="R3583" s="87"/>
    </row>
    <row r="3584" spans="16:18" x14ac:dyDescent="0.25">
      <c r="P3584" s="87"/>
      <c r="Q3584" s="87"/>
      <c r="R3584" s="87"/>
    </row>
    <row r="3585" spans="16:18" x14ac:dyDescent="0.25">
      <c r="P3585" s="87"/>
      <c r="Q3585" s="87"/>
      <c r="R3585" s="87"/>
    </row>
    <row r="3586" spans="16:18" x14ac:dyDescent="0.25">
      <c r="P3586" s="87"/>
      <c r="Q3586" s="87"/>
      <c r="R3586" s="87"/>
    </row>
    <row r="3587" spans="16:18" x14ac:dyDescent="0.25">
      <c r="P3587" s="87"/>
      <c r="Q3587" s="87"/>
      <c r="R3587" s="87"/>
    </row>
    <row r="3588" spans="16:18" x14ac:dyDescent="0.25">
      <c r="P3588" s="87"/>
      <c r="Q3588" s="87"/>
      <c r="R3588" s="87"/>
    </row>
    <row r="3589" spans="16:18" x14ac:dyDescent="0.25">
      <c r="P3589" s="87"/>
      <c r="Q3589" s="87"/>
      <c r="R3589" s="87"/>
    </row>
    <row r="3590" spans="16:18" x14ac:dyDescent="0.25">
      <c r="P3590" s="87"/>
      <c r="Q3590" s="87"/>
      <c r="R3590" s="87"/>
    </row>
    <row r="3591" spans="16:18" x14ac:dyDescent="0.25">
      <c r="P3591" s="87"/>
      <c r="Q3591" s="87"/>
      <c r="R3591" s="87"/>
    </row>
    <row r="3592" spans="16:18" x14ac:dyDescent="0.25">
      <c r="P3592" s="87"/>
      <c r="Q3592" s="87"/>
      <c r="R3592" s="87"/>
    </row>
    <row r="3593" spans="16:18" x14ac:dyDescent="0.25">
      <c r="P3593" s="87"/>
      <c r="Q3593" s="87"/>
      <c r="R3593" s="87"/>
    </row>
    <row r="3594" spans="16:18" x14ac:dyDescent="0.25">
      <c r="P3594" s="87"/>
      <c r="Q3594" s="87"/>
      <c r="R3594" s="87"/>
    </row>
    <row r="3595" spans="16:18" x14ac:dyDescent="0.25">
      <c r="P3595" s="87"/>
      <c r="Q3595" s="87"/>
      <c r="R3595" s="87"/>
    </row>
    <row r="3596" spans="16:18" x14ac:dyDescent="0.25">
      <c r="P3596" s="87"/>
      <c r="Q3596" s="87"/>
      <c r="R3596" s="87"/>
    </row>
    <row r="3597" spans="16:18" x14ac:dyDescent="0.25">
      <c r="P3597" s="87"/>
      <c r="Q3597" s="87"/>
      <c r="R3597" s="87"/>
    </row>
    <row r="3598" spans="16:18" x14ac:dyDescent="0.25">
      <c r="P3598" s="87"/>
      <c r="Q3598" s="87"/>
      <c r="R3598" s="87"/>
    </row>
    <row r="3599" spans="16:18" x14ac:dyDescent="0.25">
      <c r="P3599" s="87"/>
      <c r="Q3599" s="87"/>
      <c r="R3599" s="87"/>
    </row>
    <row r="3600" spans="16:18" x14ac:dyDescent="0.25">
      <c r="P3600" s="87"/>
      <c r="Q3600" s="87"/>
      <c r="R3600" s="87"/>
    </row>
    <row r="3601" spans="16:18" x14ac:dyDescent="0.25">
      <c r="P3601" s="87"/>
      <c r="Q3601" s="87"/>
      <c r="R3601" s="87"/>
    </row>
    <row r="3602" spans="16:18" x14ac:dyDescent="0.25">
      <c r="P3602" s="87"/>
      <c r="Q3602" s="87"/>
      <c r="R3602" s="87"/>
    </row>
    <row r="3603" spans="16:18" x14ac:dyDescent="0.25">
      <c r="P3603" s="87"/>
      <c r="Q3603" s="87"/>
      <c r="R3603" s="87"/>
    </row>
    <row r="3604" spans="16:18" x14ac:dyDescent="0.25">
      <c r="P3604" s="87"/>
      <c r="Q3604" s="87"/>
      <c r="R3604" s="87"/>
    </row>
    <row r="3605" spans="16:18" x14ac:dyDescent="0.25">
      <c r="P3605" s="87"/>
      <c r="Q3605" s="87"/>
      <c r="R3605" s="87"/>
    </row>
    <row r="3606" spans="16:18" x14ac:dyDescent="0.25">
      <c r="P3606" s="87"/>
      <c r="Q3606" s="87"/>
      <c r="R3606" s="87"/>
    </row>
    <row r="3607" spans="16:18" x14ac:dyDescent="0.25">
      <c r="P3607" s="87"/>
      <c r="Q3607" s="87"/>
      <c r="R3607" s="87"/>
    </row>
    <row r="3608" spans="16:18" x14ac:dyDescent="0.25">
      <c r="P3608" s="87"/>
      <c r="Q3608" s="87"/>
      <c r="R3608" s="87"/>
    </row>
    <row r="3609" spans="16:18" x14ac:dyDescent="0.25">
      <c r="P3609" s="87"/>
      <c r="Q3609" s="87"/>
      <c r="R3609" s="87"/>
    </row>
    <row r="3610" spans="16:18" x14ac:dyDescent="0.25">
      <c r="P3610" s="87"/>
      <c r="Q3610" s="87"/>
      <c r="R3610" s="87"/>
    </row>
    <row r="3611" spans="16:18" x14ac:dyDescent="0.25">
      <c r="P3611" s="87"/>
      <c r="Q3611" s="87"/>
      <c r="R3611" s="87"/>
    </row>
    <row r="3612" spans="16:18" x14ac:dyDescent="0.25">
      <c r="P3612" s="87"/>
      <c r="Q3612" s="87"/>
      <c r="R3612" s="87"/>
    </row>
    <row r="3613" spans="16:18" x14ac:dyDescent="0.25">
      <c r="P3613" s="87"/>
      <c r="Q3613" s="87"/>
      <c r="R3613" s="87"/>
    </row>
    <row r="3614" spans="16:18" x14ac:dyDescent="0.25">
      <c r="P3614" s="87"/>
      <c r="Q3614" s="87"/>
      <c r="R3614" s="87"/>
    </row>
    <row r="3615" spans="16:18" x14ac:dyDescent="0.25">
      <c r="P3615" s="87"/>
      <c r="Q3615" s="87"/>
      <c r="R3615" s="87"/>
    </row>
    <row r="3616" spans="16:18" x14ac:dyDescent="0.25">
      <c r="P3616" s="87"/>
      <c r="Q3616" s="87"/>
      <c r="R3616" s="87"/>
    </row>
    <row r="3617" spans="16:18" x14ac:dyDescent="0.25">
      <c r="P3617" s="87"/>
      <c r="Q3617" s="87"/>
      <c r="R3617" s="87"/>
    </row>
    <row r="3618" spans="16:18" x14ac:dyDescent="0.25">
      <c r="P3618" s="87"/>
      <c r="Q3618" s="87"/>
      <c r="R3618" s="87"/>
    </row>
    <row r="3619" spans="16:18" x14ac:dyDescent="0.25">
      <c r="P3619" s="87"/>
      <c r="Q3619" s="87"/>
      <c r="R3619" s="87"/>
    </row>
    <row r="3620" spans="16:18" x14ac:dyDescent="0.25">
      <c r="P3620" s="87"/>
      <c r="Q3620" s="87"/>
      <c r="R3620" s="87"/>
    </row>
    <row r="3621" spans="16:18" x14ac:dyDescent="0.25">
      <c r="P3621" s="87"/>
      <c r="Q3621" s="87"/>
      <c r="R3621" s="87"/>
    </row>
    <row r="3622" spans="16:18" x14ac:dyDescent="0.25">
      <c r="P3622" s="87"/>
      <c r="Q3622" s="87"/>
      <c r="R3622" s="87"/>
    </row>
    <row r="3623" spans="16:18" x14ac:dyDescent="0.25">
      <c r="P3623" s="87"/>
      <c r="Q3623" s="87"/>
      <c r="R3623" s="87"/>
    </row>
    <row r="3624" spans="16:18" x14ac:dyDescent="0.25">
      <c r="P3624" s="87"/>
      <c r="Q3624" s="87"/>
      <c r="R3624" s="87"/>
    </row>
    <row r="3625" spans="16:18" x14ac:dyDescent="0.25">
      <c r="P3625" s="87"/>
      <c r="Q3625" s="87"/>
      <c r="R3625" s="87"/>
    </row>
    <row r="3626" spans="16:18" x14ac:dyDescent="0.25">
      <c r="P3626" s="87"/>
      <c r="Q3626" s="87"/>
      <c r="R3626" s="87"/>
    </row>
    <row r="3627" spans="16:18" x14ac:dyDescent="0.25">
      <c r="P3627" s="87"/>
      <c r="Q3627" s="87"/>
      <c r="R3627" s="87"/>
    </row>
    <row r="3628" spans="16:18" x14ac:dyDescent="0.25">
      <c r="P3628" s="87"/>
      <c r="Q3628" s="87"/>
      <c r="R3628" s="87"/>
    </row>
    <row r="3629" spans="16:18" x14ac:dyDescent="0.25">
      <c r="P3629" s="87"/>
      <c r="Q3629" s="87"/>
      <c r="R3629" s="87"/>
    </row>
    <row r="3630" spans="16:18" x14ac:dyDescent="0.25">
      <c r="P3630" s="87"/>
      <c r="Q3630" s="87"/>
      <c r="R3630" s="87"/>
    </row>
    <row r="3631" spans="16:18" x14ac:dyDescent="0.25">
      <c r="P3631" s="87"/>
      <c r="Q3631" s="87"/>
      <c r="R3631" s="87"/>
    </row>
    <row r="3632" spans="16:18" x14ac:dyDescent="0.25">
      <c r="P3632" s="87"/>
      <c r="Q3632" s="87"/>
      <c r="R3632" s="87"/>
    </row>
    <row r="3633" spans="16:18" x14ac:dyDescent="0.25">
      <c r="P3633" s="87"/>
      <c r="Q3633" s="87"/>
      <c r="R3633" s="87"/>
    </row>
    <row r="3634" spans="16:18" x14ac:dyDescent="0.25">
      <c r="P3634" s="87"/>
      <c r="Q3634" s="87"/>
      <c r="R3634" s="87"/>
    </row>
    <row r="3635" spans="16:18" x14ac:dyDescent="0.25">
      <c r="P3635" s="87"/>
      <c r="Q3635" s="87"/>
      <c r="R3635" s="87"/>
    </row>
    <row r="3636" spans="16:18" x14ac:dyDescent="0.25">
      <c r="P3636" s="87"/>
      <c r="Q3636" s="87"/>
      <c r="R3636" s="87"/>
    </row>
    <row r="3637" spans="16:18" x14ac:dyDescent="0.25">
      <c r="P3637" s="87"/>
      <c r="Q3637" s="87"/>
      <c r="R3637" s="87"/>
    </row>
    <row r="3638" spans="16:18" x14ac:dyDescent="0.25">
      <c r="P3638" s="87"/>
      <c r="Q3638" s="87"/>
      <c r="R3638" s="87"/>
    </row>
    <row r="3639" spans="16:18" x14ac:dyDescent="0.25">
      <c r="P3639" s="87"/>
      <c r="Q3639" s="87"/>
      <c r="R3639" s="87"/>
    </row>
    <row r="3640" spans="16:18" x14ac:dyDescent="0.25">
      <c r="P3640" s="87"/>
      <c r="Q3640" s="87"/>
      <c r="R3640" s="87"/>
    </row>
    <row r="3641" spans="16:18" x14ac:dyDescent="0.25">
      <c r="P3641" s="87"/>
      <c r="Q3641" s="87"/>
      <c r="R3641" s="87"/>
    </row>
    <row r="3642" spans="16:18" x14ac:dyDescent="0.25">
      <c r="P3642" s="87"/>
      <c r="Q3642" s="87"/>
      <c r="R3642" s="87"/>
    </row>
    <row r="3643" spans="16:18" x14ac:dyDescent="0.25">
      <c r="P3643" s="87"/>
      <c r="Q3643" s="87"/>
      <c r="R3643" s="87"/>
    </row>
    <row r="3644" spans="16:18" x14ac:dyDescent="0.25">
      <c r="P3644" s="87"/>
      <c r="Q3644" s="87"/>
      <c r="R3644" s="87"/>
    </row>
    <row r="3645" spans="16:18" x14ac:dyDescent="0.25">
      <c r="P3645" s="87"/>
      <c r="Q3645" s="87"/>
      <c r="R3645" s="87"/>
    </row>
    <row r="3646" spans="16:18" x14ac:dyDescent="0.25">
      <c r="P3646" s="87"/>
      <c r="Q3646" s="87"/>
      <c r="R3646" s="87"/>
    </row>
    <row r="3647" spans="16:18" x14ac:dyDescent="0.25">
      <c r="P3647" s="87"/>
      <c r="Q3647" s="87"/>
      <c r="R3647" s="87"/>
    </row>
    <row r="3648" spans="16:18" x14ac:dyDescent="0.25">
      <c r="P3648" s="87"/>
      <c r="Q3648" s="87"/>
      <c r="R3648" s="87"/>
    </row>
    <row r="3649" spans="16:18" x14ac:dyDescent="0.25">
      <c r="P3649" s="87"/>
      <c r="Q3649" s="87"/>
      <c r="R3649" s="87"/>
    </row>
    <row r="3650" spans="16:18" x14ac:dyDescent="0.25">
      <c r="P3650" s="87"/>
      <c r="Q3650" s="87"/>
      <c r="R3650" s="87"/>
    </row>
    <row r="3651" spans="16:18" x14ac:dyDescent="0.25">
      <c r="P3651" s="87"/>
      <c r="Q3651" s="87"/>
      <c r="R3651" s="87"/>
    </row>
    <row r="3652" spans="16:18" x14ac:dyDescent="0.25">
      <c r="P3652" s="87"/>
      <c r="Q3652" s="87"/>
      <c r="R3652" s="87"/>
    </row>
    <row r="3653" spans="16:18" x14ac:dyDescent="0.25">
      <c r="P3653" s="87"/>
      <c r="Q3653" s="87"/>
      <c r="R3653" s="87"/>
    </row>
    <row r="3654" spans="16:18" x14ac:dyDescent="0.25">
      <c r="P3654" s="87"/>
      <c r="Q3654" s="87"/>
      <c r="R3654" s="87"/>
    </row>
    <row r="3655" spans="16:18" x14ac:dyDescent="0.25">
      <c r="P3655" s="87"/>
      <c r="Q3655" s="87"/>
      <c r="R3655" s="87"/>
    </row>
    <row r="3656" spans="16:18" x14ac:dyDescent="0.25">
      <c r="P3656" s="87"/>
      <c r="Q3656" s="87"/>
      <c r="R3656" s="87"/>
    </row>
    <row r="3657" spans="16:18" x14ac:dyDescent="0.25">
      <c r="P3657" s="87"/>
      <c r="Q3657" s="87"/>
      <c r="R3657" s="87"/>
    </row>
    <row r="3658" spans="16:18" x14ac:dyDescent="0.25">
      <c r="P3658" s="87"/>
      <c r="Q3658" s="87"/>
      <c r="R3658" s="87"/>
    </row>
    <row r="3659" spans="16:18" x14ac:dyDescent="0.25">
      <c r="P3659" s="87"/>
      <c r="Q3659" s="87"/>
      <c r="R3659" s="87"/>
    </row>
    <row r="3660" spans="16:18" x14ac:dyDescent="0.25">
      <c r="P3660" s="87"/>
      <c r="Q3660" s="87"/>
      <c r="R3660" s="87"/>
    </row>
    <row r="3661" spans="16:18" x14ac:dyDescent="0.25">
      <c r="P3661" s="87"/>
      <c r="Q3661" s="87"/>
      <c r="R3661" s="87"/>
    </row>
    <row r="3662" spans="16:18" x14ac:dyDescent="0.25">
      <c r="P3662" s="87"/>
      <c r="Q3662" s="87"/>
      <c r="R3662" s="87"/>
    </row>
    <row r="3663" spans="16:18" x14ac:dyDescent="0.25">
      <c r="P3663" s="87"/>
      <c r="Q3663" s="87"/>
      <c r="R3663" s="87"/>
    </row>
    <row r="3664" spans="16:18" x14ac:dyDescent="0.25">
      <c r="P3664" s="87"/>
      <c r="Q3664" s="87"/>
      <c r="R3664" s="87"/>
    </row>
    <row r="3665" spans="16:18" x14ac:dyDescent="0.25">
      <c r="P3665" s="87"/>
      <c r="Q3665" s="87"/>
      <c r="R3665" s="87"/>
    </row>
    <row r="3666" spans="16:18" x14ac:dyDescent="0.25">
      <c r="P3666" s="87"/>
      <c r="Q3666" s="87"/>
      <c r="R3666" s="87"/>
    </row>
    <row r="3667" spans="16:18" x14ac:dyDescent="0.25">
      <c r="P3667" s="87"/>
      <c r="Q3667" s="87"/>
      <c r="R3667" s="87"/>
    </row>
    <row r="3668" spans="16:18" x14ac:dyDescent="0.25">
      <c r="P3668" s="87"/>
      <c r="Q3668" s="87"/>
      <c r="R3668" s="87"/>
    </row>
    <row r="3669" spans="16:18" x14ac:dyDescent="0.25">
      <c r="P3669" s="87"/>
      <c r="Q3669" s="87"/>
      <c r="R3669" s="87"/>
    </row>
    <row r="3670" spans="16:18" x14ac:dyDescent="0.25">
      <c r="P3670" s="87"/>
      <c r="Q3670" s="87"/>
      <c r="R3670" s="87"/>
    </row>
    <row r="3671" spans="16:18" x14ac:dyDescent="0.25">
      <c r="P3671" s="87"/>
      <c r="Q3671" s="87"/>
      <c r="R3671" s="87"/>
    </row>
    <row r="3672" spans="16:18" x14ac:dyDescent="0.25">
      <c r="P3672" s="87"/>
      <c r="Q3672" s="87"/>
      <c r="R3672" s="87"/>
    </row>
    <row r="3673" spans="16:18" x14ac:dyDescent="0.25">
      <c r="P3673" s="87"/>
      <c r="Q3673" s="87"/>
      <c r="R3673" s="87"/>
    </row>
    <row r="3674" spans="16:18" x14ac:dyDescent="0.25">
      <c r="P3674" s="87"/>
      <c r="Q3674" s="87"/>
      <c r="R3674" s="87"/>
    </row>
    <row r="3675" spans="16:18" x14ac:dyDescent="0.25">
      <c r="P3675" s="87"/>
      <c r="Q3675" s="87"/>
      <c r="R3675" s="87"/>
    </row>
    <row r="3676" spans="16:18" x14ac:dyDescent="0.25">
      <c r="P3676" s="87"/>
      <c r="Q3676" s="87"/>
      <c r="R3676" s="87"/>
    </row>
    <row r="3677" spans="16:18" x14ac:dyDescent="0.25">
      <c r="P3677" s="87"/>
      <c r="Q3677" s="87"/>
      <c r="R3677" s="87"/>
    </row>
    <row r="3678" spans="16:18" x14ac:dyDescent="0.25">
      <c r="P3678" s="87"/>
      <c r="Q3678" s="87"/>
      <c r="R3678" s="87"/>
    </row>
    <row r="3679" spans="16:18" x14ac:dyDescent="0.25">
      <c r="P3679" s="87"/>
      <c r="Q3679" s="87"/>
      <c r="R3679" s="87"/>
    </row>
    <row r="3680" spans="16:18" x14ac:dyDescent="0.25">
      <c r="P3680" s="87"/>
      <c r="Q3680" s="87"/>
      <c r="R3680" s="87"/>
    </row>
    <row r="3681" spans="16:18" x14ac:dyDescent="0.25">
      <c r="P3681" s="87"/>
      <c r="Q3681" s="87"/>
      <c r="R3681" s="87"/>
    </row>
    <row r="3682" spans="16:18" x14ac:dyDescent="0.25">
      <c r="P3682" s="87"/>
      <c r="Q3682" s="87"/>
      <c r="R3682" s="87"/>
    </row>
    <row r="3683" spans="16:18" x14ac:dyDescent="0.25">
      <c r="P3683" s="87"/>
      <c r="Q3683" s="87"/>
      <c r="R3683" s="87"/>
    </row>
    <row r="3684" spans="16:18" x14ac:dyDescent="0.25">
      <c r="P3684" s="87"/>
      <c r="Q3684" s="87"/>
      <c r="R3684" s="87"/>
    </row>
    <row r="3685" spans="16:18" x14ac:dyDescent="0.25">
      <c r="P3685" s="87"/>
      <c r="Q3685" s="87"/>
      <c r="R3685" s="87"/>
    </row>
    <row r="3686" spans="16:18" x14ac:dyDescent="0.25">
      <c r="P3686" s="87"/>
      <c r="Q3686" s="87"/>
      <c r="R3686" s="87"/>
    </row>
    <row r="3687" spans="16:18" x14ac:dyDescent="0.25">
      <c r="P3687" s="87"/>
      <c r="Q3687" s="87"/>
      <c r="R3687" s="87"/>
    </row>
    <row r="3688" spans="16:18" x14ac:dyDescent="0.25">
      <c r="P3688" s="87"/>
      <c r="Q3688" s="87"/>
      <c r="R3688" s="87"/>
    </row>
    <row r="3689" spans="16:18" x14ac:dyDescent="0.25">
      <c r="P3689" s="87"/>
      <c r="Q3689" s="87"/>
      <c r="R3689" s="87"/>
    </row>
    <row r="3690" spans="16:18" x14ac:dyDescent="0.25">
      <c r="P3690" s="87"/>
      <c r="Q3690" s="87"/>
      <c r="R3690" s="87"/>
    </row>
    <row r="3691" spans="16:18" x14ac:dyDescent="0.25">
      <c r="P3691" s="87"/>
      <c r="Q3691" s="87"/>
      <c r="R3691" s="87"/>
    </row>
    <row r="3692" spans="16:18" x14ac:dyDescent="0.25">
      <c r="P3692" s="87"/>
      <c r="Q3692" s="87"/>
      <c r="R3692" s="87"/>
    </row>
    <row r="3693" spans="16:18" x14ac:dyDescent="0.25">
      <c r="P3693" s="87"/>
      <c r="Q3693" s="87"/>
      <c r="R3693" s="87"/>
    </row>
    <row r="3694" spans="16:18" x14ac:dyDescent="0.25">
      <c r="P3694" s="87"/>
      <c r="Q3694" s="87"/>
      <c r="R3694" s="87"/>
    </row>
    <row r="3695" spans="16:18" x14ac:dyDescent="0.25">
      <c r="P3695" s="87"/>
      <c r="Q3695" s="87"/>
      <c r="R3695" s="87"/>
    </row>
    <row r="3696" spans="16:18" x14ac:dyDescent="0.25">
      <c r="P3696" s="87"/>
      <c r="Q3696" s="87"/>
      <c r="R3696" s="87"/>
    </row>
    <row r="3697" spans="16:18" x14ac:dyDescent="0.25">
      <c r="P3697" s="87"/>
      <c r="Q3697" s="87"/>
      <c r="R3697" s="87"/>
    </row>
    <row r="3698" spans="16:18" x14ac:dyDescent="0.25">
      <c r="P3698" s="87"/>
      <c r="Q3698" s="87"/>
      <c r="R3698" s="87"/>
    </row>
    <row r="3699" spans="16:18" x14ac:dyDescent="0.25">
      <c r="P3699" s="87"/>
      <c r="Q3699" s="87"/>
      <c r="R3699" s="87"/>
    </row>
    <row r="3700" spans="16:18" x14ac:dyDescent="0.25">
      <c r="P3700" s="87"/>
      <c r="Q3700" s="87"/>
      <c r="R3700" s="87"/>
    </row>
    <row r="3701" spans="16:18" x14ac:dyDescent="0.25">
      <c r="P3701" s="87"/>
      <c r="Q3701" s="87"/>
      <c r="R3701" s="87"/>
    </row>
    <row r="3702" spans="16:18" x14ac:dyDescent="0.25">
      <c r="P3702" s="87"/>
      <c r="Q3702" s="87"/>
      <c r="R3702" s="87"/>
    </row>
    <row r="3703" spans="16:18" x14ac:dyDescent="0.25">
      <c r="P3703" s="87"/>
      <c r="Q3703" s="87"/>
      <c r="R3703" s="87"/>
    </row>
    <row r="3704" spans="16:18" x14ac:dyDescent="0.25">
      <c r="P3704" s="87"/>
      <c r="Q3704" s="87"/>
      <c r="R3704" s="87"/>
    </row>
    <row r="3705" spans="16:18" x14ac:dyDescent="0.25">
      <c r="P3705" s="87"/>
      <c r="Q3705" s="87"/>
      <c r="R3705" s="87"/>
    </row>
    <row r="3706" spans="16:18" x14ac:dyDescent="0.25">
      <c r="P3706" s="87"/>
      <c r="Q3706" s="87"/>
      <c r="R3706" s="87"/>
    </row>
    <row r="3707" spans="16:18" x14ac:dyDescent="0.25">
      <c r="P3707" s="87"/>
      <c r="Q3707" s="87"/>
      <c r="R3707" s="87"/>
    </row>
    <row r="3708" spans="16:18" x14ac:dyDescent="0.25">
      <c r="P3708" s="87"/>
      <c r="Q3708" s="87"/>
      <c r="R3708" s="87"/>
    </row>
    <row r="3709" spans="16:18" x14ac:dyDescent="0.25">
      <c r="P3709" s="87"/>
      <c r="Q3709" s="87"/>
      <c r="R3709" s="87"/>
    </row>
    <row r="3710" spans="16:18" x14ac:dyDescent="0.25">
      <c r="P3710" s="87"/>
      <c r="Q3710" s="87"/>
      <c r="R3710" s="87"/>
    </row>
    <row r="3711" spans="16:18" x14ac:dyDescent="0.25">
      <c r="P3711" s="87"/>
      <c r="Q3711" s="87"/>
      <c r="R3711" s="87"/>
    </row>
    <row r="3712" spans="16:18" x14ac:dyDescent="0.25">
      <c r="P3712" s="87"/>
      <c r="Q3712" s="87"/>
      <c r="R3712" s="87"/>
    </row>
    <row r="3713" spans="16:18" x14ac:dyDescent="0.25">
      <c r="P3713" s="87"/>
      <c r="Q3713" s="87"/>
      <c r="R3713" s="87"/>
    </row>
    <row r="3714" spans="16:18" x14ac:dyDescent="0.25">
      <c r="P3714" s="87"/>
      <c r="Q3714" s="87"/>
      <c r="R3714" s="87"/>
    </row>
    <row r="3715" spans="16:18" x14ac:dyDescent="0.25">
      <c r="P3715" s="87"/>
      <c r="Q3715" s="87"/>
      <c r="R3715" s="87"/>
    </row>
    <row r="3716" spans="16:18" x14ac:dyDescent="0.25">
      <c r="P3716" s="87"/>
      <c r="Q3716" s="87"/>
      <c r="R3716" s="87"/>
    </row>
    <row r="3717" spans="16:18" x14ac:dyDescent="0.25">
      <c r="P3717" s="87"/>
      <c r="Q3717" s="87"/>
      <c r="R3717" s="87"/>
    </row>
    <row r="3718" spans="16:18" x14ac:dyDescent="0.25">
      <c r="P3718" s="87"/>
      <c r="Q3718" s="87"/>
      <c r="R3718" s="87"/>
    </row>
    <row r="3719" spans="16:18" x14ac:dyDescent="0.25">
      <c r="P3719" s="87"/>
      <c r="Q3719" s="87"/>
      <c r="R3719" s="87"/>
    </row>
    <row r="3720" spans="16:18" x14ac:dyDescent="0.25">
      <c r="P3720" s="87"/>
      <c r="Q3720" s="87"/>
      <c r="R3720" s="87"/>
    </row>
    <row r="3721" spans="16:18" x14ac:dyDescent="0.25">
      <c r="P3721" s="87"/>
      <c r="Q3721" s="87"/>
      <c r="R3721" s="87"/>
    </row>
    <row r="3722" spans="16:18" x14ac:dyDescent="0.25">
      <c r="P3722" s="87"/>
      <c r="Q3722" s="87"/>
      <c r="R3722" s="87"/>
    </row>
    <row r="3723" spans="16:18" x14ac:dyDescent="0.25">
      <c r="P3723" s="87"/>
      <c r="Q3723" s="87"/>
      <c r="R3723" s="87"/>
    </row>
    <row r="3724" spans="16:18" x14ac:dyDescent="0.25">
      <c r="P3724" s="87"/>
      <c r="Q3724" s="87"/>
      <c r="R3724" s="87"/>
    </row>
    <row r="3725" spans="16:18" x14ac:dyDescent="0.25">
      <c r="P3725" s="87"/>
      <c r="Q3725" s="87"/>
      <c r="R3725" s="87"/>
    </row>
    <row r="3726" spans="16:18" x14ac:dyDescent="0.25">
      <c r="P3726" s="87"/>
      <c r="Q3726" s="87"/>
      <c r="R3726" s="87"/>
    </row>
    <row r="3727" spans="16:18" x14ac:dyDescent="0.25">
      <c r="P3727" s="87"/>
      <c r="Q3727" s="87"/>
      <c r="R3727" s="87"/>
    </row>
    <row r="3728" spans="16:18" x14ac:dyDescent="0.25">
      <c r="P3728" s="87"/>
      <c r="Q3728" s="87"/>
      <c r="R3728" s="87"/>
    </row>
    <row r="3729" spans="16:18" x14ac:dyDescent="0.25">
      <c r="P3729" s="87"/>
      <c r="Q3729" s="87"/>
      <c r="R3729" s="87"/>
    </row>
    <row r="3730" spans="16:18" x14ac:dyDescent="0.25">
      <c r="P3730" s="87"/>
      <c r="Q3730" s="87"/>
      <c r="R3730" s="87"/>
    </row>
    <row r="3731" spans="16:18" x14ac:dyDescent="0.25">
      <c r="P3731" s="87"/>
      <c r="Q3731" s="87"/>
      <c r="R3731" s="87"/>
    </row>
    <row r="3732" spans="16:18" x14ac:dyDescent="0.25">
      <c r="P3732" s="87"/>
      <c r="Q3732" s="87"/>
      <c r="R3732" s="87"/>
    </row>
    <row r="3733" spans="16:18" x14ac:dyDescent="0.25">
      <c r="P3733" s="87"/>
      <c r="Q3733" s="87"/>
      <c r="R3733" s="87"/>
    </row>
    <row r="3734" spans="16:18" x14ac:dyDescent="0.25">
      <c r="P3734" s="87"/>
      <c r="Q3734" s="87"/>
      <c r="R3734" s="87"/>
    </row>
    <row r="3735" spans="16:18" x14ac:dyDescent="0.25">
      <c r="P3735" s="87"/>
      <c r="Q3735" s="87"/>
      <c r="R3735" s="87"/>
    </row>
    <row r="3736" spans="16:18" x14ac:dyDescent="0.25">
      <c r="P3736" s="87"/>
      <c r="Q3736" s="87"/>
      <c r="R3736" s="87"/>
    </row>
    <row r="3737" spans="16:18" x14ac:dyDescent="0.25">
      <c r="P3737" s="87"/>
      <c r="Q3737" s="87"/>
      <c r="R3737" s="87"/>
    </row>
    <row r="3738" spans="16:18" x14ac:dyDescent="0.25">
      <c r="P3738" s="87"/>
      <c r="Q3738" s="87"/>
      <c r="R3738" s="87"/>
    </row>
    <row r="3739" spans="16:18" x14ac:dyDescent="0.25">
      <c r="P3739" s="87"/>
      <c r="Q3739" s="87"/>
      <c r="R3739" s="87"/>
    </row>
    <row r="3740" spans="16:18" x14ac:dyDescent="0.25">
      <c r="P3740" s="87"/>
      <c r="Q3740" s="87"/>
      <c r="R3740" s="87"/>
    </row>
    <row r="3741" spans="16:18" x14ac:dyDescent="0.25">
      <c r="P3741" s="87"/>
      <c r="Q3741" s="87"/>
      <c r="R3741" s="87"/>
    </row>
    <row r="3742" spans="16:18" x14ac:dyDescent="0.25">
      <c r="P3742" s="87"/>
      <c r="Q3742" s="87"/>
      <c r="R3742" s="87"/>
    </row>
    <row r="3743" spans="16:18" x14ac:dyDescent="0.25">
      <c r="P3743" s="87"/>
      <c r="Q3743" s="87"/>
      <c r="R3743" s="87"/>
    </row>
    <row r="3744" spans="16:18" x14ac:dyDescent="0.25">
      <c r="P3744" s="87"/>
      <c r="Q3744" s="87"/>
      <c r="R3744" s="87"/>
    </row>
    <row r="3745" spans="16:18" x14ac:dyDescent="0.25">
      <c r="P3745" s="87"/>
      <c r="Q3745" s="87"/>
      <c r="R3745" s="87"/>
    </row>
    <row r="3746" spans="16:18" x14ac:dyDescent="0.25">
      <c r="P3746" s="87"/>
      <c r="Q3746" s="87"/>
      <c r="R3746" s="87"/>
    </row>
    <row r="3747" spans="16:18" x14ac:dyDescent="0.25">
      <c r="P3747" s="87"/>
      <c r="Q3747" s="87"/>
      <c r="R3747" s="87"/>
    </row>
    <row r="3748" spans="16:18" x14ac:dyDescent="0.25">
      <c r="P3748" s="87"/>
      <c r="Q3748" s="87"/>
      <c r="R3748" s="87"/>
    </row>
    <row r="3749" spans="16:18" x14ac:dyDescent="0.25">
      <c r="P3749" s="87"/>
      <c r="Q3749" s="87"/>
      <c r="R3749" s="87"/>
    </row>
    <row r="3750" spans="16:18" x14ac:dyDescent="0.25">
      <c r="P3750" s="87"/>
      <c r="Q3750" s="87"/>
      <c r="R3750" s="87"/>
    </row>
    <row r="3751" spans="16:18" x14ac:dyDescent="0.25">
      <c r="P3751" s="87"/>
      <c r="Q3751" s="87"/>
      <c r="R3751" s="87"/>
    </row>
    <row r="3752" spans="16:18" x14ac:dyDescent="0.25">
      <c r="P3752" s="87"/>
      <c r="Q3752" s="87"/>
      <c r="R3752" s="87"/>
    </row>
    <row r="3753" spans="16:18" x14ac:dyDescent="0.25">
      <c r="P3753" s="87"/>
      <c r="Q3753" s="87"/>
      <c r="R3753" s="87"/>
    </row>
    <row r="3754" spans="16:18" x14ac:dyDescent="0.25">
      <c r="P3754" s="87"/>
      <c r="Q3754" s="87"/>
      <c r="R3754" s="87"/>
    </row>
    <row r="3755" spans="16:18" x14ac:dyDescent="0.25">
      <c r="P3755" s="87"/>
      <c r="Q3755" s="87"/>
      <c r="R3755" s="87"/>
    </row>
    <row r="3756" spans="16:18" x14ac:dyDescent="0.25">
      <c r="P3756" s="87"/>
      <c r="Q3756" s="87"/>
      <c r="R3756" s="87"/>
    </row>
    <row r="3757" spans="16:18" x14ac:dyDescent="0.25">
      <c r="P3757" s="87"/>
      <c r="Q3757" s="87"/>
      <c r="R3757" s="87"/>
    </row>
    <row r="3758" spans="16:18" x14ac:dyDescent="0.25">
      <c r="P3758" s="87"/>
      <c r="Q3758" s="87"/>
      <c r="R3758" s="87"/>
    </row>
    <row r="3759" spans="16:18" x14ac:dyDescent="0.25">
      <c r="P3759" s="87"/>
      <c r="Q3759" s="87"/>
      <c r="R3759" s="87"/>
    </row>
    <row r="3760" spans="16:18" x14ac:dyDescent="0.25">
      <c r="P3760" s="87"/>
      <c r="Q3760" s="87"/>
      <c r="R3760" s="87"/>
    </row>
    <row r="3761" spans="16:18" x14ac:dyDescent="0.25">
      <c r="P3761" s="87"/>
      <c r="Q3761" s="87"/>
      <c r="R3761" s="87"/>
    </row>
    <row r="3762" spans="16:18" x14ac:dyDescent="0.25">
      <c r="P3762" s="87"/>
      <c r="Q3762" s="87"/>
      <c r="R3762" s="87"/>
    </row>
    <row r="3763" spans="16:18" x14ac:dyDescent="0.25">
      <c r="P3763" s="87"/>
      <c r="Q3763" s="87"/>
      <c r="R3763" s="87"/>
    </row>
    <row r="3764" spans="16:18" x14ac:dyDescent="0.25">
      <c r="P3764" s="87"/>
      <c r="Q3764" s="87"/>
      <c r="R3764" s="87"/>
    </row>
    <row r="3765" spans="16:18" x14ac:dyDescent="0.25">
      <c r="P3765" s="87"/>
      <c r="Q3765" s="87"/>
      <c r="R3765" s="87"/>
    </row>
    <row r="3766" spans="16:18" x14ac:dyDescent="0.25">
      <c r="P3766" s="87"/>
      <c r="Q3766" s="87"/>
      <c r="R3766" s="87"/>
    </row>
    <row r="3767" spans="16:18" x14ac:dyDescent="0.25">
      <c r="P3767" s="87"/>
      <c r="Q3767" s="87"/>
      <c r="R3767" s="87"/>
    </row>
    <row r="3768" spans="16:18" x14ac:dyDescent="0.25">
      <c r="P3768" s="87"/>
      <c r="Q3768" s="87"/>
      <c r="R3768" s="87"/>
    </row>
    <row r="3769" spans="16:18" x14ac:dyDescent="0.25">
      <c r="P3769" s="87"/>
      <c r="Q3769" s="87"/>
      <c r="R3769" s="87"/>
    </row>
    <row r="3770" spans="16:18" x14ac:dyDescent="0.25">
      <c r="P3770" s="87"/>
      <c r="Q3770" s="87"/>
      <c r="R3770" s="87"/>
    </row>
    <row r="3771" spans="16:18" x14ac:dyDescent="0.25">
      <c r="P3771" s="87"/>
      <c r="Q3771" s="87"/>
      <c r="R3771" s="87"/>
    </row>
    <row r="3772" spans="16:18" x14ac:dyDescent="0.25">
      <c r="P3772" s="87"/>
      <c r="Q3772" s="87"/>
      <c r="R3772" s="87"/>
    </row>
    <row r="3773" spans="16:18" x14ac:dyDescent="0.25">
      <c r="P3773" s="87"/>
      <c r="Q3773" s="87"/>
      <c r="R3773" s="87"/>
    </row>
    <row r="3774" spans="16:18" x14ac:dyDescent="0.25">
      <c r="P3774" s="87"/>
      <c r="Q3774" s="87"/>
      <c r="R3774" s="87"/>
    </row>
    <row r="3775" spans="16:18" x14ac:dyDescent="0.25">
      <c r="P3775" s="87"/>
      <c r="Q3775" s="87"/>
      <c r="R3775" s="87"/>
    </row>
    <row r="3776" spans="16:18" x14ac:dyDescent="0.25">
      <c r="P3776" s="87"/>
      <c r="Q3776" s="87"/>
      <c r="R3776" s="87"/>
    </row>
    <row r="3777" spans="16:18" x14ac:dyDescent="0.25">
      <c r="P3777" s="87"/>
      <c r="Q3777" s="87"/>
      <c r="R3777" s="87"/>
    </row>
    <row r="3778" spans="16:18" x14ac:dyDescent="0.25">
      <c r="P3778" s="87"/>
      <c r="Q3778" s="87"/>
      <c r="R3778" s="87"/>
    </row>
    <row r="3779" spans="16:18" x14ac:dyDescent="0.25">
      <c r="P3779" s="87"/>
      <c r="Q3779" s="87"/>
      <c r="R3779" s="87"/>
    </row>
    <row r="3780" spans="16:18" x14ac:dyDescent="0.25">
      <c r="P3780" s="87"/>
      <c r="Q3780" s="87"/>
      <c r="R3780" s="87"/>
    </row>
    <row r="3781" spans="16:18" x14ac:dyDescent="0.25">
      <c r="P3781" s="87"/>
      <c r="Q3781" s="87"/>
      <c r="R3781" s="87"/>
    </row>
    <row r="3782" spans="16:18" x14ac:dyDescent="0.25">
      <c r="P3782" s="87"/>
      <c r="Q3782" s="87"/>
      <c r="R3782" s="87"/>
    </row>
    <row r="3783" spans="16:18" x14ac:dyDescent="0.25">
      <c r="P3783" s="87"/>
      <c r="Q3783" s="87"/>
      <c r="R3783" s="87"/>
    </row>
    <row r="3784" spans="16:18" x14ac:dyDescent="0.25">
      <c r="P3784" s="87"/>
      <c r="Q3784" s="87"/>
      <c r="R3784" s="87"/>
    </row>
    <row r="3785" spans="16:18" x14ac:dyDescent="0.25">
      <c r="P3785" s="87"/>
      <c r="Q3785" s="87"/>
      <c r="R3785" s="87"/>
    </row>
    <row r="3786" spans="16:18" x14ac:dyDescent="0.25">
      <c r="P3786" s="87"/>
      <c r="Q3786" s="87"/>
      <c r="R3786" s="87"/>
    </row>
    <row r="3787" spans="16:18" x14ac:dyDescent="0.25">
      <c r="P3787" s="87"/>
      <c r="Q3787" s="87"/>
      <c r="R3787" s="87"/>
    </row>
    <row r="3788" spans="16:18" x14ac:dyDescent="0.25">
      <c r="P3788" s="87"/>
      <c r="Q3788" s="87"/>
      <c r="R3788" s="87"/>
    </row>
    <row r="3789" spans="16:18" x14ac:dyDescent="0.25">
      <c r="P3789" s="87"/>
      <c r="Q3789" s="87"/>
      <c r="R3789" s="87"/>
    </row>
    <row r="3790" spans="16:18" x14ac:dyDescent="0.25">
      <c r="P3790" s="87"/>
      <c r="Q3790" s="87"/>
      <c r="R3790" s="87"/>
    </row>
    <row r="3791" spans="16:18" x14ac:dyDescent="0.25">
      <c r="P3791" s="87"/>
      <c r="Q3791" s="87"/>
      <c r="R3791" s="87"/>
    </row>
    <row r="3792" spans="16:18" x14ac:dyDescent="0.25">
      <c r="P3792" s="87"/>
      <c r="Q3792" s="87"/>
      <c r="R3792" s="87"/>
    </row>
    <row r="3793" spans="16:18" x14ac:dyDescent="0.25">
      <c r="P3793" s="87"/>
      <c r="Q3793" s="87"/>
      <c r="R3793" s="87"/>
    </row>
    <row r="3794" spans="16:18" x14ac:dyDescent="0.25">
      <c r="P3794" s="87"/>
      <c r="Q3794" s="87"/>
      <c r="R3794" s="87"/>
    </row>
    <row r="3795" spans="16:18" x14ac:dyDescent="0.25">
      <c r="P3795" s="87"/>
      <c r="Q3795" s="87"/>
      <c r="R3795" s="87"/>
    </row>
    <row r="3796" spans="16:18" x14ac:dyDescent="0.25">
      <c r="P3796" s="87"/>
      <c r="Q3796" s="87"/>
      <c r="R3796" s="87"/>
    </row>
    <row r="3797" spans="16:18" x14ac:dyDescent="0.25">
      <c r="P3797" s="87"/>
      <c r="Q3797" s="87"/>
      <c r="R3797" s="87"/>
    </row>
    <row r="3798" spans="16:18" x14ac:dyDescent="0.25">
      <c r="P3798" s="87"/>
      <c r="Q3798" s="87"/>
      <c r="R3798" s="87"/>
    </row>
    <row r="3799" spans="16:18" x14ac:dyDescent="0.25">
      <c r="P3799" s="87"/>
      <c r="Q3799" s="87"/>
      <c r="R3799" s="87"/>
    </row>
    <row r="3800" spans="16:18" x14ac:dyDescent="0.25">
      <c r="P3800" s="87"/>
      <c r="Q3800" s="87"/>
      <c r="R3800" s="87"/>
    </row>
    <row r="3801" spans="16:18" x14ac:dyDescent="0.25">
      <c r="P3801" s="87"/>
      <c r="Q3801" s="87"/>
      <c r="R3801" s="87"/>
    </row>
    <row r="3802" spans="16:18" x14ac:dyDescent="0.25">
      <c r="P3802" s="87"/>
      <c r="Q3802" s="87"/>
      <c r="R3802" s="87"/>
    </row>
    <row r="3803" spans="16:18" x14ac:dyDescent="0.25">
      <c r="P3803" s="87"/>
      <c r="Q3803" s="87"/>
      <c r="R3803" s="87"/>
    </row>
    <row r="3804" spans="16:18" x14ac:dyDescent="0.25">
      <c r="P3804" s="87"/>
      <c r="Q3804" s="87"/>
      <c r="R3804" s="87"/>
    </row>
    <row r="3805" spans="16:18" x14ac:dyDescent="0.25">
      <c r="P3805" s="87"/>
      <c r="Q3805" s="87"/>
      <c r="R3805" s="87"/>
    </row>
    <row r="3806" spans="16:18" x14ac:dyDescent="0.25">
      <c r="P3806" s="87"/>
      <c r="Q3806" s="87"/>
      <c r="R3806" s="87"/>
    </row>
    <row r="3807" spans="16:18" x14ac:dyDescent="0.25">
      <c r="P3807" s="87"/>
      <c r="Q3807" s="87"/>
      <c r="R3807" s="87"/>
    </row>
    <row r="3808" spans="16:18" x14ac:dyDescent="0.25">
      <c r="P3808" s="87"/>
      <c r="Q3808" s="87"/>
      <c r="R3808" s="87"/>
    </row>
    <row r="3809" spans="16:18" x14ac:dyDescent="0.25">
      <c r="P3809" s="87"/>
      <c r="Q3809" s="87"/>
      <c r="R3809" s="87"/>
    </row>
    <row r="3810" spans="16:18" x14ac:dyDescent="0.25">
      <c r="P3810" s="87"/>
      <c r="Q3810" s="87"/>
      <c r="R3810" s="87"/>
    </row>
    <row r="3811" spans="16:18" x14ac:dyDescent="0.25">
      <c r="P3811" s="87"/>
      <c r="Q3811" s="87"/>
      <c r="R3811" s="87"/>
    </row>
    <row r="3812" spans="16:18" x14ac:dyDescent="0.25">
      <c r="P3812" s="87"/>
      <c r="Q3812" s="87"/>
      <c r="R3812" s="87"/>
    </row>
    <row r="3813" spans="16:18" x14ac:dyDescent="0.25">
      <c r="P3813" s="87"/>
      <c r="Q3813" s="87"/>
      <c r="R3813" s="87"/>
    </row>
    <row r="3814" spans="16:18" x14ac:dyDescent="0.25">
      <c r="P3814" s="87"/>
      <c r="Q3814" s="87"/>
      <c r="R3814" s="87"/>
    </row>
    <row r="3815" spans="16:18" x14ac:dyDescent="0.25">
      <c r="P3815" s="87"/>
      <c r="Q3815" s="87"/>
      <c r="R3815" s="87"/>
    </row>
    <row r="3816" spans="16:18" x14ac:dyDescent="0.25">
      <c r="P3816" s="87"/>
      <c r="Q3816" s="87"/>
      <c r="R3816" s="87"/>
    </row>
    <row r="3817" spans="16:18" x14ac:dyDescent="0.25">
      <c r="P3817" s="87"/>
      <c r="Q3817" s="87"/>
      <c r="R3817" s="87"/>
    </row>
    <row r="3818" spans="16:18" x14ac:dyDescent="0.25">
      <c r="P3818" s="87"/>
      <c r="Q3818" s="87"/>
      <c r="R3818" s="87"/>
    </row>
    <row r="3819" spans="16:18" x14ac:dyDescent="0.25">
      <c r="P3819" s="87"/>
      <c r="Q3819" s="87"/>
      <c r="R3819" s="87"/>
    </row>
    <row r="3820" spans="16:18" x14ac:dyDescent="0.25">
      <c r="P3820" s="87"/>
      <c r="Q3820" s="87"/>
      <c r="R3820" s="87"/>
    </row>
    <row r="3821" spans="16:18" x14ac:dyDescent="0.25">
      <c r="P3821" s="87"/>
      <c r="Q3821" s="87"/>
      <c r="R3821" s="87"/>
    </row>
    <row r="3822" spans="16:18" x14ac:dyDescent="0.25">
      <c r="P3822" s="87"/>
      <c r="Q3822" s="87"/>
      <c r="R3822" s="87"/>
    </row>
    <row r="3823" spans="16:18" x14ac:dyDescent="0.25">
      <c r="P3823" s="87"/>
      <c r="Q3823" s="87"/>
      <c r="R3823" s="87"/>
    </row>
    <row r="3824" spans="16:18" x14ac:dyDescent="0.25">
      <c r="P3824" s="87"/>
      <c r="Q3824" s="87"/>
      <c r="R3824" s="87"/>
    </row>
    <row r="3825" spans="16:18" x14ac:dyDescent="0.25">
      <c r="P3825" s="87"/>
      <c r="Q3825" s="87"/>
      <c r="R3825" s="87"/>
    </row>
    <row r="3826" spans="16:18" x14ac:dyDescent="0.25">
      <c r="P3826" s="87"/>
      <c r="Q3826" s="87"/>
      <c r="R3826" s="87"/>
    </row>
    <row r="3827" spans="16:18" x14ac:dyDescent="0.25">
      <c r="P3827" s="87"/>
      <c r="Q3827" s="87"/>
      <c r="R3827" s="87"/>
    </row>
    <row r="3828" spans="16:18" x14ac:dyDescent="0.25">
      <c r="P3828" s="87"/>
      <c r="Q3828" s="87"/>
      <c r="R3828" s="87"/>
    </row>
    <row r="3829" spans="16:18" x14ac:dyDescent="0.25">
      <c r="P3829" s="87"/>
      <c r="Q3829" s="87"/>
      <c r="R3829" s="87"/>
    </row>
    <row r="3830" spans="16:18" x14ac:dyDescent="0.25">
      <c r="P3830" s="87"/>
      <c r="Q3830" s="87"/>
      <c r="R3830" s="87"/>
    </row>
    <row r="3831" spans="16:18" x14ac:dyDescent="0.25">
      <c r="P3831" s="87"/>
      <c r="Q3831" s="87"/>
      <c r="R3831" s="87"/>
    </row>
    <row r="3832" spans="16:18" x14ac:dyDescent="0.25">
      <c r="P3832" s="87"/>
      <c r="Q3832" s="87"/>
      <c r="R3832" s="87"/>
    </row>
    <row r="3833" spans="16:18" x14ac:dyDescent="0.25">
      <c r="P3833" s="87"/>
      <c r="Q3833" s="87"/>
      <c r="R3833" s="87"/>
    </row>
    <row r="3834" spans="16:18" x14ac:dyDescent="0.25">
      <c r="P3834" s="87"/>
      <c r="Q3834" s="87"/>
      <c r="R3834" s="87"/>
    </row>
    <row r="3835" spans="16:18" x14ac:dyDescent="0.25">
      <c r="P3835" s="87"/>
      <c r="Q3835" s="87"/>
      <c r="R3835" s="87"/>
    </row>
    <row r="3836" spans="16:18" x14ac:dyDescent="0.25">
      <c r="P3836" s="87"/>
      <c r="Q3836" s="87"/>
      <c r="R3836" s="87"/>
    </row>
    <row r="3837" spans="16:18" x14ac:dyDescent="0.25">
      <c r="P3837" s="87"/>
      <c r="Q3837" s="87"/>
      <c r="R3837" s="87"/>
    </row>
    <row r="3838" spans="16:18" x14ac:dyDescent="0.25">
      <c r="P3838" s="87"/>
      <c r="Q3838" s="87"/>
      <c r="R3838" s="87"/>
    </row>
    <row r="3839" spans="16:18" x14ac:dyDescent="0.25">
      <c r="P3839" s="87"/>
      <c r="Q3839" s="87"/>
      <c r="R3839" s="87"/>
    </row>
    <row r="3840" spans="16:18" x14ac:dyDescent="0.25">
      <c r="P3840" s="87"/>
      <c r="Q3840" s="87"/>
      <c r="R3840" s="87"/>
    </row>
    <row r="3841" spans="16:18" x14ac:dyDescent="0.25">
      <c r="P3841" s="87"/>
      <c r="Q3841" s="87"/>
      <c r="R3841" s="87"/>
    </row>
    <row r="3842" spans="16:18" x14ac:dyDescent="0.25">
      <c r="P3842" s="87"/>
      <c r="Q3842" s="87"/>
      <c r="R3842" s="87"/>
    </row>
    <row r="3843" spans="16:18" x14ac:dyDescent="0.25">
      <c r="P3843" s="87"/>
      <c r="Q3843" s="87"/>
      <c r="R3843" s="87"/>
    </row>
    <row r="3844" spans="16:18" x14ac:dyDescent="0.25">
      <c r="P3844" s="87"/>
      <c r="Q3844" s="87"/>
      <c r="R3844" s="87"/>
    </row>
    <row r="3845" spans="16:18" x14ac:dyDescent="0.25">
      <c r="P3845" s="87"/>
      <c r="Q3845" s="87"/>
      <c r="R3845" s="87"/>
    </row>
    <row r="3846" spans="16:18" x14ac:dyDescent="0.25">
      <c r="P3846" s="87"/>
      <c r="Q3846" s="87"/>
      <c r="R3846" s="87"/>
    </row>
    <row r="3847" spans="16:18" x14ac:dyDescent="0.25">
      <c r="P3847" s="87"/>
      <c r="Q3847" s="87"/>
      <c r="R3847" s="87"/>
    </row>
    <row r="3848" spans="16:18" x14ac:dyDescent="0.25">
      <c r="P3848" s="87"/>
      <c r="Q3848" s="87"/>
      <c r="R3848" s="87"/>
    </row>
    <row r="3849" spans="16:18" x14ac:dyDescent="0.25">
      <c r="P3849" s="87"/>
      <c r="Q3849" s="87"/>
      <c r="R3849" s="87"/>
    </row>
    <row r="3850" spans="16:18" x14ac:dyDescent="0.25">
      <c r="P3850" s="87"/>
      <c r="Q3850" s="87"/>
      <c r="R3850" s="87"/>
    </row>
    <row r="3851" spans="16:18" x14ac:dyDescent="0.25">
      <c r="P3851" s="87"/>
      <c r="Q3851" s="87"/>
      <c r="R3851" s="87"/>
    </row>
    <row r="3852" spans="16:18" x14ac:dyDescent="0.25">
      <c r="P3852" s="87"/>
      <c r="Q3852" s="87"/>
      <c r="R3852" s="87"/>
    </row>
    <row r="3853" spans="16:18" x14ac:dyDescent="0.25">
      <c r="P3853" s="87"/>
      <c r="Q3853" s="87"/>
      <c r="R3853" s="87"/>
    </row>
    <row r="3854" spans="16:18" x14ac:dyDescent="0.25">
      <c r="P3854" s="87"/>
      <c r="Q3854" s="87"/>
      <c r="R3854" s="87"/>
    </row>
    <row r="3855" spans="16:18" x14ac:dyDescent="0.25">
      <c r="P3855" s="87"/>
      <c r="Q3855" s="87"/>
      <c r="R3855" s="87"/>
    </row>
    <row r="3856" spans="16:18" x14ac:dyDescent="0.25">
      <c r="P3856" s="87"/>
      <c r="Q3856" s="87"/>
      <c r="R3856" s="87"/>
    </row>
    <row r="3857" spans="16:18" x14ac:dyDescent="0.25">
      <c r="P3857" s="87"/>
      <c r="Q3857" s="87"/>
      <c r="R3857" s="87"/>
    </row>
    <row r="3858" spans="16:18" x14ac:dyDescent="0.25">
      <c r="P3858" s="87"/>
      <c r="Q3858" s="87"/>
      <c r="R3858" s="87"/>
    </row>
    <row r="3859" spans="16:18" x14ac:dyDescent="0.25">
      <c r="P3859" s="87"/>
      <c r="Q3859" s="87"/>
      <c r="R3859" s="87"/>
    </row>
    <row r="3860" spans="16:18" x14ac:dyDescent="0.25">
      <c r="P3860" s="87"/>
      <c r="Q3860" s="87"/>
      <c r="R3860" s="87"/>
    </row>
    <row r="3861" spans="16:18" x14ac:dyDescent="0.25">
      <c r="P3861" s="87"/>
      <c r="Q3861" s="87"/>
      <c r="R3861" s="87"/>
    </row>
    <row r="3862" spans="16:18" x14ac:dyDescent="0.25">
      <c r="P3862" s="87"/>
      <c r="Q3862" s="87"/>
      <c r="R3862" s="87"/>
    </row>
    <row r="3863" spans="16:18" x14ac:dyDescent="0.25">
      <c r="P3863" s="87"/>
      <c r="Q3863" s="87"/>
      <c r="R3863" s="87"/>
    </row>
    <row r="3864" spans="16:18" x14ac:dyDescent="0.25">
      <c r="P3864" s="87"/>
      <c r="Q3864" s="87"/>
      <c r="R3864" s="87"/>
    </row>
    <row r="3865" spans="16:18" x14ac:dyDescent="0.25">
      <c r="P3865" s="87"/>
      <c r="Q3865" s="87"/>
      <c r="R3865" s="87"/>
    </row>
    <row r="3866" spans="16:18" x14ac:dyDescent="0.25">
      <c r="P3866" s="87"/>
      <c r="Q3866" s="87"/>
      <c r="R3866" s="87"/>
    </row>
    <row r="3867" spans="16:18" x14ac:dyDescent="0.25">
      <c r="P3867" s="87"/>
      <c r="Q3867" s="87"/>
      <c r="R3867" s="87"/>
    </row>
    <row r="3868" spans="16:18" x14ac:dyDescent="0.25">
      <c r="P3868" s="87"/>
      <c r="Q3868" s="87"/>
      <c r="R3868" s="87"/>
    </row>
    <row r="3869" spans="16:18" x14ac:dyDescent="0.25">
      <c r="P3869" s="87"/>
      <c r="Q3869" s="87"/>
      <c r="R3869" s="87"/>
    </row>
    <row r="3870" spans="16:18" x14ac:dyDescent="0.25">
      <c r="P3870" s="87"/>
      <c r="Q3870" s="87"/>
      <c r="R3870" s="87"/>
    </row>
    <row r="3871" spans="16:18" x14ac:dyDescent="0.25">
      <c r="P3871" s="87"/>
      <c r="Q3871" s="87"/>
      <c r="R3871" s="87"/>
    </row>
    <row r="3872" spans="16:18" x14ac:dyDescent="0.25">
      <c r="P3872" s="87"/>
      <c r="Q3872" s="87"/>
      <c r="R3872" s="87"/>
    </row>
    <row r="3873" spans="16:18" x14ac:dyDescent="0.25">
      <c r="P3873" s="87"/>
      <c r="Q3873" s="87"/>
      <c r="R3873" s="87"/>
    </row>
    <row r="3874" spans="16:18" x14ac:dyDescent="0.25">
      <c r="P3874" s="87"/>
      <c r="Q3874" s="87"/>
      <c r="R3874" s="87"/>
    </row>
    <row r="3875" spans="16:18" x14ac:dyDescent="0.25">
      <c r="P3875" s="87"/>
      <c r="Q3875" s="87"/>
      <c r="R3875" s="87"/>
    </row>
    <row r="3876" spans="16:18" x14ac:dyDescent="0.25">
      <c r="P3876" s="87"/>
      <c r="Q3876" s="87"/>
      <c r="R3876" s="87"/>
    </row>
    <row r="3877" spans="16:18" x14ac:dyDescent="0.25">
      <c r="P3877" s="87"/>
      <c r="Q3877" s="87"/>
      <c r="R3877" s="87"/>
    </row>
    <row r="3878" spans="16:18" x14ac:dyDescent="0.25">
      <c r="P3878" s="87"/>
      <c r="Q3878" s="87"/>
      <c r="R3878" s="87"/>
    </row>
    <row r="3879" spans="16:18" x14ac:dyDescent="0.25">
      <c r="P3879" s="87"/>
      <c r="Q3879" s="87"/>
      <c r="R3879" s="87"/>
    </row>
    <row r="3880" spans="16:18" x14ac:dyDescent="0.25">
      <c r="P3880" s="87"/>
      <c r="Q3880" s="87"/>
      <c r="R3880" s="87"/>
    </row>
    <row r="3881" spans="16:18" x14ac:dyDescent="0.25">
      <c r="P3881" s="87"/>
      <c r="Q3881" s="87"/>
      <c r="R3881" s="87"/>
    </row>
    <row r="3882" spans="16:18" x14ac:dyDescent="0.25">
      <c r="P3882" s="87"/>
      <c r="Q3882" s="87"/>
      <c r="R3882" s="87"/>
    </row>
    <row r="3883" spans="16:18" x14ac:dyDescent="0.25">
      <c r="P3883" s="87"/>
      <c r="Q3883" s="87"/>
      <c r="R3883" s="87"/>
    </row>
    <row r="3884" spans="16:18" x14ac:dyDescent="0.25">
      <c r="P3884" s="87"/>
      <c r="Q3884" s="87"/>
      <c r="R3884" s="87"/>
    </row>
    <row r="3885" spans="16:18" x14ac:dyDescent="0.25">
      <c r="P3885" s="87"/>
      <c r="Q3885" s="87"/>
      <c r="R3885" s="87"/>
    </row>
    <row r="3886" spans="16:18" x14ac:dyDescent="0.25">
      <c r="P3886" s="87"/>
      <c r="Q3886" s="87"/>
      <c r="R3886" s="87"/>
    </row>
    <row r="3887" spans="16:18" x14ac:dyDescent="0.25">
      <c r="P3887" s="87"/>
      <c r="Q3887" s="87"/>
      <c r="R3887" s="87"/>
    </row>
    <row r="3888" spans="16:18" x14ac:dyDescent="0.25">
      <c r="P3888" s="87"/>
      <c r="Q3888" s="87"/>
      <c r="R3888" s="87"/>
    </row>
    <row r="3889" spans="16:18" x14ac:dyDescent="0.25">
      <c r="P3889" s="87"/>
      <c r="Q3889" s="87"/>
      <c r="R3889" s="87"/>
    </row>
    <row r="3890" spans="16:18" x14ac:dyDescent="0.25">
      <c r="P3890" s="87"/>
      <c r="Q3890" s="87"/>
      <c r="R3890" s="87"/>
    </row>
    <row r="3891" spans="16:18" x14ac:dyDescent="0.25">
      <c r="P3891" s="87"/>
      <c r="Q3891" s="87"/>
      <c r="R3891" s="87"/>
    </row>
    <row r="3892" spans="16:18" x14ac:dyDescent="0.25">
      <c r="P3892" s="87"/>
      <c r="Q3892" s="87"/>
      <c r="R3892" s="87"/>
    </row>
    <row r="3893" spans="16:18" x14ac:dyDescent="0.25">
      <c r="P3893" s="87"/>
      <c r="Q3893" s="87"/>
      <c r="R3893" s="87"/>
    </row>
    <row r="3894" spans="16:18" x14ac:dyDescent="0.25">
      <c r="P3894" s="87"/>
      <c r="Q3894" s="87"/>
      <c r="R3894" s="87"/>
    </row>
    <row r="3895" spans="16:18" x14ac:dyDescent="0.25">
      <c r="P3895" s="87"/>
      <c r="Q3895" s="87"/>
      <c r="R3895" s="87"/>
    </row>
    <row r="3896" spans="16:18" x14ac:dyDescent="0.25">
      <c r="P3896" s="87"/>
      <c r="Q3896" s="87"/>
      <c r="R3896" s="87"/>
    </row>
    <row r="3897" spans="16:18" x14ac:dyDescent="0.25">
      <c r="P3897" s="87"/>
      <c r="Q3897" s="87"/>
      <c r="R3897" s="87"/>
    </row>
    <row r="3898" spans="16:18" x14ac:dyDescent="0.25">
      <c r="P3898" s="87"/>
      <c r="Q3898" s="87"/>
      <c r="R3898" s="87"/>
    </row>
    <row r="3899" spans="16:18" x14ac:dyDescent="0.25">
      <c r="P3899" s="87"/>
      <c r="Q3899" s="87"/>
      <c r="R3899" s="87"/>
    </row>
    <row r="3900" spans="16:18" x14ac:dyDescent="0.25">
      <c r="P3900" s="87"/>
      <c r="Q3900" s="87"/>
      <c r="R3900" s="87"/>
    </row>
    <row r="3901" spans="16:18" x14ac:dyDescent="0.25">
      <c r="P3901" s="87"/>
      <c r="Q3901" s="87"/>
      <c r="R3901" s="87"/>
    </row>
    <row r="3902" spans="16:18" x14ac:dyDescent="0.25">
      <c r="P3902" s="87"/>
      <c r="Q3902" s="87"/>
      <c r="R3902" s="87"/>
    </row>
    <row r="3903" spans="16:18" x14ac:dyDescent="0.25">
      <c r="P3903" s="87"/>
      <c r="Q3903" s="87"/>
      <c r="R3903" s="87"/>
    </row>
    <row r="3904" spans="16:18" x14ac:dyDescent="0.25">
      <c r="P3904" s="87"/>
      <c r="Q3904" s="87"/>
      <c r="R3904" s="87"/>
    </row>
    <row r="3905" spans="16:18" x14ac:dyDescent="0.25">
      <c r="P3905" s="87"/>
      <c r="Q3905" s="87"/>
      <c r="R3905" s="87"/>
    </row>
    <row r="3906" spans="16:18" x14ac:dyDescent="0.25">
      <c r="P3906" s="87"/>
      <c r="Q3906" s="87"/>
      <c r="R3906" s="87"/>
    </row>
    <row r="3907" spans="16:18" x14ac:dyDescent="0.25">
      <c r="P3907" s="87"/>
      <c r="Q3907" s="87"/>
      <c r="R3907" s="87"/>
    </row>
    <row r="3908" spans="16:18" x14ac:dyDescent="0.25">
      <c r="P3908" s="87"/>
      <c r="Q3908" s="87"/>
      <c r="R3908" s="87"/>
    </row>
    <row r="3909" spans="16:18" x14ac:dyDescent="0.25">
      <c r="P3909" s="87"/>
      <c r="Q3909" s="87"/>
      <c r="R3909" s="87"/>
    </row>
    <row r="3910" spans="16:18" x14ac:dyDescent="0.25">
      <c r="P3910" s="87"/>
      <c r="Q3910" s="87"/>
      <c r="R3910" s="87"/>
    </row>
    <row r="3911" spans="16:18" x14ac:dyDescent="0.25">
      <c r="P3911" s="87"/>
      <c r="Q3911" s="87"/>
      <c r="R3911" s="87"/>
    </row>
    <row r="3912" spans="16:18" x14ac:dyDescent="0.25">
      <c r="P3912" s="87"/>
      <c r="Q3912" s="87"/>
      <c r="R3912" s="87"/>
    </row>
    <row r="3913" spans="16:18" x14ac:dyDescent="0.25">
      <c r="P3913" s="87"/>
      <c r="Q3913" s="87"/>
      <c r="R3913" s="87"/>
    </row>
    <row r="3914" spans="16:18" x14ac:dyDescent="0.25">
      <c r="P3914" s="87"/>
      <c r="Q3914" s="87"/>
      <c r="R3914" s="87"/>
    </row>
    <row r="3915" spans="16:18" x14ac:dyDescent="0.25">
      <c r="P3915" s="87"/>
      <c r="Q3915" s="87"/>
      <c r="R3915" s="87"/>
    </row>
    <row r="3916" spans="16:18" x14ac:dyDescent="0.25">
      <c r="P3916" s="87"/>
      <c r="Q3916" s="87"/>
      <c r="R3916" s="87"/>
    </row>
    <row r="3917" spans="16:18" x14ac:dyDescent="0.25">
      <c r="P3917" s="87"/>
      <c r="Q3917" s="87"/>
      <c r="R3917" s="87"/>
    </row>
    <row r="3918" spans="16:18" x14ac:dyDescent="0.25">
      <c r="P3918" s="87"/>
      <c r="Q3918" s="87"/>
      <c r="R3918" s="87"/>
    </row>
    <row r="3919" spans="16:18" x14ac:dyDescent="0.25">
      <c r="P3919" s="87"/>
      <c r="Q3919" s="87"/>
      <c r="R3919" s="87"/>
    </row>
    <row r="3920" spans="16:18" x14ac:dyDescent="0.25">
      <c r="P3920" s="87"/>
      <c r="Q3920" s="87"/>
      <c r="R3920" s="87"/>
    </row>
    <row r="3921" spans="16:18" x14ac:dyDescent="0.25">
      <c r="P3921" s="87"/>
      <c r="Q3921" s="87"/>
      <c r="R3921" s="87"/>
    </row>
    <row r="3922" spans="16:18" x14ac:dyDescent="0.25">
      <c r="P3922" s="87"/>
      <c r="Q3922" s="87"/>
      <c r="R3922" s="87"/>
    </row>
    <row r="3923" spans="16:18" x14ac:dyDescent="0.25">
      <c r="P3923" s="87"/>
      <c r="Q3923" s="87"/>
      <c r="R3923" s="87"/>
    </row>
    <row r="3924" spans="16:18" x14ac:dyDescent="0.25">
      <c r="P3924" s="87"/>
      <c r="Q3924" s="87"/>
      <c r="R3924" s="87"/>
    </row>
    <row r="3925" spans="16:18" x14ac:dyDescent="0.25">
      <c r="P3925" s="87"/>
      <c r="Q3925" s="87"/>
      <c r="R3925" s="87"/>
    </row>
    <row r="3926" spans="16:18" x14ac:dyDescent="0.25">
      <c r="P3926" s="87"/>
      <c r="Q3926" s="87"/>
      <c r="R3926" s="87"/>
    </row>
    <row r="3927" spans="16:18" x14ac:dyDescent="0.25">
      <c r="P3927" s="87"/>
      <c r="Q3927" s="87"/>
      <c r="R3927" s="87"/>
    </row>
    <row r="3928" spans="16:18" x14ac:dyDescent="0.25">
      <c r="P3928" s="87"/>
      <c r="Q3928" s="87"/>
      <c r="R3928" s="87"/>
    </row>
    <row r="3929" spans="16:18" x14ac:dyDescent="0.25">
      <c r="P3929" s="87"/>
      <c r="Q3929" s="87"/>
      <c r="R3929" s="87"/>
    </row>
    <row r="3930" spans="16:18" x14ac:dyDescent="0.25">
      <c r="P3930" s="87"/>
      <c r="Q3930" s="87"/>
      <c r="R3930" s="87"/>
    </row>
    <row r="3931" spans="16:18" x14ac:dyDescent="0.25">
      <c r="P3931" s="87"/>
      <c r="Q3931" s="87"/>
      <c r="R3931" s="87"/>
    </row>
    <row r="3932" spans="16:18" x14ac:dyDescent="0.25">
      <c r="P3932" s="87"/>
      <c r="Q3932" s="87"/>
      <c r="R3932" s="87"/>
    </row>
    <row r="3933" spans="16:18" x14ac:dyDescent="0.25">
      <c r="P3933" s="87"/>
      <c r="Q3933" s="87"/>
      <c r="R3933" s="87"/>
    </row>
    <row r="3934" spans="16:18" x14ac:dyDescent="0.25">
      <c r="P3934" s="87"/>
      <c r="Q3934" s="87"/>
      <c r="R3934" s="87"/>
    </row>
    <row r="3935" spans="16:18" x14ac:dyDescent="0.25">
      <c r="P3935" s="87"/>
      <c r="Q3935" s="87"/>
      <c r="R3935" s="87"/>
    </row>
    <row r="3936" spans="16:18" x14ac:dyDescent="0.25">
      <c r="P3936" s="87"/>
      <c r="Q3936" s="87"/>
      <c r="R3936" s="87"/>
    </row>
    <row r="3937" spans="16:18" x14ac:dyDescent="0.25">
      <c r="P3937" s="87"/>
      <c r="Q3937" s="87"/>
      <c r="R3937" s="87"/>
    </row>
    <row r="3938" spans="16:18" x14ac:dyDescent="0.25">
      <c r="P3938" s="87"/>
      <c r="Q3938" s="87"/>
      <c r="R3938" s="87"/>
    </row>
    <row r="3939" spans="16:18" x14ac:dyDescent="0.25">
      <c r="P3939" s="87"/>
      <c r="Q3939" s="87"/>
      <c r="R3939" s="87"/>
    </row>
    <row r="3940" spans="16:18" x14ac:dyDescent="0.25">
      <c r="P3940" s="87"/>
      <c r="Q3940" s="87"/>
      <c r="R3940" s="87"/>
    </row>
    <row r="3941" spans="16:18" x14ac:dyDescent="0.25">
      <c r="P3941" s="87"/>
      <c r="Q3941" s="87"/>
      <c r="R3941" s="87"/>
    </row>
    <row r="3942" spans="16:18" x14ac:dyDescent="0.25">
      <c r="P3942" s="87"/>
      <c r="Q3942" s="87"/>
      <c r="R3942" s="87"/>
    </row>
    <row r="3943" spans="16:18" x14ac:dyDescent="0.25">
      <c r="P3943" s="87"/>
      <c r="Q3943" s="87"/>
      <c r="R3943" s="87"/>
    </row>
    <row r="3944" spans="16:18" x14ac:dyDescent="0.25">
      <c r="P3944" s="87"/>
      <c r="Q3944" s="87"/>
      <c r="R3944" s="87"/>
    </row>
    <row r="3945" spans="16:18" x14ac:dyDescent="0.25">
      <c r="P3945" s="87"/>
      <c r="Q3945" s="87"/>
      <c r="R3945" s="87"/>
    </row>
    <row r="3946" spans="16:18" x14ac:dyDescent="0.25">
      <c r="P3946" s="87"/>
      <c r="Q3946" s="87"/>
      <c r="R3946" s="87"/>
    </row>
    <row r="3947" spans="16:18" x14ac:dyDescent="0.25">
      <c r="P3947" s="87"/>
      <c r="Q3947" s="87"/>
      <c r="R3947" s="87"/>
    </row>
    <row r="3948" spans="16:18" x14ac:dyDescent="0.25">
      <c r="P3948" s="87"/>
      <c r="Q3948" s="87"/>
      <c r="R3948" s="87"/>
    </row>
    <row r="3949" spans="16:18" x14ac:dyDescent="0.25">
      <c r="P3949" s="87"/>
      <c r="Q3949" s="87"/>
      <c r="R3949" s="87"/>
    </row>
    <row r="3950" spans="16:18" x14ac:dyDescent="0.25">
      <c r="P3950" s="87"/>
      <c r="Q3950" s="87"/>
      <c r="R3950" s="87"/>
    </row>
    <row r="3951" spans="16:18" x14ac:dyDescent="0.25">
      <c r="P3951" s="87"/>
      <c r="Q3951" s="87"/>
      <c r="R3951" s="87"/>
    </row>
    <row r="3952" spans="16:18" x14ac:dyDescent="0.25">
      <c r="P3952" s="87"/>
      <c r="Q3952" s="87"/>
      <c r="R3952" s="87"/>
    </row>
    <row r="3953" spans="16:18" x14ac:dyDescent="0.25">
      <c r="P3953" s="87"/>
      <c r="Q3953" s="87"/>
      <c r="R3953" s="87"/>
    </row>
    <row r="3954" spans="16:18" x14ac:dyDescent="0.25">
      <c r="P3954" s="87"/>
      <c r="Q3954" s="87"/>
      <c r="R3954" s="87"/>
    </row>
    <row r="3955" spans="16:18" x14ac:dyDescent="0.25">
      <c r="P3955" s="87"/>
      <c r="Q3955" s="87"/>
      <c r="R3955" s="87"/>
    </row>
    <row r="3956" spans="16:18" x14ac:dyDescent="0.25">
      <c r="P3956" s="87"/>
      <c r="Q3956" s="87"/>
      <c r="R3956" s="87"/>
    </row>
    <row r="3957" spans="16:18" x14ac:dyDescent="0.25">
      <c r="P3957" s="87"/>
      <c r="Q3957" s="87"/>
      <c r="R3957" s="87"/>
    </row>
    <row r="3958" spans="16:18" x14ac:dyDescent="0.25">
      <c r="P3958" s="87"/>
      <c r="Q3958" s="87"/>
      <c r="R3958" s="87"/>
    </row>
    <row r="3959" spans="16:18" x14ac:dyDescent="0.25">
      <c r="P3959" s="87"/>
      <c r="Q3959" s="87"/>
      <c r="R3959" s="87"/>
    </row>
    <row r="3960" spans="16:18" x14ac:dyDescent="0.25">
      <c r="P3960" s="87"/>
      <c r="Q3960" s="87"/>
      <c r="R3960" s="87"/>
    </row>
    <row r="3961" spans="16:18" x14ac:dyDescent="0.25">
      <c r="P3961" s="87"/>
      <c r="Q3961" s="87"/>
      <c r="R3961" s="87"/>
    </row>
    <row r="3962" spans="16:18" x14ac:dyDescent="0.25">
      <c r="P3962" s="87"/>
      <c r="Q3962" s="87"/>
      <c r="R3962" s="87"/>
    </row>
    <row r="3963" spans="16:18" x14ac:dyDescent="0.25">
      <c r="P3963" s="87"/>
      <c r="Q3963" s="87"/>
      <c r="R3963" s="87"/>
    </row>
    <row r="3964" spans="16:18" x14ac:dyDescent="0.25">
      <c r="P3964" s="87"/>
      <c r="Q3964" s="87"/>
      <c r="R3964" s="87"/>
    </row>
    <row r="3965" spans="16:18" x14ac:dyDescent="0.25">
      <c r="P3965" s="87"/>
      <c r="Q3965" s="87"/>
      <c r="R3965" s="87"/>
    </row>
    <row r="3966" spans="16:18" x14ac:dyDescent="0.25">
      <c r="P3966" s="87"/>
      <c r="Q3966" s="87"/>
      <c r="R3966" s="87"/>
    </row>
    <row r="3967" spans="16:18" x14ac:dyDescent="0.25">
      <c r="P3967" s="87"/>
      <c r="Q3967" s="87"/>
      <c r="R3967" s="87"/>
    </row>
    <row r="3968" spans="16:18" x14ac:dyDescent="0.25">
      <c r="P3968" s="87"/>
      <c r="Q3968" s="87"/>
      <c r="R3968" s="87"/>
    </row>
    <row r="3969" spans="16:18" x14ac:dyDescent="0.25">
      <c r="P3969" s="87"/>
      <c r="Q3969" s="87"/>
      <c r="R3969" s="87"/>
    </row>
    <row r="3970" spans="16:18" x14ac:dyDescent="0.25">
      <c r="P3970" s="87"/>
      <c r="Q3970" s="87"/>
      <c r="R3970" s="87"/>
    </row>
    <row r="3971" spans="16:18" x14ac:dyDescent="0.25">
      <c r="P3971" s="87"/>
      <c r="Q3971" s="87"/>
      <c r="R3971" s="87"/>
    </row>
    <row r="3972" spans="16:18" x14ac:dyDescent="0.25">
      <c r="P3972" s="87"/>
      <c r="Q3972" s="87"/>
      <c r="R3972" s="87"/>
    </row>
    <row r="3973" spans="16:18" x14ac:dyDescent="0.25">
      <c r="P3973" s="87"/>
      <c r="Q3973" s="87"/>
      <c r="R3973" s="87"/>
    </row>
    <row r="3974" spans="16:18" x14ac:dyDescent="0.25">
      <c r="P3974" s="87"/>
      <c r="Q3974" s="87"/>
      <c r="R3974" s="87"/>
    </row>
    <row r="3975" spans="16:18" x14ac:dyDescent="0.25">
      <c r="P3975" s="87"/>
      <c r="Q3975" s="87"/>
      <c r="R3975" s="87"/>
    </row>
    <row r="3976" spans="16:18" x14ac:dyDescent="0.25">
      <c r="P3976" s="87"/>
      <c r="Q3976" s="87"/>
      <c r="R3976" s="87"/>
    </row>
    <row r="3977" spans="16:18" x14ac:dyDescent="0.25">
      <c r="P3977" s="87"/>
      <c r="Q3977" s="87"/>
      <c r="R3977" s="87"/>
    </row>
    <row r="3978" spans="16:18" x14ac:dyDescent="0.25">
      <c r="P3978" s="87"/>
      <c r="Q3978" s="87"/>
      <c r="R3978" s="87"/>
    </row>
    <row r="3979" spans="16:18" x14ac:dyDescent="0.25">
      <c r="P3979" s="87"/>
      <c r="Q3979" s="87"/>
      <c r="R3979" s="87"/>
    </row>
    <row r="3980" spans="16:18" x14ac:dyDescent="0.25">
      <c r="P3980" s="87"/>
      <c r="Q3980" s="87"/>
      <c r="R3980" s="87"/>
    </row>
    <row r="3981" spans="16:18" x14ac:dyDescent="0.25">
      <c r="P3981" s="87"/>
      <c r="Q3981" s="87"/>
      <c r="R3981" s="87"/>
    </row>
    <row r="3982" spans="16:18" x14ac:dyDescent="0.25">
      <c r="P3982" s="87"/>
      <c r="Q3982" s="87"/>
      <c r="R3982" s="87"/>
    </row>
    <row r="3983" spans="16:18" x14ac:dyDescent="0.25">
      <c r="P3983" s="87"/>
      <c r="Q3983" s="87"/>
      <c r="R3983" s="87"/>
    </row>
    <row r="3984" spans="16:18" x14ac:dyDescent="0.25">
      <c r="P3984" s="87"/>
      <c r="Q3984" s="87"/>
      <c r="R3984" s="87"/>
    </row>
    <row r="3985" spans="16:18" x14ac:dyDescent="0.25">
      <c r="P3985" s="87"/>
      <c r="Q3985" s="87"/>
      <c r="R3985" s="87"/>
    </row>
    <row r="3986" spans="16:18" x14ac:dyDescent="0.25">
      <c r="P3986" s="87"/>
      <c r="Q3986" s="87"/>
      <c r="R3986" s="87"/>
    </row>
    <row r="3987" spans="16:18" x14ac:dyDescent="0.25">
      <c r="P3987" s="87"/>
      <c r="Q3987" s="87"/>
      <c r="R3987" s="87"/>
    </row>
    <row r="3988" spans="16:18" x14ac:dyDescent="0.25">
      <c r="P3988" s="87"/>
      <c r="Q3988" s="87"/>
      <c r="R3988" s="87"/>
    </row>
    <row r="3989" spans="16:18" x14ac:dyDescent="0.25">
      <c r="P3989" s="87"/>
      <c r="Q3989" s="87"/>
      <c r="R3989" s="87"/>
    </row>
    <row r="3990" spans="16:18" x14ac:dyDescent="0.25">
      <c r="P3990" s="87"/>
      <c r="Q3990" s="87"/>
      <c r="R3990" s="87"/>
    </row>
    <row r="3991" spans="16:18" x14ac:dyDescent="0.25">
      <c r="P3991" s="87"/>
      <c r="Q3991" s="87"/>
      <c r="R3991" s="87"/>
    </row>
    <row r="3992" spans="16:18" x14ac:dyDescent="0.25">
      <c r="P3992" s="87"/>
      <c r="Q3992" s="87"/>
      <c r="R3992" s="87"/>
    </row>
    <row r="3993" spans="16:18" x14ac:dyDescent="0.25">
      <c r="P3993" s="87"/>
      <c r="Q3993" s="87"/>
      <c r="R3993" s="87"/>
    </row>
    <row r="3994" spans="16:18" x14ac:dyDescent="0.25">
      <c r="P3994" s="87"/>
      <c r="Q3994" s="87"/>
      <c r="R3994" s="87"/>
    </row>
    <row r="3995" spans="16:18" x14ac:dyDescent="0.25">
      <c r="P3995" s="87"/>
      <c r="Q3995" s="87"/>
      <c r="R3995" s="87"/>
    </row>
    <row r="3996" spans="16:18" x14ac:dyDescent="0.25">
      <c r="P3996" s="87"/>
      <c r="Q3996" s="87"/>
      <c r="R3996" s="87"/>
    </row>
    <row r="3997" spans="16:18" x14ac:dyDescent="0.25">
      <c r="P3997" s="87"/>
      <c r="Q3997" s="87"/>
      <c r="R3997" s="87"/>
    </row>
    <row r="3998" spans="16:18" x14ac:dyDescent="0.25">
      <c r="P3998" s="87"/>
      <c r="Q3998" s="87"/>
      <c r="R3998" s="87"/>
    </row>
    <row r="3999" spans="16:18" x14ac:dyDescent="0.25">
      <c r="P3999" s="87"/>
      <c r="Q3999" s="87"/>
      <c r="R3999" s="87"/>
    </row>
    <row r="4000" spans="16:18" x14ac:dyDescent="0.25">
      <c r="P4000" s="87"/>
      <c r="Q4000" s="87"/>
      <c r="R4000" s="87"/>
    </row>
    <row r="4001" spans="16:18" x14ac:dyDescent="0.25">
      <c r="P4001" s="87"/>
      <c r="Q4001" s="87"/>
      <c r="R4001" s="87"/>
    </row>
    <row r="4002" spans="16:18" x14ac:dyDescent="0.25">
      <c r="P4002" s="87"/>
      <c r="Q4002" s="87"/>
      <c r="R4002" s="87"/>
    </row>
    <row r="4003" spans="16:18" x14ac:dyDescent="0.25">
      <c r="P4003" s="87"/>
      <c r="Q4003" s="87"/>
      <c r="R4003" s="87"/>
    </row>
    <row r="4004" spans="16:18" x14ac:dyDescent="0.25">
      <c r="P4004" s="87"/>
      <c r="Q4004" s="87"/>
      <c r="R4004" s="87"/>
    </row>
    <row r="4005" spans="16:18" x14ac:dyDescent="0.25">
      <c r="P4005" s="87"/>
      <c r="Q4005" s="87"/>
      <c r="R4005" s="87"/>
    </row>
    <row r="4006" spans="16:18" x14ac:dyDescent="0.25">
      <c r="P4006" s="87"/>
      <c r="Q4006" s="87"/>
      <c r="R4006" s="87"/>
    </row>
    <row r="4007" spans="16:18" x14ac:dyDescent="0.25">
      <c r="P4007" s="87"/>
      <c r="Q4007" s="87"/>
      <c r="R4007" s="87"/>
    </row>
    <row r="4008" spans="16:18" x14ac:dyDescent="0.25">
      <c r="P4008" s="87"/>
      <c r="Q4008" s="87"/>
      <c r="R4008" s="87"/>
    </row>
    <row r="4009" spans="16:18" x14ac:dyDescent="0.25">
      <c r="P4009" s="87"/>
      <c r="Q4009" s="87"/>
      <c r="R4009" s="87"/>
    </row>
    <row r="4010" spans="16:18" x14ac:dyDescent="0.25">
      <c r="P4010" s="87"/>
      <c r="Q4010" s="87"/>
      <c r="R4010" s="87"/>
    </row>
    <row r="4011" spans="16:18" x14ac:dyDescent="0.25">
      <c r="P4011" s="87"/>
      <c r="Q4011" s="87"/>
      <c r="R4011" s="87"/>
    </row>
    <row r="4012" spans="16:18" x14ac:dyDescent="0.25">
      <c r="P4012" s="87"/>
      <c r="Q4012" s="87"/>
      <c r="R4012" s="87"/>
    </row>
    <row r="4013" spans="16:18" x14ac:dyDescent="0.25">
      <c r="P4013" s="87"/>
      <c r="Q4013" s="87"/>
      <c r="R4013" s="87"/>
    </row>
    <row r="4014" spans="16:18" x14ac:dyDescent="0.25">
      <c r="P4014" s="87"/>
      <c r="Q4014" s="87"/>
      <c r="R4014" s="87"/>
    </row>
    <row r="4015" spans="16:18" x14ac:dyDescent="0.25">
      <c r="P4015" s="87"/>
      <c r="Q4015" s="87"/>
      <c r="R4015" s="87"/>
    </row>
    <row r="4016" spans="16:18" x14ac:dyDescent="0.25">
      <c r="P4016" s="87"/>
      <c r="Q4016" s="87"/>
      <c r="R4016" s="87"/>
    </row>
    <row r="4017" spans="16:18" x14ac:dyDescent="0.25">
      <c r="P4017" s="87"/>
      <c r="Q4017" s="87"/>
      <c r="R4017" s="87"/>
    </row>
    <row r="4018" spans="16:18" x14ac:dyDescent="0.25">
      <c r="P4018" s="87"/>
      <c r="Q4018" s="87"/>
      <c r="R4018" s="87"/>
    </row>
    <row r="4019" spans="16:18" x14ac:dyDescent="0.25">
      <c r="P4019" s="87"/>
      <c r="Q4019" s="87"/>
      <c r="R4019" s="87"/>
    </row>
    <row r="4020" spans="16:18" x14ac:dyDescent="0.25">
      <c r="P4020" s="87"/>
      <c r="Q4020" s="87"/>
      <c r="R4020" s="87"/>
    </row>
    <row r="4021" spans="16:18" x14ac:dyDescent="0.25">
      <c r="P4021" s="87"/>
      <c r="Q4021" s="87"/>
      <c r="R4021" s="87"/>
    </row>
    <row r="4022" spans="16:18" x14ac:dyDescent="0.25">
      <c r="P4022" s="87"/>
      <c r="Q4022" s="87"/>
      <c r="R4022" s="87"/>
    </row>
    <row r="4023" spans="16:18" x14ac:dyDescent="0.25">
      <c r="P4023" s="87"/>
      <c r="Q4023" s="87"/>
      <c r="R4023" s="87"/>
    </row>
    <row r="4024" spans="16:18" x14ac:dyDescent="0.25">
      <c r="P4024" s="87"/>
      <c r="Q4024" s="87"/>
      <c r="R4024" s="87"/>
    </row>
    <row r="4025" spans="16:18" x14ac:dyDescent="0.25">
      <c r="P4025" s="87"/>
      <c r="Q4025" s="87"/>
      <c r="R4025" s="87"/>
    </row>
    <row r="4026" spans="16:18" x14ac:dyDescent="0.25">
      <c r="P4026" s="87"/>
      <c r="Q4026" s="87"/>
      <c r="R4026" s="87"/>
    </row>
    <row r="4027" spans="16:18" x14ac:dyDescent="0.25">
      <c r="P4027" s="87"/>
      <c r="Q4027" s="87"/>
      <c r="R4027" s="87"/>
    </row>
    <row r="4028" spans="16:18" x14ac:dyDescent="0.25">
      <c r="P4028" s="87"/>
      <c r="Q4028" s="87"/>
      <c r="R4028" s="87"/>
    </row>
    <row r="4029" spans="16:18" x14ac:dyDescent="0.25">
      <c r="P4029" s="87"/>
      <c r="Q4029" s="87"/>
      <c r="R4029" s="87"/>
    </row>
    <row r="4030" spans="16:18" x14ac:dyDescent="0.25">
      <c r="P4030" s="87"/>
      <c r="Q4030" s="87"/>
      <c r="R4030" s="87"/>
    </row>
    <row r="4031" spans="16:18" x14ac:dyDescent="0.25">
      <c r="P4031" s="87"/>
      <c r="Q4031" s="87"/>
      <c r="R4031" s="87"/>
    </row>
    <row r="4032" spans="16:18" x14ac:dyDescent="0.25">
      <c r="P4032" s="87"/>
      <c r="Q4032" s="87"/>
      <c r="R4032" s="87"/>
    </row>
    <row r="4033" spans="16:18" x14ac:dyDescent="0.25">
      <c r="P4033" s="87"/>
      <c r="Q4033" s="87"/>
      <c r="R4033" s="87"/>
    </row>
    <row r="4034" spans="16:18" x14ac:dyDescent="0.25">
      <c r="P4034" s="87"/>
      <c r="Q4034" s="87"/>
      <c r="R4034" s="87"/>
    </row>
    <row r="4035" spans="16:18" x14ac:dyDescent="0.25">
      <c r="P4035" s="87"/>
      <c r="Q4035" s="87"/>
      <c r="R4035" s="87"/>
    </row>
    <row r="4036" spans="16:18" x14ac:dyDescent="0.25">
      <c r="P4036" s="87"/>
      <c r="Q4036" s="87"/>
      <c r="R4036" s="87"/>
    </row>
    <row r="4037" spans="16:18" x14ac:dyDescent="0.25">
      <c r="P4037" s="87"/>
      <c r="Q4037" s="87"/>
      <c r="R4037" s="87"/>
    </row>
    <row r="4038" spans="16:18" x14ac:dyDescent="0.25">
      <c r="P4038" s="87"/>
      <c r="Q4038" s="87"/>
      <c r="R4038" s="87"/>
    </row>
    <row r="4039" spans="16:18" x14ac:dyDescent="0.25">
      <c r="P4039" s="87"/>
      <c r="Q4039" s="87"/>
      <c r="R4039" s="87"/>
    </row>
    <row r="4040" spans="16:18" x14ac:dyDescent="0.25">
      <c r="P4040" s="87"/>
      <c r="Q4040" s="87"/>
      <c r="R4040" s="87"/>
    </row>
    <row r="4041" spans="16:18" x14ac:dyDescent="0.25">
      <c r="P4041" s="87"/>
      <c r="Q4041" s="87"/>
      <c r="R4041" s="87"/>
    </row>
    <row r="4042" spans="16:18" x14ac:dyDescent="0.25">
      <c r="P4042" s="87"/>
      <c r="Q4042" s="87"/>
      <c r="R4042" s="87"/>
    </row>
    <row r="4043" spans="16:18" x14ac:dyDescent="0.25">
      <c r="P4043" s="87"/>
      <c r="Q4043" s="87"/>
      <c r="R4043" s="87"/>
    </row>
    <row r="4044" spans="16:18" x14ac:dyDescent="0.25">
      <c r="P4044" s="87"/>
      <c r="Q4044" s="87"/>
      <c r="R4044" s="87"/>
    </row>
    <row r="4045" spans="16:18" x14ac:dyDescent="0.25">
      <c r="P4045" s="87"/>
      <c r="Q4045" s="87"/>
      <c r="R4045" s="87"/>
    </row>
    <row r="4046" spans="16:18" x14ac:dyDescent="0.25">
      <c r="P4046" s="87"/>
      <c r="Q4046" s="87"/>
      <c r="R4046" s="87"/>
    </row>
    <row r="4047" spans="16:18" x14ac:dyDescent="0.25">
      <c r="P4047" s="87"/>
      <c r="Q4047" s="87"/>
      <c r="R4047" s="87"/>
    </row>
    <row r="4048" spans="16:18" x14ac:dyDescent="0.25">
      <c r="P4048" s="87"/>
      <c r="Q4048" s="87"/>
      <c r="R4048" s="87"/>
    </row>
    <row r="4049" spans="16:18" x14ac:dyDescent="0.25">
      <c r="P4049" s="87"/>
      <c r="Q4049" s="87"/>
      <c r="R4049" s="87"/>
    </row>
    <row r="4050" spans="16:18" x14ac:dyDescent="0.25">
      <c r="P4050" s="87"/>
      <c r="Q4050" s="87"/>
      <c r="R4050" s="87"/>
    </row>
    <row r="4051" spans="16:18" x14ac:dyDescent="0.25">
      <c r="P4051" s="87"/>
      <c r="Q4051" s="87"/>
      <c r="R4051" s="87"/>
    </row>
    <row r="4052" spans="16:18" x14ac:dyDescent="0.25">
      <c r="P4052" s="87"/>
      <c r="Q4052" s="87"/>
      <c r="R4052" s="87"/>
    </row>
    <row r="4053" spans="16:18" x14ac:dyDescent="0.25">
      <c r="P4053" s="87"/>
      <c r="Q4053" s="87"/>
      <c r="R4053" s="87"/>
    </row>
    <row r="4054" spans="16:18" x14ac:dyDescent="0.25">
      <c r="P4054" s="87"/>
      <c r="Q4054" s="87"/>
      <c r="R4054" s="87"/>
    </row>
    <row r="4055" spans="16:18" x14ac:dyDescent="0.25">
      <c r="P4055" s="87"/>
      <c r="Q4055" s="87"/>
      <c r="R4055" s="87"/>
    </row>
    <row r="4056" spans="16:18" x14ac:dyDescent="0.25">
      <c r="P4056" s="87"/>
      <c r="Q4056" s="87"/>
      <c r="R4056" s="87"/>
    </row>
    <row r="4057" spans="16:18" x14ac:dyDescent="0.25">
      <c r="P4057" s="87"/>
      <c r="Q4057" s="87"/>
      <c r="R4057" s="87"/>
    </row>
    <row r="4058" spans="16:18" x14ac:dyDescent="0.25">
      <c r="P4058" s="87"/>
      <c r="Q4058" s="87"/>
      <c r="R4058" s="87"/>
    </row>
    <row r="4059" spans="16:18" x14ac:dyDescent="0.25">
      <c r="P4059" s="87"/>
      <c r="Q4059" s="87"/>
      <c r="R4059" s="87"/>
    </row>
    <row r="4060" spans="16:18" x14ac:dyDescent="0.25">
      <c r="P4060" s="87"/>
      <c r="Q4060" s="87"/>
      <c r="R4060" s="87"/>
    </row>
    <row r="4061" spans="16:18" x14ac:dyDescent="0.25">
      <c r="P4061" s="87"/>
      <c r="Q4061" s="87"/>
      <c r="R4061" s="87"/>
    </row>
    <row r="4062" spans="16:18" x14ac:dyDescent="0.25">
      <c r="P4062" s="87"/>
      <c r="Q4062" s="87"/>
      <c r="R4062" s="87"/>
    </row>
    <row r="4063" spans="16:18" x14ac:dyDescent="0.25">
      <c r="P4063" s="87"/>
      <c r="Q4063" s="87"/>
      <c r="R4063" s="87"/>
    </row>
    <row r="4064" spans="16:18" x14ac:dyDescent="0.25">
      <c r="P4064" s="87"/>
      <c r="Q4064" s="87"/>
      <c r="R4064" s="87"/>
    </row>
    <row r="4065" spans="16:18" x14ac:dyDescent="0.25">
      <c r="P4065" s="87"/>
      <c r="Q4065" s="87"/>
      <c r="R4065" s="87"/>
    </row>
    <row r="4066" spans="16:18" x14ac:dyDescent="0.25">
      <c r="P4066" s="87"/>
      <c r="Q4066" s="87"/>
      <c r="R4066" s="87"/>
    </row>
    <row r="4067" spans="16:18" x14ac:dyDescent="0.25">
      <c r="P4067" s="87"/>
      <c r="Q4067" s="87"/>
      <c r="R4067" s="87"/>
    </row>
    <row r="4068" spans="16:18" x14ac:dyDescent="0.25">
      <c r="P4068" s="87"/>
      <c r="Q4068" s="87"/>
      <c r="R4068" s="87"/>
    </row>
    <row r="4069" spans="16:18" x14ac:dyDescent="0.25">
      <c r="P4069" s="87"/>
      <c r="Q4069" s="87"/>
      <c r="R4069" s="87"/>
    </row>
    <row r="4070" spans="16:18" x14ac:dyDescent="0.25">
      <c r="P4070" s="87"/>
      <c r="Q4070" s="87"/>
      <c r="R4070" s="87"/>
    </row>
    <row r="4071" spans="16:18" x14ac:dyDescent="0.25">
      <c r="P4071" s="87"/>
      <c r="Q4071" s="87"/>
      <c r="R4071" s="87"/>
    </row>
    <row r="4072" spans="16:18" x14ac:dyDescent="0.25">
      <c r="P4072" s="87"/>
      <c r="Q4072" s="87"/>
      <c r="R4072" s="87"/>
    </row>
    <row r="4073" spans="16:18" x14ac:dyDescent="0.25">
      <c r="P4073" s="87"/>
      <c r="Q4073" s="87"/>
      <c r="R4073" s="87"/>
    </row>
    <row r="4074" spans="16:18" x14ac:dyDescent="0.25">
      <c r="P4074" s="87"/>
      <c r="Q4074" s="87"/>
      <c r="R4074" s="87"/>
    </row>
    <row r="4075" spans="16:18" x14ac:dyDescent="0.25">
      <c r="P4075" s="87"/>
      <c r="Q4075" s="87"/>
      <c r="R4075" s="87"/>
    </row>
    <row r="4076" spans="16:18" x14ac:dyDescent="0.25">
      <c r="P4076" s="87"/>
      <c r="Q4076" s="87"/>
      <c r="R4076" s="87"/>
    </row>
    <row r="4077" spans="16:18" x14ac:dyDescent="0.25">
      <c r="P4077" s="87"/>
      <c r="Q4077" s="87"/>
      <c r="R4077" s="87"/>
    </row>
    <row r="4078" spans="16:18" x14ac:dyDescent="0.25">
      <c r="P4078" s="87"/>
      <c r="Q4078" s="87"/>
      <c r="R4078" s="87"/>
    </row>
    <row r="4079" spans="16:18" x14ac:dyDescent="0.25">
      <c r="P4079" s="87"/>
      <c r="Q4079" s="87"/>
      <c r="R4079" s="87"/>
    </row>
    <row r="4080" spans="16:18" x14ac:dyDescent="0.25">
      <c r="P4080" s="87"/>
      <c r="Q4080" s="87"/>
      <c r="R4080" s="87"/>
    </row>
    <row r="4081" spans="16:18" x14ac:dyDescent="0.25">
      <c r="P4081" s="87"/>
      <c r="Q4081" s="87"/>
      <c r="R4081" s="87"/>
    </row>
    <row r="4082" spans="16:18" x14ac:dyDescent="0.25">
      <c r="P4082" s="87"/>
      <c r="Q4082" s="87"/>
      <c r="R4082" s="87"/>
    </row>
    <row r="4083" spans="16:18" x14ac:dyDescent="0.25">
      <c r="P4083" s="87"/>
      <c r="Q4083" s="87"/>
      <c r="R4083" s="87"/>
    </row>
    <row r="4084" spans="16:18" x14ac:dyDescent="0.25">
      <c r="P4084" s="87"/>
      <c r="Q4084" s="87"/>
      <c r="R4084" s="87"/>
    </row>
    <row r="4085" spans="16:18" x14ac:dyDescent="0.25">
      <c r="P4085" s="87"/>
      <c r="Q4085" s="87"/>
      <c r="R4085" s="87"/>
    </row>
    <row r="4086" spans="16:18" x14ac:dyDescent="0.25">
      <c r="P4086" s="87"/>
      <c r="Q4086" s="87"/>
      <c r="R4086" s="87"/>
    </row>
    <row r="4087" spans="16:18" x14ac:dyDescent="0.25">
      <c r="P4087" s="87"/>
      <c r="Q4087" s="87"/>
      <c r="R4087" s="87"/>
    </row>
    <row r="4088" spans="16:18" x14ac:dyDescent="0.25">
      <c r="P4088" s="87"/>
      <c r="Q4088" s="87"/>
      <c r="R4088" s="87"/>
    </row>
    <row r="4089" spans="16:18" x14ac:dyDescent="0.25">
      <c r="P4089" s="87"/>
      <c r="Q4089" s="87"/>
      <c r="R4089" s="87"/>
    </row>
    <row r="4090" spans="16:18" x14ac:dyDescent="0.25">
      <c r="P4090" s="87"/>
      <c r="Q4090" s="87"/>
      <c r="R4090" s="87"/>
    </row>
    <row r="4091" spans="16:18" x14ac:dyDescent="0.25">
      <c r="P4091" s="87"/>
      <c r="Q4091" s="87"/>
      <c r="R4091" s="87"/>
    </row>
    <row r="4092" spans="16:18" x14ac:dyDescent="0.25">
      <c r="P4092" s="87"/>
      <c r="Q4092" s="87"/>
      <c r="R4092" s="87"/>
    </row>
    <row r="4093" spans="16:18" x14ac:dyDescent="0.25">
      <c r="P4093" s="87"/>
      <c r="Q4093" s="87"/>
      <c r="R4093" s="87"/>
    </row>
    <row r="4094" spans="16:18" x14ac:dyDescent="0.25">
      <c r="P4094" s="87"/>
      <c r="Q4094" s="87"/>
      <c r="R4094" s="87"/>
    </row>
    <row r="4095" spans="16:18" x14ac:dyDescent="0.25">
      <c r="P4095" s="87"/>
      <c r="Q4095" s="87"/>
      <c r="R4095" s="87"/>
    </row>
    <row r="4096" spans="16:18" x14ac:dyDescent="0.25">
      <c r="P4096" s="87"/>
      <c r="Q4096" s="87"/>
      <c r="R4096" s="87"/>
    </row>
    <row r="4097" spans="16:18" x14ac:dyDescent="0.25">
      <c r="P4097" s="87"/>
      <c r="Q4097" s="87"/>
      <c r="R4097" s="87"/>
    </row>
    <row r="4098" spans="16:18" x14ac:dyDescent="0.25">
      <c r="P4098" s="87"/>
      <c r="Q4098" s="87"/>
      <c r="R4098" s="87"/>
    </row>
    <row r="4099" spans="16:18" x14ac:dyDescent="0.25">
      <c r="P4099" s="87"/>
      <c r="Q4099" s="87"/>
      <c r="R4099" s="87"/>
    </row>
    <row r="4100" spans="16:18" x14ac:dyDescent="0.25">
      <c r="P4100" s="87"/>
      <c r="Q4100" s="87"/>
      <c r="R4100" s="87"/>
    </row>
    <row r="4101" spans="16:18" x14ac:dyDescent="0.25">
      <c r="P4101" s="87"/>
      <c r="Q4101" s="87"/>
      <c r="R4101" s="87"/>
    </row>
    <row r="4102" spans="16:18" x14ac:dyDescent="0.25">
      <c r="P4102" s="87"/>
      <c r="Q4102" s="87"/>
      <c r="R4102" s="87"/>
    </row>
    <row r="4103" spans="16:18" x14ac:dyDescent="0.25">
      <c r="P4103" s="87"/>
      <c r="Q4103" s="87"/>
      <c r="R4103" s="87"/>
    </row>
    <row r="4104" spans="16:18" x14ac:dyDescent="0.25">
      <c r="P4104" s="87"/>
      <c r="Q4104" s="87"/>
      <c r="R4104" s="87"/>
    </row>
    <row r="4105" spans="16:18" x14ac:dyDescent="0.25">
      <c r="P4105" s="87"/>
      <c r="Q4105" s="87"/>
      <c r="R4105" s="87"/>
    </row>
    <row r="4106" spans="16:18" x14ac:dyDescent="0.25">
      <c r="P4106" s="87"/>
      <c r="Q4106" s="87"/>
      <c r="R4106" s="87"/>
    </row>
    <row r="4107" spans="16:18" x14ac:dyDescent="0.25">
      <c r="P4107" s="87"/>
      <c r="Q4107" s="87"/>
      <c r="R4107" s="87"/>
    </row>
    <row r="4108" spans="16:18" x14ac:dyDescent="0.25">
      <c r="P4108" s="87"/>
      <c r="Q4108" s="87"/>
      <c r="R4108" s="87"/>
    </row>
    <row r="4109" spans="16:18" x14ac:dyDescent="0.25">
      <c r="P4109" s="87"/>
      <c r="Q4109" s="87"/>
      <c r="R4109" s="87"/>
    </row>
    <row r="4110" spans="16:18" x14ac:dyDescent="0.25">
      <c r="P4110" s="87"/>
      <c r="Q4110" s="87"/>
      <c r="R4110" s="87"/>
    </row>
    <row r="4111" spans="16:18" x14ac:dyDescent="0.25">
      <c r="P4111" s="87"/>
      <c r="Q4111" s="87"/>
      <c r="R4111" s="87"/>
    </row>
    <row r="4112" spans="16:18" x14ac:dyDescent="0.25">
      <c r="P4112" s="87"/>
      <c r="Q4112" s="87"/>
      <c r="R4112" s="87"/>
    </row>
    <row r="4113" spans="16:18" x14ac:dyDescent="0.25">
      <c r="P4113" s="87"/>
      <c r="Q4113" s="87"/>
      <c r="R4113" s="87"/>
    </row>
    <row r="4114" spans="16:18" x14ac:dyDescent="0.25">
      <c r="P4114" s="87"/>
      <c r="Q4114" s="87"/>
      <c r="R4114" s="87"/>
    </row>
    <row r="4115" spans="16:18" x14ac:dyDescent="0.25">
      <c r="P4115" s="87"/>
      <c r="Q4115" s="87"/>
      <c r="R4115" s="87"/>
    </row>
    <row r="4116" spans="16:18" x14ac:dyDescent="0.25">
      <c r="P4116" s="87"/>
      <c r="Q4116" s="87"/>
      <c r="R4116" s="87"/>
    </row>
    <row r="4117" spans="16:18" x14ac:dyDescent="0.25">
      <c r="P4117" s="87"/>
      <c r="Q4117" s="87"/>
      <c r="R4117" s="87"/>
    </row>
    <row r="4118" spans="16:18" x14ac:dyDescent="0.25">
      <c r="P4118" s="87"/>
      <c r="Q4118" s="87"/>
      <c r="R4118" s="87"/>
    </row>
    <row r="4119" spans="16:18" x14ac:dyDescent="0.25">
      <c r="P4119" s="87"/>
      <c r="Q4119" s="87"/>
      <c r="R4119" s="87"/>
    </row>
    <row r="4120" spans="16:18" x14ac:dyDescent="0.25">
      <c r="P4120" s="87"/>
      <c r="Q4120" s="87"/>
      <c r="R4120" s="87"/>
    </row>
    <row r="4121" spans="16:18" x14ac:dyDescent="0.25">
      <c r="P4121" s="87"/>
      <c r="Q4121" s="87"/>
      <c r="R4121" s="87"/>
    </row>
    <row r="4122" spans="16:18" x14ac:dyDescent="0.25">
      <c r="P4122" s="87"/>
      <c r="Q4122" s="87"/>
      <c r="R4122" s="87"/>
    </row>
    <row r="4123" spans="16:18" x14ac:dyDescent="0.25">
      <c r="P4123" s="87"/>
      <c r="Q4123" s="87"/>
      <c r="R4123" s="87"/>
    </row>
    <row r="4124" spans="16:18" x14ac:dyDescent="0.25">
      <c r="P4124" s="87"/>
      <c r="Q4124" s="87"/>
      <c r="R4124" s="87"/>
    </row>
    <row r="4125" spans="16:18" x14ac:dyDescent="0.25">
      <c r="P4125" s="87"/>
      <c r="Q4125" s="87"/>
      <c r="R4125" s="87"/>
    </row>
    <row r="4126" spans="16:18" x14ac:dyDescent="0.25">
      <c r="P4126" s="87"/>
      <c r="Q4126" s="87"/>
      <c r="R4126" s="87"/>
    </row>
    <row r="4127" spans="16:18" x14ac:dyDescent="0.25">
      <c r="P4127" s="87"/>
      <c r="Q4127" s="87"/>
      <c r="R4127" s="87"/>
    </row>
    <row r="4128" spans="16:18" x14ac:dyDescent="0.25">
      <c r="P4128" s="87"/>
      <c r="Q4128" s="87"/>
      <c r="R4128" s="87"/>
    </row>
    <row r="4129" spans="16:18" x14ac:dyDescent="0.25">
      <c r="P4129" s="87"/>
      <c r="Q4129" s="87"/>
      <c r="R4129" s="87"/>
    </row>
    <row r="4130" spans="16:18" x14ac:dyDescent="0.25">
      <c r="P4130" s="87"/>
      <c r="Q4130" s="87"/>
      <c r="R4130" s="87"/>
    </row>
    <row r="4131" spans="16:18" x14ac:dyDescent="0.25">
      <c r="P4131" s="87"/>
      <c r="Q4131" s="87"/>
      <c r="R4131" s="87"/>
    </row>
    <row r="4132" spans="16:18" x14ac:dyDescent="0.25">
      <c r="P4132" s="87"/>
      <c r="Q4132" s="87"/>
      <c r="R4132" s="87"/>
    </row>
    <row r="4133" spans="16:18" x14ac:dyDescent="0.25">
      <c r="P4133" s="87"/>
      <c r="Q4133" s="87"/>
      <c r="R4133" s="87"/>
    </row>
    <row r="4134" spans="16:18" x14ac:dyDescent="0.25">
      <c r="P4134" s="87"/>
      <c r="Q4134" s="87"/>
      <c r="R4134" s="87"/>
    </row>
    <row r="4135" spans="16:18" x14ac:dyDescent="0.25">
      <c r="P4135" s="87"/>
      <c r="Q4135" s="87"/>
      <c r="R4135" s="87"/>
    </row>
    <row r="4136" spans="16:18" x14ac:dyDescent="0.25">
      <c r="P4136" s="87"/>
      <c r="Q4136" s="87"/>
      <c r="R4136" s="87"/>
    </row>
    <row r="4137" spans="16:18" x14ac:dyDescent="0.25">
      <c r="P4137" s="87"/>
      <c r="Q4137" s="87"/>
      <c r="R4137" s="87"/>
    </row>
    <row r="4138" spans="16:18" x14ac:dyDescent="0.25">
      <c r="P4138" s="87"/>
      <c r="Q4138" s="87"/>
      <c r="R4138" s="87"/>
    </row>
    <row r="4139" spans="16:18" x14ac:dyDescent="0.25">
      <c r="P4139" s="87"/>
      <c r="Q4139" s="87"/>
      <c r="R4139" s="87"/>
    </row>
    <row r="4140" spans="16:18" x14ac:dyDescent="0.25">
      <c r="P4140" s="87"/>
      <c r="Q4140" s="87"/>
      <c r="R4140" s="87"/>
    </row>
    <row r="4141" spans="16:18" x14ac:dyDescent="0.25">
      <c r="P4141" s="87"/>
      <c r="Q4141" s="87"/>
      <c r="R4141" s="87"/>
    </row>
    <row r="4142" spans="16:18" x14ac:dyDescent="0.25">
      <c r="P4142" s="87"/>
      <c r="Q4142" s="87"/>
      <c r="R4142" s="87"/>
    </row>
    <row r="4143" spans="16:18" x14ac:dyDescent="0.25">
      <c r="P4143" s="87"/>
      <c r="Q4143" s="87"/>
      <c r="R4143" s="87"/>
    </row>
    <row r="4144" spans="16:18" x14ac:dyDescent="0.25">
      <c r="P4144" s="87"/>
      <c r="Q4144" s="87"/>
      <c r="R4144" s="87"/>
    </row>
    <row r="4145" spans="16:18" x14ac:dyDescent="0.25">
      <c r="P4145" s="87"/>
      <c r="Q4145" s="87"/>
      <c r="R4145" s="87"/>
    </row>
    <row r="4146" spans="16:18" x14ac:dyDescent="0.25">
      <c r="P4146" s="87"/>
      <c r="Q4146" s="87"/>
      <c r="R4146" s="87"/>
    </row>
    <row r="4147" spans="16:18" x14ac:dyDescent="0.25">
      <c r="P4147" s="87"/>
      <c r="Q4147" s="87"/>
      <c r="R4147" s="87"/>
    </row>
    <row r="4148" spans="16:18" x14ac:dyDescent="0.25">
      <c r="P4148" s="87"/>
      <c r="Q4148" s="87"/>
      <c r="R4148" s="87"/>
    </row>
    <row r="4149" spans="16:18" x14ac:dyDescent="0.25">
      <c r="P4149" s="87"/>
      <c r="Q4149" s="87"/>
      <c r="R4149" s="87"/>
    </row>
    <row r="4150" spans="16:18" x14ac:dyDescent="0.25">
      <c r="P4150" s="87"/>
      <c r="Q4150" s="87"/>
      <c r="R4150" s="87"/>
    </row>
    <row r="4151" spans="16:18" x14ac:dyDescent="0.25">
      <c r="P4151" s="87"/>
      <c r="Q4151" s="87"/>
      <c r="R4151" s="87"/>
    </row>
    <row r="4152" spans="16:18" x14ac:dyDescent="0.25">
      <c r="P4152" s="87"/>
      <c r="Q4152" s="87"/>
      <c r="R4152" s="87"/>
    </row>
    <row r="4153" spans="16:18" x14ac:dyDescent="0.25">
      <c r="P4153" s="87"/>
      <c r="Q4153" s="87"/>
      <c r="R4153" s="87"/>
    </row>
    <row r="4154" spans="16:18" x14ac:dyDescent="0.25">
      <c r="P4154" s="87"/>
      <c r="Q4154" s="87"/>
      <c r="R4154" s="87"/>
    </row>
    <row r="4155" spans="16:18" x14ac:dyDescent="0.25">
      <c r="P4155" s="87"/>
      <c r="Q4155" s="87"/>
      <c r="R4155" s="87"/>
    </row>
    <row r="4156" spans="16:18" x14ac:dyDescent="0.25">
      <c r="P4156" s="87"/>
      <c r="Q4156" s="87"/>
      <c r="R4156" s="87"/>
    </row>
    <row r="4157" spans="16:18" x14ac:dyDescent="0.25">
      <c r="P4157" s="87"/>
      <c r="Q4157" s="87"/>
      <c r="R4157" s="87"/>
    </row>
    <row r="4158" spans="16:18" x14ac:dyDescent="0.25">
      <c r="P4158" s="87"/>
      <c r="Q4158" s="87"/>
      <c r="R4158" s="87"/>
    </row>
    <row r="4159" spans="16:18" x14ac:dyDescent="0.25">
      <c r="P4159" s="87"/>
      <c r="Q4159" s="87"/>
      <c r="R4159" s="87"/>
    </row>
    <row r="4160" spans="16:18" x14ac:dyDescent="0.25">
      <c r="P4160" s="87"/>
      <c r="Q4160" s="87"/>
      <c r="R4160" s="87"/>
    </row>
    <row r="4161" spans="16:18" x14ac:dyDescent="0.25">
      <c r="P4161" s="87"/>
      <c r="Q4161" s="87"/>
      <c r="R4161" s="87"/>
    </row>
    <row r="4162" spans="16:18" x14ac:dyDescent="0.25">
      <c r="P4162" s="87"/>
      <c r="Q4162" s="87"/>
      <c r="R4162" s="87"/>
    </row>
    <row r="4163" spans="16:18" x14ac:dyDescent="0.25">
      <c r="P4163" s="87"/>
      <c r="Q4163" s="87"/>
      <c r="R4163" s="87"/>
    </row>
    <row r="4164" spans="16:18" x14ac:dyDescent="0.25">
      <c r="P4164" s="87"/>
      <c r="Q4164" s="87"/>
      <c r="R4164" s="87"/>
    </row>
    <row r="4165" spans="16:18" x14ac:dyDescent="0.25">
      <c r="P4165" s="87"/>
      <c r="Q4165" s="87"/>
      <c r="R4165" s="87"/>
    </row>
    <row r="4166" spans="16:18" x14ac:dyDescent="0.25">
      <c r="P4166" s="87"/>
      <c r="Q4166" s="87"/>
      <c r="R4166" s="87"/>
    </row>
    <row r="4167" spans="16:18" x14ac:dyDescent="0.25">
      <c r="P4167" s="87"/>
      <c r="Q4167" s="87"/>
      <c r="R4167" s="87"/>
    </row>
    <row r="4168" spans="16:18" x14ac:dyDescent="0.25">
      <c r="P4168" s="87"/>
      <c r="Q4168" s="87"/>
      <c r="R4168" s="87"/>
    </row>
    <row r="4169" spans="16:18" x14ac:dyDescent="0.25">
      <c r="P4169" s="87"/>
      <c r="Q4169" s="87"/>
      <c r="R4169" s="87"/>
    </row>
    <row r="4170" spans="16:18" x14ac:dyDescent="0.25">
      <c r="P4170" s="87"/>
      <c r="Q4170" s="87"/>
      <c r="R4170" s="87"/>
    </row>
    <row r="4171" spans="16:18" x14ac:dyDescent="0.25">
      <c r="P4171" s="87"/>
      <c r="Q4171" s="87"/>
      <c r="R4171" s="87"/>
    </row>
    <row r="4172" spans="16:18" x14ac:dyDescent="0.25">
      <c r="P4172" s="87"/>
      <c r="Q4172" s="87"/>
      <c r="R4172" s="87"/>
    </row>
    <row r="4173" spans="16:18" x14ac:dyDescent="0.25">
      <c r="P4173" s="87"/>
      <c r="Q4173" s="87"/>
      <c r="R4173" s="87"/>
    </row>
    <row r="4174" spans="16:18" x14ac:dyDescent="0.25">
      <c r="P4174" s="87"/>
      <c r="Q4174" s="87"/>
      <c r="R4174" s="87"/>
    </row>
    <row r="4175" spans="16:18" x14ac:dyDescent="0.25">
      <c r="P4175" s="87"/>
      <c r="Q4175" s="87"/>
      <c r="R4175" s="87"/>
    </row>
    <row r="4176" spans="16:18" x14ac:dyDescent="0.25">
      <c r="P4176" s="87"/>
      <c r="Q4176" s="87"/>
      <c r="R4176" s="87"/>
    </row>
    <row r="4177" spans="16:18" x14ac:dyDescent="0.25">
      <c r="P4177" s="87"/>
      <c r="Q4177" s="87"/>
      <c r="R4177" s="87"/>
    </row>
    <row r="4178" spans="16:18" x14ac:dyDescent="0.25">
      <c r="P4178" s="87"/>
      <c r="Q4178" s="87"/>
      <c r="R4178" s="87"/>
    </row>
    <row r="4179" spans="16:18" x14ac:dyDescent="0.25">
      <c r="P4179" s="87"/>
      <c r="Q4179" s="87"/>
      <c r="R4179" s="87"/>
    </row>
    <row r="4180" spans="16:18" x14ac:dyDescent="0.25">
      <c r="P4180" s="87"/>
      <c r="Q4180" s="87"/>
      <c r="R4180" s="87"/>
    </row>
    <row r="4181" spans="16:18" x14ac:dyDescent="0.25">
      <c r="P4181" s="87"/>
      <c r="Q4181" s="87"/>
      <c r="R4181" s="87"/>
    </row>
    <row r="4182" spans="16:18" x14ac:dyDescent="0.25">
      <c r="P4182" s="87"/>
      <c r="Q4182" s="87"/>
      <c r="R4182" s="87"/>
    </row>
    <row r="4183" spans="16:18" x14ac:dyDescent="0.25">
      <c r="P4183" s="87"/>
      <c r="Q4183" s="87"/>
      <c r="R4183" s="87"/>
    </row>
    <row r="4184" spans="16:18" x14ac:dyDescent="0.25">
      <c r="P4184" s="87"/>
      <c r="Q4184" s="87"/>
      <c r="R4184" s="87"/>
    </row>
    <row r="4185" spans="16:18" x14ac:dyDescent="0.25">
      <c r="P4185" s="87"/>
      <c r="Q4185" s="87"/>
      <c r="R4185" s="87"/>
    </row>
    <row r="4186" spans="16:18" x14ac:dyDescent="0.25">
      <c r="P4186" s="87"/>
      <c r="Q4186" s="87"/>
      <c r="R4186" s="87"/>
    </row>
    <row r="4187" spans="16:18" x14ac:dyDescent="0.25">
      <c r="P4187" s="87"/>
      <c r="Q4187" s="87"/>
      <c r="R4187" s="87"/>
    </row>
    <row r="4188" spans="16:18" x14ac:dyDescent="0.25">
      <c r="P4188" s="87"/>
      <c r="Q4188" s="87"/>
      <c r="R4188" s="87"/>
    </row>
    <row r="4189" spans="16:18" x14ac:dyDescent="0.25">
      <c r="P4189" s="87"/>
      <c r="Q4189" s="87"/>
      <c r="R4189" s="87"/>
    </row>
    <row r="4190" spans="16:18" x14ac:dyDescent="0.25">
      <c r="P4190" s="87"/>
      <c r="Q4190" s="87"/>
      <c r="R4190" s="87"/>
    </row>
    <row r="4191" spans="16:18" x14ac:dyDescent="0.25">
      <c r="P4191" s="87"/>
      <c r="Q4191" s="87"/>
      <c r="R4191" s="87"/>
    </row>
    <row r="4192" spans="16:18" x14ac:dyDescent="0.25">
      <c r="P4192" s="87"/>
      <c r="Q4192" s="87"/>
      <c r="R4192" s="87"/>
    </row>
    <row r="4193" spans="16:18" x14ac:dyDescent="0.25">
      <c r="P4193" s="87"/>
      <c r="Q4193" s="87"/>
      <c r="R4193" s="87"/>
    </row>
    <row r="4194" spans="16:18" x14ac:dyDescent="0.25">
      <c r="P4194" s="87"/>
      <c r="Q4194" s="87"/>
      <c r="R4194" s="87"/>
    </row>
    <row r="4195" spans="16:18" x14ac:dyDescent="0.25">
      <c r="P4195" s="87"/>
      <c r="Q4195" s="87"/>
      <c r="R4195" s="87"/>
    </row>
    <row r="4196" spans="16:18" x14ac:dyDescent="0.25">
      <c r="P4196" s="87"/>
      <c r="Q4196" s="87"/>
      <c r="R4196" s="87"/>
    </row>
    <row r="4197" spans="16:18" x14ac:dyDescent="0.25">
      <c r="P4197" s="87"/>
      <c r="Q4197" s="87"/>
      <c r="R4197" s="87"/>
    </row>
    <row r="4198" spans="16:18" x14ac:dyDescent="0.25">
      <c r="P4198" s="87"/>
      <c r="Q4198" s="87"/>
      <c r="R4198" s="87"/>
    </row>
    <row r="4199" spans="16:18" x14ac:dyDescent="0.25">
      <c r="P4199" s="87"/>
      <c r="Q4199" s="87"/>
      <c r="R4199" s="87"/>
    </row>
    <row r="4200" spans="16:18" x14ac:dyDescent="0.25">
      <c r="P4200" s="87"/>
      <c r="Q4200" s="87"/>
      <c r="R4200" s="87"/>
    </row>
    <row r="4201" spans="16:18" x14ac:dyDescent="0.25">
      <c r="P4201" s="87"/>
      <c r="Q4201" s="87"/>
      <c r="R4201" s="87"/>
    </row>
    <row r="4202" spans="16:18" x14ac:dyDescent="0.25">
      <c r="P4202" s="87"/>
      <c r="Q4202" s="87"/>
      <c r="R4202" s="87"/>
    </row>
    <row r="4203" spans="16:18" x14ac:dyDescent="0.25">
      <c r="P4203" s="87"/>
      <c r="Q4203" s="87"/>
      <c r="R4203" s="87"/>
    </row>
    <row r="4204" spans="16:18" x14ac:dyDescent="0.25">
      <c r="P4204" s="87"/>
      <c r="Q4204" s="87"/>
      <c r="R4204" s="87"/>
    </row>
    <row r="4205" spans="16:18" x14ac:dyDescent="0.25">
      <c r="P4205" s="87"/>
      <c r="Q4205" s="87"/>
      <c r="R4205" s="87"/>
    </row>
    <row r="4206" spans="16:18" x14ac:dyDescent="0.25">
      <c r="P4206" s="87"/>
      <c r="Q4206" s="87"/>
      <c r="R4206" s="87"/>
    </row>
    <row r="4207" spans="16:18" x14ac:dyDescent="0.25">
      <c r="P4207" s="87"/>
      <c r="Q4207" s="87"/>
      <c r="R4207" s="87"/>
    </row>
    <row r="4208" spans="16:18" x14ac:dyDescent="0.25">
      <c r="P4208" s="87"/>
      <c r="Q4208" s="87"/>
      <c r="R4208" s="87"/>
    </row>
    <row r="4209" spans="16:18" x14ac:dyDescent="0.25">
      <c r="P4209" s="87"/>
      <c r="Q4209" s="87"/>
      <c r="R4209" s="87"/>
    </row>
    <row r="4210" spans="16:18" x14ac:dyDescent="0.25">
      <c r="P4210" s="87"/>
      <c r="Q4210" s="87"/>
      <c r="R4210" s="87"/>
    </row>
    <row r="4211" spans="16:18" x14ac:dyDescent="0.25">
      <c r="P4211" s="87"/>
      <c r="Q4211" s="87"/>
      <c r="R4211" s="87"/>
    </row>
    <row r="4212" spans="16:18" x14ac:dyDescent="0.25">
      <c r="P4212" s="87"/>
      <c r="Q4212" s="87"/>
      <c r="R4212" s="87"/>
    </row>
    <row r="4213" spans="16:18" x14ac:dyDescent="0.25">
      <c r="P4213" s="87"/>
      <c r="Q4213" s="87"/>
      <c r="R4213" s="87"/>
    </row>
    <row r="4214" spans="16:18" x14ac:dyDescent="0.25">
      <c r="P4214" s="87"/>
      <c r="Q4214" s="87"/>
      <c r="R4214" s="87"/>
    </row>
    <row r="4215" spans="16:18" x14ac:dyDescent="0.25">
      <c r="P4215" s="87"/>
      <c r="Q4215" s="87"/>
      <c r="R4215" s="87"/>
    </row>
    <row r="4216" spans="16:18" x14ac:dyDescent="0.25">
      <c r="P4216" s="87"/>
      <c r="Q4216" s="87"/>
      <c r="R4216" s="87"/>
    </row>
    <row r="4217" spans="16:18" x14ac:dyDescent="0.25">
      <c r="P4217" s="87"/>
      <c r="Q4217" s="87"/>
      <c r="R4217" s="87"/>
    </row>
    <row r="4218" spans="16:18" x14ac:dyDescent="0.25">
      <c r="P4218" s="87"/>
      <c r="Q4218" s="87"/>
      <c r="R4218" s="87"/>
    </row>
    <row r="4219" spans="16:18" x14ac:dyDescent="0.25">
      <c r="P4219" s="87"/>
      <c r="Q4219" s="87"/>
      <c r="R4219" s="87"/>
    </row>
    <row r="4220" spans="16:18" x14ac:dyDescent="0.25">
      <c r="P4220" s="87"/>
      <c r="Q4220" s="87"/>
      <c r="R4220" s="87"/>
    </row>
    <row r="4221" spans="16:18" x14ac:dyDescent="0.25">
      <c r="P4221" s="87"/>
      <c r="Q4221" s="87"/>
      <c r="R4221" s="87"/>
    </row>
    <row r="4222" spans="16:18" x14ac:dyDescent="0.25">
      <c r="P4222" s="87"/>
      <c r="Q4222" s="87"/>
      <c r="R4222" s="87"/>
    </row>
    <row r="4223" spans="16:18" x14ac:dyDescent="0.25">
      <c r="P4223" s="87"/>
      <c r="Q4223" s="87"/>
      <c r="R4223" s="87"/>
    </row>
    <row r="4224" spans="16:18" x14ac:dyDescent="0.25">
      <c r="P4224" s="87"/>
      <c r="Q4224" s="87"/>
      <c r="R4224" s="87"/>
    </row>
    <row r="4225" spans="16:18" x14ac:dyDescent="0.25">
      <c r="P4225" s="87"/>
      <c r="Q4225" s="87"/>
      <c r="R4225" s="87"/>
    </row>
    <row r="4226" spans="16:18" x14ac:dyDescent="0.25">
      <c r="P4226" s="87"/>
      <c r="Q4226" s="87"/>
      <c r="R4226" s="87"/>
    </row>
    <row r="4227" spans="16:18" x14ac:dyDescent="0.25">
      <c r="P4227" s="87"/>
      <c r="Q4227" s="87"/>
      <c r="R4227" s="87"/>
    </row>
    <row r="4228" spans="16:18" x14ac:dyDescent="0.25">
      <c r="P4228" s="87"/>
      <c r="Q4228" s="87"/>
      <c r="R4228" s="87"/>
    </row>
    <row r="4229" spans="16:18" x14ac:dyDescent="0.25">
      <c r="P4229" s="87"/>
      <c r="Q4229" s="87"/>
      <c r="R4229" s="87"/>
    </row>
    <row r="4230" spans="16:18" x14ac:dyDescent="0.25">
      <c r="P4230" s="87"/>
      <c r="Q4230" s="87"/>
      <c r="R4230" s="87"/>
    </row>
    <row r="4231" spans="16:18" x14ac:dyDescent="0.25">
      <c r="P4231" s="87"/>
      <c r="Q4231" s="87"/>
      <c r="R4231" s="87"/>
    </row>
    <row r="4232" spans="16:18" x14ac:dyDescent="0.25">
      <c r="P4232" s="87"/>
      <c r="Q4232" s="87"/>
      <c r="R4232" s="87"/>
    </row>
    <row r="4233" spans="16:18" x14ac:dyDescent="0.25">
      <c r="P4233" s="87"/>
      <c r="Q4233" s="87"/>
      <c r="R4233" s="87"/>
    </row>
    <row r="4234" spans="16:18" x14ac:dyDescent="0.25">
      <c r="P4234" s="87"/>
      <c r="Q4234" s="87"/>
      <c r="R4234" s="87"/>
    </row>
    <row r="4235" spans="16:18" x14ac:dyDescent="0.25">
      <c r="P4235" s="87"/>
      <c r="Q4235" s="87"/>
      <c r="R4235" s="87"/>
    </row>
    <row r="4236" spans="16:18" x14ac:dyDescent="0.25">
      <c r="P4236" s="87"/>
      <c r="Q4236" s="87"/>
      <c r="R4236" s="87"/>
    </row>
    <row r="4237" spans="16:18" x14ac:dyDescent="0.25">
      <c r="P4237" s="87"/>
      <c r="Q4237" s="87"/>
      <c r="R4237" s="87"/>
    </row>
    <row r="4238" spans="16:18" x14ac:dyDescent="0.25">
      <c r="P4238" s="87"/>
      <c r="Q4238" s="87"/>
      <c r="R4238" s="87"/>
    </row>
    <row r="4239" spans="16:18" x14ac:dyDescent="0.25">
      <c r="P4239" s="87"/>
      <c r="Q4239" s="87"/>
      <c r="R4239" s="87"/>
    </row>
    <row r="4240" spans="16:18" x14ac:dyDescent="0.25">
      <c r="P4240" s="87"/>
      <c r="Q4240" s="87"/>
      <c r="R4240" s="87"/>
    </row>
    <row r="4241" spans="16:18" x14ac:dyDescent="0.25">
      <c r="P4241" s="87"/>
      <c r="Q4241" s="87"/>
      <c r="R4241" s="87"/>
    </row>
    <row r="4242" spans="16:18" x14ac:dyDescent="0.25">
      <c r="P4242" s="87"/>
      <c r="Q4242" s="87"/>
      <c r="R4242" s="87"/>
    </row>
    <row r="4243" spans="16:18" x14ac:dyDescent="0.25">
      <c r="P4243" s="87"/>
      <c r="Q4243" s="87"/>
      <c r="R4243" s="87"/>
    </row>
    <row r="4244" spans="16:18" x14ac:dyDescent="0.25">
      <c r="P4244" s="87"/>
      <c r="Q4244" s="87"/>
      <c r="R4244" s="87"/>
    </row>
    <row r="4245" spans="16:18" x14ac:dyDescent="0.25">
      <c r="P4245" s="87"/>
      <c r="Q4245" s="87"/>
      <c r="R4245" s="87"/>
    </row>
    <row r="4246" spans="16:18" x14ac:dyDescent="0.25">
      <c r="P4246" s="87"/>
      <c r="Q4246" s="87"/>
      <c r="R4246" s="87"/>
    </row>
    <row r="4247" spans="16:18" x14ac:dyDescent="0.25">
      <c r="P4247" s="87"/>
      <c r="Q4247" s="87"/>
      <c r="R4247" s="87"/>
    </row>
    <row r="4248" spans="16:18" x14ac:dyDescent="0.25">
      <c r="P4248" s="87"/>
      <c r="Q4248" s="87"/>
      <c r="R4248" s="87"/>
    </row>
    <row r="4249" spans="16:18" x14ac:dyDescent="0.25">
      <c r="P4249" s="87"/>
      <c r="Q4249" s="87"/>
      <c r="R4249" s="87"/>
    </row>
    <row r="4250" spans="16:18" x14ac:dyDescent="0.25">
      <c r="P4250" s="87"/>
      <c r="Q4250" s="87"/>
      <c r="R4250" s="87"/>
    </row>
    <row r="4251" spans="16:18" x14ac:dyDescent="0.25">
      <c r="P4251" s="87"/>
      <c r="Q4251" s="87"/>
      <c r="R4251" s="87"/>
    </row>
    <row r="4252" spans="16:18" x14ac:dyDescent="0.25">
      <c r="P4252" s="87"/>
      <c r="Q4252" s="87"/>
      <c r="R4252" s="87"/>
    </row>
    <row r="4253" spans="16:18" x14ac:dyDescent="0.25">
      <c r="P4253" s="87"/>
      <c r="Q4253" s="87"/>
      <c r="R4253" s="87"/>
    </row>
    <row r="4254" spans="16:18" x14ac:dyDescent="0.25">
      <c r="P4254" s="87"/>
      <c r="Q4254" s="87"/>
      <c r="R4254" s="87"/>
    </row>
    <row r="4255" spans="16:18" x14ac:dyDescent="0.25">
      <c r="P4255" s="87"/>
      <c r="Q4255" s="87"/>
      <c r="R4255" s="87"/>
    </row>
    <row r="4256" spans="16:18" x14ac:dyDescent="0.25">
      <c r="P4256" s="87"/>
      <c r="Q4256" s="87"/>
      <c r="R4256" s="87"/>
    </row>
    <row r="4257" spans="16:18" x14ac:dyDescent="0.25">
      <c r="P4257" s="87"/>
      <c r="Q4257" s="87"/>
      <c r="R4257" s="87"/>
    </row>
    <row r="4258" spans="16:18" x14ac:dyDescent="0.25">
      <c r="P4258" s="87"/>
      <c r="Q4258" s="87"/>
      <c r="R4258" s="87"/>
    </row>
    <row r="4259" spans="16:18" x14ac:dyDescent="0.25">
      <c r="P4259" s="87"/>
      <c r="Q4259" s="87"/>
      <c r="R4259" s="87"/>
    </row>
    <row r="4260" spans="16:18" x14ac:dyDescent="0.25">
      <c r="P4260" s="87"/>
      <c r="Q4260" s="87"/>
      <c r="R4260" s="87"/>
    </row>
    <row r="4261" spans="16:18" x14ac:dyDescent="0.25">
      <c r="P4261" s="87"/>
      <c r="Q4261" s="87"/>
      <c r="R4261" s="87"/>
    </row>
    <row r="4262" spans="16:18" x14ac:dyDescent="0.25">
      <c r="P4262" s="87"/>
      <c r="Q4262" s="87"/>
      <c r="R4262" s="87"/>
    </row>
    <row r="4263" spans="16:18" x14ac:dyDescent="0.25">
      <c r="P4263" s="87"/>
      <c r="Q4263" s="87"/>
      <c r="R4263" s="87"/>
    </row>
    <row r="4264" spans="16:18" x14ac:dyDescent="0.25">
      <c r="P4264" s="87"/>
      <c r="Q4264" s="87"/>
      <c r="R4264" s="87"/>
    </row>
    <row r="4265" spans="16:18" x14ac:dyDescent="0.25">
      <c r="P4265" s="87"/>
      <c r="Q4265" s="87"/>
      <c r="R4265" s="87"/>
    </row>
    <row r="4266" spans="16:18" x14ac:dyDescent="0.25">
      <c r="P4266" s="87"/>
      <c r="Q4266" s="87"/>
      <c r="R4266" s="87"/>
    </row>
    <row r="4267" spans="16:18" x14ac:dyDescent="0.25">
      <c r="P4267" s="87"/>
      <c r="Q4267" s="87"/>
      <c r="R4267" s="87"/>
    </row>
    <row r="4268" spans="16:18" x14ac:dyDescent="0.25">
      <c r="P4268" s="87"/>
      <c r="Q4268" s="87"/>
      <c r="R4268" s="87"/>
    </row>
    <row r="4269" spans="16:18" x14ac:dyDescent="0.25">
      <c r="P4269" s="87"/>
      <c r="Q4269" s="87"/>
      <c r="R4269" s="87"/>
    </row>
    <row r="4270" spans="16:18" x14ac:dyDescent="0.25">
      <c r="P4270" s="87"/>
      <c r="Q4270" s="87"/>
      <c r="R4270" s="87"/>
    </row>
    <row r="4271" spans="16:18" x14ac:dyDescent="0.25">
      <c r="P4271" s="87"/>
      <c r="Q4271" s="87"/>
      <c r="R4271" s="87"/>
    </row>
    <row r="4272" spans="16:18" x14ac:dyDescent="0.25">
      <c r="P4272" s="87"/>
      <c r="Q4272" s="87"/>
      <c r="R4272" s="87"/>
    </row>
    <row r="4273" spans="16:18" x14ac:dyDescent="0.25">
      <c r="P4273" s="87"/>
      <c r="Q4273" s="87"/>
      <c r="R4273" s="87"/>
    </row>
    <row r="4274" spans="16:18" x14ac:dyDescent="0.25">
      <c r="P4274" s="87"/>
      <c r="Q4274" s="87"/>
      <c r="R4274" s="87"/>
    </row>
    <row r="4275" spans="16:18" x14ac:dyDescent="0.25">
      <c r="P4275" s="87"/>
      <c r="Q4275" s="87"/>
      <c r="R4275" s="87"/>
    </row>
    <row r="4276" spans="16:18" x14ac:dyDescent="0.25">
      <c r="P4276" s="87"/>
      <c r="Q4276" s="87"/>
      <c r="R4276" s="87"/>
    </row>
    <row r="4277" spans="16:18" x14ac:dyDescent="0.25">
      <c r="P4277" s="87"/>
      <c r="Q4277" s="87"/>
      <c r="R4277" s="87"/>
    </row>
    <row r="4278" spans="16:18" x14ac:dyDescent="0.25">
      <c r="P4278" s="87"/>
      <c r="Q4278" s="87"/>
      <c r="R4278" s="87"/>
    </row>
    <row r="4279" spans="16:18" x14ac:dyDescent="0.25">
      <c r="P4279" s="87"/>
      <c r="Q4279" s="87"/>
      <c r="R4279" s="87"/>
    </row>
    <row r="4280" spans="16:18" x14ac:dyDescent="0.25">
      <c r="P4280" s="87"/>
      <c r="Q4280" s="87"/>
      <c r="R4280" s="87"/>
    </row>
    <row r="4281" spans="16:18" x14ac:dyDescent="0.25">
      <c r="P4281" s="87"/>
      <c r="Q4281" s="87"/>
      <c r="R4281" s="87"/>
    </row>
    <row r="4282" spans="16:18" x14ac:dyDescent="0.25">
      <c r="P4282" s="87"/>
      <c r="Q4282" s="87"/>
      <c r="R4282" s="87"/>
    </row>
    <row r="4283" spans="16:18" x14ac:dyDescent="0.25">
      <c r="P4283" s="87"/>
      <c r="Q4283" s="87"/>
      <c r="R4283" s="87"/>
    </row>
    <row r="4284" spans="16:18" x14ac:dyDescent="0.25">
      <c r="P4284" s="87"/>
      <c r="Q4284" s="87"/>
      <c r="R4284" s="87"/>
    </row>
    <row r="4285" spans="16:18" x14ac:dyDescent="0.25">
      <c r="P4285" s="87"/>
      <c r="Q4285" s="87"/>
      <c r="R4285" s="87"/>
    </row>
    <row r="4286" spans="16:18" x14ac:dyDescent="0.25">
      <c r="P4286" s="87"/>
      <c r="Q4286" s="87"/>
      <c r="R4286" s="87"/>
    </row>
    <row r="4287" spans="16:18" x14ac:dyDescent="0.25">
      <c r="P4287" s="87"/>
      <c r="Q4287" s="87"/>
      <c r="R4287" s="87"/>
    </row>
    <row r="4288" spans="16:18" x14ac:dyDescent="0.25">
      <c r="P4288" s="87"/>
      <c r="Q4288" s="87"/>
      <c r="R4288" s="87"/>
    </row>
    <row r="4289" spans="16:18" x14ac:dyDescent="0.25">
      <c r="P4289" s="87"/>
      <c r="Q4289" s="87"/>
      <c r="R4289" s="87"/>
    </row>
    <row r="4290" spans="16:18" x14ac:dyDescent="0.25">
      <c r="P4290" s="87"/>
      <c r="Q4290" s="87"/>
      <c r="R4290" s="87"/>
    </row>
    <row r="4291" spans="16:18" x14ac:dyDescent="0.25">
      <c r="P4291" s="87"/>
      <c r="Q4291" s="87"/>
      <c r="R4291" s="87"/>
    </row>
    <row r="4292" spans="16:18" x14ac:dyDescent="0.25">
      <c r="P4292" s="87"/>
      <c r="Q4292" s="87"/>
      <c r="R4292" s="87"/>
    </row>
    <row r="4293" spans="16:18" x14ac:dyDescent="0.25">
      <c r="P4293" s="87"/>
      <c r="Q4293" s="87"/>
      <c r="R4293" s="87"/>
    </row>
    <row r="4294" spans="16:18" x14ac:dyDescent="0.25">
      <c r="P4294" s="87"/>
      <c r="Q4294" s="87"/>
      <c r="R4294" s="87"/>
    </row>
    <row r="4295" spans="16:18" x14ac:dyDescent="0.25">
      <c r="P4295" s="87"/>
      <c r="Q4295" s="87"/>
      <c r="R4295" s="87"/>
    </row>
    <row r="4296" spans="16:18" x14ac:dyDescent="0.25">
      <c r="P4296" s="87"/>
      <c r="Q4296" s="87"/>
      <c r="R4296" s="87"/>
    </row>
    <row r="4297" spans="16:18" x14ac:dyDescent="0.25">
      <c r="P4297" s="87"/>
      <c r="Q4297" s="87"/>
      <c r="R4297" s="87"/>
    </row>
    <row r="4298" spans="16:18" x14ac:dyDescent="0.25">
      <c r="P4298" s="87"/>
      <c r="Q4298" s="87"/>
      <c r="R4298" s="87"/>
    </row>
    <row r="4299" spans="16:18" x14ac:dyDescent="0.25">
      <c r="P4299" s="87"/>
      <c r="Q4299" s="87"/>
      <c r="R4299" s="87"/>
    </row>
    <row r="4300" spans="16:18" x14ac:dyDescent="0.25">
      <c r="P4300" s="87"/>
      <c r="Q4300" s="87"/>
      <c r="R4300" s="87"/>
    </row>
    <row r="4301" spans="16:18" x14ac:dyDescent="0.25">
      <c r="P4301" s="87"/>
      <c r="Q4301" s="87"/>
      <c r="R4301" s="87"/>
    </row>
    <row r="4302" spans="16:18" x14ac:dyDescent="0.25">
      <c r="P4302" s="87"/>
      <c r="Q4302" s="87"/>
      <c r="R4302" s="87"/>
    </row>
    <row r="4303" spans="16:18" x14ac:dyDescent="0.25">
      <c r="P4303" s="87"/>
      <c r="Q4303" s="87"/>
      <c r="R4303" s="87"/>
    </row>
    <row r="4304" spans="16:18" x14ac:dyDescent="0.25">
      <c r="P4304" s="87"/>
      <c r="Q4304" s="87"/>
      <c r="R4304" s="87"/>
    </row>
    <row r="4305" spans="16:18" x14ac:dyDescent="0.25">
      <c r="P4305" s="87"/>
      <c r="Q4305" s="87"/>
      <c r="R4305" s="87"/>
    </row>
    <row r="4306" spans="16:18" x14ac:dyDescent="0.25">
      <c r="P4306" s="87"/>
      <c r="Q4306" s="87"/>
      <c r="R4306" s="87"/>
    </row>
    <row r="4307" spans="16:18" x14ac:dyDescent="0.25">
      <c r="P4307" s="87"/>
      <c r="Q4307" s="87"/>
      <c r="R4307" s="87"/>
    </row>
    <row r="4308" spans="16:18" x14ac:dyDescent="0.25">
      <c r="P4308" s="87"/>
      <c r="Q4308" s="87"/>
      <c r="R4308" s="87"/>
    </row>
    <row r="4309" spans="16:18" x14ac:dyDescent="0.25">
      <c r="P4309" s="87"/>
      <c r="Q4309" s="87"/>
      <c r="R4309" s="87"/>
    </row>
    <row r="4310" spans="16:18" x14ac:dyDescent="0.25">
      <c r="P4310" s="87"/>
      <c r="Q4310" s="87"/>
      <c r="R4310" s="87"/>
    </row>
    <row r="4311" spans="16:18" x14ac:dyDescent="0.25">
      <c r="P4311" s="87"/>
      <c r="Q4311" s="87"/>
      <c r="R4311" s="87"/>
    </row>
    <row r="4312" spans="16:18" x14ac:dyDescent="0.25">
      <c r="P4312" s="87"/>
      <c r="Q4312" s="87"/>
      <c r="R4312" s="87"/>
    </row>
    <row r="4313" spans="16:18" x14ac:dyDescent="0.25">
      <c r="P4313" s="87"/>
      <c r="Q4313" s="87"/>
      <c r="R4313" s="87"/>
    </row>
    <row r="4314" spans="16:18" x14ac:dyDescent="0.25">
      <c r="P4314" s="87"/>
      <c r="Q4314" s="87"/>
      <c r="R4314" s="87"/>
    </row>
    <row r="4315" spans="16:18" x14ac:dyDescent="0.25">
      <c r="P4315" s="87"/>
      <c r="Q4315" s="87"/>
      <c r="R4315" s="87"/>
    </row>
    <row r="4316" spans="16:18" x14ac:dyDescent="0.25">
      <c r="P4316" s="87"/>
      <c r="Q4316" s="87"/>
      <c r="R4316" s="87"/>
    </row>
    <row r="4317" spans="16:18" x14ac:dyDescent="0.25">
      <c r="P4317" s="87"/>
      <c r="Q4317" s="87"/>
      <c r="R4317" s="87"/>
    </row>
    <row r="4318" spans="16:18" x14ac:dyDescent="0.25">
      <c r="P4318" s="87"/>
      <c r="Q4318" s="87"/>
      <c r="R4318" s="87"/>
    </row>
    <row r="4319" spans="16:18" x14ac:dyDescent="0.25">
      <c r="P4319" s="87"/>
      <c r="Q4319" s="87"/>
      <c r="R4319" s="87"/>
    </row>
    <row r="4320" spans="16:18" x14ac:dyDescent="0.25">
      <c r="P4320" s="87"/>
      <c r="Q4320" s="87"/>
      <c r="R4320" s="87"/>
    </row>
    <row r="4321" spans="16:18" x14ac:dyDescent="0.25">
      <c r="P4321" s="87"/>
      <c r="Q4321" s="87"/>
      <c r="R4321" s="87"/>
    </row>
    <row r="4322" spans="16:18" x14ac:dyDescent="0.25">
      <c r="P4322" s="87"/>
      <c r="Q4322" s="87"/>
      <c r="R4322" s="87"/>
    </row>
    <row r="4323" spans="16:18" x14ac:dyDescent="0.25">
      <c r="P4323" s="87"/>
      <c r="Q4323" s="87"/>
      <c r="R4323" s="87"/>
    </row>
    <row r="4324" spans="16:18" x14ac:dyDescent="0.25">
      <c r="P4324" s="87"/>
      <c r="Q4324" s="87"/>
      <c r="R4324" s="87"/>
    </row>
    <row r="4325" spans="16:18" x14ac:dyDescent="0.25">
      <c r="P4325" s="87"/>
      <c r="Q4325" s="87"/>
      <c r="R4325" s="87"/>
    </row>
    <row r="4326" spans="16:18" x14ac:dyDescent="0.25">
      <c r="P4326" s="87"/>
      <c r="Q4326" s="87"/>
      <c r="R4326" s="87"/>
    </row>
    <row r="4327" spans="16:18" x14ac:dyDescent="0.25">
      <c r="P4327" s="87"/>
      <c r="Q4327" s="87"/>
      <c r="R4327" s="87"/>
    </row>
    <row r="4328" spans="16:18" x14ac:dyDescent="0.25">
      <c r="P4328" s="87"/>
      <c r="Q4328" s="87"/>
      <c r="R4328" s="87"/>
    </row>
    <row r="4329" spans="16:18" x14ac:dyDescent="0.25">
      <c r="P4329" s="87"/>
      <c r="Q4329" s="87"/>
      <c r="R4329" s="87"/>
    </row>
    <row r="4330" spans="16:18" x14ac:dyDescent="0.25">
      <c r="P4330" s="87"/>
      <c r="Q4330" s="87"/>
      <c r="R4330" s="87"/>
    </row>
    <row r="4331" spans="16:18" x14ac:dyDescent="0.25">
      <c r="P4331" s="87"/>
      <c r="Q4331" s="87"/>
      <c r="R4331" s="87"/>
    </row>
    <row r="4332" spans="16:18" x14ac:dyDescent="0.25">
      <c r="P4332" s="87"/>
      <c r="Q4332" s="87"/>
      <c r="R4332" s="87"/>
    </row>
    <row r="4333" spans="16:18" x14ac:dyDescent="0.25">
      <c r="P4333" s="87"/>
      <c r="Q4333" s="87"/>
      <c r="R4333" s="87"/>
    </row>
    <row r="4334" spans="16:18" x14ac:dyDescent="0.25">
      <c r="P4334" s="87"/>
      <c r="Q4334" s="87"/>
      <c r="R4334" s="87"/>
    </row>
    <row r="4335" spans="16:18" x14ac:dyDescent="0.25">
      <c r="P4335" s="87"/>
      <c r="Q4335" s="87"/>
      <c r="R4335" s="87"/>
    </row>
    <row r="4336" spans="16:18" x14ac:dyDescent="0.25">
      <c r="P4336" s="87"/>
      <c r="Q4336" s="87"/>
      <c r="R4336" s="87"/>
    </row>
    <row r="4337" spans="16:18" x14ac:dyDescent="0.25">
      <c r="P4337" s="87"/>
      <c r="Q4337" s="87"/>
      <c r="R4337" s="87"/>
    </row>
    <row r="4338" spans="16:18" x14ac:dyDescent="0.25">
      <c r="P4338" s="87"/>
      <c r="Q4338" s="87"/>
      <c r="R4338" s="87"/>
    </row>
    <row r="4339" spans="16:18" x14ac:dyDescent="0.25">
      <c r="P4339" s="87"/>
      <c r="Q4339" s="87"/>
      <c r="R4339" s="87"/>
    </row>
    <row r="4340" spans="16:18" x14ac:dyDescent="0.25">
      <c r="P4340" s="87"/>
      <c r="Q4340" s="87"/>
      <c r="R4340" s="87"/>
    </row>
    <row r="4341" spans="16:18" x14ac:dyDescent="0.25">
      <c r="P4341" s="87"/>
      <c r="Q4341" s="87"/>
      <c r="R4341" s="87"/>
    </row>
    <row r="4342" spans="16:18" x14ac:dyDescent="0.25">
      <c r="P4342" s="87"/>
      <c r="Q4342" s="87"/>
      <c r="R4342" s="87"/>
    </row>
    <row r="4343" spans="16:18" x14ac:dyDescent="0.25">
      <c r="P4343" s="87"/>
      <c r="Q4343" s="87"/>
      <c r="R4343" s="87"/>
    </row>
    <row r="4344" spans="16:18" x14ac:dyDescent="0.25">
      <c r="P4344" s="87"/>
      <c r="Q4344" s="87"/>
      <c r="R4344" s="87"/>
    </row>
    <row r="4345" spans="16:18" x14ac:dyDescent="0.25">
      <c r="P4345" s="87"/>
      <c r="Q4345" s="87"/>
      <c r="R4345" s="87"/>
    </row>
    <row r="4346" spans="16:18" x14ac:dyDescent="0.25">
      <c r="P4346" s="87"/>
      <c r="Q4346" s="87"/>
      <c r="R4346" s="87"/>
    </row>
    <row r="4347" spans="16:18" x14ac:dyDescent="0.25">
      <c r="P4347" s="87"/>
      <c r="Q4347" s="87"/>
      <c r="R4347" s="87"/>
    </row>
    <row r="4348" spans="16:18" x14ac:dyDescent="0.25">
      <c r="P4348" s="87"/>
      <c r="Q4348" s="87"/>
      <c r="R4348" s="87"/>
    </row>
    <row r="4349" spans="16:18" x14ac:dyDescent="0.25">
      <c r="P4349" s="87"/>
      <c r="Q4349" s="87"/>
      <c r="R4349" s="87"/>
    </row>
    <row r="4350" spans="16:18" x14ac:dyDescent="0.25">
      <c r="P4350" s="87"/>
      <c r="Q4350" s="87"/>
      <c r="R4350" s="87"/>
    </row>
    <row r="4351" spans="16:18" x14ac:dyDescent="0.25">
      <c r="P4351" s="87"/>
      <c r="Q4351" s="87"/>
      <c r="R4351" s="87"/>
    </row>
    <row r="4352" spans="16:18" x14ac:dyDescent="0.25">
      <c r="P4352" s="87"/>
      <c r="Q4352" s="87"/>
      <c r="R4352" s="87"/>
    </row>
    <row r="4353" spans="16:18" x14ac:dyDescent="0.25">
      <c r="P4353" s="87"/>
      <c r="Q4353" s="87"/>
      <c r="R4353" s="87"/>
    </row>
    <row r="4354" spans="16:18" x14ac:dyDescent="0.25">
      <c r="P4354" s="87"/>
      <c r="Q4354" s="87"/>
      <c r="R4354" s="87"/>
    </row>
    <row r="4355" spans="16:18" x14ac:dyDescent="0.25">
      <c r="P4355" s="87"/>
      <c r="Q4355" s="87"/>
      <c r="R4355" s="87"/>
    </row>
    <row r="4356" spans="16:18" x14ac:dyDescent="0.25">
      <c r="P4356" s="87"/>
      <c r="Q4356" s="87"/>
      <c r="R4356" s="87"/>
    </row>
    <row r="4357" spans="16:18" x14ac:dyDescent="0.25">
      <c r="P4357" s="87"/>
      <c r="Q4357" s="87"/>
      <c r="R4357" s="87"/>
    </row>
    <row r="4358" spans="16:18" x14ac:dyDescent="0.25">
      <c r="P4358" s="87"/>
      <c r="Q4358" s="87"/>
      <c r="R4358" s="87"/>
    </row>
    <row r="4359" spans="16:18" x14ac:dyDescent="0.25">
      <c r="P4359" s="87"/>
      <c r="Q4359" s="87"/>
      <c r="R4359" s="87"/>
    </row>
    <row r="4360" spans="16:18" x14ac:dyDescent="0.25">
      <c r="P4360" s="87"/>
      <c r="Q4360" s="87"/>
      <c r="R4360" s="87"/>
    </row>
    <row r="4361" spans="16:18" x14ac:dyDescent="0.25">
      <c r="P4361" s="87"/>
      <c r="Q4361" s="87"/>
      <c r="R4361" s="87"/>
    </row>
    <row r="4362" spans="16:18" x14ac:dyDescent="0.25">
      <c r="P4362" s="87"/>
      <c r="Q4362" s="87"/>
      <c r="R4362" s="87"/>
    </row>
    <row r="4363" spans="16:18" x14ac:dyDescent="0.25">
      <c r="P4363" s="87"/>
      <c r="Q4363" s="87"/>
      <c r="R4363" s="87"/>
    </row>
    <row r="4364" spans="16:18" x14ac:dyDescent="0.25">
      <c r="P4364" s="87"/>
      <c r="Q4364" s="87"/>
      <c r="R4364" s="87"/>
    </row>
    <row r="4365" spans="16:18" x14ac:dyDescent="0.25">
      <c r="P4365" s="87"/>
      <c r="Q4365" s="87"/>
      <c r="R4365" s="87"/>
    </row>
    <row r="4366" spans="16:18" x14ac:dyDescent="0.25">
      <c r="P4366" s="87"/>
      <c r="Q4366" s="87"/>
      <c r="R4366" s="87"/>
    </row>
    <row r="4367" spans="16:18" x14ac:dyDescent="0.25">
      <c r="P4367" s="87"/>
      <c r="Q4367" s="87"/>
      <c r="R4367" s="87"/>
    </row>
    <row r="4368" spans="16:18" x14ac:dyDescent="0.25">
      <c r="P4368" s="87"/>
      <c r="Q4368" s="87"/>
      <c r="R4368" s="87"/>
    </row>
    <row r="4369" spans="16:18" x14ac:dyDescent="0.25">
      <c r="P4369" s="87"/>
      <c r="Q4369" s="87"/>
      <c r="R4369" s="87"/>
    </row>
    <row r="4370" spans="16:18" x14ac:dyDescent="0.25">
      <c r="P4370" s="87"/>
      <c r="Q4370" s="87"/>
      <c r="R4370" s="87"/>
    </row>
    <row r="4371" spans="16:18" x14ac:dyDescent="0.25">
      <c r="P4371" s="87"/>
      <c r="Q4371" s="87"/>
      <c r="R4371" s="87"/>
    </row>
    <row r="4372" spans="16:18" x14ac:dyDescent="0.25">
      <c r="P4372" s="87"/>
      <c r="Q4372" s="87"/>
      <c r="R4372" s="87"/>
    </row>
    <row r="4373" spans="16:18" x14ac:dyDescent="0.25">
      <c r="P4373" s="87"/>
      <c r="Q4373" s="87"/>
      <c r="R4373" s="87"/>
    </row>
    <row r="4374" spans="16:18" x14ac:dyDescent="0.25">
      <c r="P4374" s="87"/>
      <c r="Q4374" s="87"/>
      <c r="R4374" s="87"/>
    </row>
    <row r="4375" spans="16:18" x14ac:dyDescent="0.25">
      <c r="P4375" s="87"/>
      <c r="Q4375" s="87"/>
      <c r="R4375" s="87"/>
    </row>
    <row r="4376" spans="16:18" x14ac:dyDescent="0.25">
      <c r="P4376" s="87"/>
      <c r="Q4376" s="87"/>
      <c r="R4376" s="87"/>
    </row>
    <row r="4377" spans="16:18" x14ac:dyDescent="0.25">
      <c r="P4377" s="87"/>
      <c r="Q4377" s="87"/>
      <c r="R4377" s="87"/>
    </row>
    <row r="4378" spans="16:18" x14ac:dyDescent="0.25">
      <c r="P4378" s="87"/>
      <c r="Q4378" s="87"/>
      <c r="R4378" s="87"/>
    </row>
    <row r="4379" spans="16:18" x14ac:dyDescent="0.25">
      <c r="P4379" s="87"/>
      <c r="Q4379" s="87"/>
      <c r="R4379" s="87"/>
    </row>
    <row r="4380" spans="16:18" x14ac:dyDescent="0.25">
      <c r="P4380" s="87"/>
      <c r="Q4380" s="87"/>
      <c r="R4380" s="87"/>
    </row>
    <row r="4381" spans="16:18" x14ac:dyDescent="0.25">
      <c r="P4381" s="87"/>
      <c r="Q4381" s="87"/>
      <c r="R4381" s="87"/>
    </row>
    <row r="4382" spans="16:18" x14ac:dyDescent="0.25">
      <c r="P4382" s="87"/>
      <c r="Q4382" s="87"/>
      <c r="R4382" s="87"/>
    </row>
    <row r="4383" spans="16:18" x14ac:dyDescent="0.25">
      <c r="P4383" s="87"/>
      <c r="Q4383" s="87"/>
      <c r="R4383" s="87"/>
    </row>
    <row r="4384" spans="16:18" x14ac:dyDescent="0.25">
      <c r="P4384" s="87"/>
      <c r="Q4384" s="87"/>
      <c r="R4384" s="87"/>
    </row>
    <row r="4385" spans="16:18" x14ac:dyDescent="0.25">
      <c r="P4385" s="87"/>
      <c r="Q4385" s="87"/>
      <c r="R4385" s="87"/>
    </row>
    <row r="4386" spans="16:18" x14ac:dyDescent="0.25">
      <c r="P4386" s="87"/>
      <c r="Q4386" s="87"/>
      <c r="R4386" s="87"/>
    </row>
    <row r="4387" spans="16:18" x14ac:dyDescent="0.25">
      <c r="P4387" s="87"/>
      <c r="Q4387" s="87"/>
      <c r="R4387" s="87"/>
    </row>
    <row r="4388" spans="16:18" x14ac:dyDescent="0.25">
      <c r="P4388" s="87"/>
      <c r="Q4388" s="87"/>
      <c r="R4388" s="87"/>
    </row>
    <row r="4389" spans="16:18" x14ac:dyDescent="0.25">
      <c r="P4389" s="87"/>
      <c r="Q4389" s="87"/>
      <c r="R4389" s="87"/>
    </row>
    <row r="4390" spans="16:18" x14ac:dyDescent="0.25">
      <c r="P4390" s="87"/>
      <c r="Q4390" s="87"/>
      <c r="R4390" s="87"/>
    </row>
    <row r="4391" spans="16:18" x14ac:dyDescent="0.25">
      <c r="P4391" s="87"/>
      <c r="Q4391" s="87"/>
      <c r="R4391" s="87"/>
    </row>
    <row r="4392" spans="16:18" x14ac:dyDescent="0.25">
      <c r="P4392" s="87"/>
      <c r="Q4392" s="87"/>
      <c r="R4392" s="87"/>
    </row>
    <row r="4393" spans="16:18" x14ac:dyDescent="0.25">
      <c r="P4393" s="87"/>
      <c r="Q4393" s="87"/>
      <c r="R4393" s="87"/>
    </row>
    <row r="4394" spans="16:18" x14ac:dyDescent="0.25">
      <c r="P4394" s="87"/>
      <c r="Q4394" s="87"/>
      <c r="R4394" s="87"/>
    </row>
    <row r="4395" spans="16:18" x14ac:dyDescent="0.25">
      <c r="P4395" s="87"/>
      <c r="Q4395" s="87"/>
      <c r="R4395" s="87"/>
    </row>
    <row r="4396" spans="16:18" x14ac:dyDescent="0.25">
      <c r="P4396" s="87"/>
      <c r="Q4396" s="87"/>
      <c r="R4396" s="87"/>
    </row>
    <row r="4397" spans="16:18" x14ac:dyDescent="0.25">
      <c r="P4397" s="87"/>
      <c r="Q4397" s="87"/>
      <c r="R4397" s="87"/>
    </row>
    <row r="4398" spans="16:18" x14ac:dyDescent="0.25">
      <c r="P4398" s="87"/>
      <c r="Q4398" s="87"/>
      <c r="R4398" s="87"/>
    </row>
    <row r="4399" spans="16:18" x14ac:dyDescent="0.25">
      <c r="P4399" s="87"/>
      <c r="Q4399" s="87"/>
      <c r="R4399" s="87"/>
    </row>
    <row r="4400" spans="16:18" x14ac:dyDescent="0.25">
      <c r="P4400" s="87"/>
      <c r="Q4400" s="87"/>
      <c r="R4400" s="87"/>
    </row>
    <row r="4401" spans="16:18" x14ac:dyDescent="0.25">
      <c r="P4401" s="87"/>
      <c r="Q4401" s="87"/>
      <c r="R4401" s="87"/>
    </row>
    <row r="4402" spans="16:18" x14ac:dyDescent="0.25">
      <c r="P4402" s="87"/>
      <c r="Q4402" s="87"/>
      <c r="R4402" s="87"/>
    </row>
    <row r="4403" spans="16:18" x14ac:dyDescent="0.25">
      <c r="P4403" s="87"/>
      <c r="Q4403" s="87"/>
      <c r="R4403" s="87"/>
    </row>
    <row r="4404" spans="16:18" x14ac:dyDescent="0.25">
      <c r="P4404" s="87"/>
      <c r="Q4404" s="87"/>
      <c r="R4404" s="87"/>
    </row>
    <row r="4405" spans="16:18" x14ac:dyDescent="0.25">
      <c r="P4405" s="87"/>
      <c r="Q4405" s="87"/>
      <c r="R4405" s="87"/>
    </row>
    <row r="4406" spans="16:18" x14ac:dyDescent="0.25">
      <c r="P4406" s="87"/>
      <c r="Q4406" s="87"/>
      <c r="R4406" s="87"/>
    </row>
    <row r="4407" spans="16:18" x14ac:dyDescent="0.25">
      <c r="P4407" s="87"/>
      <c r="Q4407" s="87"/>
      <c r="R4407" s="87"/>
    </row>
    <row r="4408" spans="16:18" x14ac:dyDescent="0.25">
      <c r="P4408" s="87"/>
      <c r="Q4408" s="87"/>
      <c r="R4408" s="87"/>
    </row>
    <row r="4409" spans="16:18" x14ac:dyDescent="0.25">
      <c r="P4409" s="87"/>
      <c r="Q4409" s="87"/>
      <c r="R4409" s="87"/>
    </row>
    <row r="4410" spans="16:18" x14ac:dyDescent="0.25">
      <c r="P4410" s="87"/>
      <c r="Q4410" s="87"/>
      <c r="R4410" s="87"/>
    </row>
    <row r="4411" spans="16:18" x14ac:dyDescent="0.25">
      <c r="P4411" s="87"/>
      <c r="Q4411" s="87"/>
      <c r="R4411" s="87"/>
    </row>
    <row r="4412" spans="16:18" x14ac:dyDescent="0.25">
      <c r="P4412" s="87"/>
      <c r="Q4412" s="87"/>
      <c r="R4412" s="87"/>
    </row>
    <row r="4413" spans="16:18" x14ac:dyDescent="0.25">
      <c r="P4413" s="87"/>
      <c r="Q4413" s="87"/>
      <c r="R4413" s="87"/>
    </row>
    <row r="4414" spans="16:18" x14ac:dyDescent="0.25">
      <c r="P4414" s="87"/>
      <c r="Q4414" s="87"/>
      <c r="R4414" s="87"/>
    </row>
    <row r="4415" spans="16:18" x14ac:dyDescent="0.25">
      <c r="P4415" s="87"/>
      <c r="Q4415" s="87"/>
      <c r="R4415" s="87"/>
    </row>
    <row r="4416" spans="16:18" x14ac:dyDescent="0.25">
      <c r="P4416" s="87"/>
      <c r="Q4416" s="87"/>
      <c r="R4416" s="87"/>
    </row>
    <row r="4417" spans="16:18" x14ac:dyDescent="0.25">
      <c r="P4417" s="87"/>
      <c r="Q4417" s="87"/>
      <c r="R4417" s="87"/>
    </row>
    <row r="4418" spans="16:18" x14ac:dyDescent="0.25">
      <c r="P4418" s="87"/>
      <c r="Q4418" s="87"/>
      <c r="R4418" s="87"/>
    </row>
    <row r="4419" spans="16:18" x14ac:dyDescent="0.25">
      <c r="P4419" s="87"/>
      <c r="Q4419" s="87"/>
      <c r="R4419" s="87"/>
    </row>
    <row r="4420" spans="16:18" x14ac:dyDescent="0.25">
      <c r="P4420" s="87"/>
      <c r="Q4420" s="87"/>
      <c r="R4420" s="87"/>
    </row>
    <row r="4421" spans="16:18" x14ac:dyDescent="0.25">
      <c r="P4421" s="87"/>
      <c r="Q4421" s="87"/>
      <c r="R4421" s="87"/>
    </row>
    <row r="4422" spans="16:18" x14ac:dyDescent="0.25">
      <c r="P4422" s="87"/>
      <c r="Q4422" s="87"/>
      <c r="R4422" s="87"/>
    </row>
    <row r="4423" spans="16:18" x14ac:dyDescent="0.25">
      <c r="P4423" s="87"/>
      <c r="Q4423" s="87"/>
      <c r="R4423" s="87"/>
    </row>
    <row r="4424" spans="16:18" x14ac:dyDescent="0.25">
      <c r="P4424" s="87"/>
      <c r="Q4424" s="87"/>
      <c r="R4424" s="87"/>
    </row>
    <row r="4425" spans="16:18" x14ac:dyDescent="0.25">
      <c r="P4425" s="87"/>
      <c r="Q4425" s="87"/>
      <c r="R4425" s="87"/>
    </row>
    <row r="4426" spans="16:18" x14ac:dyDescent="0.25">
      <c r="P4426" s="87"/>
      <c r="Q4426" s="87"/>
      <c r="R4426" s="87"/>
    </row>
    <row r="4427" spans="16:18" x14ac:dyDescent="0.25">
      <c r="P4427" s="87"/>
      <c r="Q4427" s="87"/>
      <c r="R4427" s="87"/>
    </row>
    <row r="4428" spans="16:18" x14ac:dyDescent="0.25">
      <c r="P4428" s="87"/>
      <c r="Q4428" s="87"/>
      <c r="R4428" s="87"/>
    </row>
    <row r="4429" spans="16:18" x14ac:dyDescent="0.25">
      <c r="P4429" s="87"/>
      <c r="Q4429" s="87"/>
      <c r="R4429" s="87"/>
    </row>
    <row r="4430" spans="16:18" x14ac:dyDescent="0.25">
      <c r="P4430" s="87"/>
      <c r="Q4430" s="87"/>
      <c r="R4430" s="87"/>
    </row>
    <row r="4431" spans="16:18" x14ac:dyDescent="0.25">
      <c r="P4431" s="87"/>
      <c r="Q4431" s="87"/>
      <c r="R4431" s="87"/>
    </row>
    <row r="4432" spans="16:18" x14ac:dyDescent="0.25">
      <c r="P4432" s="87"/>
      <c r="Q4432" s="87"/>
      <c r="R4432" s="87"/>
    </row>
    <row r="4433" spans="16:18" x14ac:dyDescent="0.25">
      <c r="P4433" s="87"/>
      <c r="Q4433" s="87"/>
      <c r="R4433" s="87"/>
    </row>
    <row r="4434" spans="16:18" x14ac:dyDescent="0.25">
      <c r="P4434" s="87"/>
      <c r="Q4434" s="87"/>
      <c r="R4434" s="87"/>
    </row>
    <row r="4435" spans="16:18" x14ac:dyDescent="0.25">
      <c r="P4435" s="87"/>
      <c r="Q4435" s="87"/>
      <c r="R4435" s="87"/>
    </row>
    <row r="4436" spans="16:18" x14ac:dyDescent="0.25">
      <c r="P4436" s="87"/>
      <c r="Q4436" s="87"/>
      <c r="R4436" s="87"/>
    </row>
    <row r="4437" spans="16:18" x14ac:dyDescent="0.25">
      <c r="P4437" s="87"/>
      <c r="Q4437" s="87"/>
      <c r="R4437" s="87"/>
    </row>
    <row r="4438" spans="16:18" x14ac:dyDescent="0.25">
      <c r="P4438" s="87"/>
      <c r="Q4438" s="87"/>
      <c r="R4438" s="87"/>
    </row>
    <row r="4439" spans="16:18" x14ac:dyDescent="0.25">
      <c r="P4439" s="87"/>
      <c r="Q4439" s="87"/>
      <c r="R4439" s="87"/>
    </row>
    <row r="4440" spans="16:18" x14ac:dyDescent="0.25">
      <c r="P4440" s="87"/>
      <c r="Q4440" s="87"/>
      <c r="R4440" s="87"/>
    </row>
    <row r="4441" spans="16:18" x14ac:dyDescent="0.25">
      <c r="P4441" s="87"/>
      <c r="Q4441" s="87"/>
      <c r="R4441" s="87"/>
    </row>
    <row r="4442" spans="16:18" x14ac:dyDescent="0.25">
      <c r="P4442" s="87"/>
      <c r="Q4442" s="87"/>
      <c r="R4442" s="87"/>
    </row>
    <row r="4443" spans="16:18" x14ac:dyDescent="0.25">
      <c r="P4443" s="87"/>
      <c r="Q4443" s="87"/>
      <c r="R4443" s="87"/>
    </row>
    <row r="4444" spans="16:18" x14ac:dyDescent="0.25">
      <c r="P4444" s="87"/>
      <c r="Q4444" s="87"/>
      <c r="R4444" s="87"/>
    </row>
    <row r="4445" spans="16:18" x14ac:dyDescent="0.25">
      <c r="P4445" s="87"/>
      <c r="Q4445" s="87"/>
      <c r="R4445" s="87"/>
    </row>
    <row r="4446" spans="16:18" x14ac:dyDescent="0.25">
      <c r="P4446" s="87"/>
      <c r="Q4446" s="87"/>
      <c r="R4446" s="87"/>
    </row>
    <row r="4447" spans="16:18" x14ac:dyDescent="0.25">
      <c r="P4447" s="87"/>
      <c r="Q4447" s="87"/>
      <c r="R4447" s="87"/>
    </row>
    <row r="4448" spans="16:18" x14ac:dyDescent="0.25">
      <c r="P4448" s="87"/>
      <c r="Q4448" s="87"/>
      <c r="R4448" s="87"/>
    </row>
    <row r="4449" spans="16:18" x14ac:dyDescent="0.25">
      <c r="P4449" s="87"/>
      <c r="Q4449" s="87"/>
      <c r="R4449" s="87"/>
    </row>
    <row r="4450" spans="16:18" x14ac:dyDescent="0.25">
      <c r="P4450" s="87"/>
      <c r="Q4450" s="87"/>
      <c r="R4450" s="87"/>
    </row>
    <row r="4451" spans="16:18" x14ac:dyDescent="0.25">
      <c r="P4451" s="87"/>
      <c r="Q4451" s="87"/>
      <c r="R4451" s="87"/>
    </row>
    <row r="4452" spans="16:18" x14ac:dyDescent="0.25">
      <c r="P4452" s="87"/>
      <c r="Q4452" s="87"/>
      <c r="R4452" s="87"/>
    </row>
    <row r="4453" spans="16:18" x14ac:dyDescent="0.25">
      <c r="P4453" s="87"/>
      <c r="Q4453" s="87"/>
      <c r="R4453" s="87"/>
    </row>
    <row r="4454" spans="16:18" x14ac:dyDescent="0.25">
      <c r="P4454" s="87"/>
      <c r="Q4454" s="87"/>
      <c r="R4454" s="87"/>
    </row>
    <row r="4455" spans="16:18" x14ac:dyDescent="0.25">
      <c r="P4455" s="87"/>
      <c r="Q4455" s="87"/>
      <c r="R4455" s="87"/>
    </row>
    <row r="4456" spans="16:18" x14ac:dyDescent="0.25">
      <c r="P4456" s="87"/>
      <c r="Q4456" s="87"/>
      <c r="R4456" s="87"/>
    </row>
    <row r="4457" spans="16:18" x14ac:dyDescent="0.25">
      <c r="P4457" s="87"/>
      <c r="Q4457" s="87"/>
      <c r="R4457" s="87"/>
    </row>
    <row r="4458" spans="16:18" x14ac:dyDescent="0.25">
      <c r="P4458" s="87"/>
      <c r="Q4458" s="87"/>
      <c r="R4458" s="87"/>
    </row>
    <row r="4459" spans="16:18" x14ac:dyDescent="0.25">
      <c r="P4459" s="87"/>
      <c r="Q4459" s="87"/>
      <c r="R4459" s="87"/>
    </row>
    <row r="4460" spans="16:18" x14ac:dyDescent="0.25">
      <c r="P4460" s="87"/>
      <c r="Q4460" s="87"/>
      <c r="R4460" s="87"/>
    </row>
    <row r="4461" spans="16:18" x14ac:dyDescent="0.25">
      <c r="P4461" s="87"/>
      <c r="Q4461" s="87"/>
      <c r="R4461" s="87"/>
    </row>
    <row r="4462" spans="16:18" x14ac:dyDescent="0.25">
      <c r="P4462" s="87"/>
      <c r="Q4462" s="87"/>
      <c r="R4462" s="87"/>
    </row>
    <row r="4463" spans="16:18" x14ac:dyDescent="0.25">
      <c r="P4463" s="87"/>
      <c r="Q4463" s="87"/>
      <c r="R4463" s="87"/>
    </row>
    <row r="4464" spans="16:18" x14ac:dyDescent="0.25">
      <c r="P4464" s="87"/>
      <c r="Q4464" s="87"/>
      <c r="R4464" s="87"/>
    </row>
    <row r="4465" spans="16:18" x14ac:dyDescent="0.25">
      <c r="P4465" s="87"/>
      <c r="Q4465" s="87"/>
      <c r="R4465" s="87"/>
    </row>
    <row r="4466" spans="16:18" x14ac:dyDescent="0.25">
      <c r="P4466" s="87"/>
      <c r="Q4466" s="87"/>
      <c r="R4466" s="87"/>
    </row>
    <row r="4467" spans="16:18" x14ac:dyDescent="0.25">
      <c r="P4467" s="87"/>
      <c r="Q4467" s="87"/>
      <c r="R4467" s="87"/>
    </row>
    <row r="4468" spans="16:18" x14ac:dyDescent="0.25">
      <c r="P4468" s="87"/>
      <c r="Q4468" s="87"/>
      <c r="R4468" s="87"/>
    </row>
    <row r="4469" spans="16:18" x14ac:dyDescent="0.25">
      <c r="P4469" s="87"/>
      <c r="Q4469" s="87"/>
      <c r="R4469" s="87"/>
    </row>
    <row r="4470" spans="16:18" x14ac:dyDescent="0.25">
      <c r="P4470" s="87"/>
      <c r="Q4470" s="87"/>
      <c r="R4470" s="87"/>
    </row>
    <row r="4471" spans="16:18" x14ac:dyDescent="0.25">
      <c r="P4471" s="87"/>
      <c r="Q4471" s="87"/>
      <c r="R4471" s="87"/>
    </row>
    <row r="4472" spans="16:18" x14ac:dyDescent="0.25">
      <c r="P4472" s="87"/>
      <c r="Q4472" s="87"/>
      <c r="R4472" s="87"/>
    </row>
    <row r="4473" spans="16:18" x14ac:dyDescent="0.25">
      <c r="P4473" s="87"/>
      <c r="Q4473" s="87"/>
      <c r="R4473" s="87"/>
    </row>
    <row r="4474" spans="16:18" x14ac:dyDescent="0.25">
      <c r="P4474" s="87"/>
      <c r="Q4474" s="87"/>
      <c r="R4474" s="87"/>
    </row>
    <row r="4475" spans="16:18" x14ac:dyDescent="0.25">
      <c r="P4475" s="87"/>
      <c r="Q4475" s="87"/>
      <c r="R4475" s="87"/>
    </row>
    <row r="4476" spans="16:18" x14ac:dyDescent="0.25">
      <c r="P4476" s="87"/>
      <c r="Q4476" s="87"/>
      <c r="R4476" s="87"/>
    </row>
    <row r="4477" spans="16:18" x14ac:dyDescent="0.25">
      <c r="P4477" s="87"/>
      <c r="Q4477" s="87"/>
      <c r="R4477" s="87"/>
    </row>
    <row r="4478" spans="16:18" x14ac:dyDescent="0.25">
      <c r="P4478" s="87"/>
      <c r="Q4478" s="87"/>
      <c r="R4478" s="87"/>
    </row>
    <row r="4479" spans="16:18" x14ac:dyDescent="0.25">
      <c r="P4479" s="87"/>
      <c r="Q4479" s="87"/>
      <c r="R4479" s="87"/>
    </row>
    <row r="4480" spans="16:18" x14ac:dyDescent="0.25">
      <c r="P4480" s="87"/>
      <c r="Q4480" s="87"/>
      <c r="R4480" s="87"/>
    </row>
    <row r="4481" spans="16:18" x14ac:dyDescent="0.25">
      <c r="P4481" s="87"/>
      <c r="Q4481" s="87"/>
      <c r="R4481" s="87"/>
    </row>
    <row r="4482" spans="16:18" x14ac:dyDescent="0.25">
      <c r="P4482" s="87"/>
      <c r="Q4482" s="87"/>
      <c r="R4482" s="87"/>
    </row>
    <row r="4483" spans="16:18" x14ac:dyDescent="0.25">
      <c r="P4483" s="87"/>
      <c r="Q4483" s="87"/>
      <c r="R4483" s="87"/>
    </row>
    <row r="4484" spans="16:18" x14ac:dyDescent="0.25">
      <c r="P4484" s="87"/>
      <c r="Q4484" s="87"/>
      <c r="R4484" s="87"/>
    </row>
    <row r="4485" spans="16:18" x14ac:dyDescent="0.25">
      <c r="P4485" s="87"/>
      <c r="Q4485" s="87"/>
      <c r="R4485" s="87"/>
    </row>
    <row r="4486" spans="16:18" x14ac:dyDescent="0.25">
      <c r="P4486" s="87"/>
      <c r="Q4486" s="87"/>
      <c r="R4486" s="87"/>
    </row>
    <row r="4487" spans="16:18" x14ac:dyDescent="0.25">
      <c r="P4487" s="87"/>
      <c r="Q4487" s="87"/>
      <c r="R4487" s="87"/>
    </row>
    <row r="4488" spans="16:18" x14ac:dyDescent="0.25">
      <c r="P4488" s="87"/>
      <c r="Q4488" s="87"/>
      <c r="R4488" s="87"/>
    </row>
    <row r="4489" spans="16:18" x14ac:dyDescent="0.25">
      <c r="P4489" s="87"/>
      <c r="Q4489" s="87"/>
      <c r="R4489" s="87"/>
    </row>
    <row r="4490" spans="16:18" x14ac:dyDescent="0.25">
      <c r="P4490" s="87"/>
      <c r="Q4490" s="87"/>
      <c r="R4490" s="87"/>
    </row>
    <row r="4491" spans="16:18" x14ac:dyDescent="0.25">
      <c r="P4491" s="87"/>
      <c r="Q4491" s="87"/>
      <c r="R4491" s="87"/>
    </row>
    <row r="4492" spans="16:18" x14ac:dyDescent="0.25">
      <c r="P4492" s="87"/>
      <c r="Q4492" s="87"/>
      <c r="R4492" s="87"/>
    </row>
    <row r="4493" spans="16:18" x14ac:dyDescent="0.25">
      <c r="P4493" s="87"/>
      <c r="Q4493" s="87"/>
      <c r="R4493" s="87"/>
    </row>
    <row r="4494" spans="16:18" x14ac:dyDescent="0.25">
      <c r="P4494" s="87"/>
      <c r="Q4494" s="87"/>
      <c r="R4494" s="87"/>
    </row>
    <row r="4495" spans="16:18" x14ac:dyDescent="0.25">
      <c r="P4495" s="87"/>
      <c r="Q4495" s="87"/>
      <c r="R4495" s="87"/>
    </row>
    <row r="4496" spans="16:18" x14ac:dyDescent="0.25">
      <c r="P4496" s="87"/>
      <c r="Q4496" s="87"/>
      <c r="R4496" s="87"/>
    </row>
    <row r="4497" spans="16:18" x14ac:dyDescent="0.25">
      <c r="P4497" s="87"/>
      <c r="Q4497" s="87"/>
      <c r="R4497" s="87"/>
    </row>
    <row r="4498" spans="16:18" x14ac:dyDescent="0.25">
      <c r="P4498" s="87"/>
      <c r="Q4498" s="87"/>
      <c r="R4498" s="87"/>
    </row>
    <row r="4499" spans="16:18" x14ac:dyDescent="0.25">
      <c r="P4499" s="87"/>
      <c r="Q4499" s="87"/>
      <c r="R4499" s="87"/>
    </row>
    <row r="4500" spans="16:18" x14ac:dyDescent="0.25">
      <c r="P4500" s="87"/>
      <c r="Q4500" s="87"/>
      <c r="R4500" s="87"/>
    </row>
    <row r="4501" spans="16:18" x14ac:dyDescent="0.25">
      <c r="P4501" s="87"/>
      <c r="Q4501" s="87"/>
      <c r="R4501" s="87"/>
    </row>
    <row r="4502" spans="16:18" x14ac:dyDescent="0.25">
      <c r="P4502" s="87"/>
      <c r="Q4502" s="87"/>
      <c r="R4502" s="87"/>
    </row>
    <row r="4503" spans="16:18" x14ac:dyDescent="0.25">
      <c r="P4503" s="87"/>
      <c r="Q4503" s="87"/>
      <c r="R4503" s="87"/>
    </row>
    <row r="4504" spans="16:18" x14ac:dyDescent="0.25">
      <c r="P4504" s="87"/>
      <c r="Q4504" s="87"/>
      <c r="R4504" s="87"/>
    </row>
    <row r="4505" spans="16:18" x14ac:dyDescent="0.25">
      <c r="P4505" s="87"/>
      <c r="Q4505" s="87"/>
      <c r="R4505" s="87"/>
    </row>
    <row r="4506" spans="16:18" x14ac:dyDescent="0.25">
      <c r="P4506" s="87"/>
      <c r="Q4506" s="87"/>
      <c r="R4506" s="87"/>
    </row>
    <row r="4507" spans="16:18" x14ac:dyDescent="0.25">
      <c r="P4507" s="87"/>
      <c r="Q4507" s="87"/>
      <c r="R4507" s="87"/>
    </row>
    <row r="4508" spans="16:18" x14ac:dyDescent="0.25">
      <c r="P4508" s="87"/>
      <c r="Q4508" s="87"/>
      <c r="R4508" s="87"/>
    </row>
    <row r="4509" spans="16:18" x14ac:dyDescent="0.25">
      <c r="P4509" s="87"/>
      <c r="Q4509" s="87"/>
      <c r="R4509" s="87"/>
    </row>
    <row r="4510" spans="16:18" x14ac:dyDescent="0.25">
      <c r="P4510" s="87"/>
      <c r="Q4510" s="87"/>
      <c r="R4510" s="87"/>
    </row>
    <row r="4511" spans="16:18" x14ac:dyDescent="0.25">
      <c r="P4511" s="87"/>
      <c r="Q4511" s="87"/>
      <c r="R4511" s="87"/>
    </row>
    <row r="4512" spans="16:18" x14ac:dyDescent="0.25">
      <c r="P4512" s="87"/>
      <c r="Q4512" s="87"/>
      <c r="R4512" s="87"/>
    </row>
    <row r="4513" spans="16:18" x14ac:dyDescent="0.25">
      <c r="P4513" s="87"/>
      <c r="Q4513" s="87"/>
      <c r="R4513" s="87"/>
    </row>
    <row r="4514" spans="16:18" x14ac:dyDescent="0.25">
      <c r="P4514" s="87"/>
      <c r="Q4514" s="87"/>
      <c r="R4514" s="87"/>
    </row>
    <row r="4515" spans="16:18" x14ac:dyDescent="0.25">
      <c r="P4515" s="87"/>
      <c r="Q4515" s="87"/>
      <c r="R4515" s="87"/>
    </row>
    <row r="4516" spans="16:18" x14ac:dyDescent="0.25">
      <c r="P4516" s="87"/>
      <c r="Q4516" s="87"/>
      <c r="R4516" s="87"/>
    </row>
    <row r="4517" spans="16:18" x14ac:dyDescent="0.25">
      <c r="P4517" s="87"/>
      <c r="Q4517" s="87"/>
      <c r="R4517" s="87"/>
    </row>
    <row r="4518" spans="16:18" x14ac:dyDescent="0.25">
      <c r="P4518" s="87"/>
      <c r="Q4518" s="87"/>
      <c r="R4518" s="87"/>
    </row>
    <row r="4519" spans="16:18" x14ac:dyDescent="0.25">
      <c r="P4519" s="87"/>
      <c r="Q4519" s="87"/>
      <c r="R4519" s="87"/>
    </row>
    <row r="4520" spans="16:18" x14ac:dyDescent="0.25">
      <c r="P4520" s="87"/>
      <c r="Q4520" s="87"/>
      <c r="R4520" s="87"/>
    </row>
    <row r="4521" spans="16:18" x14ac:dyDescent="0.25">
      <c r="P4521" s="87"/>
      <c r="Q4521" s="87"/>
      <c r="R4521" s="87"/>
    </row>
    <row r="4522" spans="16:18" x14ac:dyDescent="0.25">
      <c r="P4522" s="87"/>
      <c r="Q4522" s="87"/>
      <c r="R4522" s="87"/>
    </row>
    <row r="4523" spans="16:18" x14ac:dyDescent="0.25">
      <c r="P4523" s="87"/>
      <c r="Q4523" s="87"/>
      <c r="R4523" s="87"/>
    </row>
    <row r="4524" spans="16:18" x14ac:dyDescent="0.25">
      <c r="P4524" s="87"/>
      <c r="Q4524" s="87"/>
      <c r="R4524" s="87"/>
    </row>
    <row r="4525" spans="16:18" x14ac:dyDescent="0.25">
      <c r="P4525" s="87"/>
      <c r="Q4525" s="87"/>
      <c r="R4525" s="87"/>
    </row>
    <row r="4526" spans="16:18" x14ac:dyDescent="0.25">
      <c r="P4526" s="87"/>
      <c r="Q4526" s="87"/>
      <c r="R4526" s="87"/>
    </row>
    <row r="4527" spans="16:18" x14ac:dyDescent="0.25">
      <c r="P4527" s="87"/>
      <c r="Q4527" s="87"/>
      <c r="R4527" s="87"/>
    </row>
    <row r="4528" spans="16:18" x14ac:dyDescent="0.25">
      <c r="P4528" s="87"/>
      <c r="Q4528" s="87"/>
      <c r="R4528" s="87"/>
    </row>
    <row r="4529" spans="16:18" x14ac:dyDescent="0.25">
      <c r="P4529" s="87"/>
      <c r="Q4529" s="87"/>
      <c r="R4529" s="87"/>
    </row>
    <row r="4530" spans="16:18" x14ac:dyDescent="0.25">
      <c r="P4530" s="87"/>
      <c r="Q4530" s="87"/>
      <c r="R4530" s="87"/>
    </row>
    <row r="4531" spans="16:18" x14ac:dyDescent="0.25">
      <c r="P4531" s="87"/>
      <c r="Q4531" s="87"/>
      <c r="R4531" s="87"/>
    </row>
    <row r="4532" spans="16:18" x14ac:dyDescent="0.25">
      <c r="P4532" s="87"/>
      <c r="Q4532" s="87"/>
      <c r="R4532" s="87"/>
    </row>
    <row r="4533" spans="16:18" x14ac:dyDescent="0.25">
      <c r="P4533" s="87"/>
      <c r="Q4533" s="87"/>
      <c r="R4533" s="87"/>
    </row>
    <row r="4534" spans="16:18" x14ac:dyDescent="0.25">
      <c r="P4534" s="87"/>
      <c r="Q4534" s="87"/>
      <c r="R4534" s="87"/>
    </row>
    <row r="4535" spans="16:18" x14ac:dyDescent="0.25">
      <c r="P4535" s="87"/>
      <c r="Q4535" s="87"/>
      <c r="R4535" s="87"/>
    </row>
    <row r="4536" spans="16:18" x14ac:dyDescent="0.25">
      <c r="P4536" s="87"/>
      <c r="Q4536" s="87"/>
      <c r="R4536" s="87"/>
    </row>
    <row r="4537" spans="16:18" x14ac:dyDescent="0.25">
      <c r="P4537" s="87"/>
      <c r="Q4537" s="87"/>
      <c r="R4537" s="87"/>
    </row>
    <row r="4538" spans="16:18" x14ac:dyDescent="0.25">
      <c r="P4538" s="87"/>
      <c r="Q4538" s="87"/>
      <c r="R4538" s="87"/>
    </row>
    <row r="4539" spans="16:18" x14ac:dyDescent="0.25">
      <c r="P4539" s="87"/>
      <c r="Q4539" s="87"/>
      <c r="R4539" s="87"/>
    </row>
    <row r="4540" spans="16:18" x14ac:dyDescent="0.25">
      <c r="P4540" s="87"/>
      <c r="Q4540" s="87"/>
      <c r="R4540" s="87"/>
    </row>
    <row r="4541" spans="16:18" x14ac:dyDescent="0.25">
      <c r="P4541" s="87"/>
      <c r="Q4541" s="87"/>
      <c r="R4541" s="87"/>
    </row>
    <row r="4542" spans="16:18" x14ac:dyDescent="0.25">
      <c r="P4542" s="87"/>
      <c r="Q4542" s="87"/>
      <c r="R4542" s="87"/>
    </row>
    <row r="4543" spans="16:18" x14ac:dyDescent="0.25">
      <c r="P4543" s="87"/>
      <c r="Q4543" s="87"/>
      <c r="R4543" s="87"/>
    </row>
    <row r="4544" spans="16:18" x14ac:dyDescent="0.25">
      <c r="P4544" s="87"/>
      <c r="Q4544" s="87"/>
      <c r="R4544" s="87"/>
    </row>
    <row r="4545" spans="16:18" x14ac:dyDescent="0.25">
      <c r="P4545" s="87"/>
      <c r="Q4545" s="87"/>
      <c r="R4545" s="87"/>
    </row>
    <row r="4546" spans="16:18" x14ac:dyDescent="0.25">
      <c r="P4546" s="87"/>
      <c r="Q4546" s="87"/>
      <c r="R4546" s="87"/>
    </row>
    <row r="4547" spans="16:18" x14ac:dyDescent="0.25">
      <c r="P4547" s="87"/>
      <c r="Q4547" s="87"/>
      <c r="R4547" s="87"/>
    </row>
    <row r="4548" spans="16:18" x14ac:dyDescent="0.25">
      <c r="P4548" s="87"/>
      <c r="Q4548" s="87"/>
      <c r="R4548" s="87"/>
    </row>
    <row r="4549" spans="16:18" x14ac:dyDescent="0.25">
      <c r="P4549" s="87"/>
      <c r="Q4549" s="87"/>
      <c r="R4549" s="87"/>
    </row>
    <row r="4550" spans="16:18" x14ac:dyDescent="0.25">
      <c r="P4550" s="87"/>
      <c r="Q4550" s="87"/>
      <c r="R4550" s="87"/>
    </row>
    <row r="4551" spans="16:18" x14ac:dyDescent="0.25">
      <c r="P4551" s="87"/>
      <c r="Q4551" s="87"/>
      <c r="R4551" s="87"/>
    </row>
    <row r="4552" spans="16:18" x14ac:dyDescent="0.25">
      <c r="P4552" s="87"/>
      <c r="Q4552" s="87"/>
      <c r="R4552" s="87"/>
    </row>
    <row r="4553" spans="16:18" x14ac:dyDescent="0.25">
      <c r="P4553" s="87"/>
      <c r="Q4553" s="87"/>
      <c r="R4553" s="87"/>
    </row>
    <row r="4554" spans="16:18" x14ac:dyDescent="0.25">
      <c r="P4554" s="87"/>
      <c r="Q4554" s="87"/>
      <c r="R4554" s="87"/>
    </row>
    <row r="4555" spans="16:18" x14ac:dyDescent="0.25">
      <c r="P4555" s="87"/>
      <c r="Q4555" s="87"/>
      <c r="R4555" s="87"/>
    </row>
    <row r="4556" spans="16:18" x14ac:dyDescent="0.25">
      <c r="P4556" s="87"/>
      <c r="Q4556" s="87"/>
      <c r="R4556" s="87"/>
    </row>
    <row r="4557" spans="16:18" x14ac:dyDescent="0.25">
      <c r="P4557" s="87"/>
      <c r="Q4557" s="87"/>
      <c r="R4557" s="87"/>
    </row>
    <row r="4558" spans="16:18" x14ac:dyDescent="0.25">
      <c r="P4558" s="87"/>
      <c r="Q4558" s="87"/>
      <c r="R4558" s="87"/>
    </row>
    <row r="4559" spans="16:18" x14ac:dyDescent="0.25">
      <c r="P4559" s="87"/>
      <c r="Q4559" s="87"/>
      <c r="R4559" s="87"/>
    </row>
    <row r="4560" spans="16:18" x14ac:dyDescent="0.25">
      <c r="P4560" s="87"/>
      <c r="Q4560" s="87"/>
      <c r="R4560" s="87"/>
    </row>
    <row r="4561" spans="16:18" x14ac:dyDescent="0.25">
      <c r="P4561" s="87"/>
      <c r="Q4561" s="87"/>
      <c r="R4561" s="87"/>
    </row>
    <row r="4562" spans="16:18" x14ac:dyDescent="0.25">
      <c r="P4562" s="87"/>
      <c r="Q4562" s="87"/>
      <c r="R4562" s="87"/>
    </row>
    <row r="4563" spans="16:18" x14ac:dyDescent="0.25">
      <c r="P4563" s="87"/>
      <c r="Q4563" s="87"/>
      <c r="R4563" s="87"/>
    </row>
    <row r="4564" spans="16:18" x14ac:dyDescent="0.25">
      <c r="P4564" s="87"/>
      <c r="Q4564" s="87"/>
      <c r="R4564" s="87"/>
    </row>
    <row r="4565" spans="16:18" x14ac:dyDescent="0.25">
      <c r="P4565" s="87"/>
      <c r="Q4565" s="87"/>
      <c r="R4565" s="87"/>
    </row>
    <row r="4566" spans="16:18" x14ac:dyDescent="0.25">
      <c r="P4566" s="87"/>
      <c r="Q4566" s="87"/>
      <c r="R4566" s="87"/>
    </row>
    <row r="4567" spans="16:18" x14ac:dyDescent="0.25">
      <c r="P4567" s="87"/>
      <c r="Q4567" s="87"/>
      <c r="R4567" s="87"/>
    </row>
    <row r="4568" spans="16:18" x14ac:dyDescent="0.25">
      <c r="P4568" s="87"/>
      <c r="Q4568" s="87"/>
      <c r="R4568" s="87"/>
    </row>
    <row r="4569" spans="16:18" x14ac:dyDescent="0.25">
      <c r="P4569" s="87"/>
      <c r="Q4569" s="87"/>
      <c r="R4569" s="87"/>
    </row>
    <row r="4570" spans="16:18" x14ac:dyDescent="0.25">
      <c r="P4570" s="87"/>
      <c r="Q4570" s="87"/>
      <c r="R4570" s="87"/>
    </row>
    <row r="4571" spans="16:18" x14ac:dyDescent="0.25">
      <c r="P4571" s="87"/>
      <c r="Q4571" s="87"/>
      <c r="R4571" s="87"/>
    </row>
    <row r="4572" spans="16:18" x14ac:dyDescent="0.25">
      <c r="P4572" s="87"/>
      <c r="Q4572" s="87"/>
      <c r="R4572" s="87"/>
    </row>
    <row r="4573" spans="16:18" x14ac:dyDescent="0.25">
      <c r="P4573" s="87"/>
      <c r="Q4573" s="87"/>
      <c r="R4573" s="87"/>
    </row>
    <row r="4574" spans="16:18" x14ac:dyDescent="0.25">
      <c r="P4574" s="87"/>
      <c r="Q4574" s="87"/>
      <c r="R4574" s="87"/>
    </row>
    <row r="4575" spans="16:18" x14ac:dyDescent="0.25">
      <c r="P4575" s="87"/>
      <c r="Q4575" s="87"/>
      <c r="R4575" s="87"/>
    </row>
    <row r="4576" spans="16:18" x14ac:dyDescent="0.25">
      <c r="P4576" s="87"/>
      <c r="Q4576" s="87"/>
      <c r="R4576" s="87"/>
    </row>
    <row r="4577" spans="16:18" x14ac:dyDescent="0.25">
      <c r="P4577" s="87"/>
      <c r="Q4577" s="87"/>
      <c r="R4577" s="87"/>
    </row>
    <row r="4578" spans="16:18" x14ac:dyDescent="0.25">
      <c r="P4578" s="87"/>
      <c r="Q4578" s="87"/>
      <c r="R4578" s="87"/>
    </row>
    <row r="4579" spans="16:18" x14ac:dyDescent="0.25">
      <c r="P4579" s="87"/>
      <c r="Q4579" s="87"/>
      <c r="R4579" s="87"/>
    </row>
    <row r="4580" spans="16:18" x14ac:dyDescent="0.25">
      <c r="P4580" s="87"/>
      <c r="Q4580" s="87"/>
      <c r="R4580" s="87"/>
    </row>
    <row r="4581" spans="16:18" x14ac:dyDescent="0.25">
      <c r="P4581" s="87"/>
      <c r="Q4581" s="87"/>
      <c r="R4581" s="87"/>
    </row>
    <row r="4582" spans="16:18" x14ac:dyDescent="0.25">
      <c r="P4582" s="87"/>
      <c r="Q4582" s="87"/>
      <c r="R4582" s="87"/>
    </row>
    <row r="4583" spans="16:18" x14ac:dyDescent="0.25">
      <c r="P4583" s="87"/>
      <c r="Q4583" s="87"/>
      <c r="R4583" s="87"/>
    </row>
    <row r="4584" spans="16:18" x14ac:dyDescent="0.25">
      <c r="P4584" s="87"/>
      <c r="Q4584" s="87"/>
      <c r="R4584" s="87"/>
    </row>
    <row r="4585" spans="16:18" x14ac:dyDescent="0.25">
      <c r="P4585" s="87"/>
      <c r="Q4585" s="87"/>
      <c r="R4585" s="87"/>
    </row>
    <row r="4586" spans="16:18" x14ac:dyDescent="0.25">
      <c r="P4586" s="87"/>
      <c r="Q4586" s="87"/>
      <c r="R4586" s="87"/>
    </row>
    <row r="4587" spans="16:18" x14ac:dyDescent="0.25">
      <c r="P4587" s="87"/>
      <c r="Q4587" s="87"/>
      <c r="R4587" s="87"/>
    </row>
    <row r="4588" spans="16:18" x14ac:dyDescent="0.25">
      <c r="P4588" s="87"/>
      <c r="Q4588" s="87"/>
      <c r="R4588" s="87"/>
    </row>
    <row r="4589" spans="16:18" x14ac:dyDescent="0.25">
      <c r="P4589" s="87"/>
      <c r="Q4589" s="87"/>
      <c r="R4589" s="87"/>
    </row>
    <row r="4590" spans="16:18" x14ac:dyDescent="0.25">
      <c r="P4590" s="87"/>
      <c r="Q4590" s="87"/>
      <c r="R4590" s="87"/>
    </row>
    <row r="4591" spans="16:18" x14ac:dyDescent="0.25">
      <c r="P4591" s="87"/>
      <c r="Q4591" s="87"/>
      <c r="R4591" s="87"/>
    </row>
    <row r="4592" spans="16:18" x14ac:dyDescent="0.25">
      <c r="P4592" s="87"/>
      <c r="Q4592" s="87"/>
      <c r="R4592" s="87"/>
    </row>
    <row r="4593" spans="16:18" x14ac:dyDescent="0.25">
      <c r="P4593" s="87"/>
      <c r="Q4593" s="87"/>
      <c r="R4593" s="87"/>
    </row>
    <row r="4594" spans="16:18" x14ac:dyDescent="0.25">
      <c r="P4594" s="87"/>
      <c r="Q4594" s="87"/>
      <c r="R4594" s="87"/>
    </row>
    <row r="4595" spans="16:18" x14ac:dyDescent="0.25">
      <c r="P4595" s="87"/>
      <c r="Q4595" s="87"/>
      <c r="R4595" s="87"/>
    </row>
    <row r="4596" spans="16:18" x14ac:dyDescent="0.25">
      <c r="P4596" s="87"/>
      <c r="Q4596" s="87"/>
      <c r="R4596" s="87"/>
    </row>
    <row r="4597" spans="16:18" x14ac:dyDescent="0.25">
      <c r="P4597" s="87"/>
      <c r="Q4597" s="87"/>
      <c r="R4597" s="87"/>
    </row>
    <row r="4598" spans="16:18" x14ac:dyDescent="0.25">
      <c r="P4598" s="87"/>
      <c r="Q4598" s="87"/>
      <c r="R4598" s="87"/>
    </row>
    <row r="4599" spans="16:18" x14ac:dyDescent="0.25">
      <c r="P4599" s="87"/>
      <c r="Q4599" s="87"/>
      <c r="R4599" s="87"/>
    </row>
    <row r="4600" spans="16:18" x14ac:dyDescent="0.25">
      <c r="P4600" s="87"/>
      <c r="Q4600" s="87"/>
      <c r="R4600" s="87"/>
    </row>
    <row r="4601" spans="16:18" x14ac:dyDescent="0.25">
      <c r="P4601" s="87"/>
      <c r="Q4601" s="87"/>
      <c r="R4601" s="87"/>
    </row>
    <row r="4602" spans="16:18" x14ac:dyDescent="0.25">
      <c r="P4602" s="87"/>
      <c r="Q4602" s="87"/>
      <c r="R4602" s="87"/>
    </row>
    <row r="4603" spans="16:18" x14ac:dyDescent="0.25">
      <c r="P4603" s="87"/>
      <c r="Q4603" s="87"/>
      <c r="R4603" s="87"/>
    </row>
    <row r="4604" spans="16:18" x14ac:dyDescent="0.25">
      <c r="P4604" s="87"/>
      <c r="Q4604" s="87"/>
      <c r="R4604" s="87"/>
    </row>
    <row r="4605" spans="16:18" x14ac:dyDescent="0.25">
      <c r="P4605" s="87"/>
      <c r="Q4605" s="87"/>
      <c r="R4605" s="87"/>
    </row>
    <row r="4606" spans="16:18" x14ac:dyDescent="0.25">
      <c r="P4606" s="87"/>
      <c r="Q4606" s="87"/>
      <c r="R4606" s="87"/>
    </row>
    <row r="4607" spans="16:18" x14ac:dyDescent="0.25">
      <c r="P4607" s="87"/>
      <c r="Q4607" s="87"/>
      <c r="R4607" s="87"/>
    </row>
    <row r="4608" spans="16:18" x14ac:dyDescent="0.25">
      <c r="P4608" s="87"/>
      <c r="Q4608" s="87"/>
      <c r="R4608" s="87"/>
    </row>
    <row r="4609" spans="16:18" x14ac:dyDescent="0.25">
      <c r="P4609" s="87"/>
      <c r="Q4609" s="87"/>
      <c r="R4609" s="87"/>
    </row>
    <row r="4610" spans="16:18" x14ac:dyDescent="0.25">
      <c r="P4610" s="87"/>
      <c r="Q4610" s="87"/>
      <c r="R4610" s="87"/>
    </row>
    <row r="4611" spans="16:18" x14ac:dyDescent="0.25">
      <c r="P4611" s="87"/>
      <c r="Q4611" s="87"/>
      <c r="R4611" s="87"/>
    </row>
    <row r="4612" spans="16:18" x14ac:dyDescent="0.25">
      <c r="P4612" s="87"/>
      <c r="Q4612" s="87"/>
      <c r="R4612" s="87"/>
    </row>
    <row r="4613" spans="16:18" x14ac:dyDescent="0.25">
      <c r="P4613" s="87"/>
      <c r="Q4613" s="87"/>
      <c r="R4613" s="87"/>
    </row>
    <row r="4614" spans="16:18" x14ac:dyDescent="0.25">
      <c r="P4614" s="87"/>
      <c r="Q4614" s="87"/>
      <c r="R4614" s="87"/>
    </row>
    <row r="4615" spans="16:18" x14ac:dyDescent="0.25">
      <c r="P4615" s="87"/>
      <c r="Q4615" s="87"/>
      <c r="R4615" s="87"/>
    </row>
    <row r="4616" spans="16:18" x14ac:dyDescent="0.25">
      <c r="P4616" s="87"/>
      <c r="Q4616" s="87"/>
      <c r="R4616" s="87"/>
    </row>
    <row r="4617" spans="16:18" x14ac:dyDescent="0.25">
      <c r="P4617" s="87"/>
      <c r="Q4617" s="87"/>
      <c r="R4617" s="87"/>
    </row>
    <row r="4618" spans="16:18" x14ac:dyDescent="0.25">
      <c r="P4618" s="87"/>
      <c r="Q4618" s="87"/>
      <c r="R4618" s="87"/>
    </row>
    <row r="4619" spans="16:18" x14ac:dyDescent="0.25">
      <c r="P4619" s="87"/>
      <c r="Q4619" s="87"/>
      <c r="R4619" s="87"/>
    </row>
    <row r="4620" spans="16:18" x14ac:dyDescent="0.25">
      <c r="P4620" s="87"/>
      <c r="Q4620" s="87"/>
      <c r="R4620" s="87"/>
    </row>
    <row r="4621" spans="16:18" x14ac:dyDescent="0.25">
      <c r="P4621" s="87"/>
      <c r="Q4621" s="87"/>
      <c r="R4621" s="87"/>
    </row>
    <row r="4622" spans="16:18" x14ac:dyDescent="0.25">
      <c r="P4622" s="87"/>
      <c r="Q4622" s="87"/>
      <c r="R4622" s="87"/>
    </row>
    <row r="4623" spans="16:18" x14ac:dyDescent="0.25">
      <c r="P4623" s="87"/>
      <c r="Q4623" s="87"/>
      <c r="R4623" s="87"/>
    </row>
    <row r="4624" spans="16:18" x14ac:dyDescent="0.25">
      <c r="P4624" s="87"/>
      <c r="Q4624" s="87"/>
      <c r="R4624" s="87"/>
    </row>
    <row r="4625" spans="16:18" x14ac:dyDescent="0.25">
      <c r="P4625" s="87"/>
      <c r="Q4625" s="87"/>
      <c r="R4625" s="87"/>
    </row>
    <row r="4626" spans="16:18" x14ac:dyDescent="0.25">
      <c r="P4626" s="87"/>
      <c r="Q4626" s="87"/>
      <c r="R4626" s="87"/>
    </row>
    <row r="4627" spans="16:18" x14ac:dyDescent="0.25">
      <c r="P4627" s="87"/>
      <c r="Q4627" s="87"/>
      <c r="R4627" s="87"/>
    </row>
    <row r="4628" spans="16:18" x14ac:dyDescent="0.25">
      <c r="P4628" s="87"/>
      <c r="Q4628" s="87"/>
      <c r="R4628" s="87"/>
    </row>
    <row r="4629" spans="16:18" x14ac:dyDescent="0.25">
      <c r="P4629" s="87"/>
      <c r="Q4629" s="87"/>
      <c r="R4629" s="87"/>
    </row>
    <row r="4630" spans="16:18" x14ac:dyDescent="0.25">
      <c r="P4630" s="87"/>
      <c r="Q4630" s="87"/>
      <c r="R4630" s="87"/>
    </row>
    <row r="4631" spans="16:18" x14ac:dyDescent="0.25">
      <c r="P4631" s="87"/>
      <c r="Q4631" s="87"/>
      <c r="R4631" s="87"/>
    </row>
    <row r="4632" spans="16:18" x14ac:dyDescent="0.25">
      <c r="P4632" s="87"/>
      <c r="Q4632" s="87"/>
      <c r="R4632" s="87"/>
    </row>
    <row r="4633" spans="16:18" x14ac:dyDescent="0.25">
      <c r="P4633" s="87"/>
      <c r="Q4633" s="87"/>
      <c r="R4633" s="87"/>
    </row>
    <row r="4634" spans="16:18" x14ac:dyDescent="0.25">
      <c r="P4634" s="87"/>
      <c r="Q4634" s="87"/>
      <c r="R4634" s="87"/>
    </row>
    <row r="4635" spans="16:18" x14ac:dyDescent="0.25">
      <c r="P4635" s="87"/>
      <c r="Q4635" s="87"/>
      <c r="R4635" s="87"/>
    </row>
    <row r="4636" spans="16:18" x14ac:dyDescent="0.25">
      <c r="P4636" s="87"/>
      <c r="Q4636" s="87"/>
      <c r="R4636" s="87"/>
    </row>
    <row r="4637" spans="16:18" x14ac:dyDescent="0.25">
      <c r="P4637" s="87"/>
      <c r="Q4637" s="87"/>
      <c r="R4637" s="87"/>
    </row>
    <row r="4638" spans="16:18" x14ac:dyDescent="0.25">
      <c r="P4638" s="87"/>
      <c r="Q4638" s="87"/>
      <c r="R4638" s="87"/>
    </row>
    <row r="4639" spans="16:18" x14ac:dyDescent="0.25">
      <c r="P4639" s="87"/>
      <c r="Q4639" s="87"/>
      <c r="R4639" s="87"/>
    </row>
    <row r="4640" spans="16:18" x14ac:dyDescent="0.25">
      <c r="P4640" s="87"/>
      <c r="Q4640" s="87"/>
      <c r="R4640" s="87"/>
    </row>
    <row r="4641" spans="16:18" x14ac:dyDescent="0.25">
      <c r="P4641" s="87"/>
      <c r="Q4641" s="87"/>
      <c r="R4641" s="87"/>
    </row>
    <row r="4642" spans="16:18" x14ac:dyDescent="0.25">
      <c r="P4642" s="87"/>
      <c r="Q4642" s="87"/>
      <c r="R4642" s="87"/>
    </row>
    <row r="4643" spans="16:18" x14ac:dyDescent="0.25">
      <c r="P4643" s="87"/>
      <c r="Q4643" s="87"/>
      <c r="R4643" s="87"/>
    </row>
    <row r="4644" spans="16:18" x14ac:dyDescent="0.25">
      <c r="P4644" s="87"/>
      <c r="Q4644" s="87"/>
      <c r="R4644" s="87"/>
    </row>
    <row r="4645" spans="16:18" x14ac:dyDescent="0.25">
      <c r="P4645" s="87"/>
      <c r="Q4645" s="87"/>
      <c r="R4645" s="87"/>
    </row>
    <row r="4646" spans="16:18" x14ac:dyDescent="0.25">
      <c r="P4646" s="87"/>
      <c r="Q4646" s="87"/>
      <c r="R4646" s="87"/>
    </row>
    <row r="4647" spans="16:18" x14ac:dyDescent="0.25">
      <c r="P4647" s="87"/>
      <c r="Q4647" s="87"/>
      <c r="R4647" s="87"/>
    </row>
    <row r="4648" spans="16:18" x14ac:dyDescent="0.25">
      <c r="P4648" s="87"/>
      <c r="Q4648" s="87"/>
      <c r="R4648" s="87"/>
    </row>
    <row r="4649" spans="16:18" x14ac:dyDescent="0.25">
      <c r="P4649" s="87"/>
      <c r="Q4649" s="87"/>
      <c r="R4649" s="87"/>
    </row>
    <row r="4650" spans="16:18" x14ac:dyDescent="0.25">
      <c r="P4650" s="87"/>
      <c r="Q4650" s="87"/>
      <c r="R4650" s="87"/>
    </row>
    <row r="4651" spans="16:18" x14ac:dyDescent="0.25">
      <c r="P4651" s="87"/>
      <c r="Q4651" s="87"/>
      <c r="R4651" s="87"/>
    </row>
    <row r="4652" spans="16:18" x14ac:dyDescent="0.25">
      <c r="P4652" s="87"/>
      <c r="Q4652" s="87"/>
      <c r="R4652" s="87"/>
    </row>
    <row r="4653" spans="16:18" x14ac:dyDescent="0.25">
      <c r="P4653" s="87"/>
      <c r="Q4653" s="87"/>
      <c r="R4653" s="87"/>
    </row>
    <row r="4654" spans="16:18" x14ac:dyDescent="0.25">
      <c r="P4654" s="87"/>
      <c r="Q4654" s="87"/>
      <c r="R4654" s="87"/>
    </row>
    <row r="4655" spans="16:18" x14ac:dyDescent="0.25">
      <c r="P4655" s="87"/>
      <c r="Q4655" s="87"/>
      <c r="R4655" s="87"/>
    </row>
    <row r="4656" spans="16:18" x14ac:dyDescent="0.25">
      <c r="P4656" s="87"/>
      <c r="Q4656" s="87"/>
      <c r="R4656" s="87"/>
    </row>
    <row r="4657" spans="16:18" x14ac:dyDescent="0.25">
      <c r="P4657" s="87"/>
      <c r="Q4657" s="87"/>
      <c r="R4657" s="87"/>
    </row>
    <row r="4658" spans="16:18" x14ac:dyDescent="0.25">
      <c r="P4658" s="87"/>
      <c r="Q4658" s="87"/>
      <c r="R4658" s="87"/>
    </row>
    <row r="4659" spans="16:18" x14ac:dyDescent="0.25">
      <c r="P4659" s="87"/>
      <c r="Q4659" s="87"/>
      <c r="R4659" s="87"/>
    </row>
    <row r="4660" spans="16:18" x14ac:dyDescent="0.25">
      <c r="P4660" s="87"/>
      <c r="Q4660" s="87"/>
      <c r="R4660" s="87"/>
    </row>
    <row r="4661" spans="16:18" x14ac:dyDescent="0.25">
      <c r="P4661" s="87"/>
      <c r="Q4661" s="87"/>
      <c r="R4661" s="87"/>
    </row>
    <row r="4662" spans="16:18" x14ac:dyDescent="0.25">
      <c r="P4662" s="87"/>
      <c r="Q4662" s="87"/>
      <c r="R4662" s="87"/>
    </row>
    <row r="4663" spans="16:18" x14ac:dyDescent="0.25">
      <c r="P4663" s="87"/>
      <c r="Q4663" s="87"/>
      <c r="R4663" s="87"/>
    </row>
    <row r="4664" spans="16:18" x14ac:dyDescent="0.25">
      <c r="P4664" s="87"/>
      <c r="Q4664" s="87"/>
      <c r="R4664" s="87"/>
    </row>
    <row r="4665" spans="16:18" x14ac:dyDescent="0.25">
      <c r="P4665" s="87"/>
      <c r="Q4665" s="87"/>
      <c r="R4665" s="87"/>
    </row>
    <row r="4666" spans="16:18" x14ac:dyDescent="0.25">
      <c r="P4666" s="87"/>
      <c r="Q4666" s="87"/>
      <c r="R4666" s="87"/>
    </row>
    <row r="4667" spans="16:18" x14ac:dyDescent="0.25">
      <c r="P4667" s="87"/>
      <c r="Q4667" s="87"/>
      <c r="R4667" s="87"/>
    </row>
    <row r="4668" spans="16:18" x14ac:dyDescent="0.25">
      <c r="P4668" s="87"/>
      <c r="Q4668" s="87"/>
      <c r="R4668" s="87"/>
    </row>
    <row r="4669" spans="16:18" x14ac:dyDescent="0.25">
      <c r="P4669" s="87"/>
      <c r="Q4669" s="87"/>
      <c r="R4669" s="87"/>
    </row>
    <row r="4670" spans="16:18" x14ac:dyDescent="0.25">
      <c r="P4670" s="87"/>
      <c r="Q4670" s="87"/>
      <c r="R4670" s="87"/>
    </row>
    <row r="4671" spans="16:18" x14ac:dyDescent="0.25">
      <c r="P4671" s="87"/>
      <c r="Q4671" s="87"/>
      <c r="R4671" s="87"/>
    </row>
    <row r="4672" spans="16:18" x14ac:dyDescent="0.25">
      <c r="P4672" s="87"/>
      <c r="Q4672" s="87"/>
      <c r="R4672" s="87"/>
    </row>
    <row r="4673" spans="16:18" x14ac:dyDescent="0.25">
      <c r="P4673" s="87"/>
      <c r="Q4673" s="87"/>
      <c r="R4673" s="87"/>
    </row>
    <row r="4674" spans="16:18" x14ac:dyDescent="0.25">
      <c r="P4674" s="87"/>
      <c r="Q4674" s="87"/>
      <c r="R4674" s="87"/>
    </row>
    <row r="4675" spans="16:18" x14ac:dyDescent="0.25">
      <c r="P4675" s="87"/>
      <c r="Q4675" s="87"/>
      <c r="R4675" s="87"/>
    </row>
    <row r="4676" spans="16:18" x14ac:dyDescent="0.25">
      <c r="P4676" s="87"/>
      <c r="Q4676" s="87"/>
      <c r="R4676" s="87"/>
    </row>
    <row r="4677" spans="16:18" x14ac:dyDescent="0.25">
      <c r="P4677" s="87"/>
      <c r="Q4677" s="87"/>
      <c r="R4677" s="87"/>
    </row>
    <row r="4678" spans="16:18" x14ac:dyDescent="0.25">
      <c r="P4678" s="87"/>
      <c r="Q4678" s="87"/>
      <c r="R4678" s="87"/>
    </row>
    <row r="4679" spans="16:18" x14ac:dyDescent="0.25">
      <c r="P4679" s="87"/>
      <c r="Q4679" s="87"/>
      <c r="R4679" s="87"/>
    </row>
    <row r="4680" spans="16:18" x14ac:dyDescent="0.25">
      <c r="P4680" s="87"/>
      <c r="Q4680" s="87"/>
      <c r="R4680" s="87"/>
    </row>
    <row r="4681" spans="16:18" x14ac:dyDescent="0.25">
      <c r="P4681" s="87"/>
      <c r="Q4681" s="87"/>
      <c r="R4681" s="87"/>
    </row>
    <row r="4682" spans="16:18" x14ac:dyDescent="0.25">
      <c r="P4682" s="87"/>
      <c r="Q4682" s="87"/>
      <c r="R4682" s="87"/>
    </row>
    <row r="4683" spans="16:18" x14ac:dyDescent="0.25">
      <c r="P4683" s="87"/>
      <c r="Q4683" s="87"/>
      <c r="R4683" s="87"/>
    </row>
    <row r="4684" spans="16:18" x14ac:dyDescent="0.25">
      <c r="P4684" s="87"/>
      <c r="Q4684" s="87"/>
      <c r="R4684" s="87"/>
    </row>
    <row r="4685" spans="16:18" x14ac:dyDescent="0.25">
      <c r="P4685" s="87"/>
      <c r="Q4685" s="87"/>
      <c r="R4685" s="87"/>
    </row>
    <row r="4686" spans="16:18" x14ac:dyDescent="0.25">
      <c r="P4686" s="87"/>
      <c r="Q4686" s="87"/>
      <c r="R4686" s="87"/>
    </row>
    <row r="4687" spans="16:18" x14ac:dyDescent="0.25">
      <c r="P4687" s="87"/>
      <c r="Q4687" s="87"/>
      <c r="R4687" s="87"/>
    </row>
    <row r="4688" spans="16:18" x14ac:dyDescent="0.25">
      <c r="P4688" s="87"/>
      <c r="Q4688" s="87"/>
      <c r="R4688" s="87"/>
    </row>
    <row r="4689" spans="16:18" x14ac:dyDescent="0.25">
      <c r="P4689" s="87"/>
      <c r="Q4689" s="87"/>
      <c r="R4689" s="87"/>
    </row>
    <row r="4690" spans="16:18" x14ac:dyDescent="0.25">
      <c r="P4690" s="87"/>
      <c r="Q4690" s="87"/>
      <c r="R4690" s="87"/>
    </row>
    <row r="4691" spans="16:18" x14ac:dyDescent="0.25">
      <c r="P4691" s="87"/>
      <c r="Q4691" s="87"/>
      <c r="R4691" s="87"/>
    </row>
    <row r="4692" spans="16:18" x14ac:dyDescent="0.25">
      <c r="P4692" s="87"/>
      <c r="Q4692" s="87"/>
      <c r="R4692" s="87"/>
    </row>
    <row r="4693" spans="16:18" x14ac:dyDescent="0.25">
      <c r="P4693" s="87"/>
      <c r="Q4693" s="87"/>
      <c r="R4693" s="87"/>
    </row>
    <row r="4694" spans="16:18" x14ac:dyDescent="0.25">
      <c r="P4694" s="87"/>
      <c r="Q4694" s="87"/>
      <c r="R4694" s="87"/>
    </row>
    <row r="4695" spans="16:18" x14ac:dyDescent="0.25">
      <c r="P4695" s="87"/>
      <c r="Q4695" s="87"/>
      <c r="R4695" s="87"/>
    </row>
    <row r="4696" spans="16:18" x14ac:dyDescent="0.25">
      <c r="P4696" s="87"/>
      <c r="Q4696" s="87"/>
      <c r="R4696" s="87"/>
    </row>
    <row r="4697" spans="16:18" x14ac:dyDescent="0.25">
      <c r="P4697" s="87"/>
      <c r="Q4697" s="87"/>
      <c r="R4697" s="87"/>
    </row>
    <row r="4698" spans="16:18" x14ac:dyDescent="0.25">
      <c r="P4698" s="87"/>
      <c r="Q4698" s="87"/>
      <c r="R4698" s="87"/>
    </row>
    <row r="4699" spans="16:18" x14ac:dyDescent="0.25">
      <c r="P4699" s="87"/>
      <c r="Q4699" s="87"/>
      <c r="R4699" s="87"/>
    </row>
    <row r="4700" spans="16:18" x14ac:dyDescent="0.25">
      <c r="P4700" s="87"/>
      <c r="Q4700" s="87"/>
      <c r="R4700" s="87"/>
    </row>
    <row r="4701" spans="16:18" x14ac:dyDescent="0.25">
      <c r="P4701" s="87"/>
      <c r="Q4701" s="87"/>
      <c r="R4701" s="87"/>
    </row>
    <row r="4702" spans="16:18" x14ac:dyDescent="0.25">
      <c r="P4702" s="87"/>
      <c r="Q4702" s="87"/>
      <c r="R4702" s="87"/>
    </row>
    <row r="4703" spans="16:18" x14ac:dyDescent="0.25">
      <c r="P4703" s="87"/>
      <c r="Q4703" s="87"/>
      <c r="R4703" s="87"/>
    </row>
    <row r="4704" spans="16:18" x14ac:dyDescent="0.25">
      <c r="P4704" s="87"/>
      <c r="Q4704" s="87"/>
      <c r="R4704" s="87"/>
    </row>
    <row r="4705" spans="16:18" x14ac:dyDescent="0.25">
      <c r="P4705" s="87"/>
      <c r="Q4705" s="87"/>
      <c r="R4705" s="87"/>
    </row>
    <row r="4706" spans="16:18" x14ac:dyDescent="0.25">
      <c r="P4706" s="87"/>
      <c r="Q4706" s="87"/>
      <c r="R4706" s="87"/>
    </row>
    <row r="4707" spans="16:18" x14ac:dyDescent="0.25">
      <c r="P4707" s="87"/>
      <c r="Q4707" s="87"/>
      <c r="R4707" s="87"/>
    </row>
    <row r="4708" spans="16:18" x14ac:dyDescent="0.25">
      <c r="P4708" s="87"/>
      <c r="Q4708" s="87"/>
      <c r="R4708" s="87"/>
    </row>
    <row r="4709" spans="16:18" x14ac:dyDescent="0.25">
      <c r="P4709" s="87"/>
      <c r="Q4709" s="87"/>
      <c r="R4709" s="87"/>
    </row>
    <row r="4710" spans="16:18" x14ac:dyDescent="0.25">
      <c r="P4710" s="87"/>
      <c r="Q4710" s="87"/>
      <c r="R4710" s="87"/>
    </row>
    <row r="4711" spans="16:18" x14ac:dyDescent="0.25">
      <c r="P4711" s="87"/>
      <c r="Q4711" s="87"/>
      <c r="R4711" s="87"/>
    </row>
    <row r="4712" spans="16:18" x14ac:dyDescent="0.25">
      <c r="P4712" s="87"/>
      <c r="Q4712" s="87"/>
      <c r="R4712" s="87"/>
    </row>
    <row r="4713" spans="16:18" x14ac:dyDescent="0.25">
      <c r="P4713" s="87"/>
      <c r="Q4713" s="87"/>
      <c r="R4713" s="87"/>
    </row>
    <row r="4714" spans="16:18" x14ac:dyDescent="0.25">
      <c r="P4714" s="87"/>
      <c r="Q4714" s="87"/>
      <c r="R4714" s="87"/>
    </row>
    <row r="4715" spans="16:18" x14ac:dyDescent="0.25">
      <c r="P4715" s="87"/>
      <c r="Q4715" s="87"/>
      <c r="R4715" s="87"/>
    </row>
    <row r="4716" spans="16:18" x14ac:dyDescent="0.25">
      <c r="P4716" s="87"/>
      <c r="Q4716" s="87"/>
      <c r="R4716" s="87"/>
    </row>
    <row r="4717" spans="16:18" x14ac:dyDescent="0.25">
      <c r="P4717" s="87"/>
      <c r="Q4717" s="87"/>
      <c r="R4717" s="87"/>
    </row>
    <row r="4718" spans="16:18" x14ac:dyDescent="0.25">
      <c r="P4718" s="87"/>
      <c r="Q4718" s="87"/>
      <c r="R4718" s="87"/>
    </row>
    <row r="4719" spans="16:18" x14ac:dyDescent="0.25">
      <c r="P4719" s="87"/>
      <c r="Q4719" s="87"/>
      <c r="R4719" s="87"/>
    </row>
    <row r="4720" spans="16:18" x14ac:dyDescent="0.25">
      <c r="P4720" s="87"/>
      <c r="Q4720" s="87"/>
      <c r="R4720" s="87"/>
    </row>
    <row r="4721" spans="16:18" x14ac:dyDescent="0.25">
      <c r="P4721" s="87"/>
      <c r="Q4721" s="87"/>
      <c r="R4721" s="87"/>
    </row>
    <row r="4722" spans="16:18" x14ac:dyDescent="0.25">
      <c r="P4722" s="87"/>
      <c r="Q4722" s="87"/>
      <c r="R4722" s="87"/>
    </row>
    <row r="4723" spans="16:18" x14ac:dyDescent="0.25">
      <c r="P4723" s="87"/>
      <c r="Q4723" s="87"/>
      <c r="R4723" s="87"/>
    </row>
    <row r="4724" spans="16:18" x14ac:dyDescent="0.25">
      <c r="P4724" s="87"/>
      <c r="Q4724" s="87"/>
      <c r="R4724" s="87"/>
    </row>
    <row r="4725" spans="16:18" x14ac:dyDescent="0.25">
      <c r="P4725" s="87"/>
      <c r="Q4725" s="87"/>
      <c r="R4725" s="87"/>
    </row>
    <row r="4726" spans="16:18" x14ac:dyDescent="0.25">
      <c r="P4726" s="87"/>
      <c r="Q4726" s="87"/>
      <c r="R4726" s="87"/>
    </row>
    <row r="4727" spans="16:18" x14ac:dyDescent="0.25">
      <c r="P4727" s="87"/>
      <c r="Q4727" s="87"/>
      <c r="R4727" s="87"/>
    </row>
    <row r="4728" spans="16:18" x14ac:dyDescent="0.25">
      <c r="P4728" s="87"/>
      <c r="Q4728" s="87"/>
      <c r="R4728" s="87"/>
    </row>
    <row r="4729" spans="16:18" x14ac:dyDescent="0.25">
      <c r="P4729" s="87"/>
      <c r="Q4729" s="87"/>
      <c r="R4729" s="87"/>
    </row>
    <row r="4730" spans="16:18" x14ac:dyDescent="0.25">
      <c r="P4730" s="87"/>
      <c r="Q4730" s="87"/>
      <c r="R4730" s="87"/>
    </row>
    <row r="4731" spans="16:18" x14ac:dyDescent="0.25">
      <c r="P4731" s="87"/>
      <c r="Q4731" s="87"/>
      <c r="R4731" s="87"/>
    </row>
    <row r="4732" spans="16:18" x14ac:dyDescent="0.25">
      <c r="P4732" s="87"/>
      <c r="Q4732" s="87"/>
      <c r="R4732" s="87"/>
    </row>
    <row r="4733" spans="16:18" x14ac:dyDescent="0.25">
      <c r="P4733" s="87"/>
      <c r="Q4733" s="87"/>
      <c r="R4733" s="87"/>
    </row>
    <row r="4734" spans="16:18" x14ac:dyDescent="0.25">
      <c r="P4734" s="87"/>
      <c r="Q4734" s="87"/>
      <c r="R4734" s="87"/>
    </row>
    <row r="4735" spans="16:18" x14ac:dyDescent="0.25">
      <c r="P4735" s="87"/>
      <c r="Q4735" s="87"/>
      <c r="R4735" s="87"/>
    </row>
    <row r="4736" spans="16:18" x14ac:dyDescent="0.25">
      <c r="P4736" s="87"/>
      <c r="Q4736" s="87"/>
      <c r="R4736" s="87"/>
    </row>
    <row r="4737" spans="16:18" x14ac:dyDescent="0.25">
      <c r="P4737" s="87"/>
      <c r="Q4737" s="87"/>
      <c r="R4737" s="87"/>
    </row>
    <row r="4738" spans="16:18" x14ac:dyDescent="0.25">
      <c r="P4738" s="87"/>
      <c r="Q4738" s="87"/>
      <c r="R4738" s="87"/>
    </row>
    <row r="4739" spans="16:18" x14ac:dyDescent="0.25">
      <c r="P4739" s="87"/>
      <c r="Q4739" s="87"/>
      <c r="R4739" s="87"/>
    </row>
    <row r="4740" spans="16:18" x14ac:dyDescent="0.25">
      <c r="P4740" s="87"/>
      <c r="Q4740" s="87"/>
      <c r="R4740" s="87"/>
    </row>
    <row r="4741" spans="16:18" x14ac:dyDescent="0.25">
      <c r="P4741" s="87"/>
      <c r="Q4741" s="87"/>
      <c r="R4741" s="87"/>
    </row>
    <row r="4742" spans="16:18" x14ac:dyDescent="0.25">
      <c r="P4742" s="87"/>
      <c r="Q4742" s="87"/>
      <c r="R4742" s="87"/>
    </row>
    <row r="4743" spans="16:18" x14ac:dyDescent="0.25">
      <c r="P4743" s="87"/>
      <c r="Q4743" s="87"/>
      <c r="R4743" s="87"/>
    </row>
    <row r="4744" spans="16:18" x14ac:dyDescent="0.25">
      <c r="P4744" s="87"/>
      <c r="Q4744" s="87"/>
      <c r="R4744" s="87"/>
    </row>
    <row r="4745" spans="16:18" x14ac:dyDescent="0.25">
      <c r="P4745" s="87"/>
      <c r="Q4745" s="87"/>
      <c r="R4745" s="87"/>
    </row>
    <row r="4746" spans="16:18" x14ac:dyDescent="0.25">
      <c r="P4746" s="87"/>
      <c r="Q4746" s="87"/>
      <c r="R4746" s="87"/>
    </row>
    <row r="4747" spans="16:18" x14ac:dyDescent="0.25">
      <c r="P4747" s="87"/>
      <c r="Q4747" s="87"/>
      <c r="R4747" s="87"/>
    </row>
    <row r="4748" spans="16:18" x14ac:dyDescent="0.25">
      <c r="P4748" s="87"/>
      <c r="Q4748" s="87"/>
      <c r="R4748" s="87"/>
    </row>
    <row r="4749" spans="16:18" x14ac:dyDescent="0.25">
      <c r="P4749" s="87"/>
      <c r="Q4749" s="87"/>
      <c r="R4749" s="87"/>
    </row>
    <row r="4750" spans="16:18" x14ac:dyDescent="0.25">
      <c r="P4750" s="87"/>
      <c r="Q4750" s="87"/>
      <c r="R4750" s="87"/>
    </row>
    <row r="4751" spans="16:18" x14ac:dyDescent="0.25">
      <c r="P4751" s="87"/>
      <c r="Q4751" s="87"/>
      <c r="R4751" s="87"/>
    </row>
    <row r="4752" spans="16:18" x14ac:dyDescent="0.25">
      <c r="P4752" s="87"/>
      <c r="Q4752" s="87"/>
      <c r="R4752" s="87"/>
    </row>
    <row r="4753" spans="16:18" x14ac:dyDescent="0.25">
      <c r="P4753" s="87"/>
      <c r="Q4753" s="87"/>
      <c r="R4753" s="87"/>
    </row>
    <row r="4754" spans="16:18" x14ac:dyDescent="0.25">
      <c r="P4754" s="87"/>
      <c r="Q4754" s="87"/>
      <c r="R4754" s="87"/>
    </row>
    <row r="4755" spans="16:18" x14ac:dyDescent="0.25">
      <c r="P4755" s="87"/>
      <c r="Q4755" s="87"/>
      <c r="R4755" s="87"/>
    </row>
    <row r="4756" spans="16:18" x14ac:dyDescent="0.25">
      <c r="P4756" s="87"/>
      <c r="Q4756" s="87"/>
      <c r="R4756" s="87"/>
    </row>
    <row r="4757" spans="16:18" x14ac:dyDescent="0.25">
      <c r="P4757" s="87"/>
      <c r="Q4757" s="87"/>
      <c r="R4757" s="87"/>
    </row>
    <row r="4758" spans="16:18" x14ac:dyDescent="0.25">
      <c r="P4758" s="87"/>
      <c r="Q4758" s="87"/>
      <c r="R4758" s="87"/>
    </row>
    <row r="4759" spans="16:18" x14ac:dyDescent="0.25">
      <c r="P4759" s="87"/>
      <c r="Q4759" s="87"/>
      <c r="R4759" s="87"/>
    </row>
    <row r="4760" spans="16:18" x14ac:dyDescent="0.25">
      <c r="P4760" s="87"/>
      <c r="Q4760" s="87"/>
      <c r="R4760" s="87"/>
    </row>
    <row r="4761" spans="16:18" x14ac:dyDescent="0.25">
      <c r="P4761" s="87"/>
      <c r="Q4761" s="87"/>
      <c r="R4761" s="87"/>
    </row>
    <row r="4762" spans="16:18" x14ac:dyDescent="0.25">
      <c r="P4762" s="87"/>
      <c r="Q4762" s="87"/>
      <c r="R4762" s="87"/>
    </row>
    <row r="4763" spans="16:18" x14ac:dyDescent="0.25">
      <c r="P4763" s="87"/>
      <c r="Q4763" s="87"/>
      <c r="R4763" s="87"/>
    </row>
    <row r="4764" spans="16:18" x14ac:dyDescent="0.25">
      <c r="P4764" s="87"/>
      <c r="Q4764" s="87"/>
      <c r="R4764" s="87"/>
    </row>
    <row r="4765" spans="16:18" x14ac:dyDescent="0.25">
      <c r="P4765" s="87"/>
      <c r="Q4765" s="87"/>
      <c r="R4765" s="87"/>
    </row>
    <row r="4766" spans="16:18" x14ac:dyDescent="0.25">
      <c r="P4766" s="87"/>
      <c r="Q4766" s="87"/>
      <c r="R4766" s="87"/>
    </row>
    <row r="4767" spans="16:18" x14ac:dyDescent="0.25">
      <c r="P4767" s="87"/>
      <c r="Q4767" s="87"/>
      <c r="R4767" s="87"/>
    </row>
    <row r="4768" spans="16:18" x14ac:dyDescent="0.25">
      <c r="P4768" s="87"/>
      <c r="Q4768" s="87"/>
      <c r="R4768" s="87"/>
    </row>
    <row r="4769" spans="16:18" x14ac:dyDescent="0.25">
      <c r="P4769" s="87"/>
      <c r="Q4769" s="87"/>
      <c r="R4769" s="87"/>
    </row>
    <row r="4770" spans="16:18" x14ac:dyDescent="0.25">
      <c r="P4770" s="87"/>
      <c r="Q4770" s="87"/>
      <c r="R4770" s="87"/>
    </row>
    <row r="4771" spans="16:18" x14ac:dyDescent="0.25">
      <c r="P4771" s="87"/>
      <c r="Q4771" s="87"/>
      <c r="R4771" s="87"/>
    </row>
    <row r="4772" spans="16:18" x14ac:dyDescent="0.25">
      <c r="P4772" s="87"/>
      <c r="Q4772" s="87"/>
      <c r="R4772" s="87"/>
    </row>
    <row r="4773" spans="16:18" x14ac:dyDescent="0.25">
      <c r="P4773" s="87"/>
      <c r="Q4773" s="87"/>
      <c r="R4773" s="87"/>
    </row>
    <row r="4774" spans="16:18" x14ac:dyDescent="0.25">
      <c r="P4774" s="87"/>
      <c r="Q4774" s="87"/>
      <c r="R4774" s="87"/>
    </row>
    <row r="4775" spans="16:18" x14ac:dyDescent="0.25">
      <c r="P4775" s="87"/>
      <c r="Q4775" s="87"/>
      <c r="R4775" s="87"/>
    </row>
    <row r="4776" spans="16:18" x14ac:dyDescent="0.25">
      <c r="P4776" s="87"/>
      <c r="Q4776" s="87"/>
      <c r="R4776" s="87"/>
    </row>
    <row r="4777" spans="16:18" x14ac:dyDescent="0.25">
      <c r="P4777" s="87"/>
      <c r="Q4777" s="87"/>
      <c r="R4777" s="87"/>
    </row>
    <row r="4778" spans="16:18" x14ac:dyDescent="0.25">
      <c r="P4778" s="87"/>
      <c r="Q4778" s="87"/>
      <c r="R4778" s="87"/>
    </row>
    <row r="4779" spans="16:18" x14ac:dyDescent="0.25">
      <c r="P4779" s="87"/>
      <c r="Q4779" s="87"/>
      <c r="R4779" s="87"/>
    </row>
    <row r="4780" spans="16:18" x14ac:dyDescent="0.25">
      <c r="P4780" s="87"/>
      <c r="Q4780" s="87"/>
      <c r="R4780" s="87"/>
    </row>
    <row r="4781" spans="16:18" x14ac:dyDescent="0.25">
      <c r="P4781" s="87"/>
      <c r="Q4781" s="87"/>
      <c r="R4781" s="87"/>
    </row>
    <row r="4782" spans="16:18" x14ac:dyDescent="0.25">
      <c r="P4782" s="87"/>
      <c r="Q4782" s="87"/>
      <c r="R4782" s="87"/>
    </row>
    <row r="4783" spans="16:18" x14ac:dyDescent="0.25">
      <c r="P4783" s="87"/>
      <c r="Q4783" s="87"/>
      <c r="R4783" s="87"/>
    </row>
    <row r="4784" spans="16:18" x14ac:dyDescent="0.25">
      <c r="P4784" s="87"/>
      <c r="Q4784" s="87"/>
      <c r="R4784" s="87"/>
    </row>
    <row r="4785" spans="16:18" x14ac:dyDescent="0.25">
      <c r="P4785" s="87"/>
      <c r="Q4785" s="87"/>
      <c r="R4785" s="87"/>
    </row>
    <row r="4786" spans="16:18" x14ac:dyDescent="0.25">
      <c r="P4786" s="87"/>
      <c r="Q4786" s="87"/>
      <c r="R4786" s="87"/>
    </row>
    <row r="4787" spans="16:18" x14ac:dyDescent="0.25">
      <c r="P4787" s="87"/>
      <c r="Q4787" s="87"/>
      <c r="R4787" s="87"/>
    </row>
    <row r="4788" spans="16:18" x14ac:dyDescent="0.25">
      <c r="P4788" s="87"/>
      <c r="Q4788" s="87"/>
      <c r="R4788" s="87"/>
    </row>
    <row r="4789" spans="16:18" x14ac:dyDescent="0.25">
      <c r="P4789" s="87"/>
      <c r="Q4789" s="87"/>
      <c r="R4789" s="87"/>
    </row>
    <row r="4790" spans="16:18" x14ac:dyDescent="0.25">
      <c r="P4790" s="87"/>
      <c r="Q4790" s="87"/>
      <c r="R4790" s="87"/>
    </row>
    <row r="4791" spans="16:18" x14ac:dyDescent="0.25">
      <c r="P4791" s="87"/>
      <c r="Q4791" s="87"/>
      <c r="R4791" s="87"/>
    </row>
    <row r="4792" spans="16:18" x14ac:dyDescent="0.25">
      <c r="P4792" s="87"/>
      <c r="Q4792" s="87"/>
      <c r="R4792" s="87"/>
    </row>
    <row r="4793" spans="16:18" x14ac:dyDescent="0.25">
      <c r="P4793" s="87"/>
      <c r="Q4793" s="87"/>
      <c r="R4793" s="87"/>
    </row>
    <row r="4794" spans="16:18" x14ac:dyDescent="0.25">
      <c r="P4794" s="87"/>
      <c r="Q4794" s="87"/>
      <c r="R4794" s="87"/>
    </row>
    <row r="4795" spans="16:18" x14ac:dyDescent="0.25">
      <c r="P4795" s="87"/>
      <c r="Q4795" s="87"/>
      <c r="R4795" s="87"/>
    </row>
    <row r="4796" spans="16:18" x14ac:dyDescent="0.25">
      <c r="P4796" s="87"/>
      <c r="Q4796" s="87"/>
      <c r="R4796" s="87"/>
    </row>
    <row r="4797" spans="16:18" x14ac:dyDescent="0.25">
      <c r="P4797" s="87"/>
      <c r="Q4797" s="87"/>
      <c r="R4797" s="87"/>
    </row>
    <row r="4798" spans="16:18" x14ac:dyDescent="0.25">
      <c r="P4798" s="87"/>
      <c r="Q4798" s="87"/>
      <c r="R4798" s="87"/>
    </row>
    <row r="4799" spans="16:18" x14ac:dyDescent="0.25">
      <c r="P4799" s="87"/>
      <c r="Q4799" s="87"/>
      <c r="R4799" s="87"/>
    </row>
    <row r="4800" spans="16:18" x14ac:dyDescent="0.25">
      <c r="P4800" s="87"/>
      <c r="Q4800" s="87"/>
      <c r="R4800" s="87"/>
    </row>
    <row r="4801" spans="16:18" x14ac:dyDescent="0.25">
      <c r="P4801" s="87"/>
      <c r="Q4801" s="87"/>
      <c r="R4801" s="87"/>
    </row>
    <row r="4802" spans="16:18" x14ac:dyDescent="0.25">
      <c r="P4802" s="87"/>
      <c r="Q4802" s="87"/>
      <c r="R4802" s="87"/>
    </row>
    <row r="4803" spans="16:18" x14ac:dyDescent="0.25">
      <c r="P4803" s="87"/>
      <c r="Q4803" s="87"/>
      <c r="R4803" s="87"/>
    </row>
    <row r="4804" spans="16:18" x14ac:dyDescent="0.25">
      <c r="P4804" s="87"/>
      <c r="Q4804" s="87"/>
      <c r="R4804" s="87"/>
    </row>
    <row r="4805" spans="16:18" x14ac:dyDescent="0.25">
      <c r="P4805" s="87"/>
      <c r="Q4805" s="87"/>
      <c r="R4805" s="87"/>
    </row>
    <row r="4806" spans="16:18" x14ac:dyDescent="0.25">
      <c r="P4806" s="87"/>
      <c r="Q4806" s="87"/>
      <c r="R4806" s="87"/>
    </row>
    <row r="4807" spans="16:18" x14ac:dyDescent="0.25">
      <c r="P4807" s="87"/>
      <c r="Q4807" s="87"/>
      <c r="R4807" s="87"/>
    </row>
    <row r="4808" spans="16:18" x14ac:dyDescent="0.25">
      <c r="P4808" s="87"/>
      <c r="Q4808" s="87"/>
      <c r="R4808" s="87"/>
    </row>
    <row r="4809" spans="16:18" x14ac:dyDescent="0.25">
      <c r="P4809" s="87"/>
      <c r="Q4809" s="87"/>
      <c r="R4809" s="87"/>
    </row>
    <row r="4810" spans="16:18" x14ac:dyDescent="0.25">
      <c r="P4810" s="87"/>
      <c r="Q4810" s="87"/>
      <c r="R4810" s="87"/>
    </row>
    <row r="4811" spans="16:18" x14ac:dyDescent="0.25">
      <c r="P4811" s="87"/>
      <c r="Q4811" s="87"/>
      <c r="R4811" s="87"/>
    </row>
    <row r="4812" spans="16:18" x14ac:dyDescent="0.25">
      <c r="P4812" s="87"/>
      <c r="Q4812" s="87"/>
      <c r="R4812" s="87"/>
    </row>
    <row r="4813" spans="16:18" x14ac:dyDescent="0.25">
      <c r="P4813" s="87"/>
      <c r="Q4813" s="87"/>
      <c r="R4813" s="87"/>
    </row>
    <row r="4814" spans="16:18" x14ac:dyDescent="0.25">
      <c r="P4814" s="87"/>
      <c r="Q4814" s="87"/>
      <c r="R4814" s="87"/>
    </row>
    <row r="4815" spans="16:18" x14ac:dyDescent="0.25">
      <c r="P4815" s="87"/>
      <c r="Q4815" s="87"/>
      <c r="R4815" s="87"/>
    </row>
    <row r="4816" spans="16:18" x14ac:dyDescent="0.25">
      <c r="P4816" s="87"/>
      <c r="Q4816" s="87"/>
      <c r="R4816" s="87"/>
    </row>
    <row r="4817" spans="16:18" x14ac:dyDescent="0.25">
      <c r="P4817" s="87"/>
      <c r="Q4817" s="87"/>
      <c r="R4817" s="87"/>
    </row>
    <row r="4818" spans="16:18" x14ac:dyDescent="0.25">
      <c r="P4818" s="87"/>
      <c r="Q4818" s="87"/>
      <c r="R4818" s="87"/>
    </row>
    <row r="4819" spans="16:18" x14ac:dyDescent="0.25">
      <c r="P4819" s="87"/>
      <c r="Q4819" s="87"/>
      <c r="R4819" s="87"/>
    </row>
    <row r="4820" spans="16:18" x14ac:dyDescent="0.25">
      <c r="P4820" s="87"/>
      <c r="Q4820" s="87"/>
      <c r="R4820" s="87"/>
    </row>
    <row r="4821" spans="16:18" x14ac:dyDescent="0.25">
      <c r="P4821" s="87"/>
      <c r="Q4821" s="87"/>
      <c r="R4821" s="87"/>
    </row>
    <row r="4822" spans="16:18" x14ac:dyDescent="0.25">
      <c r="P4822" s="87"/>
      <c r="Q4822" s="87"/>
      <c r="R4822" s="87"/>
    </row>
    <row r="4823" spans="16:18" x14ac:dyDescent="0.25">
      <c r="P4823" s="87"/>
      <c r="Q4823" s="87"/>
      <c r="R4823" s="87"/>
    </row>
    <row r="4824" spans="16:18" x14ac:dyDescent="0.25">
      <c r="P4824" s="87"/>
      <c r="Q4824" s="87"/>
      <c r="R4824" s="87"/>
    </row>
    <row r="4825" spans="16:18" x14ac:dyDescent="0.25">
      <c r="P4825" s="87"/>
      <c r="Q4825" s="87"/>
      <c r="R4825" s="87"/>
    </row>
    <row r="4826" spans="16:18" x14ac:dyDescent="0.25">
      <c r="P4826" s="87"/>
      <c r="Q4826" s="87"/>
      <c r="R4826" s="87"/>
    </row>
    <row r="4827" spans="16:18" x14ac:dyDescent="0.25">
      <c r="P4827" s="87"/>
      <c r="Q4827" s="87"/>
      <c r="R4827" s="87"/>
    </row>
    <row r="4828" spans="16:18" x14ac:dyDescent="0.25">
      <c r="P4828" s="87"/>
      <c r="Q4828" s="87"/>
      <c r="R4828" s="87"/>
    </row>
    <row r="4829" spans="16:18" x14ac:dyDescent="0.25">
      <c r="P4829" s="87"/>
      <c r="Q4829" s="87"/>
      <c r="R4829" s="87"/>
    </row>
    <row r="4830" spans="16:18" x14ac:dyDescent="0.25">
      <c r="P4830" s="87"/>
      <c r="Q4830" s="87"/>
      <c r="R4830" s="87"/>
    </row>
    <row r="4831" spans="16:18" x14ac:dyDescent="0.25">
      <c r="P4831" s="87"/>
      <c r="Q4831" s="87"/>
      <c r="R4831" s="87"/>
    </row>
    <row r="4832" spans="16:18" x14ac:dyDescent="0.25">
      <c r="P4832" s="87"/>
      <c r="Q4832" s="87"/>
      <c r="R4832" s="87"/>
    </row>
    <row r="4833" spans="16:18" x14ac:dyDescent="0.25">
      <c r="P4833" s="87"/>
      <c r="Q4833" s="87"/>
      <c r="R4833" s="87"/>
    </row>
    <row r="4834" spans="16:18" x14ac:dyDescent="0.25">
      <c r="P4834" s="87"/>
      <c r="Q4834" s="87"/>
      <c r="R4834" s="87"/>
    </row>
    <row r="4835" spans="16:18" x14ac:dyDescent="0.25">
      <c r="P4835" s="87"/>
      <c r="Q4835" s="87"/>
      <c r="R4835" s="87"/>
    </row>
    <row r="4836" spans="16:18" x14ac:dyDescent="0.25">
      <c r="P4836" s="87"/>
      <c r="Q4836" s="87"/>
      <c r="R4836" s="87"/>
    </row>
    <row r="4837" spans="16:18" x14ac:dyDescent="0.25">
      <c r="P4837" s="87"/>
      <c r="Q4837" s="87"/>
      <c r="R4837" s="87"/>
    </row>
    <row r="4838" spans="16:18" x14ac:dyDescent="0.25">
      <c r="P4838" s="87"/>
      <c r="Q4838" s="87"/>
      <c r="R4838" s="87"/>
    </row>
    <row r="4839" spans="16:18" x14ac:dyDescent="0.25">
      <c r="P4839" s="87"/>
      <c r="Q4839" s="87"/>
      <c r="R4839" s="87"/>
    </row>
    <row r="4840" spans="16:18" x14ac:dyDescent="0.25">
      <c r="P4840" s="87"/>
      <c r="Q4840" s="87"/>
      <c r="R4840" s="87"/>
    </row>
    <row r="4841" spans="16:18" x14ac:dyDescent="0.25">
      <c r="P4841" s="87"/>
      <c r="Q4841" s="87"/>
      <c r="R4841" s="87"/>
    </row>
    <row r="4842" spans="16:18" x14ac:dyDescent="0.25">
      <c r="P4842" s="87"/>
      <c r="Q4842" s="87"/>
      <c r="R4842" s="87"/>
    </row>
    <row r="4843" spans="16:18" x14ac:dyDescent="0.25">
      <c r="P4843" s="87"/>
      <c r="Q4843" s="87"/>
      <c r="R4843" s="87"/>
    </row>
    <row r="4844" spans="16:18" x14ac:dyDescent="0.25">
      <c r="P4844" s="87"/>
      <c r="Q4844" s="87"/>
      <c r="R4844" s="87"/>
    </row>
    <row r="4845" spans="16:18" x14ac:dyDescent="0.25">
      <c r="P4845" s="87"/>
      <c r="Q4845" s="87"/>
      <c r="R4845" s="87"/>
    </row>
    <row r="4846" spans="16:18" x14ac:dyDescent="0.25">
      <c r="P4846" s="87"/>
      <c r="Q4846" s="87"/>
      <c r="R4846" s="87"/>
    </row>
    <row r="4847" spans="16:18" x14ac:dyDescent="0.25">
      <c r="P4847" s="87"/>
      <c r="Q4847" s="87"/>
      <c r="R4847" s="87"/>
    </row>
    <row r="4848" spans="16:18" x14ac:dyDescent="0.25">
      <c r="P4848" s="87"/>
      <c r="Q4848" s="87"/>
      <c r="R4848" s="87"/>
    </row>
    <row r="4849" spans="16:18" x14ac:dyDescent="0.25">
      <c r="P4849" s="87"/>
      <c r="Q4849" s="87"/>
      <c r="R4849" s="87"/>
    </row>
    <row r="4850" spans="16:18" x14ac:dyDescent="0.25">
      <c r="P4850" s="87"/>
      <c r="Q4850" s="87"/>
      <c r="R4850" s="87"/>
    </row>
    <row r="4851" spans="16:18" x14ac:dyDescent="0.25">
      <c r="P4851" s="87"/>
      <c r="Q4851" s="87"/>
      <c r="R4851" s="87"/>
    </row>
    <row r="4852" spans="16:18" x14ac:dyDescent="0.25">
      <c r="P4852" s="87"/>
      <c r="Q4852" s="87"/>
      <c r="R4852" s="87"/>
    </row>
    <row r="4853" spans="16:18" x14ac:dyDescent="0.25">
      <c r="P4853" s="87"/>
      <c r="Q4853" s="87"/>
      <c r="R4853" s="87"/>
    </row>
    <row r="4854" spans="16:18" x14ac:dyDescent="0.25">
      <c r="P4854" s="87"/>
      <c r="Q4854" s="87"/>
      <c r="R4854" s="87"/>
    </row>
    <row r="4855" spans="16:18" x14ac:dyDescent="0.25">
      <c r="P4855" s="87"/>
      <c r="Q4855" s="87"/>
      <c r="R4855" s="87"/>
    </row>
    <row r="4856" spans="16:18" x14ac:dyDescent="0.25">
      <c r="P4856" s="87"/>
      <c r="Q4856" s="87"/>
      <c r="R4856" s="87"/>
    </row>
    <row r="4857" spans="16:18" x14ac:dyDescent="0.25">
      <c r="P4857" s="87"/>
      <c r="Q4857" s="87"/>
      <c r="R4857" s="87"/>
    </row>
    <row r="4858" spans="16:18" x14ac:dyDescent="0.25">
      <c r="P4858" s="87"/>
      <c r="Q4858" s="87"/>
      <c r="R4858" s="87"/>
    </row>
    <row r="4859" spans="16:18" x14ac:dyDescent="0.25">
      <c r="P4859" s="87"/>
      <c r="Q4859" s="87"/>
      <c r="R4859" s="87"/>
    </row>
    <row r="4860" spans="16:18" x14ac:dyDescent="0.25">
      <c r="P4860" s="87"/>
      <c r="Q4860" s="87"/>
      <c r="R4860" s="87"/>
    </row>
    <row r="4861" spans="16:18" x14ac:dyDescent="0.25">
      <c r="P4861" s="87"/>
      <c r="Q4861" s="87"/>
      <c r="R4861" s="87"/>
    </row>
    <row r="4862" spans="16:18" x14ac:dyDescent="0.25">
      <c r="P4862" s="87"/>
      <c r="Q4862" s="87"/>
      <c r="R4862" s="87"/>
    </row>
    <row r="4863" spans="16:18" x14ac:dyDescent="0.25">
      <c r="P4863" s="87"/>
      <c r="Q4863" s="87"/>
      <c r="R4863" s="87"/>
    </row>
    <row r="4864" spans="16:18" x14ac:dyDescent="0.25">
      <c r="P4864" s="87"/>
      <c r="Q4864" s="87"/>
      <c r="R4864" s="87"/>
    </row>
    <row r="4865" spans="16:18" x14ac:dyDescent="0.25">
      <c r="P4865" s="87"/>
      <c r="Q4865" s="87"/>
      <c r="R4865" s="87"/>
    </row>
    <row r="4866" spans="16:18" x14ac:dyDescent="0.25">
      <c r="P4866" s="87"/>
      <c r="Q4866" s="87"/>
      <c r="R4866" s="87"/>
    </row>
    <row r="4867" spans="16:18" x14ac:dyDescent="0.25">
      <c r="P4867" s="87"/>
      <c r="Q4867" s="87"/>
      <c r="R4867" s="87"/>
    </row>
    <row r="4868" spans="16:18" x14ac:dyDescent="0.25">
      <c r="P4868" s="87"/>
      <c r="Q4868" s="87"/>
      <c r="R4868" s="87"/>
    </row>
    <row r="4869" spans="16:18" x14ac:dyDescent="0.25">
      <c r="P4869" s="87"/>
      <c r="Q4869" s="87"/>
      <c r="R4869" s="87"/>
    </row>
    <row r="4870" spans="16:18" x14ac:dyDescent="0.25">
      <c r="P4870" s="87"/>
      <c r="Q4870" s="87"/>
      <c r="R4870" s="87"/>
    </row>
    <row r="4871" spans="16:18" x14ac:dyDescent="0.25">
      <c r="P4871" s="87"/>
      <c r="Q4871" s="87"/>
      <c r="R4871" s="87"/>
    </row>
    <row r="4872" spans="16:18" x14ac:dyDescent="0.25">
      <c r="P4872" s="87"/>
      <c r="Q4872" s="87"/>
      <c r="R4872" s="87"/>
    </row>
    <row r="4873" spans="16:18" x14ac:dyDescent="0.25">
      <c r="P4873" s="87"/>
      <c r="Q4873" s="87"/>
      <c r="R4873" s="87"/>
    </row>
    <row r="4874" spans="16:18" x14ac:dyDescent="0.25">
      <c r="P4874" s="87"/>
      <c r="Q4874" s="87"/>
      <c r="R4874" s="87"/>
    </row>
    <row r="4875" spans="16:18" x14ac:dyDescent="0.25">
      <c r="P4875" s="87"/>
      <c r="Q4875" s="87"/>
      <c r="R4875" s="87"/>
    </row>
    <row r="4876" spans="16:18" x14ac:dyDescent="0.25">
      <c r="P4876" s="87"/>
      <c r="Q4876" s="87"/>
      <c r="R4876" s="87"/>
    </row>
    <row r="4877" spans="16:18" x14ac:dyDescent="0.25">
      <c r="P4877" s="87"/>
      <c r="Q4877" s="87"/>
      <c r="R4877" s="87"/>
    </row>
    <row r="4878" spans="16:18" x14ac:dyDescent="0.25">
      <c r="P4878" s="87"/>
      <c r="Q4878" s="87"/>
      <c r="R4878" s="87"/>
    </row>
    <row r="4879" spans="16:18" x14ac:dyDescent="0.25">
      <c r="P4879" s="87"/>
      <c r="Q4879" s="87"/>
      <c r="R4879" s="87"/>
    </row>
    <row r="4880" spans="16:18" x14ac:dyDescent="0.25">
      <c r="P4880" s="87"/>
      <c r="Q4880" s="87"/>
      <c r="R4880" s="87"/>
    </row>
    <row r="4881" spans="16:18" x14ac:dyDescent="0.25">
      <c r="P4881" s="87"/>
      <c r="Q4881" s="87"/>
      <c r="R4881" s="87"/>
    </row>
    <row r="4882" spans="16:18" x14ac:dyDescent="0.25">
      <c r="P4882" s="87"/>
      <c r="Q4882" s="87"/>
      <c r="R4882" s="87"/>
    </row>
    <row r="4883" spans="16:18" x14ac:dyDescent="0.25">
      <c r="P4883" s="87"/>
      <c r="Q4883" s="87"/>
      <c r="R4883" s="87"/>
    </row>
    <row r="4884" spans="16:18" x14ac:dyDescent="0.25">
      <c r="P4884" s="87"/>
      <c r="Q4884" s="87"/>
      <c r="R4884" s="87"/>
    </row>
    <row r="4885" spans="16:18" x14ac:dyDescent="0.25">
      <c r="P4885" s="87"/>
      <c r="Q4885" s="87"/>
      <c r="R4885" s="87"/>
    </row>
    <row r="4886" spans="16:18" x14ac:dyDescent="0.25">
      <c r="P4886" s="87"/>
      <c r="Q4886" s="87"/>
      <c r="R4886" s="87"/>
    </row>
    <row r="4887" spans="16:18" x14ac:dyDescent="0.25">
      <c r="P4887" s="87"/>
      <c r="Q4887" s="87"/>
      <c r="R4887" s="87"/>
    </row>
    <row r="4888" spans="16:18" x14ac:dyDescent="0.25">
      <c r="P4888" s="87"/>
      <c r="Q4888" s="87"/>
      <c r="R4888" s="87"/>
    </row>
    <row r="4889" spans="16:18" x14ac:dyDescent="0.25">
      <c r="P4889" s="87"/>
      <c r="Q4889" s="87"/>
      <c r="R4889" s="87"/>
    </row>
    <row r="4890" spans="16:18" x14ac:dyDescent="0.25">
      <c r="P4890" s="87"/>
      <c r="Q4890" s="87"/>
      <c r="R4890" s="87"/>
    </row>
    <row r="4891" spans="16:18" x14ac:dyDescent="0.25">
      <c r="P4891" s="87"/>
      <c r="Q4891" s="87"/>
      <c r="R4891" s="87"/>
    </row>
    <row r="4892" spans="16:18" x14ac:dyDescent="0.25">
      <c r="P4892" s="87"/>
      <c r="Q4892" s="87"/>
      <c r="R4892" s="87"/>
    </row>
    <row r="4893" spans="16:18" x14ac:dyDescent="0.25">
      <c r="P4893" s="87"/>
      <c r="Q4893" s="87"/>
      <c r="R4893" s="87"/>
    </row>
    <row r="4894" spans="16:18" x14ac:dyDescent="0.25">
      <c r="P4894" s="87"/>
      <c r="Q4894" s="87"/>
      <c r="R4894" s="87"/>
    </row>
    <row r="4895" spans="16:18" x14ac:dyDescent="0.25">
      <c r="P4895" s="87"/>
      <c r="Q4895" s="87"/>
      <c r="R4895" s="87"/>
    </row>
    <row r="4896" spans="16:18" x14ac:dyDescent="0.25">
      <c r="P4896" s="87"/>
      <c r="Q4896" s="87"/>
      <c r="R4896" s="87"/>
    </row>
    <row r="4897" spans="16:18" x14ac:dyDescent="0.25">
      <c r="P4897" s="87"/>
      <c r="Q4897" s="87"/>
      <c r="R4897" s="87"/>
    </row>
    <row r="4898" spans="16:18" x14ac:dyDescent="0.25">
      <c r="P4898" s="87"/>
      <c r="Q4898" s="87"/>
      <c r="R4898" s="87"/>
    </row>
    <row r="4899" spans="16:18" x14ac:dyDescent="0.25">
      <c r="P4899" s="87"/>
      <c r="Q4899" s="87"/>
      <c r="R4899" s="87"/>
    </row>
    <row r="4900" spans="16:18" x14ac:dyDescent="0.25">
      <c r="P4900" s="87"/>
      <c r="Q4900" s="87"/>
      <c r="R4900" s="87"/>
    </row>
    <row r="4901" spans="16:18" x14ac:dyDescent="0.25">
      <c r="P4901" s="87"/>
      <c r="Q4901" s="87"/>
      <c r="R4901" s="87"/>
    </row>
    <row r="4902" spans="16:18" x14ac:dyDescent="0.25">
      <c r="P4902" s="87"/>
      <c r="Q4902" s="87"/>
      <c r="R4902" s="87"/>
    </row>
    <row r="4903" spans="16:18" x14ac:dyDescent="0.25">
      <c r="P4903" s="87"/>
      <c r="Q4903" s="87"/>
      <c r="R4903" s="87"/>
    </row>
    <row r="4904" spans="16:18" x14ac:dyDescent="0.25">
      <c r="P4904" s="87"/>
      <c r="Q4904" s="87"/>
      <c r="R4904" s="87"/>
    </row>
    <row r="4905" spans="16:18" x14ac:dyDescent="0.25">
      <c r="P4905" s="87"/>
      <c r="Q4905" s="87"/>
      <c r="R4905" s="87"/>
    </row>
    <row r="4906" spans="16:18" x14ac:dyDescent="0.25">
      <c r="P4906" s="87"/>
      <c r="Q4906" s="87"/>
      <c r="R4906" s="87"/>
    </row>
    <row r="4907" spans="16:18" x14ac:dyDescent="0.25">
      <c r="P4907" s="87"/>
      <c r="Q4907" s="87"/>
      <c r="R4907" s="87"/>
    </row>
    <row r="4908" spans="16:18" x14ac:dyDescent="0.25">
      <c r="P4908" s="87"/>
      <c r="Q4908" s="87"/>
      <c r="R4908" s="87"/>
    </row>
    <row r="4909" spans="16:18" x14ac:dyDescent="0.25">
      <c r="P4909" s="87"/>
      <c r="Q4909" s="87"/>
      <c r="R4909" s="87"/>
    </row>
    <row r="4910" spans="16:18" x14ac:dyDescent="0.25">
      <c r="P4910" s="87"/>
      <c r="Q4910" s="87"/>
      <c r="R4910" s="87"/>
    </row>
    <row r="4911" spans="16:18" x14ac:dyDescent="0.25">
      <c r="P4911" s="87"/>
      <c r="Q4911" s="87"/>
      <c r="R4911" s="87"/>
    </row>
    <row r="4912" spans="16:18" x14ac:dyDescent="0.25">
      <c r="P4912" s="87"/>
      <c r="Q4912" s="87"/>
      <c r="R4912" s="87"/>
    </row>
    <row r="4913" spans="16:18" x14ac:dyDescent="0.25">
      <c r="P4913" s="87"/>
      <c r="Q4913" s="87"/>
      <c r="R4913" s="87"/>
    </row>
    <row r="4914" spans="16:18" x14ac:dyDescent="0.25">
      <c r="P4914" s="87"/>
      <c r="Q4914" s="87"/>
      <c r="R4914" s="87"/>
    </row>
    <row r="4915" spans="16:18" x14ac:dyDescent="0.25">
      <c r="P4915" s="87"/>
      <c r="Q4915" s="87"/>
      <c r="R4915" s="87"/>
    </row>
    <row r="4916" spans="16:18" x14ac:dyDescent="0.25">
      <c r="P4916" s="87"/>
      <c r="Q4916" s="87"/>
      <c r="R4916" s="87"/>
    </row>
    <row r="4917" spans="16:18" x14ac:dyDescent="0.25">
      <c r="P4917" s="87"/>
      <c r="Q4917" s="87"/>
      <c r="R4917" s="87"/>
    </row>
    <row r="4918" spans="16:18" x14ac:dyDescent="0.25">
      <c r="P4918" s="87"/>
      <c r="Q4918" s="87"/>
      <c r="R4918" s="87"/>
    </row>
    <row r="4919" spans="16:18" x14ac:dyDescent="0.25">
      <c r="P4919" s="87"/>
      <c r="Q4919" s="87"/>
      <c r="R4919" s="87"/>
    </row>
    <row r="4920" spans="16:18" x14ac:dyDescent="0.25">
      <c r="P4920" s="87"/>
      <c r="Q4920" s="87"/>
      <c r="R4920" s="87"/>
    </row>
    <row r="4921" spans="16:18" x14ac:dyDescent="0.25">
      <c r="P4921" s="87"/>
      <c r="Q4921" s="87"/>
      <c r="R4921" s="87"/>
    </row>
    <row r="4922" spans="16:18" x14ac:dyDescent="0.25">
      <c r="P4922" s="87"/>
      <c r="Q4922" s="87"/>
      <c r="R4922" s="87"/>
    </row>
    <row r="4923" spans="16:18" x14ac:dyDescent="0.25">
      <c r="P4923" s="87"/>
      <c r="Q4923" s="87"/>
      <c r="R4923" s="87"/>
    </row>
    <row r="4924" spans="16:18" x14ac:dyDescent="0.25">
      <c r="P4924" s="87"/>
      <c r="Q4924" s="87"/>
      <c r="R4924" s="87"/>
    </row>
    <row r="4925" spans="16:18" x14ac:dyDescent="0.25">
      <c r="P4925" s="87"/>
      <c r="Q4925" s="87"/>
      <c r="R4925" s="87"/>
    </row>
    <row r="4926" spans="16:18" x14ac:dyDescent="0.25">
      <c r="P4926" s="87"/>
      <c r="Q4926" s="87"/>
      <c r="R4926" s="87"/>
    </row>
    <row r="4927" spans="16:18" x14ac:dyDescent="0.25">
      <c r="P4927" s="87"/>
      <c r="Q4927" s="87"/>
      <c r="R4927" s="87"/>
    </row>
    <row r="4928" spans="16:18" x14ac:dyDescent="0.25">
      <c r="P4928" s="87"/>
      <c r="Q4928" s="87"/>
      <c r="R4928" s="87"/>
    </row>
    <row r="4929" spans="16:18" x14ac:dyDescent="0.25">
      <c r="P4929" s="87"/>
      <c r="Q4929" s="87"/>
      <c r="R4929" s="87"/>
    </row>
    <row r="4930" spans="16:18" x14ac:dyDescent="0.25">
      <c r="P4930" s="87"/>
      <c r="Q4930" s="87"/>
      <c r="R4930" s="87"/>
    </row>
    <row r="4931" spans="16:18" x14ac:dyDescent="0.25">
      <c r="P4931" s="87"/>
      <c r="Q4931" s="87"/>
      <c r="R4931" s="87"/>
    </row>
    <row r="4932" spans="16:18" x14ac:dyDescent="0.25">
      <c r="P4932" s="87"/>
      <c r="Q4932" s="87"/>
      <c r="R4932" s="87"/>
    </row>
    <row r="4933" spans="16:18" x14ac:dyDescent="0.25">
      <c r="P4933" s="87"/>
      <c r="Q4933" s="87"/>
      <c r="R4933" s="87"/>
    </row>
    <row r="4934" spans="16:18" x14ac:dyDescent="0.25">
      <c r="P4934" s="87"/>
      <c r="Q4934" s="87"/>
      <c r="R4934" s="87"/>
    </row>
    <row r="4935" spans="16:18" x14ac:dyDescent="0.25">
      <c r="P4935" s="87"/>
      <c r="Q4935" s="87"/>
      <c r="R4935" s="87"/>
    </row>
    <row r="4936" spans="16:18" x14ac:dyDescent="0.25">
      <c r="P4936" s="87"/>
      <c r="Q4936" s="87"/>
      <c r="R4936" s="87"/>
    </row>
    <row r="4937" spans="16:18" x14ac:dyDescent="0.25">
      <c r="P4937" s="87"/>
      <c r="Q4937" s="87"/>
      <c r="R4937" s="87"/>
    </row>
    <row r="4938" spans="16:18" x14ac:dyDescent="0.25">
      <c r="P4938" s="87"/>
      <c r="Q4938" s="87"/>
      <c r="R4938" s="87"/>
    </row>
    <row r="4939" spans="16:18" x14ac:dyDescent="0.25">
      <c r="P4939" s="87"/>
      <c r="Q4939" s="87"/>
      <c r="R4939" s="87"/>
    </row>
    <row r="4940" spans="16:18" x14ac:dyDescent="0.25">
      <c r="P4940" s="87"/>
      <c r="Q4940" s="87"/>
      <c r="R4940" s="87"/>
    </row>
    <row r="4941" spans="16:18" x14ac:dyDescent="0.25">
      <c r="P4941" s="87"/>
      <c r="Q4941" s="87"/>
      <c r="R4941" s="87"/>
    </row>
    <row r="4942" spans="16:18" x14ac:dyDescent="0.25">
      <c r="P4942" s="87"/>
      <c r="Q4942" s="87"/>
      <c r="R4942" s="87"/>
    </row>
    <row r="4943" spans="16:18" x14ac:dyDescent="0.25">
      <c r="P4943" s="87"/>
      <c r="Q4943" s="87"/>
      <c r="R4943" s="87"/>
    </row>
    <row r="4944" spans="16:18" x14ac:dyDescent="0.25">
      <c r="P4944" s="87"/>
      <c r="Q4944" s="87"/>
      <c r="R4944" s="87"/>
    </row>
    <row r="4945" spans="16:18" x14ac:dyDescent="0.25">
      <c r="P4945" s="87"/>
      <c r="Q4945" s="87"/>
      <c r="R4945" s="87"/>
    </row>
    <row r="4946" spans="16:18" x14ac:dyDescent="0.25">
      <c r="P4946" s="87"/>
      <c r="Q4946" s="87"/>
      <c r="R4946" s="87"/>
    </row>
    <row r="4947" spans="16:18" x14ac:dyDescent="0.25">
      <c r="P4947" s="87"/>
      <c r="Q4947" s="87"/>
      <c r="R4947" s="87"/>
    </row>
    <row r="4948" spans="16:18" x14ac:dyDescent="0.25">
      <c r="P4948" s="87"/>
      <c r="Q4948" s="87"/>
      <c r="R4948" s="87"/>
    </row>
    <row r="4949" spans="16:18" x14ac:dyDescent="0.25">
      <c r="P4949" s="87"/>
      <c r="Q4949" s="87"/>
      <c r="R4949" s="87"/>
    </row>
    <row r="4950" spans="16:18" x14ac:dyDescent="0.25">
      <c r="P4950" s="87"/>
      <c r="Q4950" s="87"/>
      <c r="R4950" s="87"/>
    </row>
    <row r="4951" spans="16:18" x14ac:dyDescent="0.25">
      <c r="P4951" s="87"/>
      <c r="Q4951" s="87"/>
      <c r="R4951" s="87"/>
    </row>
    <row r="4952" spans="16:18" x14ac:dyDescent="0.25">
      <c r="P4952" s="87"/>
      <c r="Q4952" s="87"/>
      <c r="R4952" s="87"/>
    </row>
    <row r="4953" spans="16:18" x14ac:dyDescent="0.25">
      <c r="P4953" s="87"/>
      <c r="Q4953" s="87"/>
      <c r="R4953" s="87"/>
    </row>
    <row r="4954" spans="16:18" x14ac:dyDescent="0.25">
      <c r="P4954" s="87"/>
      <c r="Q4954" s="87"/>
      <c r="R4954" s="87"/>
    </row>
    <row r="4955" spans="16:18" x14ac:dyDescent="0.25">
      <c r="P4955" s="87"/>
      <c r="Q4955" s="87"/>
      <c r="R4955" s="87"/>
    </row>
    <row r="4956" spans="16:18" x14ac:dyDescent="0.25">
      <c r="P4956" s="87"/>
      <c r="Q4956" s="87"/>
      <c r="R4956" s="87"/>
    </row>
    <row r="4957" spans="16:18" x14ac:dyDescent="0.25">
      <c r="P4957" s="87"/>
      <c r="Q4957" s="87"/>
      <c r="R4957" s="87"/>
    </row>
    <row r="4958" spans="16:18" x14ac:dyDescent="0.25">
      <c r="P4958" s="87"/>
      <c r="Q4958" s="87"/>
      <c r="R4958" s="87"/>
    </row>
    <row r="4959" spans="16:18" x14ac:dyDescent="0.25">
      <c r="P4959" s="87"/>
      <c r="Q4959" s="87"/>
      <c r="R4959" s="87"/>
    </row>
    <row r="4960" spans="16:18" x14ac:dyDescent="0.25">
      <c r="P4960" s="87"/>
      <c r="Q4960" s="87"/>
      <c r="R4960" s="87"/>
    </row>
    <row r="4961" spans="16:18" x14ac:dyDescent="0.25">
      <c r="P4961" s="87"/>
      <c r="Q4961" s="87"/>
      <c r="R4961" s="87"/>
    </row>
    <row r="4962" spans="16:18" x14ac:dyDescent="0.25">
      <c r="P4962" s="87"/>
      <c r="Q4962" s="87"/>
      <c r="R4962" s="87"/>
    </row>
    <row r="4963" spans="16:18" x14ac:dyDescent="0.25">
      <c r="P4963" s="87"/>
      <c r="Q4963" s="87"/>
      <c r="R4963" s="87"/>
    </row>
    <row r="4964" spans="16:18" x14ac:dyDescent="0.25">
      <c r="P4964" s="87"/>
      <c r="Q4964" s="87"/>
      <c r="R4964" s="87"/>
    </row>
    <row r="4965" spans="16:18" x14ac:dyDescent="0.25">
      <c r="P4965" s="87"/>
      <c r="Q4965" s="87"/>
      <c r="R4965" s="87"/>
    </row>
    <row r="4966" spans="16:18" x14ac:dyDescent="0.25">
      <c r="P4966" s="87"/>
      <c r="Q4966" s="87"/>
      <c r="R4966" s="87"/>
    </row>
    <row r="4967" spans="16:18" x14ac:dyDescent="0.25">
      <c r="P4967" s="87"/>
      <c r="Q4967" s="87"/>
      <c r="R4967" s="87"/>
    </row>
    <row r="4968" spans="16:18" x14ac:dyDescent="0.25">
      <c r="P4968" s="87"/>
      <c r="Q4968" s="87"/>
      <c r="R4968" s="87"/>
    </row>
    <row r="4969" spans="16:18" x14ac:dyDescent="0.25">
      <c r="P4969" s="87"/>
      <c r="Q4969" s="87"/>
      <c r="R4969" s="87"/>
    </row>
    <row r="4970" spans="16:18" x14ac:dyDescent="0.25">
      <c r="P4970" s="87"/>
      <c r="Q4970" s="87"/>
      <c r="R4970" s="87"/>
    </row>
    <row r="4971" spans="16:18" x14ac:dyDescent="0.25">
      <c r="P4971" s="87"/>
      <c r="Q4971" s="87"/>
      <c r="R4971" s="87"/>
    </row>
    <row r="4972" spans="16:18" x14ac:dyDescent="0.25">
      <c r="P4972" s="87"/>
      <c r="Q4972" s="87"/>
      <c r="R4972" s="87"/>
    </row>
    <row r="4973" spans="16:18" x14ac:dyDescent="0.25">
      <c r="P4973" s="87"/>
      <c r="Q4973" s="87"/>
      <c r="R4973" s="87"/>
    </row>
    <row r="4974" spans="16:18" x14ac:dyDescent="0.25">
      <c r="P4974" s="87"/>
      <c r="Q4974" s="87"/>
      <c r="R4974" s="87"/>
    </row>
    <row r="4975" spans="16:18" x14ac:dyDescent="0.25">
      <c r="P4975" s="87"/>
      <c r="Q4975" s="87"/>
      <c r="R4975" s="87"/>
    </row>
    <row r="4976" spans="16:18" x14ac:dyDescent="0.25">
      <c r="P4976" s="87"/>
      <c r="Q4976" s="87"/>
      <c r="R4976" s="87"/>
    </row>
    <row r="4977" spans="16:18" x14ac:dyDescent="0.25">
      <c r="P4977" s="87"/>
      <c r="Q4977" s="87"/>
      <c r="R4977" s="87"/>
    </row>
    <row r="4978" spans="16:18" x14ac:dyDescent="0.25">
      <c r="P4978" s="87"/>
      <c r="Q4978" s="87"/>
      <c r="R4978" s="87"/>
    </row>
    <row r="4979" spans="16:18" x14ac:dyDescent="0.25">
      <c r="P4979" s="87"/>
      <c r="Q4979" s="87"/>
      <c r="R4979" s="87"/>
    </row>
    <row r="4980" spans="16:18" x14ac:dyDescent="0.25">
      <c r="P4980" s="87"/>
      <c r="Q4980" s="87"/>
      <c r="R4980" s="87"/>
    </row>
    <row r="4981" spans="16:18" x14ac:dyDescent="0.25">
      <c r="P4981" s="87"/>
      <c r="Q4981" s="87"/>
      <c r="R4981" s="87"/>
    </row>
    <row r="4982" spans="16:18" x14ac:dyDescent="0.25">
      <c r="P4982" s="87"/>
      <c r="Q4982" s="87"/>
      <c r="R4982" s="87"/>
    </row>
    <row r="4983" spans="16:18" x14ac:dyDescent="0.25">
      <c r="P4983" s="87"/>
      <c r="Q4983" s="87"/>
      <c r="R4983" s="87"/>
    </row>
    <row r="4984" spans="16:18" x14ac:dyDescent="0.25">
      <c r="P4984" s="87"/>
      <c r="Q4984" s="87"/>
      <c r="R4984" s="87"/>
    </row>
    <row r="4985" spans="16:18" x14ac:dyDescent="0.25">
      <c r="P4985" s="87"/>
      <c r="Q4985" s="87"/>
      <c r="R4985" s="87"/>
    </row>
    <row r="4986" spans="16:18" x14ac:dyDescent="0.25">
      <c r="P4986" s="87"/>
      <c r="Q4986" s="87"/>
      <c r="R4986" s="87"/>
    </row>
    <row r="4987" spans="16:18" x14ac:dyDescent="0.25">
      <c r="P4987" s="87"/>
      <c r="Q4987" s="87"/>
      <c r="R4987" s="87"/>
    </row>
    <row r="4988" spans="16:18" x14ac:dyDescent="0.25">
      <c r="P4988" s="87"/>
      <c r="Q4988" s="87"/>
      <c r="R4988" s="87"/>
    </row>
    <row r="4989" spans="16:18" x14ac:dyDescent="0.25">
      <c r="P4989" s="87"/>
      <c r="Q4989" s="87"/>
      <c r="R4989" s="87"/>
    </row>
    <row r="4990" spans="16:18" x14ac:dyDescent="0.25">
      <c r="P4990" s="87"/>
      <c r="Q4990" s="87"/>
      <c r="R4990" s="87"/>
    </row>
    <row r="4991" spans="16:18" x14ac:dyDescent="0.25">
      <c r="P4991" s="87"/>
      <c r="Q4991" s="87"/>
      <c r="R4991" s="87"/>
    </row>
    <row r="4992" spans="16:18" x14ac:dyDescent="0.25">
      <c r="P4992" s="87"/>
      <c r="Q4992" s="87"/>
      <c r="R4992" s="87"/>
    </row>
    <row r="4993" spans="16:18" x14ac:dyDescent="0.25">
      <c r="P4993" s="87"/>
      <c r="Q4993" s="87"/>
      <c r="R4993" s="87"/>
    </row>
    <row r="4994" spans="16:18" x14ac:dyDescent="0.25">
      <c r="P4994" s="87"/>
      <c r="Q4994" s="87"/>
      <c r="R4994" s="87"/>
    </row>
    <row r="4995" spans="16:18" x14ac:dyDescent="0.25">
      <c r="P4995" s="87"/>
      <c r="Q4995" s="87"/>
      <c r="R4995" s="87"/>
    </row>
    <row r="4996" spans="16:18" x14ac:dyDescent="0.25">
      <c r="P4996" s="87"/>
      <c r="Q4996" s="87"/>
      <c r="R4996" s="87"/>
    </row>
    <row r="4997" spans="16:18" x14ac:dyDescent="0.25">
      <c r="P4997" s="87"/>
      <c r="Q4997" s="87"/>
      <c r="R4997" s="87"/>
    </row>
    <row r="4998" spans="16:18" x14ac:dyDescent="0.25">
      <c r="P4998" s="87"/>
      <c r="Q4998" s="87"/>
      <c r="R4998" s="87"/>
    </row>
    <row r="4999" spans="16:18" x14ac:dyDescent="0.25">
      <c r="P4999" s="87"/>
      <c r="Q4999" s="87"/>
      <c r="R4999" s="87"/>
    </row>
    <row r="5000" spans="16:18" x14ac:dyDescent="0.25">
      <c r="P5000" s="87"/>
      <c r="Q5000" s="87"/>
      <c r="R5000" s="87"/>
    </row>
    <row r="5001" spans="16:18" x14ac:dyDescent="0.25">
      <c r="P5001" s="87"/>
      <c r="Q5001" s="87"/>
      <c r="R5001" s="87"/>
    </row>
    <row r="5002" spans="16:18" x14ac:dyDescent="0.25">
      <c r="P5002" s="87"/>
      <c r="Q5002" s="87"/>
      <c r="R5002" s="87"/>
    </row>
    <row r="5003" spans="16:18" x14ac:dyDescent="0.25">
      <c r="P5003" s="87"/>
      <c r="Q5003" s="87"/>
      <c r="R5003" s="87"/>
    </row>
    <row r="5004" spans="16:18" x14ac:dyDescent="0.25">
      <c r="P5004" s="87"/>
      <c r="Q5004" s="87"/>
      <c r="R5004" s="87"/>
    </row>
    <row r="5005" spans="16:18" x14ac:dyDescent="0.25">
      <c r="P5005" s="87"/>
      <c r="Q5005" s="87"/>
      <c r="R5005" s="87"/>
    </row>
    <row r="5006" spans="16:18" x14ac:dyDescent="0.25">
      <c r="P5006" s="87"/>
      <c r="Q5006" s="87"/>
      <c r="R5006" s="87"/>
    </row>
    <row r="5007" spans="16:18" x14ac:dyDescent="0.25">
      <c r="P5007" s="87"/>
      <c r="Q5007" s="87"/>
      <c r="R5007" s="87"/>
    </row>
    <row r="5008" spans="16:18" x14ac:dyDescent="0.25">
      <c r="P5008" s="87"/>
      <c r="Q5008" s="87"/>
      <c r="R5008" s="87"/>
    </row>
    <row r="5009" spans="16:18" x14ac:dyDescent="0.25">
      <c r="P5009" s="87"/>
      <c r="Q5009" s="87"/>
      <c r="R5009" s="87"/>
    </row>
    <row r="5010" spans="16:18" x14ac:dyDescent="0.25">
      <c r="P5010" s="87"/>
      <c r="Q5010" s="87"/>
      <c r="R5010" s="87"/>
    </row>
    <row r="5011" spans="16:18" x14ac:dyDescent="0.25">
      <c r="P5011" s="87"/>
      <c r="Q5011" s="87"/>
      <c r="R5011" s="87"/>
    </row>
    <row r="5012" spans="16:18" x14ac:dyDescent="0.25">
      <c r="P5012" s="87"/>
      <c r="Q5012" s="87"/>
      <c r="R5012" s="87"/>
    </row>
    <row r="5013" spans="16:18" x14ac:dyDescent="0.25">
      <c r="P5013" s="87"/>
      <c r="Q5013" s="87"/>
      <c r="R5013" s="87"/>
    </row>
    <row r="5014" spans="16:18" x14ac:dyDescent="0.25">
      <c r="P5014" s="87"/>
      <c r="Q5014" s="87"/>
      <c r="R5014" s="87"/>
    </row>
    <row r="5015" spans="16:18" x14ac:dyDescent="0.25">
      <c r="P5015" s="87"/>
      <c r="Q5015" s="87"/>
      <c r="R5015" s="87"/>
    </row>
    <row r="5016" spans="16:18" x14ac:dyDescent="0.25">
      <c r="P5016" s="87"/>
      <c r="Q5016" s="87"/>
      <c r="R5016" s="87"/>
    </row>
    <row r="5017" spans="16:18" x14ac:dyDescent="0.25">
      <c r="P5017" s="87"/>
      <c r="Q5017" s="87"/>
      <c r="R5017" s="87"/>
    </row>
    <row r="5018" spans="16:18" x14ac:dyDescent="0.25">
      <c r="P5018" s="87"/>
      <c r="Q5018" s="87"/>
      <c r="R5018" s="87"/>
    </row>
    <row r="5019" spans="16:18" x14ac:dyDescent="0.25">
      <c r="P5019" s="87"/>
      <c r="Q5019" s="87"/>
      <c r="R5019" s="87"/>
    </row>
    <row r="5020" spans="16:18" x14ac:dyDescent="0.25">
      <c r="P5020" s="87"/>
      <c r="Q5020" s="87"/>
      <c r="R5020" s="87"/>
    </row>
    <row r="5021" spans="16:18" x14ac:dyDescent="0.25">
      <c r="P5021" s="87"/>
      <c r="Q5021" s="87"/>
      <c r="R5021" s="87"/>
    </row>
    <row r="5022" spans="16:18" x14ac:dyDescent="0.25">
      <c r="P5022" s="87"/>
      <c r="Q5022" s="87"/>
      <c r="R5022" s="87"/>
    </row>
    <row r="5023" spans="16:18" x14ac:dyDescent="0.25">
      <c r="P5023" s="87"/>
      <c r="Q5023" s="87"/>
      <c r="R5023" s="87"/>
    </row>
    <row r="5024" spans="16:18" x14ac:dyDescent="0.25">
      <c r="P5024" s="87"/>
      <c r="Q5024" s="87"/>
      <c r="R5024" s="87"/>
    </row>
    <row r="5025" spans="16:18" x14ac:dyDescent="0.25">
      <c r="P5025" s="87"/>
      <c r="Q5025" s="87"/>
      <c r="R5025" s="87"/>
    </row>
    <row r="5026" spans="16:18" x14ac:dyDescent="0.25">
      <c r="P5026" s="87"/>
      <c r="Q5026" s="87"/>
      <c r="R5026" s="87"/>
    </row>
    <row r="5027" spans="16:18" x14ac:dyDescent="0.25">
      <c r="P5027" s="87"/>
      <c r="Q5027" s="87"/>
      <c r="R5027" s="87"/>
    </row>
    <row r="5028" spans="16:18" x14ac:dyDescent="0.25">
      <c r="P5028" s="87"/>
      <c r="Q5028" s="87"/>
      <c r="R5028" s="87"/>
    </row>
    <row r="5029" spans="16:18" x14ac:dyDescent="0.25">
      <c r="P5029" s="87"/>
      <c r="Q5029" s="87"/>
      <c r="R5029" s="87"/>
    </row>
    <row r="5030" spans="16:18" x14ac:dyDescent="0.25">
      <c r="P5030" s="87"/>
      <c r="Q5030" s="87"/>
      <c r="R5030" s="87"/>
    </row>
    <row r="5031" spans="16:18" x14ac:dyDescent="0.25">
      <c r="P5031" s="87"/>
      <c r="Q5031" s="87"/>
      <c r="R5031" s="87"/>
    </row>
    <row r="5032" spans="16:18" x14ac:dyDescent="0.25">
      <c r="P5032" s="87"/>
      <c r="Q5032" s="87"/>
      <c r="R5032" s="87"/>
    </row>
    <row r="5033" spans="16:18" x14ac:dyDescent="0.25">
      <c r="P5033" s="87"/>
      <c r="Q5033" s="87"/>
      <c r="R5033" s="87"/>
    </row>
    <row r="5034" spans="16:18" x14ac:dyDescent="0.25">
      <c r="P5034" s="87"/>
      <c r="Q5034" s="87"/>
      <c r="R5034" s="87"/>
    </row>
    <row r="5035" spans="16:18" x14ac:dyDescent="0.25">
      <c r="P5035" s="87"/>
      <c r="Q5035" s="87"/>
      <c r="R5035" s="87"/>
    </row>
    <row r="5036" spans="16:18" x14ac:dyDescent="0.25">
      <c r="P5036" s="87"/>
      <c r="Q5036" s="87"/>
      <c r="R5036" s="87"/>
    </row>
    <row r="5037" spans="16:18" x14ac:dyDescent="0.25">
      <c r="P5037" s="87"/>
      <c r="Q5037" s="87"/>
      <c r="R5037" s="87"/>
    </row>
    <row r="5038" spans="16:18" x14ac:dyDescent="0.25">
      <c r="P5038" s="87"/>
      <c r="Q5038" s="87"/>
      <c r="R5038" s="87"/>
    </row>
    <row r="5039" spans="16:18" x14ac:dyDescent="0.25">
      <c r="P5039" s="87"/>
      <c r="Q5039" s="87"/>
      <c r="R5039" s="87"/>
    </row>
    <row r="5040" spans="16:18" x14ac:dyDescent="0.25">
      <c r="P5040" s="87"/>
      <c r="Q5040" s="87"/>
      <c r="R5040" s="87"/>
    </row>
    <row r="5041" spans="16:18" x14ac:dyDescent="0.25">
      <c r="P5041" s="87"/>
      <c r="Q5041" s="87"/>
      <c r="R5041" s="87"/>
    </row>
    <row r="5042" spans="16:18" x14ac:dyDescent="0.25">
      <c r="P5042" s="87"/>
      <c r="Q5042" s="87"/>
      <c r="R5042" s="87"/>
    </row>
    <row r="5043" spans="16:18" x14ac:dyDescent="0.25">
      <c r="P5043" s="87"/>
      <c r="Q5043" s="87"/>
      <c r="R5043" s="87"/>
    </row>
    <row r="5044" spans="16:18" x14ac:dyDescent="0.25">
      <c r="P5044" s="87"/>
      <c r="Q5044" s="87"/>
      <c r="R5044" s="87"/>
    </row>
    <row r="5045" spans="16:18" x14ac:dyDescent="0.25">
      <c r="P5045" s="87"/>
      <c r="Q5045" s="87"/>
      <c r="R5045" s="87"/>
    </row>
    <row r="5046" spans="16:18" x14ac:dyDescent="0.25">
      <c r="P5046" s="87"/>
      <c r="Q5046" s="87"/>
      <c r="R5046" s="87"/>
    </row>
    <row r="5047" spans="16:18" x14ac:dyDescent="0.25">
      <c r="P5047" s="87"/>
      <c r="Q5047" s="87"/>
      <c r="R5047" s="87"/>
    </row>
    <row r="5048" spans="16:18" x14ac:dyDescent="0.25">
      <c r="P5048" s="87"/>
      <c r="Q5048" s="87"/>
      <c r="R5048" s="87"/>
    </row>
    <row r="5049" spans="16:18" x14ac:dyDescent="0.25">
      <c r="P5049" s="87"/>
      <c r="Q5049" s="87"/>
      <c r="R5049" s="87"/>
    </row>
    <row r="5050" spans="16:18" x14ac:dyDescent="0.25">
      <c r="P5050" s="87"/>
      <c r="Q5050" s="87"/>
      <c r="R5050" s="87"/>
    </row>
    <row r="5051" spans="16:18" x14ac:dyDescent="0.25">
      <c r="P5051" s="87"/>
      <c r="Q5051" s="87"/>
      <c r="R5051" s="87"/>
    </row>
    <row r="5052" spans="16:18" x14ac:dyDescent="0.25">
      <c r="P5052" s="87"/>
      <c r="Q5052" s="87"/>
      <c r="R5052" s="87"/>
    </row>
    <row r="5053" spans="16:18" x14ac:dyDescent="0.25">
      <c r="P5053" s="87"/>
      <c r="Q5053" s="87"/>
      <c r="R5053" s="87"/>
    </row>
    <row r="5054" spans="16:18" x14ac:dyDescent="0.25">
      <c r="P5054" s="87"/>
      <c r="Q5054" s="87"/>
      <c r="R5054" s="87"/>
    </row>
    <row r="5055" spans="16:18" x14ac:dyDescent="0.25">
      <c r="P5055" s="87"/>
      <c r="Q5055" s="87"/>
      <c r="R5055" s="87"/>
    </row>
    <row r="5056" spans="16:18" x14ac:dyDescent="0.25">
      <c r="P5056" s="87"/>
      <c r="Q5056" s="87"/>
      <c r="R5056" s="87"/>
    </row>
    <row r="5057" spans="16:18" x14ac:dyDescent="0.25">
      <c r="P5057" s="87"/>
      <c r="Q5057" s="87"/>
      <c r="R5057" s="87"/>
    </row>
    <row r="5058" spans="16:18" x14ac:dyDescent="0.25">
      <c r="P5058" s="87"/>
      <c r="Q5058" s="87"/>
      <c r="R5058" s="87"/>
    </row>
    <row r="5059" spans="16:18" x14ac:dyDescent="0.25">
      <c r="P5059" s="87"/>
      <c r="Q5059" s="87"/>
      <c r="R5059" s="87"/>
    </row>
    <row r="5060" spans="16:18" x14ac:dyDescent="0.25">
      <c r="P5060" s="87"/>
      <c r="Q5060" s="87"/>
      <c r="R5060" s="87"/>
    </row>
    <row r="5061" spans="16:18" x14ac:dyDescent="0.25">
      <c r="P5061" s="87"/>
      <c r="Q5061" s="87"/>
      <c r="R5061" s="87"/>
    </row>
    <row r="5062" spans="16:18" x14ac:dyDescent="0.25">
      <c r="P5062" s="87"/>
      <c r="Q5062" s="87"/>
      <c r="R5062" s="87"/>
    </row>
    <row r="5063" spans="16:18" x14ac:dyDescent="0.25">
      <c r="P5063" s="87"/>
      <c r="Q5063" s="87"/>
      <c r="R5063" s="87"/>
    </row>
    <row r="5064" spans="16:18" x14ac:dyDescent="0.25">
      <c r="P5064" s="87"/>
      <c r="Q5064" s="87"/>
      <c r="R5064" s="87"/>
    </row>
    <row r="5065" spans="16:18" x14ac:dyDescent="0.25">
      <c r="P5065" s="87"/>
      <c r="Q5065" s="87"/>
      <c r="R5065" s="87"/>
    </row>
    <row r="5066" spans="16:18" x14ac:dyDescent="0.25">
      <c r="P5066" s="87"/>
      <c r="Q5066" s="87"/>
      <c r="R5066" s="87"/>
    </row>
    <row r="5067" spans="16:18" x14ac:dyDescent="0.25">
      <c r="P5067" s="87"/>
      <c r="Q5067" s="87"/>
      <c r="R5067" s="87"/>
    </row>
    <row r="5068" spans="16:18" x14ac:dyDescent="0.25">
      <c r="P5068" s="87"/>
      <c r="Q5068" s="87"/>
      <c r="R5068" s="87"/>
    </row>
    <row r="5069" spans="16:18" x14ac:dyDescent="0.25">
      <c r="P5069" s="87"/>
      <c r="Q5069" s="87"/>
      <c r="R5069" s="87"/>
    </row>
    <row r="5070" spans="16:18" x14ac:dyDescent="0.25">
      <c r="P5070" s="87"/>
      <c r="Q5070" s="87"/>
      <c r="R5070" s="87"/>
    </row>
    <row r="5071" spans="16:18" x14ac:dyDescent="0.25">
      <c r="P5071" s="87"/>
      <c r="Q5071" s="87"/>
      <c r="R5071" s="87"/>
    </row>
    <row r="5072" spans="16:18" x14ac:dyDescent="0.25">
      <c r="P5072" s="87"/>
      <c r="Q5072" s="87"/>
      <c r="R5072" s="87"/>
    </row>
    <row r="5073" spans="16:18" x14ac:dyDescent="0.25">
      <c r="P5073" s="87"/>
      <c r="Q5073" s="87"/>
      <c r="R5073" s="87"/>
    </row>
    <row r="5074" spans="16:18" x14ac:dyDescent="0.25">
      <c r="P5074" s="87"/>
      <c r="Q5074" s="87"/>
      <c r="R5074" s="87"/>
    </row>
    <row r="5075" spans="16:18" x14ac:dyDescent="0.25">
      <c r="P5075" s="87"/>
      <c r="Q5075" s="87"/>
      <c r="R5075" s="87"/>
    </row>
    <row r="5076" spans="16:18" x14ac:dyDescent="0.25">
      <c r="P5076" s="87"/>
      <c r="Q5076" s="87"/>
      <c r="R5076" s="87"/>
    </row>
    <row r="5077" spans="16:18" x14ac:dyDescent="0.25">
      <c r="P5077" s="87"/>
      <c r="Q5077" s="87"/>
      <c r="R5077" s="87"/>
    </row>
    <row r="5078" spans="16:18" x14ac:dyDescent="0.25">
      <c r="P5078" s="87"/>
      <c r="Q5078" s="87"/>
      <c r="R5078" s="87"/>
    </row>
    <row r="5079" spans="16:18" x14ac:dyDescent="0.25">
      <c r="P5079" s="87"/>
      <c r="Q5079" s="87"/>
      <c r="R5079" s="87"/>
    </row>
    <row r="5080" spans="16:18" x14ac:dyDescent="0.25">
      <c r="P5080" s="87"/>
      <c r="Q5080" s="87"/>
      <c r="R5080" s="87"/>
    </row>
    <row r="5081" spans="16:18" x14ac:dyDescent="0.25">
      <c r="P5081" s="87"/>
      <c r="Q5081" s="87"/>
      <c r="R5081" s="87"/>
    </row>
    <row r="5082" spans="16:18" x14ac:dyDescent="0.25">
      <c r="P5082" s="87"/>
      <c r="Q5082" s="87"/>
      <c r="R5082" s="87"/>
    </row>
    <row r="5083" spans="16:18" x14ac:dyDescent="0.25">
      <c r="P5083" s="87"/>
      <c r="Q5083" s="87"/>
      <c r="R5083" s="87"/>
    </row>
    <row r="5084" spans="16:18" x14ac:dyDescent="0.25">
      <c r="P5084" s="87"/>
      <c r="Q5084" s="87"/>
      <c r="R5084" s="87"/>
    </row>
    <row r="5085" spans="16:18" x14ac:dyDescent="0.25">
      <c r="P5085" s="87"/>
      <c r="Q5085" s="87"/>
      <c r="R5085" s="87"/>
    </row>
    <row r="5086" spans="16:18" x14ac:dyDescent="0.25">
      <c r="P5086" s="87"/>
      <c r="Q5086" s="87"/>
      <c r="R5086" s="87"/>
    </row>
    <row r="5087" spans="16:18" x14ac:dyDescent="0.25">
      <c r="P5087" s="87"/>
      <c r="Q5087" s="87"/>
      <c r="R5087" s="87"/>
    </row>
    <row r="5088" spans="16:18" x14ac:dyDescent="0.25">
      <c r="P5088" s="87"/>
      <c r="Q5088" s="87"/>
      <c r="R5088" s="87"/>
    </row>
    <row r="5089" spans="16:18" x14ac:dyDescent="0.25">
      <c r="P5089" s="87"/>
      <c r="Q5089" s="87"/>
      <c r="R5089" s="87"/>
    </row>
    <row r="5090" spans="16:18" x14ac:dyDescent="0.25">
      <c r="P5090" s="87"/>
      <c r="Q5090" s="87"/>
      <c r="R5090" s="87"/>
    </row>
    <row r="5091" spans="16:18" x14ac:dyDescent="0.25">
      <c r="P5091" s="87"/>
      <c r="Q5091" s="87"/>
      <c r="R5091" s="87"/>
    </row>
    <row r="5092" spans="16:18" x14ac:dyDescent="0.25">
      <c r="P5092" s="87"/>
      <c r="Q5092" s="87"/>
      <c r="R5092" s="87"/>
    </row>
    <row r="5093" spans="16:18" x14ac:dyDescent="0.25">
      <c r="P5093" s="87"/>
      <c r="Q5093" s="87"/>
      <c r="R5093" s="87"/>
    </row>
    <row r="5094" spans="16:18" x14ac:dyDescent="0.25">
      <c r="P5094" s="87"/>
      <c r="Q5094" s="87"/>
      <c r="R5094" s="87"/>
    </row>
    <row r="5095" spans="16:18" x14ac:dyDescent="0.25">
      <c r="P5095" s="87"/>
      <c r="Q5095" s="87"/>
      <c r="R5095" s="87"/>
    </row>
    <row r="5096" spans="16:18" x14ac:dyDescent="0.25">
      <c r="P5096" s="87"/>
      <c r="Q5096" s="87"/>
      <c r="R5096" s="87"/>
    </row>
    <row r="5097" spans="16:18" x14ac:dyDescent="0.25">
      <c r="P5097" s="87"/>
      <c r="Q5097" s="87"/>
      <c r="R5097" s="87"/>
    </row>
    <row r="5098" spans="16:18" x14ac:dyDescent="0.25">
      <c r="P5098" s="87"/>
      <c r="Q5098" s="87"/>
      <c r="R5098" s="87"/>
    </row>
    <row r="5099" spans="16:18" x14ac:dyDescent="0.25">
      <c r="P5099" s="87"/>
      <c r="Q5099" s="87"/>
      <c r="R5099" s="87"/>
    </row>
    <row r="5100" spans="16:18" x14ac:dyDescent="0.25">
      <c r="P5100" s="87"/>
      <c r="Q5100" s="87"/>
      <c r="R5100" s="87"/>
    </row>
    <row r="5101" spans="16:18" x14ac:dyDescent="0.25">
      <c r="P5101" s="87"/>
      <c r="Q5101" s="87"/>
      <c r="R5101" s="87"/>
    </row>
    <row r="5102" spans="16:18" x14ac:dyDescent="0.25">
      <c r="P5102" s="87"/>
      <c r="Q5102" s="87"/>
      <c r="R5102" s="87"/>
    </row>
    <row r="5103" spans="16:18" x14ac:dyDescent="0.25">
      <c r="P5103" s="87"/>
      <c r="Q5103" s="87"/>
      <c r="R5103" s="87"/>
    </row>
    <row r="5104" spans="16:18" x14ac:dyDescent="0.25">
      <c r="P5104" s="87"/>
      <c r="Q5104" s="87"/>
      <c r="R5104" s="87"/>
    </row>
    <row r="5105" spans="16:18" x14ac:dyDescent="0.25">
      <c r="P5105" s="87"/>
      <c r="Q5105" s="87"/>
      <c r="R5105" s="87"/>
    </row>
    <row r="5106" spans="16:18" x14ac:dyDescent="0.25">
      <c r="P5106" s="87"/>
      <c r="Q5106" s="87"/>
      <c r="R5106" s="87"/>
    </row>
    <row r="5107" spans="16:18" x14ac:dyDescent="0.25">
      <c r="P5107" s="87"/>
      <c r="Q5107" s="87"/>
      <c r="R5107" s="87"/>
    </row>
    <row r="5108" spans="16:18" x14ac:dyDescent="0.25">
      <c r="P5108" s="87"/>
      <c r="Q5108" s="87"/>
      <c r="R5108" s="87"/>
    </row>
    <row r="5109" spans="16:18" x14ac:dyDescent="0.25">
      <c r="P5109" s="87"/>
      <c r="Q5109" s="87"/>
      <c r="R5109" s="87"/>
    </row>
    <row r="5110" spans="16:18" x14ac:dyDescent="0.25">
      <c r="P5110" s="87"/>
      <c r="Q5110" s="87"/>
      <c r="R5110" s="87"/>
    </row>
    <row r="5111" spans="16:18" x14ac:dyDescent="0.25">
      <c r="P5111" s="87"/>
      <c r="Q5111" s="87"/>
      <c r="R5111" s="87"/>
    </row>
    <row r="5112" spans="16:18" x14ac:dyDescent="0.25">
      <c r="P5112" s="87"/>
      <c r="Q5112" s="87"/>
      <c r="R5112" s="87"/>
    </row>
    <row r="5113" spans="16:18" x14ac:dyDescent="0.25">
      <c r="P5113" s="87"/>
      <c r="Q5113" s="87"/>
      <c r="R5113" s="87"/>
    </row>
    <row r="5114" spans="16:18" x14ac:dyDescent="0.25">
      <c r="P5114" s="87"/>
      <c r="Q5114" s="87"/>
      <c r="R5114" s="87"/>
    </row>
    <row r="5115" spans="16:18" x14ac:dyDescent="0.25">
      <c r="P5115" s="87"/>
      <c r="Q5115" s="87"/>
      <c r="R5115" s="87"/>
    </row>
    <row r="5116" spans="16:18" x14ac:dyDescent="0.25">
      <c r="P5116" s="87"/>
      <c r="Q5116" s="87"/>
      <c r="R5116" s="87"/>
    </row>
    <row r="5117" spans="16:18" x14ac:dyDescent="0.25">
      <c r="P5117" s="87"/>
      <c r="Q5117" s="87"/>
      <c r="R5117" s="87"/>
    </row>
    <row r="5118" spans="16:18" x14ac:dyDescent="0.25">
      <c r="P5118" s="87"/>
      <c r="Q5118" s="87"/>
      <c r="R5118" s="87"/>
    </row>
    <row r="5119" spans="16:18" x14ac:dyDescent="0.25">
      <c r="P5119" s="87"/>
      <c r="Q5119" s="87"/>
      <c r="R5119" s="87"/>
    </row>
    <row r="5120" spans="16:18" x14ac:dyDescent="0.25">
      <c r="P5120" s="87"/>
      <c r="Q5120" s="87"/>
      <c r="R5120" s="87"/>
    </row>
    <row r="5121" spans="16:18" x14ac:dyDescent="0.25">
      <c r="P5121" s="87"/>
      <c r="Q5121" s="87"/>
      <c r="R5121" s="87"/>
    </row>
    <row r="5122" spans="16:18" x14ac:dyDescent="0.25">
      <c r="P5122" s="87"/>
      <c r="Q5122" s="87"/>
      <c r="R5122" s="87"/>
    </row>
    <row r="5123" spans="16:18" x14ac:dyDescent="0.25">
      <c r="P5123" s="87"/>
      <c r="Q5123" s="87"/>
      <c r="R5123" s="87"/>
    </row>
    <row r="5124" spans="16:18" x14ac:dyDescent="0.25">
      <c r="P5124" s="87"/>
      <c r="Q5124" s="87"/>
      <c r="R5124" s="87"/>
    </row>
    <row r="5125" spans="16:18" x14ac:dyDescent="0.25">
      <c r="P5125" s="87"/>
      <c r="Q5125" s="87"/>
      <c r="R5125" s="87"/>
    </row>
    <row r="5126" spans="16:18" x14ac:dyDescent="0.25">
      <c r="P5126" s="87"/>
      <c r="Q5126" s="87"/>
      <c r="R5126" s="87"/>
    </row>
    <row r="5127" spans="16:18" x14ac:dyDescent="0.25">
      <c r="P5127" s="87"/>
      <c r="Q5127" s="87"/>
      <c r="R5127" s="87"/>
    </row>
    <row r="5128" spans="16:18" x14ac:dyDescent="0.25">
      <c r="P5128" s="87"/>
      <c r="Q5128" s="87"/>
      <c r="R5128" s="87"/>
    </row>
    <row r="5129" spans="16:18" x14ac:dyDescent="0.25">
      <c r="P5129" s="87"/>
      <c r="Q5129" s="87"/>
      <c r="R5129" s="87"/>
    </row>
    <row r="5130" spans="16:18" x14ac:dyDescent="0.25">
      <c r="P5130" s="87"/>
      <c r="Q5130" s="87"/>
      <c r="R5130" s="87"/>
    </row>
    <row r="5131" spans="16:18" x14ac:dyDescent="0.25">
      <c r="P5131" s="87"/>
      <c r="Q5131" s="87"/>
      <c r="R5131" s="87"/>
    </row>
    <row r="5132" spans="16:18" x14ac:dyDescent="0.25">
      <c r="P5132" s="87"/>
      <c r="Q5132" s="87"/>
      <c r="R5132" s="87"/>
    </row>
    <row r="5133" spans="16:18" x14ac:dyDescent="0.25">
      <c r="P5133" s="87"/>
      <c r="Q5133" s="87"/>
      <c r="R5133" s="87"/>
    </row>
    <row r="5134" spans="16:18" x14ac:dyDescent="0.25">
      <c r="P5134" s="87"/>
      <c r="Q5134" s="87"/>
      <c r="R5134" s="87"/>
    </row>
    <row r="5135" spans="16:18" x14ac:dyDescent="0.25">
      <c r="P5135" s="87"/>
      <c r="Q5135" s="87"/>
      <c r="R5135" s="87"/>
    </row>
    <row r="5136" spans="16:18" x14ac:dyDescent="0.25">
      <c r="P5136" s="87"/>
      <c r="Q5136" s="87"/>
      <c r="R5136" s="87"/>
    </row>
    <row r="5137" spans="16:18" x14ac:dyDescent="0.25">
      <c r="P5137" s="87"/>
      <c r="Q5137" s="87"/>
      <c r="R5137" s="87"/>
    </row>
    <row r="5138" spans="16:18" x14ac:dyDescent="0.25">
      <c r="P5138" s="87"/>
      <c r="Q5138" s="87"/>
      <c r="R5138" s="87"/>
    </row>
    <row r="5139" spans="16:18" x14ac:dyDescent="0.25">
      <c r="P5139" s="87"/>
      <c r="Q5139" s="87"/>
      <c r="R5139" s="87"/>
    </row>
    <row r="5140" spans="16:18" x14ac:dyDescent="0.25">
      <c r="P5140" s="87"/>
      <c r="Q5140" s="87"/>
      <c r="R5140" s="87"/>
    </row>
    <row r="5141" spans="16:18" x14ac:dyDescent="0.25">
      <c r="P5141" s="87"/>
      <c r="Q5141" s="87"/>
      <c r="R5141" s="87"/>
    </row>
    <row r="5142" spans="16:18" x14ac:dyDescent="0.25">
      <c r="P5142" s="87"/>
      <c r="Q5142" s="87"/>
      <c r="R5142" s="87"/>
    </row>
    <row r="5143" spans="16:18" x14ac:dyDescent="0.25">
      <c r="P5143" s="87"/>
      <c r="Q5143" s="87"/>
      <c r="R5143" s="87"/>
    </row>
    <row r="5144" spans="16:18" x14ac:dyDescent="0.25">
      <c r="P5144" s="87"/>
      <c r="Q5144" s="87"/>
      <c r="R5144" s="87"/>
    </row>
    <row r="5145" spans="16:18" x14ac:dyDescent="0.25">
      <c r="P5145" s="87"/>
      <c r="Q5145" s="87"/>
      <c r="R5145" s="87"/>
    </row>
    <row r="5146" spans="16:18" x14ac:dyDescent="0.25">
      <c r="P5146" s="87"/>
      <c r="Q5146" s="87"/>
      <c r="R5146" s="87"/>
    </row>
    <row r="5147" spans="16:18" x14ac:dyDescent="0.25">
      <c r="P5147" s="87"/>
      <c r="Q5147" s="87"/>
      <c r="R5147" s="87"/>
    </row>
    <row r="5148" spans="16:18" x14ac:dyDescent="0.25">
      <c r="P5148" s="87"/>
      <c r="Q5148" s="87"/>
      <c r="R5148" s="87"/>
    </row>
    <row r="5149" spans="16:18" x14ac:dyDescent="0.25">
      <c r="P5149" s="87"/>
      <c r="Q5149" s="87"/>
      <c r="R5149" s="87"/>
    </row>
    <row r="5150" spans="16:18" x14ac:dyDescent="0.25">
      <c r="P5150" s="87"/>
      <c r="Q5150" s="87"/>
      <c r="R5150" s="87"/>
    </row>
    <row r="5151" spans="16:18" x14ac:dyDescent="0.25">
      <c r="P5151" s="87"/>
      <c r="Q5151" s="87"/>
      <c r="R5151" s="87"/>
    </row>
    <row r="5152" spans="16:18" x14ac:dyDescent="0.25">
      <c r="P5152" s="87"/>
      <c r="Q5152" s="87"/>
      <c r="R5152" s="87"/>
    </row>
    <row r="5153" spans="16:18" x14ac:dyDescent="0.25">
      <c r="P5153" s="87"/>
      <c r="Q5153" s="87"/>
      <c r="R5153" s="87"/>
    </row>
    <row r="5154" spans="16:18" x14ac:dyDescent="0.25">
      <c r="P5154" s="87"/>
      <c r="Q5154" s="87"/>
      <c r="R5154" s="87"/>
    </row>
    <row r="5155" spans="16:18" x14ac:dyDescent="0.25">
      <c r="P5155" s="87"/>
      <c r="Q5155" s="87"/>
      <c r="R5155" s="87"/>
    </row>
    <row r="5156" spans="16:18" x14ac:dyDescent="0.25">
      <c r="P5156" s="87"/>
      <c r="Q5156" s="87"/>
      <c r="R5156" s="87"/>
    </row>
    <row r="5157" spans="16:18" x14ac:dyDescent="0.25">
      <c r="P5157" s="87"/>
      <c r="Q5157" s="87"/>
      <c r="R5157" s="87"/>
    </row>
    <row r="5158" spans="16:18" x14ac:dyDescent="0.25">
      <c r="P5158" s="87"/>
      <c r="Q5158" s="87"/>
      <c r="R5158" s="87"/>
    </row>
    <row r="5159" spans="16:18" x14ac:dyDescent="0.25">
      <c r="P5159" s="87"/>
      <c r="Q5159" s="87"/>
      <c r="R5159" s="87"/>
    </row>
    <row r="5160" spans="16:18" x14ac:dyDescent="0.25">
      <c r="P5160" s="87"/>
      <c r="Q5160" s="87"/>
      <c r="R5160" s="87"/>
    </row>
    <row r="5161" spans="16:18" x14ac:dyDescent="0.25">
      <c r="P5161" s="87"/>
      <c r="Q5161" s="87"/>
      <c r="R5161" s="87"/>
    </row>
    <row r="5162" spans="16:18" x14ac:dyDescent="0.25">
      <c r="P5162" s="87"/>
      <c r="Q5162" s="87"/>
      <c r="R5162" s="87"/>
    </row>
    <row r="5163" spans="16:18" x14ac:dyDescent="0.25">
      <c r="P5163" s="87"/>
      <c r="Q5163" s="87"/>
      <c r="R5163" s="87"/>
    </row>
    <row r="5164" spans="16:18" x14ac:dyDescent="0.25">
      <c r="P5164" s="87"/>
      <c r="Q5164" s="87"/>
      <c r="R5164" s="87"/>
    </row>
    <row r="5165" spans="16:18" x14ac:dyDescent="0.25">
      <c r="P5165" s="87"/>
      <c r="Q5165" s="87"/>
      <c r="R5165" s="87"/>
    </row>
    <row r="5166" spans="16:18" x14ac:dyDescent="0.25">
      <c r="P5166" s="87"/>
      <c r="Q5166" s="87"/>
      <c r="R5166" s="87"/>
    </row>
    <row r="5167" spans="16:18" x14ac:dyDescent="0.25">
      <c r="P5167" s="87"/>
      <c r="Q5167" s="87"/>
      <c r="R5167" s="87"/>
    </row>
    <row r="5168" spans="16:18" x14ac:dyDescent="0.25">
      <c r="P5168" s="87"/>
      <c r="Q5168" s="87"/>
      <c r="R5168" s="87"/>
    </row>
    <row r="5169" spans="16:18" x14ac:dyDescent="0.25">
      <c r="P5169" s="87"/>
      <c r="Q5169" s="87"/>
      <c r="R5169" s="87"/>
    </row>
    <row r="5170" spans="16:18" x14ac:dyDescent="0.25">
      <c r="P5170" s="87"/>
      <c r="Q5170" s="87"/>
      <c r="R5170" s="87"/>
    </row>
    <row r="5171" spans="16:18" x14ac:dyDescent="0.25">
      <c r="P5171" s="87"/>
      <c r="Q5171" s="87"/>
      <c r="R5171" s="87"/>
    </row>
    <row r="5172" spans="16:18" x14ac:dyDescent="0.25">
      <c r="P5172" s="87"/>
      <c r="Q5172" s="87"/>
      <c r="R5172" s="87"/>
    </row>
    <row r="5173" spans="16:18" x14ac:dyDescent="0.25">
      <c r="P5173" s="87"/>
      <c r="Q5173" s="87"/>
      <c r="R5173" s="87"/>
    </row>
    <row r="5174" spans="16:18" x14ac:dyDescent="0.25">
      <c r="P5174" s="87"/>
      <c r="Q5174" s="87"/>
      <c r="R5174" s="87"/>
    </row>
    <row r="5175" spans="16:18" x14ac:dyDescent="0.25">
      <c r="P5175" s="87"/>
      <c r="Q5175" s="87"/>
      <c r="R5175" s="87"/>
    </row>
    <row r="5176" spans="16:18" x14ac:dyDescent="0.25">
      <c r="P5176" s="87"/>
      <c r="Q5176" s="87"/>
      <c r="R5176" s="87"/>
    </row>
    <row r="5177" spans="16:18" x14ac:dyDescent="0.25">
      <c r="P5177" s="87"/>
      <c r="Q5177" s="87"/>
      <c r="R5177" s="87"/>
    </row>
    <row r="5178" spans="16:18" x14ac:dyDescent="0.25">
      <c r="P5178" s="87"/>
      <c r="Q5178" s="87"/>
      <c r="R5178" s="87"/>
    </row>
    <row r="5179" spans="16:18" x14ac:dyDescent="0.25">
      <c r="P5179" s="87"/>
      <c r="Q5179" s="87"/>
      <c r="R5179" s="87"/>
    </row>
    <row r="5180" spans="16:18" x14ac:dyDescent="0.25">
      <c r="P5180" s="87"/>
      <c r="Q5180" s="87"/>
      <c r="R5180" s="87"/>
    </row>
    <row r="5181" spans="16:18" x14ac:dyDescent="0.25">
      <c r="P5181" s="87"/>
      <c r="Q5181" s="87"/>
      <c r="R5181" s="87"/>
    </row>
    <row r="5182" spans="16:18" x14ac:dyDescent="0.25">
      <c r="P5182" s="87"/>
      <c r="Q5182" s="87"/>
      <c r="R5182" s="87"/>
    </row>
    <row r="5183" spans="16:18" x14ac:dyDescent="0.25">
      <c r="P5183" s="87"/>
      <c r="Q5183" s="87"/>
      <c r="R5183" s="87"/>
    </row>
    <row r="5184" spans="16:18" x14ac:dyDescent="0.25">
      <c r="P5184" s="87"/>
      <c r="Q5184" s="87"/>
      <c r="R5184" s="87"/>
    </row>
    <row r="5185" spans="16:18" x14ac:dyDescent="0.25">
      <c r="P5185" s="87"/>
      <c r="Q5185" s="87"/>
      <c r="R5185" s="87"/>
    </row>
    <row r="5186" spans="16:18" x14ac:dyDescent="0.25">
      <c r="P5186" s="87"/>
      <c r="Q5186" s="87"/>
      <c r="R5186" s="87"/>
    </row>
    <row r="5187" spans="16:18" x14ac:dyDescent="0.25">
      <c r="P5187" s="87"/>
      <c r="Q5187" s="87"/>
      <c r="R5187" s="87"/>
    </row>
    <row r="5188" spans="16:18" x14ac:dyDescent="0.25">
      <c r="P5188" s="87"/>
      <c r="Q5188" s="87"/>
      <c r="R5188" s="87"/>
    </row>
    <row r="5189" spans="16:18" x14ac:dyDescent="0.25">
      <c r="P5189" s="87"/>
      <c r="Q5189" s="87"/>
      <c r="R5189" s="87"/>
    </row>
    <row r="5190" spans="16:18" x14ac:dyDescent="0.25">
      <c r="P5190" s="87"/>
      <c r="Q5190" s="87"/>
      <c r="R5190" s="87"/>
    </row>
    <row r="5191" spans="16:18" x14ac:dyDescent="0.25">
      <c r="P5191" s="87"/>
      <c r="Q5191" s="87"/>
      <c r="R5191" s="87"/>
    </row>
    <row r="5192" spans="16:18" x14ac:dyDescent="0.25">
      <c r="P5192" s="87"/>
      <c r="Q5192" s="87"/>
      <c r="R5192" s="87"/>
    </row>
    <row r="5193" spans="16:18" x14ac:dyDescent="0.25">
      <c r="P5193" s="87"/>
      <c r="Q5193" s="87"/>
      <c r="R5193" s="87"/>
    </row>
    <row r="5194" spans="16:18" x14ac:dyDescent="0.25">
      <c r="P5194" s="87"/>
      <c r="Q5194" s="87"/>
      <c r="R5194" s="87"/>
    </row>
    <row r="5195" spans="16:18" x14ac:dyDescent="0.25">
      <c r="P5195" s="87"/>
      <c r="Q5195" s="87"/>
      <c r="R5195" s="87"/>
    </row>
    <row r="5196" spans="16:18" x14ac:dyDescent="0.25">
      <c r="P5196" s="87"/>
      <c r="Q5196" s="87"/>
      <c r="R5196" s="87"/>
    </row>
    <row r="5197" spans="16:18" x14ac:dyDescent="0.25">
      <c r="P5197" s="87"/>
      <c r="Q5197" s="87"/>
      <c r="R5197" s="87"/>
    </row>
    <row r="5198" spans="16:18" x14ac:dyDescent="0.25">
      <c r="P5198" s="87"/>
      <c r="Q5198" s="87"/>
      <c r="R5198" s="87"/>
    </row>
    <row r="5199" spans="16:18" x14ac:dyDescent="0.25">
      <c r="P5199" s="87"/>
      <c r="Q5199" s="87"/>
      <c r="R5199" s="87"/>
    </row>
    <row r="5200" spans="16:18" x14ac:dyDescent="0.25">
      <c r="P5200" s="87"/>
      <c r="Q5200" s="87"/>
      <c r="R5200" s="87"/>
    </row>
    <row r="5201" spans="16:18" x14ac:dyDescent="0.25">
      <c r="P5201" s="87"/>
      <c r="Q5201" s="87"/>
      <c r="R5201" s="87"/>
    </row>
    <row r="5202" spans="16:18" x14ac:dyDescent="0.25">
      <c r="P5202" s="87"/>
      <c r="Q5202" s="87"/>
      <c r="R5202" s="87"/>
    </row>
    <row r="5203" spans="16:18" x14ac:dyDescent="0.25">
      <c r="P5203" s="87"/>
      <c r="Q5203" s="87"/>
      <c r="R5203" s="87"/>
    </row>
    <row r="5204" spans="16:18" x14ac:dyDescent="0.25">
      <c r="P5204" s="87"/>
      <c r="Q5204" s="87"/>
      <c r="R5204" s="87"/>
    </row>
    <row r="5205" spans="16:18" x14ac:dyDescent="0.25">
      <c r="P5205" s="87"/>
      <c r="Q5205" s="87"/>
      <c r="R5205" s="87"/>
    </row>
    <row r="5206" spans="16:18" x14ac:dyDescent="0.25">
      <c r="P5206" s="87"/>
      <c r="Q5206" s="87"/>
      <c r="R5206" s="87"/>
    </row>
    <row r="5207" spans="16:18" x14ac:dyDescent="0.25">
      <c r="P5207" s="87"/>
      <c r="Q5207" s="87"/>
      <c r="R5207" s="87"/>
    </row>
    <row r="5208" spans="16:18" x14ac:dyDescent="0.25">
      <c r="P5208" s="87"/>
      <c r="Q5208" s="87"/>
      <c r="R5208" s="87"/>
    </row>
    <row r="5209" spans="16:18" x14ac:dyDescent="0.25">
      <c r="P5209" s="87"/>
      <c r="Q5209" s="87"/>
      <c r="R5209" s="87"/>
    </row>
    <row r="5210" spans="16:18" x14ac:dyDescent="0.25">
      <c r="P5210" s="87"/>
      <c r="Q5210" s="87"/>
      <c r="R5210" s="87"/>
    </row>
    <row r="5211" spans="16:18" x14ac:dyDescent="0.25">
      <c r="P5211" s="87"/>
      <c r="Q5211" s="87"/>
      <c r="R5211" s="87"/>
    </row>
    <row r="5212" spans="16:18" x14ac:dyDescent="0.25">
      <c r="P5212" s="87"/>
      <c r="Q5212" s="87"/>
      <c r="R5212" s="87"/>
    </row>
    <row r="5213" spans="16:18" x14ac:dyDescent="0.25">
      <c r="P5213" s="87"/>
      <c r="Q5213" s="87"/>
      <c r="R5213" s="87"/>
    </row>
    <row r="5214" spans="16:18" x14ac:dyDescent="0.25">
      <c r="P5214" s="87"/>
      <c r="Q5214" s="87"/>
      <c r="R5214" s="87"/>
    </row>
    <row r="5215" spans="16:18" x14ac:dyDescent="0.25">
      <c r="P5215" s="87"/>
      <c r="Q5215" s="87"/>
      <c r="R5215" s="87"/>
    </row>
    <row r="5216" spans="16:18" x14ac:dyDescent="0.25">
      <c r="P5216" s="87"/>
      <c r="Q5216" s="87"/>
      <c r="R5216" s="87"/>
    </row>
    <row r="5217" spans="16:18" x14ac:dyDescent="0.25">
      <c r="P5217" s="87"/>
      <c r="Q5217" s="87"/>
      <c r="R5217" s="87"/>
    </row>
    <row r="5218" spans="16:18" x14ac:dyDescent="0.25">
      <c r="P5218" s="87"/>
      <c r="Q5218" s="87"/>
      <c r="R5218" s="87"/>
    </row>
    <row r="5219" spans="16:18" x14ac:dyDescent="0.25">
      <c r="P5219" s="87"/>
      <c r="Q5219" s="87"/>
      <c r="R5219" s="87"/>
    </row>
    <row r="5220" spans="16:18" x14ac:dyDescent="0.25">
      <c r="P5220" s="87"/>
      <c r="Q5220" s="87"/>
      <c r="R5220" s="87"/>
    </row>
    <row r="5221" spans="16:18" x14ac:dyDescent="0.25">
      <c r="P5221" s="87"/>
      <c r="Q5221" s="87"/>
      <c r="R5221" s="87"/>
    </row>
    <row r="5222" spans="16:18" x14ac:dyDescent="0.25">
      <c r="P5222" s="87"/>
      <c r="Q5222" s="87"/>
      <c r="R5222" s="87"/>
    </row>
    <row r="5223" spans="16:18" x14ac:dyDescent="0.25">
      <c r="P5223" s="87"/>
      <c r="Q5223" s="87"/>
      <c r="R5223" s="87"/>
    </row>
    <row r="5224" spans="16:18" x14ac:dyDescent="0.25">
      <c r="P5224" s="87"/>
      <c r="Q5224" s="87"/>
      <c r="R5224" s="87"/>
    </row>
    <row r="5225" spans="16:18" x14ac:dyDescent="0.25">
      <c r="P5225" s="87"/>
      <c r="Q5225" s="87"/>
      <c r="R5225" s="87"/>
    </row>
    <row r="5226" spans="16:18" x14ac:dyDescent="0.25">
      <c r="P5226" s="87"/>
      <c r="Q5226" s="87"/>
      <c r="R5226" s="87"/>
    </row>
    <row r="5227" spans="16:18" x14ac:dyDescent="0.25">
      <c r="P5227" s="87"/>
      <c r="Q5227" s="87"/>
      <c r="R5227" s="87"/>
    </row>
    <row r="5228" spans="16:18" x14ac:dyDescent="0.25">
      <c r="P5228" s="87"/>
      <c r="Q5228" s="87"/>
      <c r="R5228" s="87"/>
    </row>
    <row r="5229" spans="16:18" x14ac:dyDescent="0.25">
      <c r="P5229" s="87"/>
      <c r="Q5229" s="87"/>
      <c r="R5229" s="87"/>
    </row>
    <row r="5230" spans="16:18" x14ac:dyDescent="0.25">
      <c r="P5230" s="87"/>
      <c r="Q5230" s="87"/>
      <c r="R5230" s="87"/>
    </row>
    <row r="5231" spans="16:18" x14ac:dyDescent="0.25">
      <c r="P5231" s="87"/>
      <c r="Q5231" s="87"/>
      <c r="R5231" s="87"/>
    </row>
    <row r="5232" spans="16:18" x14ac:dyDescent="0.25">
      <c r="P5232" s="87"/>
      <c r="Q5232" s="87"/>
      <c r="R5232" s="87"/>
    </row>
    <row r="5233" spans="16:18" x14ac:dyDescent="0.25">
      <c r="P5233" s="87"/>
      <c r="Q5233" s="87"/>
      <c r="R5233" s="87"/>
    </row>
    <row r="5234" spans="16:18" x14ac:dyDescent="0.25">
      <c r="P5234" s="87"/>
      <c r="Q5234" s="87"/>
      <c r="R5234" s="87"/>
    </row>
    <row r="5235" spans="16:18" x14ac:dyDescent="0.25">
      <c r="P5235" s="87"/>
      <c r="Q5235" s="87"/>
      <c r="R5235" s="87"/>
    </row>
    <row r="5236" spans="16:18" x14ac:dyDescent="0.25">
      <c r="P5236" s="87"/>
      <c r="Q5236" s="87"/>
      <c r="R5236" s="87"/>
    </row>
    <row r="5237" spans="16:18" x14ac:dyDescent="0.25">
      <c r="P5237" s="87"/>
      <c r="Q5237" s="87"/>
      <c r="R5237" s="87"/>
    </row>
    <row r="5238" spans="16:18" x14ac:dyDescent="0.25">
      <c r="P5238" s="87"/>
      <c r="Q5238" s="87"/>
      <c r="R5238" s="87"/>
    </row>
    <row r="5239" spans="16:18" x14ac:dyDescent="0.25">
      <c r="P5239" s="87"/>
      <c r="Q5239" s="87"/>
      <c r="R5239" s="87"/>
    </row>
    <row r="5240" spans="16:18" x14ac:dyDescent="0.25">
      <c r="P5240" s="87"/>
      <c r="Q5240" s="87"/>
      <c r="R5240" s="87"/>
    </row>
    <row r="5241" spans="16:18" x14ac:dyDescent="0.25">
      <c r="P5241" s="87"/>
      <c r="Q5241" s="87"/>
      <c r="R5241" s="87"/>
    </row>
    <row r="5242" spans="16:18" x14ac:dyDescent="0.25">
      <c r="P5242" s="87"/>
      <c r="Q5242" s="87"/>
      <c r="R5242" s="87"/>
    </row>
    <row r="5243" spans="16:18" x14ac:dyDescent="0.25">
      <c r="P5243" s="87"/>
      <c r="Q5243" s="87"/>
      <c r="R5243" s="87"/>
    </row>
    <row r="5244" spans="16:18" x14ac:dyDescent="0.25">
      <c r="P5244" s="87"/>
      <c r="Q5244" s="87"/>
      <c r="R5244" s="87"/>
    </row>
    <row r="5245" spans="16:18" x14ac:dyDescent="0.25">
      <c r="P5245" s="87"/>
      <c r="Q5245" s="87"/>
      <c r="R5245" s="87"/>
    </row>
    <row r="5246" spans="16:18" x14ac:dyDescent="0.25">
      <c r="P5246" s="87"/>
      <c r="Q5246" s="87"/>
      <c r="R5246" s="87"/>
    </row>
    <row r="5247" spans="16:18" x14ac:dyDescent="0.25">
      <c r="P5247" s="87"/>
      <c r="Q5247" s="87"/>
      <c r="R5247" s="87"/>
    </row>
    <row r="5248" spans="16:18" x14ac:dyDescent="0.25">
      <c r="P5248" s="87"/>
      <c r="Q5248" s="87"/>
      <c r="R5248" s="87"/>
    </row>
    <row r="5249" spans="16:18" x14ac:dyDescent="0.25">
      <c r="P5249" s="87"/>
      <c r="Q5249" s="87"/>
      <c r="R5249" s="87"/>
    </row>
    <row r="5250" spans="16:18" x14ac:dyDescent="0.25">
      <c r="P5250" s="87"/>
      <c r="Q5250" s="87"/>
      <c r="R5250" s="87"/>
    </row>
    <row r="5251" spans="16:18" x14ac:dyDescent="0.25">
      <c r="P5251" s="87"/>
      <c r="Q5251" s="87"/>
      <c r="R5251" s="87"/>
    </row>
    <row r="5252" spans="16:18" x14ac:dyDescent="0.25">
      <c r="P5252" s="87"/>
      <c r="Q5252" s="87"/>
      <c r="R5252" s="87"/>
    </row>
    <row r="5253" spans="16:18" x14ac:dyDescent="0.25">
      <c r="P5253" s="87"/>
      <c r="Q5253" s="87"/>
      <c r="R5253" s="87"/>
    </row>
    <row r="5254" spans="16:18" x14ac:dyDescent="0.25">
      <c r="P5254" s="87"/>
      <c r="Q5254" s="87"/>
      <c r="R5254" s="87"/>
    </row>
    <row r="5255" spans="16:18" x14ac:dyDescent="0.25">
      <c r="P5255" s="87"/>
      <c r="Q5255" s="87"/>
      <c r="R5255" s="87"/>
    </row>
    <row r="5256" spans="16:18" x14ac:dyDescent="0.25">
      <c r="P5256" s="87"/>
      <c r="Q5256" s="87"/>
      <c r="R5256" s="87"/>
    </row>
    <row r="5257" spans="16:18" x14ac:dyDescent="0.25">
      <c r="P5257" s="87"/>
      <c r="Q5257" s="87"/>
      <c r="R5257" s="87"/>
    </row>
    <row r="5258" spans="16:18" x14ac:dyDescent="0.25">
      <c r="P5258" s="87"/>
      <c r="Q5258" s="87"/>
      <c r="R5258" s="87"/>
    </row>
    <row r="5259" spans="16:18" x14ac:dyDescent="0.25">
      <c r="P5259" s="87"/>
      <c r="Q5259" s="87"/>
      <c r="R5259" s="87"/>
    </row>
    <row r="5260" spans="16:18" x14ac:dyDescent="0.25">
      <c r="P5260" s="87"/>
      <c r="Q5260" s="87"/>
      <c r="R5260" s="87"/>
    </row>
    <row r="5261" spans="16:18" x14ac:dyDescent="0.25">
      <c r="P5261" s="87"/>
      <c r="Q5261" s="87"/>
      <c r="R5261" s="87"/>
    </row>
    <row r="5262" spans="16:18" x14ac:dyDescent="0.25">
      <c r="P5262" s="87"/>
      <c r="Q5262" s="87"/>
      <c r="R5262" s="87"/>
    </row>
    <row r="5263" spans="16:18" x14ac:dyDescent="0.25">
      <c r="P5263" s="87"/>
      <c r="Q5263" s="87"/>
      <c r="R5263" s="87"/>
    </row>
    <row r="5264" spans="16:18" x14ac:dyDescent="0.25">
      <c r="P5264" s="87"/>
      <c r="Q5264" s="87"/>
      <c r="R5264" s="87"/>
    </row>
    <row r="5265" spans="16:18" x14ac:dyDescent="0.25">
      <c r="P5265" s="87"/>
      <c r="Q5265" s="87"/>
      <c r="R5265" s="87"/>
    </row>
    <row r="5266" spans="16:18" x14ac:dyDescent="0.25">
      <c r="P5266" s="87"/>
      <c r="Q5266" s="87"/>
      <c r="R5266" s="87"/>
    </row>
    <row r="5267" spans="16:18" x14ac:dyDescent="0.25">
      <c r="P5267" s="87"/>
      <c r="Q5267" s="87"/>
      <c r="R5267" s="87"/>
    </row>
    <row r="5268" spans="16:18" x14ac:dyDescent="0.25">
      <c r="P5268" s="87"/>
      <c r="Q5268" s="87"/>
      <c r="R5268" s="87"/>
    </row>
    <row r="5269" spans="16:18" x14ac:dyDescent="0.25">
      <c r="P5269" s="87"/>
      <c r="Q5269" s="87"/>
      <c r="R5269" s="87"/>
    </row>
    <row r="5270" spans="16:18" x14ac:dyDescent="0.25">
      <c r="P5270" s="87"/>
      <c r="Q5270" s="87"/>
      <c r="R5270" s="87"/>
    </row>
    <row r="5271" spans="16:18" x14ac:dyDescent="0.25">
      <c r="P5271" s="87"/>
      <c r="Q5271" s="87"/>
      <c r="R5271" s="87"/>
    </row>
    <row r="5272" spans="16:18" x14ac:dyDescent="0.25">
      <c r="P5272" s="87"/>
      <c r="Q5272" s="87"/>
      <c r="R5272" s="87"/>
    </row>
    <row r="5273" spans="16:18" x14ac:dyDescent="0.25">
      <c r="P5273" s="87"/>
      <c r="Q5273" s="87"/>
      <c r="R5273" s="87"/>
    </row>
    <row r="5274" spans="16:18" x14ac:dyDescent="0.25">
      <c r="P5274" s="87"/>
      <c r="Q5274" s="87"/>
      <c r="R5274" s="87"/>
    </row>
    <row r="5275" spans="16:18" x14ac:dyDescent="0.25">
      <c r="P5275" s="87"/>
      <c r="Q5275" s="87"/>
      <c r="R5275" s="87"/>
    </row>
    <row r="5276" spans="16:18" x14ac:dyDescent="0.25">
      <c r="P5276" s="87"/>
      <c r="Q5276" s="87"/>
      <c r="R5276" s="87"/>
    </row>
    <row r="5277" spans="16:18" x14ac:dyDescent="0.25">
      <c r="P5277" s="87"/>
      <c r="Q5277" s="87"/>
      <c r="R5277" s="87"/>
    </row>
    <row r="5278" spans="16:18" x14ac:dyDescent="0.25">
      <c r="P5278" s="87"/>
      <c r="Q5278" s="87"/>
      <c r="R5278" s="87"/>
    </row>
    <row r="5279" spans="16:18" x14ac:dyDescent="0.25">
      <c r="P5279" s="87"/>
      <c r="Q5279" s="87"/>
      <c r="R5279" s="87"/>
    </row>
    <row r="5280" spans="16:18" x14ac:dyDescent="0.25">
      <c r="P5280" s="87"/>
      <c r="Q5280" s="87"/>
      <c r="R5280" s="87"/>
    </row>
    <row r="5281" spans="16:18" x14ac:dyDescent="0.25">
      <c r="P5281" s="87"/>
      <c r="Q5281" s="87"/>
      <c r="R5281" s="87"/>
    </row>
    <row r="5282" spans="16:18" x14ac:dyDescent="0.25">
      <c r="P5282" s="87"/>
      <c r="Q5282" s="87"/>
      <c r="R5282" s="87"/>
    </row>
    <row r="5283" spans="16:18" x14ac:dyDescent="0.25">
      <c r="P5283" s="87"/>
      <c r="Q5283" s="87"/>
      <c r="R5283" s="87"/>
    </row>
    <row r="5284" spans="16:18" x14ac:dyDescent="0.25">
      <c r="P5284" s="87"/>
      <c r="Q5284" s="87"/>
      <c r="R5284" s="87"/>
    </row>
    <row r="5285" spans="16:18" x14ac:dyDescent="0.25">
      <c r="P5285" s="87"/>
      <c r="Q5285" s="87"/>
      <c r="R5285" s="87"/>
    </row>
    <row r="5286" spans="16:18" x14ac:dyDescent="0.25">
      <c r="P5286" s="87"/>
      <c r="Q5286" s="87"/>
      <c r="R5286" s="87"/>
    </row>
    <row r="5287" spans="16:18" x14ac:dyDescent="0.25">
      <c r="P5287" s="87"/>
      <c r="Q5287" s="87"/>
      <c r="R5287" s="87"/>
    </row>
    <row r="5288" spans="16:18" x14ac:dyDescent="0.25">
      <c r="P5288" s="87"/>
      <c r="Q5288" s="87"/>
      <c r="R5288" s="87"/>
    </row>
    <row r="5289" spans="16:18" x14ac:dyDescent="0.25">
      <c r="P5289" s="87"/>
      <c r="Q5289" s="87"/>
      <c r="R5289" s="87"/>
    </row>
    <row r="5290" spans="16:18" x14ac:dyDescent="0.25">
      <c r="P5290" s="87"/>
      <c r="Q5290" s="87"/>
      <c r="R5290" s="87"/>
    </row>
    <row r="5291" spans="16:18" x14ac:dyDescent="0.25">
      <c r="P5291" s="87"/>
      <c r="Q5291" s="87"/>
      <c r="R5291" s="87"/>
    </row>
    <row r="5292" spans="16:18" x14ac:dyDescent="0.25">
      <c r="P5292" s="87"/>
      <c r="Q5292" s="87"/>
      <c r="R5292" s="87"/>
    </row>
    <row r="5293" spans="16:18" x14ac:dyDescent="0.25">
      <c r="P5293" s="87"/>
      <c r="Q5293" s="87"/>
      <c r="R5293" s="87"/>
    </row>
    <row r="5294" spans="16:18" x14ac:dyDescent="0.25">
      <c r="P5294" s="87"/>
      <c r="Q5294" s="87"/>
      <c r="R5294" s="87"/>
    </row>
    <row r="5295" spans="16:18" x14ac:dyDescent="0.25">
      <c r="P5295" s="87"/>
      <c r="Q5295" s="87"/>
      <c r="R5295" s="87"/>
    </row>
    <row r="5296" spans="16:18" x14ac:dyDescent="0.25">
      <c r="P5296" s="87"/>
      <c r="Q5296" s="87"/>
      <c r="R5296" s="87"/>
    </row>
    <row r="5297" spans="16:18" x14ac:dyDescent="0.25">
      <c r="P5297" s="87"/>
      <c r="Q5297" s="87"/>
      <c r="R5297" s="87"/>
    </row>
    <row r="5298" spans="16:18" x14ac:dyDescent="0.25">
      <c r="P5298" s="87"/>
      <c r="Q5298" s="87"/>
      <c r="R5298" s="87"/>
    </row>
    <row r="5299" spans="16:18" x14ac:dyDescent="0.25">
      <c r="P5299" s="87"/>
      <c r="Q5299" s="87"/>
      <c r="R5299" s="87"/>
    </row>
    <row r="5300" spans="16:18" x14ac:dyDescent="0.25">
      <c r="P5300" s="87"/>
      <c r="Q5300" s="87"/>
      <c r="R5300" s="87"/>
    </row>
    <row r="5301" spans="16:18" x14ac:dyDescent="0.25">
      <c r="P5301" s="87"/>
      <c r="Q5301" s="87"/>
      <c r="R5301" s="87"/>
    </row>
    <row r="5302" spans="16:18" x14ac:dyDescent="0.25">
      <c r="P5302" s="87"/>
      <c r="Q5302" s="87"/>
      <c r="R5302" s="87"/>
    </row>
    <row r="5303" spans="16:18" x14ac:dyDescent="0.25">
      <c r="P5303" s="87"/>
      <c r="Q5303" s="87"/>
      <c r="R5303" s="87"/>
    </row>
    <row r="5304" spans="16:18" x14ac:dyDescent="0.25">
      <c r="P5304" s="87"/>
      <c r="Q5304" s="87"/>
      <c r="R5304" s="87"/>
    </row>
    <row r="5305" spans="16:18" x14ac:dyDescent="0.25">
      <c r="P5305" s="87"/>
      <c r="Q5305" s="87"/>
      <c r="R5305" s="87"/>
    </row>
    <row r="5306" spans="16:18" x14ac:dyDescent="0.25">
      <c r="P5306" s="87"/>
      <c r="Q5306" s="87"/>
      <c r="R5306" s="87"/>
    </row>
    <row r="5307" spans="16:18" x14ac:dyDescent="0.25">
      <c r="P5307" s="87"/>
      <c r="Q5307" s="87"/>
      <c r="R5307" s="87"/>
    </row>
    <row r="5308" spans="16:18" x14ac:dyDescent="0.25">
      <c r="P5308" s="87"/>
      <c r="Q5308" s="87"/>
      <c r="R5308" s="87"/>
    </row>
    <row r="5309" spans="16:18" x14ac:dyDescent="0.25">
      <c r="P5309" s="87"/>
      <c r="Q5309" s="87"/>
      <c r="R5309" s="87"/>
    </row>
    <row r="5310" spans="16:18" x14ac:dyDescent="0.25">
      <c r="P5310" s="87"/>
      <c r="Q5310" s="87"/>
      <c r="R5310" s="87"/>
    </row>
    <row r="5311" spans="16:18" x14ac:dyDescent="0.25">
      <c r="P5311" s="87"/>
      <c r="Q5311" s="87"/>
      <c r="R5311" s="87"/>
    </row>
    <row r="5312" spans="16:18" x14ac:dyDescent="0.25">
      <c r="P5312" s="87"/>
      <c r="Q5312" s="87"/>
      <c r="R5312" s="87"/>
    </row>
    <row r="5313" spans="16:18" x14ac:dyDescent="0.25">
      <c r="P5313" s="87"/>
      <c r="Q5313" s="87"/>
      <c r="R5313" s="87"/>
    </row>
    <row r="5314" spans="16:18" x14ac:dyDescent="0.25">
      <c r="P5314" s="87"/>
      <c r="Q5314" s="87"/>
      <c r="R5314" s="87"/>
    </row>
    <row r="5315" spans="16:18" x14ac:dyDescent="0.25">
      <c r="P5315" s="87"/>
      <c r="Q5315" s="87"/>
      <c r="R5315" s="87"/>
    </row>
    <row r="5316" spans="16:18" x14ac:dyDescent="0.25">
      <c r="P5316" s="87"/>
      <c r="Q5316" s="87"/>
      <c r="R5316" s="87"/>
    </row>
    <row r="5317" spans="16:18" x14ac:dyDescent="0.25">
      <c r="P5317" s="87"/>
      <c r="Q5317" s="87"/>
      <c r="R5317" s="87"/>
    </row>
    <row r="5318" spans="16:18" x14ac:dyDescent="0.25">
      <c r="P5318" s="87"/>
      <c r="Q5318" s="87"/>
      <c r="R5318" s="87"/>
    </row>
    <row r="5319" spans="16:18" x14ac:dyDescent="0.25">
      <c r="P5319" s="87"/>
      <c r="Q5319" s="87"/>
      <c r="R5319" s="87"/>
    </row>
    <row r="5320" spans="16:18" x14ac:dyDescent="0.25">
      <c r="P5320" s="87"/>
      <c r="Q5320" s="87"/>
      <c r="R5320" s="87"/>
    </row>
    <row r="5321" spans="16:18" x14ac:dyDescent="0.25">
      <c r="P5321" s="87"/>
      <c r="Q5321" s="87"/>
      <c r="R5321" s="87"/>
    </row>
    <row r="5322" spans="16:18" x14ac:dyDescent="0.25">
      <c r="P5322" s="87"/>
      <c r="Q5322" s="87"/>
      <c r="R5322" s="87"/>
    </row>
    <row r="5323" spans="16:18" x14ac:dyDescent="0.25">
      <c r="P5323" s="87"/>
      <c r="Q5323" s="87"/>
      <c r="R5323" s="87"/>
    </row>
    <row r="5324" spans="16:18" x14ac:dyDescent="0.25">
      <c r="P5324" s="87"/>
      <c r="Q5324" s="87"/>
      <c r="R5324" s="87"/>
    </row>
    <row r="5325" spans="16:18" x14ac:dyDescent="0.25">
      <c r="P5325" s="87"/>
      <c r="Q5325" s="87"/>
      <c r="R5325" s="87"/>
    </row>
    <row r="5326" spans="16:18" x14ac:dyDescent="0.25">
      <c r="P5326" s="87"/>
      <c r="Q5326" s="87"/>
      <c r="R5326" s="87"/>
    </row>
    <row r="5327" spans="16:18" x14ac:dyDescent="0.25">
      <c r="P5327" s="87"/>
      <c r="Q5327" s="87"/>
      <c r="R5327" s="87"/>
    </row>
    <row r="5328" spans="16:18" x14ac:dyDescent="0.25">
      <c r="P5328" s="87"/>
      <c r="Q5328" s="87"/>
      <c r="R5328" s="87"/>
    </row>
    <row r="5329" spans="16:18" x14ac:dyDescent="0.25">
      <c r="P5329" s="87"/>
      <c r="Q5329" s="87"/>
      <c r="R5329" s="87"/>
    </row>
    <row r="5330" spans="16:18" x14ac:dyDescent="0.25">
      <c r="P5330" s="87"/>
      <c r="Q5330" s="87"/>
      <c r="R5330" s="87"/>
    </row>
    <row r="5331" spans="16:18" x14ac:dyDescent="0.25">
      <c r="P5331" s="87"/>
      <c r="Q5331" s="87"/>
      <c r="R5331" s="87"/>
    </row>
    <row r="5332" spans="16:18" x14ac:dyDescent="0.25">
      <c r="P5332" s="87"/>
      <c r="Q5332" s="87"/>
      <c r="R5332" s="87"/>
    </row>
    <row r="5333" spans="16:18" x14ac:dyDescent="0.25">
      <c r="P5333" s="87"/>
      <c r="Q5333" s="87"/>
      <c r="R5333" s="87"/>
    </row>
    <row r="5334" spans="16:18" x14ac:dyDescent="0.25">
      <c r="P5334" s="87"/>
      <c r="Q5334" s="87"/>
      <c r="R5334" s="87"/>
    </row>
    <row r="5335" spans="16:18" x14ac:dyDescent="0.25">
      <c r="P5335" s="87"/>
      <c r="Q5335" s="87"/>
      <c r="R5335" s="87"/>
    </row>
    <row r="5336" spans="16:18" x14ac:dyDescent="0.25">
      <c r="P5336" s="87"/>
      <c r="Q5336" s="87"/>
      <c r="R5336" s="87"/>
    </row>
    <row r="5337" spans="16:18" x14ac:dyDescent="0.25">
      <c r="P5337" s="87"/>
      <c r="Q5337" s="87"/>
      <c r="R5337" s="87"/>
    </row>
    <row r="5338" spans="16:18" x14ac:dyDescent="0.25">
      <c r="P5338" s="87"/>
      <c r="Q5338" s="87"/>
      <c r="R5338" s="87"/>
    </row>
    <row r="5339" spans="16:18" x14ac:dyDescent="0.25">
      <c r="P5339" s="87"/>
      <c r="Q5339" s="87"/>
      <c r="R5339" s="87"/>
    </row>
    <row r="5340" spans="16:18" x14ac:dyDescent="0.25">
      <c r="P5340" s="87"/>
      <c r="Q5340" s="87"/>
      <c r="R5340" s="87"/>
    </row>
    <row r="5341" spans="16:18" x14ac:dyDescent="0.25">
      <c r="P5341" s="87"/>
      <c r="Q5341" s="87"/>
      <c r="R5341" s="87"/>
    </row>
    <row r="5342" spans="16:18" x14ac:dyDescent="0.25">
      <c r="P5342" s="87"/>
      <c r="Q5342" s="87"/>
      <c r="R5342" s="87"/>
    </row>
    <row r="5343" spans="16:18" x14ac:dyDescent="0.25">
      <c r="P5343" s="87"/>
      <c r="Q5343" s="87"/>
      <c r="R5343" s="87"/>
    </row>
    <row r="5344" spans="16:18" x14ac:dyDescent="0.25">
      <c r="P5344" s="87"/>
      <c r="Q5344" s="87"/>
      <c r="R5344" s="87"/>
    </row>
    <row r="5345" spans="16:18" x14ac:dyDescent="0.25">
      <c r="P5345" s="87"/>
      <c r="Q5345" s="87"/>
      <c r="R5345" s="87"/>
    </row>
    <row r="5346" spans="16:18" x14ac:dyDescent="0.25">
      <c r="P5346" s="87"/>
      <c r="Q5346" s="87"/>
      <c r="R5346" s="87"/>
    </row>
    <row r="5347" spans="16:18" x14ac:dyDescent="0.25">
      <c r="P5347" s="87"/>
      <c r="Q5347" s="87"/>
      <c r="R5347" s="87"/>
    </row>
    <row r="5348" spans="16:18" x14ac:dyDescent="0.25">
      <c r="P5348" s="87"/>
      <c r="Q5348" s="87"/>
      <c r="R5348" s="87"/>
    </row>
    <row r="5349" spans="16:18" x14ac:dyDescent="0.25">
      <c r="P5349" s="87"/>
      <c r="Q5349" s="87"/>
      <c r="R5349" s="87"/>
    </row>
    <row r="5350" spans="16:18" x14ac:dyDescent="0.25">
      <c r="P5350" s="87"/>
      <c r="Q5350" s="87"/>
      <c r="R5350" s="87"/>
    </row>
    <row r="5351" spans="16:18" x14ac:dyDescent="0.25">
      <c r="P5351" s="87"/>
      <c r="Q5351" s="87"/>
      <c r="R5351" s="87"/>
    </row>
    <row r="5352" spans="16:18" x14ac:dyDescent="0.25">
      <c r="P5352" s="87"/>
      <c r="Q5352" s="87"/>
      <c r="R5352" s="87"/>
    </row>
    <row r="5353" spans="16:18" x14ac:dyDescent="0.25">
      <c r="P5353" s="87"/>
      <c r="Q5353" s="87"/>
      <c r="R5353" s="87"/>
    </row>
    <row r="5354" spans="16:18" x14ac:dyDescent="0.25">
      <c r="P5354" s="87"/>
      <c r="Q5354" s="87"/>
      <c r="R5354" s="87"/>
    </row>
    <row r="5355" spans="16:18" x14ac:dyDescent="0.25">
      <c r="P5355" s="87"/>
      <c r="Q5355" s="87"/>
      <c r="R5355" s="87"/>
    </row>
    <row r="5356" spans="16:18" x14ac:dyDescent="0.25">
      <c r="P5356" s="87"/>
      <c r="Q5356" s="87"/>
      <c r="R5356" s="87"/>
    </row>
    <row r="5357" spans="16:18" x14ac:dyDescent="0.25">
      <c r="P5357" s="87"/>
      <c r="Q5357" s="87"/>
      <c r="R5357" s="87"/>
    </row>
    <row r="5358" spans="16:18" x14ac:dyDescent="0.25">
      <c r="P5358" s="87"/>
      <c r="Q5358" s="87"/>
      <c r="R5358" s="87"/>
    </row>
    <row r="5359" spans="16:18" x14ac:dyDescent="0.25">
      <c r="P5359" s="87"/>
      <c r="Q5359" s="87"/>
      <c r="R5359" s="87"/>
    </row>
    <row r="5360" spans="16:18" x14ac:dyDescent="0.25">
      <c r="P5360" s="87"/>
      <c r="Q5360" s="87"/>
      <c r="R5360" s="87"/>
    </row>
    <row r="5361" spans="16:18" x14ac:dyDescent="0.25">
      <c r="P5361" s="87"/>
      <c r="Q5361" s="87"/>
      <c r="R5361" s="87"/>
    </row>
    <row r="5362" spans="16:18" x14ac:dyDescent="0.25">
      <c r="P5362" s="87"/>
      <c r="Q5362" s="87"/>
      <c r="R5362" s="87"/>
    </row>
    <row r="5363" spans="16:18" x14ac:dyDescent="0.25">
      <c r="P5363" s="87"/>
      <c r="Q5363" s="87"/>
      <c r="R5363" s="87"/>
    </row>
    <row r="5364" spans="16:18" x14ac:dyDescent="0.25">
      <c r="P5364" s="87"/>
      <c r="Q5364" s="87"/>
      <c r="R5364" s="87"/>
    </row>
    <row r="5365" spans="16:18" x14ac:dyDescent="0.25">
      <c r="P5365" s="87"/>
      <c r="Q5365" s="87"/>
      <c r="R5365" s="87"/>
    </row>
    <row r="5366" spans="16:18" x14ac:dyDescent="0.25">
      <c r="P5366" s="87"/>
      <c r="Q5366" s="87"/>
      <c r="R5366" s="87"/>
    </row>
    <row r="5367" spans="16:18" x14ac:dyDescent="0.25">
      <c r="P5367" s="87"/>
      <c r="Q5367" s="87"/>
      <c r="R5367" s="87"/>
    </row>
    <row r="5368" spans="16:18" x14ac:dyDescent="0.25">
      <c r="P5368" s="87"/>
      <c r="Q5368" s="87"/>
      <c r="R5368" s="87"/>
    </row>
    <row r="5369" spans="16:18" x14ac:dyDescent="0.25">
      <c r="P5369" s="87"/>
      <c r="Q5369" s="87"/>
      <c r="R5369" s="87"/>
    </row>
    <row r="5370" spans="16:18" x14ac:dyDescent="0.25">
      <c r="P5370" s="87"/>
      <c r="Q5370" s="87"/>
      <c r="R5370" s="87"/>
    </row>
    <row r="5371" spans="16:18" x14ac:dyDescent="0.25">
      <c r="P5371" s="87"/>
      <c r="Q5371" s="87"/>
      <c r="R5371" s="87"/>
    </row>
    <row r="5372" spans="16:18" x14ac:dyDescent="0.25">
      <c r="P5372" s="87"/>
      <c r="Q5372" s="87"/>
      <c r="R5372" s="87"/>
    </row>
    <row r="5373" spans="16:18" x14ac:dyDescent="0.25">
      <c r="P5373" s="87"/>
      <c r="Q5373" s="87"/>
      <c r="R5373" s="87"/>
    </row>
    <row r="5374" spans="16:18" x14ac:dyDescent="0.25">
      <c r="P5374" s="87"/>
      <c r="Q5374" s="87"/>
      <c r="R5374" s="87"/>
    </row>
    <row r="5375" spans="16:18" x14ac:dyDescent="0.25">
      <c r="P5375" s="87"/>
      <c r="Q5375" s="87"/>
      <c r="R5375" s="87"/>
    </row>
    <row r="5376" spans="16:18" x14ac:dyDescent="0.25">
      <c r="P5376" s="87"/>
      <c r="Q5376" s="87"/>
      <c r="R5376" s="87"/>
    </row>
    <row r="5377" spans="16:18" x14ac:dyDescent="0.25">
      <c r="P5377" s="87"/>
      <c r="Q5377" s="87"/>
      <c r="R5377" s="87"/>
    </row>
    <row r="5378" spans="16:18" x14ac:dyDescent="0.25">
      <c r="P5378" s="87"/>
      <c r="Q5378" s="87"/>
      <c r="R5378" s="87"/>
    </row>
    <row r="5379" spans="16:18" x14ac:dyDescent="0.25">
      <c r="P5379" s="87"/>
      <c r="Q5379" s="87"/>
      <c r="R5379" s="87"/>
    </row>
    <row r="5380" spans="16:18" x14ac:dyDescent="0.25">
      <c r="P5380" s="87"/>
      <c r="Q5380" s="87"/>
      <c r="R5380" s="87"/>
    </row>
    <row r="5381" spans="16:18" x14ac:dyDescent="0.25">
      <c r="P5381" s="87"/>
      <c r="Q5381" s="87"/>
      <c r="R5381" s="87"/>
    </row>
    <row r="5382" spans="16:18" x14ac:dyDescent="0.25">
      <c r="P5382" s="87"/>
      <c r="Q5382" s="87"/>
      <c r="R5382" s="87"/>
    </row>
    <row r="5383" spans="16:18" x14ac:dyDescent="0.25">
      <c r="P5383" s="87"/>
      <c r="Q5383" s="87"/>
      <c r="R5383" s="87"/>
    </row>
    <row r="5384" spans="16:18" x14ac:dyDescent="0.25">
      <c r="P5384" s="87"/>
      <c r="Q5384" s="87"/>
      <c r="R5384" s="87"/>
    </row>
    <row r="5385" spans="16:18" x14ac:dyDescent="0.25">
      <c r="P5385" s="87"/>
      <c r="Q5385" s="87"/>
      <c r="R5385" s="87"/>
    </row>
    <row r="5386" spans="16:18" x14ac:dyDescent="0.25">
      <c r="P5386" s="87"/>
      <c r="Q5386" s="87"/>
      <c r="R5386" s="87"/>
    </row>
    <row r="5387" spans="16:18" x14ac:dyDescent="0.25">
      <c r="P5387" s="87"/>
      <c r="Q5387" s="87"/>
      <c r="R5387" s="87"/>
    </row>
    <row r="5388" spans="16:18" x14ac:dyDescent="0.25">
      <c r="P5388" s="87"/>
      <c r="Q5388" s="87"/>
      <c r="R5388" s="87"/>
    </row>
    <row r="5389" spans="16:18" x14ac:dyDescent="0.25">
      <c r="P5389" s="87"/>
      <c r="Q5389" s="87"/>
      <c r="R5389" s="87"/>
    </row>
    <row r="5390" spans="16:18" x14ac:dyDescent="0.25">
      <c r="P5390" s="87"/>
      <c r="Q5390" s="87"/>
      <c r="R5390" s="87"/>
    </row>
    <row r="5391" spans="16:18" x14ac:dyDescent="0.25">
      <c r="P5391" s="87"/>
      <c r="Q5391" s="87"/>
      <c r="R5391" s="87"/>
    </row>
    <row r="5392" spans="16:18" x14ac:dyDescent="0.25">
      <c r="P5392" s="87"/>
      <c r="Q5392" s="87"/>
      <c r="R5392" s="87"/>
    </row>
    <row r="5393" spans="16:18" x14ac:dyDescent="0.25">
      <c r="P5393" s="87"/>
      <c r="Q5393" s="87"/>
      <c r="R5393" s="87"/>
    </row>
    <row r="5394" spans="16:18" x14ac:dyDescent="0.25">
      <c r="P5394" s="87"/>
      <c r="Q5394" s="87"/>
      <c r="R5394" s="87"/>
    </row>
    <row r="5395" spans="16:18" x14ac:dyDescent="0.25">
      <c r="P5395" s="87"/>
      <c r="Q5395" s="87"/>
      <c r="R5395" s="87"/>
    </row>
    <row r="5396" spans="16:18" x14ac:dyDescent="0.25">
      <c r="P5396" s="87"/>
      <c r="Q5396" s="87"/>
      <c r="R5396" s="87"/>
    </row>
    <row r="5397" spans="16:18" x14ac:dyDescent="0.25">
      <c r="P5397" s="87"/>
      <c r="Q5397" s="87"/>
      <c r="R5397" s="87"/>
    </row>
    <row r="5398" spans="16:18" x14ac:dyDescent="0.25">
      <c r="P5398" s="87"/>
      <c r="Q5398" s="87"/>
      <c r="R5398" s="87"/>
    </row>
    <row r="5399" spans="16:18" x14ac:dyDescent="0.25">
      <c r="P5399" s="87"/>
      <c r="Q5399" s="87"/>
      <c r="R5399" s="87"/>
    </row>
    <row r="5400" spans="16:18" x14ac:dyDescent="0.25">
      <c r="P5400" s="87"/>
      <c r="Q5400" s="87"/>
      <c r="R5400" s="87"/>
    </row>
    <row r="5401" spans="16:18" x14ac:dyDescent="0.25">
      <c r="P5401" s="87"/>
      <c r="Q5401" s="87"/>
      <c r="R5401" s="87"/>
    </row>
    <row r="5402" spans="16:18" x14ac:dyDescent="0.25">
      <c r="P5402" s="87"/>
      <c r="Q5402" s="87"/>
      <c r="R5402" s="87"/>
    </row>
    <row r="5403" spans="16:18" x14ac:dyDescent="0.25">
      <c r="P5403" s="87"/>
      <c r="Q5403" s="87"/>
      <c r="R5403" s="87"/>
    </row>
    <row r="5404" spans="16:18" x14ac:dyDescent="0.25">
      <c r="P5404" s="87"/>
      <c r="Q5404" s="87"/>
      <c r="R5404" s="87"/>
    </row>
    <row r="5405" spans="16:18" x14ac:dyDescent="0.25">
      <c r="P5405" s="87"/>
      <c r="Q5405" s="87"/>
      <c r="R5405" s="87"/>
    </row>
    <row r="5406" spans="16:18" x14ac:dyDescent="0.25">
      <c r="P5406" s="87"/>
      <c r="Q5406" s="87"/>
      <c r="R5406" s="87"/>
    </row>
    <row r="5407" spans="16:18" x14ac:dyDescent="0.25">
      <c r="P5407" s="87"/>
      <c r="Q5407" s="87"/>
      <c r="R5407" s="87"/>
    </row>
    <row r="5408" spans="16:18" x14ac:dyDescent="0.25">
      <c r="P5408" s="87"/>
      <c r="Q5408" s="87"/>
      <c r="R5408" s="87"/>
    </row>
    <row r="5409" spans="16:18" x14ac:dyDescent="0.25">
      <c r="P5409" s="87"/>
      <c r="Q5409" s="87"/>
      <c r="R5409" s="87"/>
    </row>
    <row r="5410" spans="16:18" x14ac:dyDescent="0.25">
      <c r="P5410" s="87"/>
      <c r="Q5410" s="87"/>
      <c r="R5410" s="87"/>
    </row>
    <row r="5411" spans="16:18" x14ac:dyDescent="0.25">
      <c r="P5411" s="87"/>
      <c r="Q5411" s="87"/>
      <c r="R5411" s="87"/>
    </row>
    <row r="5412" spans="16:18" x14ac:dyDescent="0.25">
      <c r="P5412" s="87"/>
      <c r="Q5412" s="87"/>
      <c r="R5412" s="87"/>
    </row>
    <row r="5413" spans="16:18" x14ac:dyDescent="0.25">
      <c r="P5413" s="87"/>
      <c r="Q5413" s="87"/>
      <c r="R5413" s="87"/>
    </row>
    <row r="5414" spans="16:18" x14ac:dyDescent="0.25">
      <c r="P5414" s="87"/>
      <c r="Q5414" s="87"/>
      <c r="R5414" s="87"/>
    </row>
    <row r="5415" spans="16:18" x14ac:dyDescent="0.25">
      <c r="P5415" s="87"/>
      <c r="Q5415" s="87"/>
      <c r="R5415" s="87"/>
    </row>
    <row r="5416" spans="16:18" x14ac:dyDescent="0.25">
      <c r="P5416" s="87"/>
      <c r="Q5416" s="87"/>
      <c r="R5416" s="87"/>
    </row>
    <row r="5417" spans="16:18" x14ac:dyDescent="0.25">
      <c r="P5417" s="87"/>
      <c r="Q5417" s="87"/>
      <c r="R5417" s="87"/>
    </row>
    <row r="5418" spans="16:18" x14ac:dyDescent="0.25">
      <c r="P5418" s="87"/>
      <c r="Q5418" s="87"/>
      <c r="R5418" s="87"/>
    </row>
    <row r="5419" spans="16:18" x14ac:dyDescent="0.25">
      <c r="P5419" s="87"/>
      <c r="Q5419" s="87"/>
      <c r="R5419" s="87"/>
    </row>
    <row r="5420" spans="16:18" x14ac:dyDescent="0.25">
      <c r="P5420" s="87"/>
      <c r="Q5420" s="87"/>
      <c r="R5420" s="87"/>
    </row>
    <row r="5421" spans="16:18" x14ac:dyDescent="0.25">
      <c r="P5421" s="87"/>
      <c r="Q5421" s="87"/>
      <c r="R5421" s="87"/>
    </row>
    <row r="5422" spans="16:18" x14ac:dyDescent="0.25">
      <c r="P5422" s="87"/>
      <c r="Q5422" s="87"/>
      <c r="R5422" s="87"/>
    </row>
    <row r="5423" spans="16:18" x14ac:dyDescent="0.25">
      <c r="P5423" s="87"/>
      <c r="Q5423" s="87"/>
      <c r="R5423" s="87"/>
    </row>
    <row r="5424" spans="16:18" x14ac:dyDescent="0.25">
      <c r="P5424" s="87"/>
      <c r="Q5424" s="87"/>
      <c r="R5424" s="87"/>
    </row>
    <row r="5425" spans="16:18" x14ac:dyDescent="0.25">
      <c r="P5425" s="87"/>
      <c r="Q5425" s="87"/>
      <c r="R5425" s="87"/>
    </row>
    <row r="5426" spans="16:18" x14ac:dyDescent="0.25">
      <c r="P5426" s="87"/>
      <c r="Q5426" s="87"/>
      <c r="R5426" s="87"/>
    </row>
    <row r="5427" spans="16:18" x14ac:dyDescent="0.25">
      <c r="P5427" s="87"/>
      <c r="Q5427" s="87"/>
      <c r="R5427" s="87"/>
    </row>
    <row r="5428" spans="16:18" x14ac:dyDescent="0.25">
      <c r="P5428" s="87"/>
      <c r="Q5428" s="87"/>
      <c r="R5428" s="87"/>
    </row>
    <row r="5429" spans="16:18" x14ac:dyDescent="0.25">
      <c r="P5429" s="87"/>
      <c r="Q5429" s="87"/>
      <c r="R5429" s="87"/>
    </row>
    <row r="5430" spans="16:18" x14ac:dyDescent="0.25">
      <c r="P5430" s="87"/>
      <c r="Q5430" s="87"/>
      <c r="R5430" s="87"/>
    </row>
    <row r="5431" spans="16:18" x14ac:dyDescent="0.25">
      <c r="P5431" s="87"/>
      <c r="Q5431" s="87"/>
      <c r="R5431" s="87"/>
    </row>
    <row r="5432" spans="16:18" x14ac:dyDescent="0.25">
      <c r="P5432" s="87"/>
      <c r="Q5432" s="87"/>
      <c r="R5432" s="87"/>
    </row>
    <row r="5433" spans="16:18" x14ac:dyDescent="0.25">
      <c r="P5433" s="87"/>
      <c r="Q5433" s="87"/>
      <c r="R5433" s="87"/>
    </row>
    <row r="5434" spans="16:18" x14ac:dyDescent="0.25">
      <c r="P5434" s="87"/>
      <c r="Q5434" s="87"/>
      <c r="R5434" s="87"/>
    </row>
    <row r="5435" spans="16:18" x14ac:dyDescent="0.25">
      <c r="P5435" s="87"/>
      <c r="Q5435" s="87"/>
      <c r="R5435" s="87"/>
    </row>
    <row r="5436" spans="16:18" x14ac:dyDescent="0.25">
      <c r="P5436" s="87"/>
      <c r="Q5436" s="87"/>
      <c r="R5436" s="87"/>
    </row>
    <row r="5437" spans="16:18" x14ac:dyDescent="0.25">
      <c r="P5437" s="87"/>
      <c r="Q5437" s="87"/>
      <c r="R5437" s="87"/>
    </row>
    <row r="5438" spans="16:18" x14ac:dyDescent="0.25">
      <c r="P5438" s="87"/>
      <c r="Q5438" s="87"/>
      <c r="R5438" s="87"/>
    </row>
    <row r="5439" spans="16:18" x14ac:dyDescent="0.25">
      <c r="P5439" s="87"/>
      <c r="Q5439" s="87"/>
      <c r="R5439" s="87"/>
    </row>
    <row r="5440" spans="16:18" x14ac:dyDescent="0.25">
      <c r="P5440" s="87"/>
      <c r="Q5440" s="87"/>
      <c r="R5440" s="87"/>
    </row>
    <row r="5441" spans="16:18" x14ac:dyDescent="0.25">
      <c r="P5441" s="87"/>
      <c r="Q5441" s="87"/>
      <c r="R5441" s="87"/>
    </row>
    <row r="5442" spans="16:18" x14ac:dyDescent="0.25">
      <c r="P5442" s="87"/>
      <c r="Q5442" s="87"/>
      <c r="R5442" s="87"/>
    </row>
    <row r="5443" spans="16:18" x14ac:dyDescent="0.25">
      <c r="P5443" s="87"/>
      <c r="Q5443" s="87"/>
      <c r="R5443" s="87"/>
    </row>
    <row r="5444" spans="16:18" x14ac:dyDescent="0.25">
      <c r="P5444" s="87"/>
      <c r="Q5444" s="87"/>
      <c r="R5444" s="87"/>
    </row>
    <row r="5445" spans="16:18" x14ac:dyDescent="0.25">
      <c r="P5445" s="87"/>
      <c r="Q5445" s="87"/>
      <c r="R5445" s="87"/>
    </row>
    <row r="5446" spans="16:18" x14ac:dyDescent="0.25">
      <c r="P5446" s="87"/>
      <c r="Q5446" s="87"/>
      <c r="R5446" s="87"/>
    </row>
    <row r="5447" spans="16:18" x14ac:dyDescent="0.25">
      <c r="P5447" s="87"/>
      <c r="Q5447" s="87"/>
      <c r="R5447" s="87"/>
    </row>
    <row r="5448" spans="16:18" x14ac:dyDescent="0.25">
      <c r="P5448" s="87"/>
      <c r="Q5448" s="87"/>
      <c r="R5448" s="87"/>
    </row>
    <row r="5449" spans="16:18" x14ac:dyDescent="0.25">
      <c r="P5449" s="87"/>
      <c r="Q5449" s="87"/>
      <c r="R5449" s="87"/>
    </row>
    <row r="5450" spans="16:18" x14ac:dyDescent="0.25">
      <c r="P5450" s="87"/>
      <c r="Q5450" s="87"/>
      <c r="R5450" s="87"/>
    </row>
    <row r="5451" spans="16:18" x14ac:dyDescent="0.25">
      <c r="P5451" s="87"/>
      <c r="Q5451" s="87"/>
      <c r="R5451" s="87"/>
    </row>
    <row r="5452" spans="16:18" x14ac:dyDescent="0.25">
      <c r="P5452" s="87"/>
      <c r="Q5452" s="87"/>
      <c r="R5452" s="87"/>
    </row>
    <row r="5453" spans="16:18" x14ac:dyDescent="0.25">
      <c r="P5453" s="87"/>
      <c r="Q5453" s="87"/>
      <c r="R5453" s="87"/>
    </row>
    <row r="5454" spans="16:18" x14ac:dyDescent="0.25">
      <c r="P5454" s="87"/>
      <c r="Q5454" s="87"/>
      <c r="R5454" s="87"/>
    </row>
    <row r="5455" spans="16:18" x14ac:dyDescent="0.25">
      <c r="P5455" s="87"/>
      <c r="Q5455" s="87"/>
      <c r="R5455" s="87"/>
    </row>
    <row r="5456" spans="16:18" x14ac:dyDescent="0.25">
      <c r="P5456" s="87"/>
      <c r="Q5456" s="87"/>
      <c r="R5456" s="87"/>
    </row>
    <row r="5457" spans="16:18" x14ac:dyDescent="0.25">
      <c r="P5457" s="87"/>
      <c r="Q5457" s="87"/>
      <c r="R5457" s="87"/>
    </row>
    <row r="5458" spans="16:18" x14ac:dyDescent="0.25">
      <c r="P5458" s="87"/>
      <c r="Q5458" s="87"/>
      <c r="R5458" s="87"/>
    </row>
    <row r="5459" spans="16:18" x14ac:dyDescent="0.25">
      <c r="P5459" s="87"/>
      <c r="Q5459" s="87"/>
      <c r="R5459" s="87"/>
    </row>
    <row r="5460" spans="16:18" x14ac:dyDescent="0.25">
      <c r="P5460" s="87"/>
      <c r="Q5460" s="87"/>
      <c r="R5460" s="87"/>
    </row>
    <row r="5461" spans="16:18" x14ac:dyDescent="0.25">
      <c r="P5461" s="87"/>
      <c r="Q5461" s="87"/>
      <c r="R5461" s="87"/>
    </row>
    <row r="5462" spans="16:18" x14ac:dyDescent="0.25">
      <c r="P5462" s="87"/>
      <c r="Q5462" s="87"/>
      <c r="R5462" s="87"/>
    </row>
    <row r="5463" spans="16:18" x14ac:dyDescent="0.25">
      <c r="P5463" s="87"/>
      <c r="Q5463" s="87"/>
      <c r="R5463" s="87"/>
    </row>
    <row r="5464" spans="16:18" x14ac:dyDescent="0.25">
      <c r="P5464" s="87"/>
      <c r="Q5464" s="87"/>
      <c r="R5464" s="87"/>
    </row>
    <row r="5465" spans="16:18" x14ac:dyDescent="0.25">
      <c r="P5465" s="87"/>
      <c r="Q5465" s="87"/>
      <c r="R5465" s="87"/>
    </row>
    <row r="5466" spans="16:18" x14ac:dyDescent="0.25">
      <c r="P5466" s="87"/>
      <c r="Q5466" s="87"/>
      <c r="R5466" s="87"/>
    </row>
    <row r="5467" spans="16:18" x14ac:dyDescent="0.25">
      <c r="P5467" s="87"/>
      <c r="Q5467" s="87"/>
      <c r="R5467" s="87"/>
    </row>
    <row r="5468" spans="16:18" x14ac:dyDescent="0.25">
      <c r="P5468" s="87"/>
      <c r="Q5468" s="87"/>
      <c r="R5468" s="87"/>
    </row>
    <row r="5469" spans="16:18" x14ac:dyDescent="0.25">
      <c r="P5469" s="87"/>
      <c r="Q5469" s="87"/>
      <c r="R5469" s="87"/>
    </row>
    <row r="5470" spans="16:18" x14ac:dyDescent="0.25">
      <c r="P5470" s="87"/>
      <c r="Q5470" s="87"/>
      <c r="R5470" s="87"/>
    </row>
    <row r="5471" spans="16:18" x14ac:dyDescent="0.25">
      <c r="P5471" s="87"/>
      <c r="Q5471" s="87"/>
      <c r="R5471" s="87"/>
    </row>
    <row r="5472" spans="16:18" x14ac:dyDescent="0.25">
      <c r="P5472" s="87"/>
      <c r="Q5472" s="87"/>
      <c r="R5472" s="87"/>
    </row>
    <row r="5473" spans="16:18" x14ac:dyDescent="0.25">
      <c r="P5473" s="87"/>
      <c r="Q5473" s="87"/>
      <c r="R5473" s="87"/>
    </row>
    <row r="5474" spans="16:18" x14ac:dyDescent="0.25">
      <c r="P5474" s="87"/>
      <c r="Q5474" s="87"/>
      <c r="R5474" s="87"/>
    </row>
    <row r="5475" spans="16:18" x14ac:dyDescent="0.25">
      <c r="P5475" s="87"/>
      <c r="Q5475" s="87"/>
      <c r="R5475" s="87"/>
    </row>
    <row r="5476" spans="16:18" x14ac:dyDescent="0.25">
      <c r="P5476" s="87"/>
      <c r="Q5476" s="87"/>
      <c r="R5476" s="87"/>
    </row>
    <row r="5477" spans="16:18" x14ac:dyDescent="0.25">
      <c r="P5477" s="87"/>
      <c r="Q5477" s="87"/>
      <c r="R5477" s="87"/>
    </row>
    <row r="5478" spans="16:18" x14ac:dyDescent="0.25">
      <c r="P5478" s="87"/>
      <c r="Q5478" s="87"/>
      <c r="R5478" s="87"/>
    </row>
    <row r="5479" spans="16:18" x14ac:dyDescent="0.25">
      <c r="P5479" s="87"/>
      <c r="Q5479" s="87"/>
      <c r="R5479" s="87"/>
    </row>
    <row r="5480" spans="16:18" x14ac:dyDescent="0.25">
      <c r="P5480" s="87"/>
      <c r="Q5480" s="87"/>
      <c r="R5480" s="87"/>
    </row>
    <row r="5481" spans="16:18" x14ac:dyDescent="0.25">
      <c r="P5481" s="87"/>
      <c r="Q5481" s="87"/>
      <c r="R5481" s="87"/>
    </row>
    <row r="5482" spans="16:18" x14ac:dyDescent="0.25">
      <c r="P5482" s="87"/>
      <c r="Q5482" s="87"/>
      <c r="R5482" s="87"/>
    </row>
    <row r="5483" spans="16:18" x14ac:dyDescent="0.25">
      <c r="P5483" s="87"/>
      <c r="Q5483" s="87"/>
      <c r="R5483" s="87"/>
    </row>
    <row r="5484" spans="16:18" x14ac:dyDescent="0.25">
      <c r="P5484" s="87"/>
      <c r="Q5484" s="87"/>
      <c r="R5484" s="87"/>
    </row>
    <row r="5485" spans="16:18" x14ac:dyDescent="0.25">
      <c r="P5485" s="87"/>
      <c r="Q5485" s="87"/>
      <c r="R5485" s="87"/>
    </row>
    <row r="5486" spans="16:18" x14ac:dyDescent="0.25">
      <c r="P5486" s="87"/>
      <c r="Q5486" s="87"/>
      <c r="R5486" s="87"/>
    </row>
    <row r="5487" spans="16:18" x14ac:dyDescent="0.25">
      <c r="P5487" s="87"/>
      <c r="Q5487" s="87"/>
      <c r="R5487" s="87"/>
    </row>
    <row r="5488" spans="16:18" x14ac:dyDescent="0.25">
      <c r="P5488" s="87"/>
      <c r="Q5488" s="87"/>
      <c r="R5488" s="87"/>
    </row>
    <row r="5489" spans="16:18" x14ac:dyDescent="0.25">
      <c r="P5489" s="87"/>
      <c r="Q5489" s="87"/>
      <c r="R5489" s="87"/>
    </row>
    <row r="5490" spans="16:18" x14ac:dyDescent="0.25">
      <c r="P5490" s="87"/>
      <c r="Q5490" s="87"/>
      <c r="R5490" s="87"/>
    </row>
    <row r="5491" spans="16:18" x14ac:dyDescent="0.25">
      <c r="P5491" s="87"/>
      <c r="Q5491" s="87"/>
      <c r="R5491" s="87"/>
    </row>
    <row r="5492" spans="16:18" x14ac:dyDescent="0.25">
      <c r="P5492" s="87"/>
      <c r="Q5492" s="87"/>
      <c r="R5492" s="87"/>
    </row>
    <row r="5493" spans="16:18" x14ac:dyDescent="0.25">
      <c r="P5493" s="87"/>
      <c r="Q5493" s="87"/>
      <c r="R5493" s="87"/>
    </row>
    <row r="5494" spans="16:18" x14ac:dyDescent="0.25">
      <c r="P5494" s="87"/>
      <c r="Q5494" s="87"/>
      <c r="R5494" s="87"/>
    </row>
    <row r="5495" spans="16:18" x14ac:dyDescent="0.25">
      <c r="P5495" s="87"/>
      <c r="Q5495" s="87"/>
      <c r="R5495" s="87"/>
    </row>
    <row r="5496" spans="16:18" x14ac:dyDescent="0.25">
      <c r="P5496" s="87"/>
      <c r="Q5496" s="87"/>
      <c r="R5496" s="87"/>
    </row>
    <row r="5497" spans="16:18" x14ac:dyDescent="0.25">
      <c r="P5497" s="87"/>
      <c r="Q5497" s="87"/>
      <c r="R5497" s="87"/>
    </row>
    <row r="5498" spans="16:18" x14ac:dyDescent="0.25">
      <c r="P5498" s="87"/>
      <c r="Q5498" s="87"/>
      <c r="R5498" s="87"/>
    </row>
    <row r="5499" spans="16:18" x14ac:dyDescent="0.25">
      <c r="P5499" s="87"/>
      <c r="Q5499" s="87"/>
      <c r="R5499" s="87"/>
    </row>
    <row r="5500" spans="16:18" x14ac:dyDescent="0.25">
      <c r="P5500" s="87"/>
      <c r="Q5500" s="87"/>
      <c r="R5500" s="87"/>
    </row>
    <row r="5501" spans="16:18" x14ac:dyDescent="0.25">
      <c r="P5501" s="87"/>
      <c r="Q5501" s="87"/>
      <c r="R5501" s="87"/>
    </row>
    <row r="5502" spans="16:18" x14ac:dyDescent="0.25">
      <c r="P5502" s="87"/>
      <c r="Q5502" s="87"/>
      <c r="R5502" s="87"/>
    </row>
    <row r="5503" spans="16:18" x14ac:dyDescent="0.25">
      <c r="P5503" s="87"/>
      <c r="Q5503" s="87"/>
      <c r="R5503" s="87"/>
    </row>
    <row r="5504" spans="16:18" x14ac:dyDescent="0.25">
      <c r="P5504" s="87"/>
      <c r="Q5504" s="87"/>
      <c r="R5504" s="87"/>
    </row>
    <row r="5505" spans="16:18" x14ac:dyDescent="0.25">
      <c r="P5505" s="87"/>
      <c r="Q5505" s="87"/>
      <c r="R5505" s="87"/>
    </row>
    <row r="5506" spans="16:18" x14ac:dyDescent="0.25">
      <c r="P5506" s="87"/>
      <c r="Q5506" s="87"/>
      <c r="R5506" s="87"/>
    </row>
    <row r="5507" spans="16:18" x14ac:dyDescent="0.25">
      <c r="P5507" s="87"/>
      <c r="Q5507" s="87"/>
      <c r="R5507" s="87"/>
    </row>
    <row r="5508" spans="16:18" x14ac:dyDescent="0.25">
      <c r="P5508" s="87"/>
      <c r="Q5508" s="87"/>
      <c r="R5508" s="87"/>
    </row>
    <row r="5509" spans="16:18" x14ac:dyDescent="0.25">
      <c r="P5509" s="87"/>
      <c r="Q5509" s="87"/>
      <c r="R5509" s="87"/>
    </row>
    <row r="5510" spans="16:18" x14ac:dyDescent="0.25">
      <c r="P5510" s="87"/>
      <c r="Q5510" s="87"/>
      <c r="R5510" s="87"/>
    </row>
    <row r="5511" spans="16:18" x14ac:dyDescent="0.25">
      <c r="P5511" s="87"/>
      <c r="Q5511" s="87"/>
      <c r="R5511" s="87"/>
    </row>
    <row r="5512" spans="16:18" x14ac:dyDescent="0.25">
      <c r="P5512" s="87"/>
      <c r="Q5512" s="87"/>
      <c r="R5512" s="87"/>
    </row>
    <row r="5513" spans="16:18" x14ac:dyDescent="0.25">
      <c r="P5513" s="87"/>
      <c r="Q5513" s="87"/>
      <c r="R5513" s="87"/>
    </row>
    <row r="5514" spans="16:18" x14ac:dyDescent="0.25">
      <c r="P5514" s="87"/>
      <c r="Q5514" s="87"/>
      <c r="R5514" s="87"/>
    </row>
    <row r="5515" spans="16:18" x14ac:dyDescent="0.25">
      <c r="P5515" s="87"/>
      <c r="Q5515" s="87"/>
      <c r="R5515" s="87"/>
    </row>
    <row r="5516" spans="16:18" x14ac:dyDescent="0.25">
      <c r="P5516" s="87"/>
      <c r="Q5516" s="87"/>
      <c r="R5516" s="87"/>
    </row>
    <row r="5517" spans="16:18" x14ac:dyDescent="0.25">
      <c r="P5517" s="87"/>
      <c r="Q5517" s="87"/>
      <c r="R5517" s="87"/>
    </row>
    <row r="5518" spans="16:18" x14ac:dyDescent="0.25">
      <c r="P5518" s="87"/>
      <c r="Q5518" s="87"/>
      <c r="R5518" s="87"/>
    </row>
    <row r="5519" spans="16:18" x14ac:dyDescent="0.25">
      <c r="P5519" s="87"/>
      <c r="Q5519" s="87"/>
      <c r="R5519" s="87"/>
    </row>
    <row r="5520" spans="16:18" x14ac:dyDescent="0.25">
      <c r="P5520" s="87"/>
      <c r="Q5520" s="87"/>
      <c r="R5520" s="87"/>
    </row>
    <row r="5521" spans="16:18" x14ac:dyDescent="0.25">
      <c r="P5521" s="87"/>
      <c r="Q5521" s="87"/>
      <c r="R5521" s="87"/>
    </row>
    <row r="5522" spans="16:18" x14ac:dyDescent="0.25">
      <c r="P5522" s="87"/>
      <c r="Q5522" s="87"/>
      <c r="R5522" s="87"/>
    </row>
    <row r="5523" spans="16:18" x14ac:dyDescent="0.25">
      <c r="P5523" s="87"/>
      <c r="Q5523" s="87"/>
      <c r="R5523" s="87"/>
    </row>
    <row r="5524" spans="16:18" x14ac:dyDescent="0.25">
      <c r="P5524" s="87"/>
      <c r="Q5524" s="87"/>
      <c r="R5524" s="87"/>
    </row>
    <row r="5525" spans="16:18" x14ac:dyDescent="0.25">
      <c r="P5525" s="87"/>
      <c r="Q5525" s="87"/>
      <c r="R5525" s="87"/>
    </row>
    <row r="5526" spans="16:18" x14ac:dyDescent="0.25">
      <c r="P5526" s="87"/>
      <c r="Q5526" s="87"/>
      <c r="R5526" s="87"/>
    </row>
    <row r="5527" spans="16:18" x14ac:dyDescent="0.25">
      <c r="P5527" s="87"/>
      <c r="Q5527" s="87"/>
      <c r="R5527" s="87"/>
    </row>
    <row r="5528" spans="16:18" x14ac:dyDescent="0.25">
      <c r="P5528" s="87"/>
      <c r="Q5528" s="87"/>
      <c r="R5528" s="87"/>
    </row>
    <row r="5529" spans="16:18" x14ac:dyDescent="0.25">
      <c r="P5529" s="87"/>
      <c r="Q5529" s="87"/>
      <c r="R5529" s="87"/>
    </row>
    <row r="5530" spans="16:18" x14ac:dyDescent="0.25">
      <c r="P5530" s="87"/>
      <c r="Q5530" s="87"/>
      <c r="R5530" s="87"/>
    </row>
    <row r="5531" spans="16:18" x14ac:dyDescent="0.25">
      <c r="P5531" s="87"/>
      <c r="Q5531" s="87"/>
      <c r="R5531" s="87"/>
    </row>
    <row r="5532" spans="16:18" x14ac:dyDescent="0.25">
      <c r="P5532" s="87"/>
      <c r="Q5532" s="87"/>
      <c r="R5532" s="87"/>
    </row>
    <row r="5533" spans="16:18" x14ac:dyDescent="0.25">
      <c r="P5533" s="87"/>
      <c r="Q5533" s="87"/>
      <c r="R5533" s="87"/>
    </row>
    <row r="5534" spans="16:18" x14ac:dyDescent="0.25">
      <c r="P5534" s="87"/>
      <c r="Q5534" s="87"/>
      <c r="R5534" s="87"/>
    </row>
    <row r="5535" spans="16:18" x14ac:dyDescent="0.25">
      <c r="P5535" s="87"/>
      <c r="Q5535" s="87"/>
      <c r="R5535" s="87"/>
    </row>
    <row r="5536" spans="16:18" x14ac:dyDescent="0.25">
      <c r="P5536" s="87"/>
      <c r="Q5536" s="87"/>
      <c r="R5536" s="87"/>
    </row>
    <row r="5537" spans="16:18" x14ac:dyDescent="0.25">
      <c r="P5537" s="87"/>
      <c r="Q5537" s="87"/>
      <c r="R5537" s="87"/>
    </row>
    <row r="5538" spans="16:18" x14ac:dyDescent="0.25">
      <c r="P5538" s="87"/>
      <c r="Q5538" s="87"/>
      <c r="R5538" s="87"/>
    </row>
    <row r="5539" spans="16:18" x14ac:dyDescent="0.25">
      <c r="P5539" s="87"/>
      <c r="Q5539" s="87"/>
      <c r="R5539" s="87"/>
    </row>
    <row r="5540" spans="16:18" x14ac:dyDescent="0.25">
      <c r="P5540" s="87"/>
      <c r="Q5540" s="87"/>
      <c r="R5540" s="87"/>
    </row>
    <row r="5541" spans="16:18" x14ac:dyDescent="0.25">
      <c r="P5541" s="87"/>
      <c r="Q5541" s="87"/>
      <c r="R5541" s="87"/>
    </row>
    <row r="5542" spans="16:18" x14ac:dyDescent="0.25">
      <c r="P5542" s="87"/>
      <c r="Q5542" s="87"/>
      <c r="R5542" s="87"/>
    </row>
    <row r="5543" spans="16:18" x14ac:dyDescent="0.25">
      <c r="P5543" s="87"/>
      <c r="Q5543" s="87"/>
      <c r="R5543" s="87"/>
    </row>
    <row r="5544" spans="16:18" x14ac:dyDescent="0.25">
      <c r="P5544" s="87"/>
      <c r="Q5544" s="87"/>
      <c r="R5544" s="87"/>
    </row>
    <row r="5545" spans="16:18" x14ac:dyDescent="0.25">
      <c r="P5545" s="87"/>
      <c r="Q5545" s="87"/>
      <c r="R5545" s="87"/>
    </row>
    <row r="5546" spans="16:18" x14ac:dyDescent="0.25">
      <c r="P5546" s="87"/>
      <c r="Q5546" s="87"/>
      <c r="R5546" s="87"/>
    </row>
    <row r="5547" spans="16:18" x14ac:dyDescent="0.25">
      <c r="P5547" s="87"/>
      <c r="Q5547" s="87"/>
      <c r="R5547" s="87"/>
    </row>
    <row r="5548" spans="16:18" x14ac:dyDescent="0.25">
      <c r="P5548" s="87"/>
      <c r="Q5548" s="87"/>
      <c r="R5548" s="87"/>
    </row>
    <row r="5549" spans="16:18" x14ac:dyDescent="0.25">
      <c r="P5549" s="87"/>
      <c r="Q5549" s="87"/>
      <c r="R5549" s="87"/>
    </row>
    <row r="5550" spans="16:18" x14ac:dyDescent="0.25">
      <c r="P5550" s="87"/>
      <c r="Q5550" s="87"/>
      <c r="R5550" s="87"/>
    </row>
    <row r="5551" spans="16:18" x14ac:dyDescent="0.25">
      <c r="P5551" s="87"/>
      <c r="Q5551" s="87"/>
      <c r="R5551" s="87"/>
    </row>
    <row r="5552" spans="16:18" x14ac:dyDescent="0.25">
      <c r="P5552" s="87"/>
      <c r="Q5552" s="87"/>
      <c r="R5552" s="87"/>
    </row>
    <row r="5553" spans="16:18" x14ac:dyDescent="0.25">
      <c r="P5553" s="87"/>
      <c r="Q5553" s="87"/>
      <c r="R5553" s="87"/>
    </row>
    <row r="5554" spans="16:18" x14ac:dyDescent="0.25">
      <c r="P5554" s="87"/>
      <c r="Q5554" s="87"/>
      <c r="R5554" s="87"/>
    </row>
    <row r="5555" spans="16:18" x14ac:dyDescent="0.25">
      <c r="P5555" s="87"/>
      <c r="Q5555" s="87"/>
      <c r="R5555" s="87"/>
    </row>
    <row r="5556" spans="16:18" x14ac:dyDescent="0.25">
      <c r="P5556" s="87"/>
      <c r="Q5556" s="87"/>
      <c r="R5556" s="87"/>
    </row>
    <row r="5557" spans="16:18" x14ac:dyDescent="0.25">
      <c r="P5557" s="87"/>
      <c r="Q5557" s="87"/>
      <c r="R5557" s="87"/>
    </row>
    <row r="5558" spans="16:18" x14ac:dyDescent="0.25">
      <c r="P5558" s="87"/>
      <c r="Q5558" s="87"/>
      <c r="R5558" s="87"/>
    </row>
    <row r="5559" spans="16:18" x14ac:dyDescent="0.25">
      <c r="P5559" s="87"/>
      <c r="Q5559" s="87"/>
      <c r="R5559" s="87"/>
    </row>
    <row r="5560" spans="16:18" x14ac:dyDescent="0.25">
      <c r="P5560" s="87"/>
      <c r="Q5560" s="87"/>
      <c r="R5560" s="87"/>
    </row>
    <row r="5561" spans="16:18" x14ac:dyDescent="0.25">
      <c r="P5561" s="87"/>
      <c r="Q5561" s="87"/>
      <c r="R5561" s="87"/>
    </row>
    <row r="5562" spans="16:18" x14ac:dyDescent="0.25">
      <c r="P5562" s="87"/>
      <c r="Q5562" s="87"/>
      <c r="R5562" s="87"/>
    </row>
    <row r="5563" spans="16:18" x14ac:dyDescent="0.25">
      <c r="P5563" s="87"/>
      <c r="Q5563" s="87"/>
      <c r="R5563" s="87"/>
    </row>
    <row r="5564" spans="16:18" x14ac:dyDescent="0.25">
      <c r="P5564" s="87"/>
      <c r="Q5564" s="87"/>
      <c r="R5564" s="87"/>
    </row>
    <row r="5565" spans="16:18" x14ac:dyDescent="0.25">
      <c r="P5565" s="87"/>
      <c r="Q5565" s="87"/>
      <c r="R5565" s="87"/>
    </row>
    <row r="5566" spans="16:18" x14ac:dyDescent="0.25">
      <c r="P5566" s="87"/>
      <c r="Q5566" s="87"/>
      <c r="R5566" s="87"/>
    </row>
    <row r="5567" spans="16:18" x14ac:dyDescent="0.25">
      <c r="P5567" s="87"/>
      <c r="Q5567" s="87"/>
      <c r="R5567" s="87"/>
    </row>
    <row r="5568" spans="16:18" x14ac:dyDescent="0.25">
      <c r="P5568" s="87"/>
      <c r="Q5568" s="87"/>
      <c r="R5568" s="87"/>
    </row>
    <row r="5569" spans="16:18" x14ac:dyDescent="0.25">
      <c r="P5569" s="87"/>
      <c r="Q5569" s="87"/>
      <c r="R5569" s="87"/>
    </row>
    <row r="5570" spans="16:18" x14ac:dyDescent="0.25">
      <c r="P5570" s="87"/>
      <c r="Q5570" s="87"/>
      <c r="R5570" s="87"/>
    </row>
    <row r="5571" spans="16:18" x14ac:dyDescent="0.25">
      <c r="P5571" s="87"/>
      <c r="Q5571" s="87"/>
      <c r="R5571" s="87"/>
    </row>
    <row r="5572" spans="16:18" x14ac:dyDescent="0.25">
      <c r="P5572" s="87"/>
      <c r="Q5572" s="87"/>
      <c r="R5572" s="87"/>
    </row>
    <row r="5573" spans="16:18" x14ac:dyDescent="0.25">
      <c r="P5573" s="87"/>
      <c r="Q5573" s="87"/>
      <c r="R5573" s="87"/>
    </row>
    <row r="5574" spans="16:18" x14ac:dyDescent="0.25">
      <c r="P5574" s="87"/>
      <c r="Q5574" s="87"/>
      <c r="R5574" s="87"/>
    </row>
    <row r="5575" spans="16:18" x14ac:dyDescent="0.25">
      <c r="P5575" s="87"/>
      <c r="Q5575" s="87"/>
      <c r="R5575" s="87"/>
    </row>
    <row r="5576" spans="16:18" x14ac:dyDescent="0.25">
      <c r="P5576" s="87"/>
      <c r="Q5576" s="87"/>
      <c r="R5576" s="87"/>
    </row>
    <row r="5577" spans="16:18" x14ac:dyDescent="0.25">
      <c r="P5577" s="87"/>
      <c r="Q5577" s="87"/>
      <c r="R5577" s="87"/>
    </row>
    <row r="5578" spans="16:18" x14ac:dyDescent="0.25">
      <c r="P5578" s="87"/>
      <c r="Q5578" s="87"/>
      <c r="R5578" s="87"/>
    </row>
    <row r="5579" spans="16:18" x14ac:dyDescent="0.25">
      <c r="P5579" s="87"/>
      <c r="Q5579" s="87"/>
      <c r="R5579" s="87"/>
    </row>
    <row r="5580" spans="16:18" x14ac:dyDescent="0.25">
      <c r="P5580" s="87"/>
      <c r="Q5580" s="87"/>
      <c r="R5580" s="87"/>
    </row>
    <row r="5581" spans="16:18" x14ac:dyDescent="0.25">
      <c r="P5581" s="87"/>
      <c r="Q5581" s="87"/>
      <c r="R5581" s="87"/>
    </row>
    <row r="5582" spans="16:18" x14ac:dyDescent="0.25">
      <c r="P5582" s="87"/>
      <c r="Q5582" s="87"/>
      <c r="R5582" s="87"/>
    </row>
    <row r="5583" spans="16:18" x14ac:dyDescent="0.25">
      <c r="P5583" s="87"/>
      <c r="Q5583" s="87"/>
      <c r="R5583" s="87"/>
    </row>
    <row r="5584" spans="16:18" x14ac:dyDescent="0.25">
      <c r="P5584" s="87"/>
      <c r="Q5584" s="87"/>
      <c r="R5584" s="87"/>
    </row>
    <row r="5585" spans="16:18" x14ac:dyDescent="0.25">
      <c r="P5585" s="87"/>
      <c r="Q5585" s="87"/>
      <c r="R5585" s="87"/>
    </row>
    <row r="5586" spans="16:18" x14ac:dyDescent="0.25">
      <c r="P5586" s="87"/>
      <c r="Q5586" s="87"/>
      <c r="R5586" s="87"/>
    </row>
    <row r="5587" spans="16:18" x14ac:dyDescent="0.25">
      <c r="P5587" s="87"/>
      <c r="Q5587" s="87"/>
      <c r="R5587" s="87"/>
    </row>
    <row r="5588" spans="16:18" x14ac:dyDescent="0.25">
      <c r="P5588" s="87"/>
      <c r="Q5588" s="87"/>
      <c r="R5588" s="87"/>
    </row>
    <row r="5589" spans="16:18" x14ac:dyDescent="0.25">
      <c r="P5589" s="87"/>
      <c r="Q5589" s="87"/>
      <c r="R5589" s="87"/>
    </row>
    <row r="5590" spans="16:18" x14ac:dyDescent="0.25">
      <c r="P5590" s="87"/>
      <c r="Q5590" s="87"/>
      <c r="R5590" s="87"/>
    </row>
    <row r="5591" spans="16:18" x14ac:dyDescent="0.25">
      <c r="P5591" s="87"/>
      <c r="Q5591" s="87"/>
      <c r="R5591" s="87"/>
    </row>
    <row r="5592" spans="16:18" x14ac:dyDescent="0.25">
      <c r="P5592" s="87"/>
      <c r="Q5592" s="87"/>
      <c r="R5592" s="87"/>
    </row>
    <row r="5593" spans="16:18" x14ac:dyDescent="0.25">
      <c r="P5593" s="87"/>
      <c r="Q5593" s="87"/>
      <c r="R5593" s="87"/>
    </row>
    <row r="5594" spans="16:18" x14ac:dyDescent="0.25">
      <c r="P5594" s="87"/>
      <c r="Q5594" s="87"/>
      <c r="R5594" s="87"/>
    </row>
    <row r="5595" spans="16:18" x14ac:dyDescent="0.25">
      <c r="P5595" s="87"/>
      <c r="Q5595" s="87"/>
      <c r="R5595" s="87"/>
    </row>
    <row r="5596" spans="16:18" x14ac:dyDescent="0.25">
      <c r="P5596" s="87"/>
      <c r="Q5596" s="87"/>
      <c r="R5596" s="87"/>
    </row>
    <row r="5597" spans="16:18" x14ac:dyDescent="0.25">
      <c r="P5597" s="87"/>
      <c r="Q5597" s="87"/>
      <c r="R5597" s="87"/>
    </row>
    <row r="5598" spans="16:18" x14ac:dyDescent="0.25">
      <c r="P5598" s="87"/>
      <c r="Q5598" s="87"/>
      <c r="R5598" s="87"/>
    </row>
    <row r="5599" spans="16:18" x14ac:dyDescent="0.25">
      <c r="P5599" s="87"/>
      <c r="Q5599" s="87"/>
      <c r="R5599" s="87"/>
    </row>
    <row r="5600" spans="16:18" x14ac:dyDescent="0.25">
      <c r="P5600" s="87"/>
      <c r="Q5600" s="87"/>
      <c r="R5600" s="87"/>
    </row>
    <row r="5601" spans="16:18" x14ac:dyDescent="0.25">
      <c r="P5601" s="87"/>
      <c r="Q5601" s="87"/>
      <c r="R5601" s="87"/>
    </row>
    <row r="5602" spans="16:18" x14ac:dyDescent="0.25">
      <c r="P5602" s="87"/>
      <c r="Q5602" s="87"/>
      <c r="R5602" s="87"/>
    </row>
    <row r="5603" spans="16:18" x14ac:dyDescent="0.25">
      <c r="P5603" s="87"/>
      <c r="Q5603" s="87"/>
      <c r="R5603" s="87"/>
    </row>
    <row r="5604" spans="16:18" x14ac:dyDescent="0.25">
      <c r="P5604" s="87"/>
      <c r="Q5604" s="87"/>
      <c r="R5604" s="87"/>
    </row>
    <row r="5605" spans="16:18" x14ac:dyDescent="0.25">
      <c r="P5605" s="87"/>
      <c r="Q5605" s="87"/>
      <c r="R5605" s="87"/>
    </row>
    <row r="5606" spans="16:18" x14ac:dyDescent="0.25">
      <c r="P5606" s="87"/>
      <c r="Q5606" s="87"/>
      <c r="R5606" s="87"/>
    </row>
    <row r="5607" spans="16:18" x14ac:dyDescent="0.25">
      <c r="P5607" s="87"/>
      <c r="Q5607" s="87"/>
      <c r="R5607" s="87"/>
    </row>
    <row r="5608" spans="16:18" x14ac:dyDescent="0.25">
      <c r="P5608" s="87"/>
      <c r="Q5608" s="87"/>
      <c r="R5608" s="87"/>
    </row>
    <row r="5609" spans="16:18" x14ac:dyDescent="0.25">
      <c r="P5609" s="87"/>
      <c r="Q5609" s="87"/>
      <c r="R5609" s="87"/>
    </row>
    <row r="5610" spans="16:18" x14ac:dyDescent="0.25">
      <c r="P5610" s="87"/>
      <c r="Q5610" s="87"/>
      <c r="R5610" s="87"/>
    </row>
    <row r="5611" spans="16:18" x14ac:dyDescent="0.25">
      <c r="P5611" s="87"/>
      <c r="Q5611" s="87"/>
      <c r="R5611" s="87"/>
    </row>
    <row r="5612" spans="16:18" x14ac:dyDescent="0.25">
      <c r="P5612" s="87"/>
      <c r="Q5612" s="87"/>
      <c r="R5612" s="87"/>
    </row>
    <row r="5613" spans="16:18" x14ac:dyDescent="0.25">
      <c r="P5613" s="87"/>
      <c r="Q5613" s="87"/>
      <c r="R5613" s="87"/>
    </row>
    <row r="5614" spans="16:18" x14ac:dyDescent="0.25">
      <c r="P5614" s="87"/>
      <c r="Q5614" s="87"/>
      <c r="R5614" s="87"/>
    </row>
    <row r="5615" spans="16:18" x14ac:dyDescent="0.25">
      <c r="P5615" s="87"/>
      <c r="Q5615" s="87"/>
      <c r="R5615" s="87"/>
    </row>
    <row r="5616" spans="16:18" x14ac:dyDescent="0.25">
      <c r="P5616" s="87"/>
      <c r="Q5616" s="87"/>
      <c r="R5616" s="87"/>
    </row>
    <row r="5617" spans="16:18" x14ac:dyDescent="0.25">
      <c r="P5617" s="87"/>
      <c r="Q5617" s="87"/>
      <c r="R5617" s="87"/>
    </row>
    <row r="5618" spans="16:18" x14ac:dyDescent="0.25">
      <c r="P5618" s="87"/>
      <c r="Q5618" s="87"/>
      <c r="R5618" s="87"/>
    </row>
    <row r="5619" spans="16:18" x14ac:dyDescent="0.25">
      <c r="P5619" s="87"/>
      <c r="Q5619" s="87"/>
      <c r="R5619" s="87"/>
    </row>
    <row r="5620" spans="16:18" x14ac:dyDescent="0.25">
      <c r="P5620" s="87"/>
      <c r="Q5620" s="87"/>
      <c r="R5620" s="87"/>
    </row>
    <row r="5621" spans="16:18" x14ac:dyDescent="0.25">
      <c r="P5621" s="87"/>
      <c r="Q5621" s="87"/>
      <c r="R5621" s="87"/>
    </row>
    <row r="5622" spans="16:18" x14ac:dyDescent="0.25">
      <c r="P5622" s="87"/>
      <c r="Q5622" s="87"/>
      <c r="R5622" s="87"/>
    </row>
    <row r="5623" spans="16:18" x14ac:dyDescent="0.25">
      <c r="P5623" s="87"/>
      <c r="Q5623" s="87"/>
      <c r="R5623" s="87"/>
    </row>
    <row r="5624" spans="16:18" x14ac:dyDescent="0.25">
      <c r="P5624" s="87"/>
      <c r="Q5624" s="87"/>
      <c r="R5624" s="87"/>
    </row>
    <row r="5625" spans="16:18" x14ac:dyDescent="0.25">
      <c r="P5625" s="87"/>
      <c r="Q5625" s="87"/>
      <c r="R5625" s="87"/>
    </row>
    <row r="5626" spans="16:18" x14ac:dyDescent="0.25">
      <c r="P5626" s="87"/>
      <c r="Q5626" s="87"/>
      <c r="R5626" s="87"/>
    </row>
    <row r="5627" spans="16:18" x14ac:dyDescent="0.25">
      <c r="P5627" s="87"/>
      <c r="Q5627" s="87"/>
      <c r="R5627" s="87"/>
    </row>
    <row r="5628" spans="16:18" x14ac:dyDescent="0.25">
      <c r="P5628" s="87"/>
      <c r="Q5628" s="87"/>
      <c r="R5628" s="87"/>
    </row>
    <row r="5629" spans="16:18" x14ac:dyDescent="0.25">
      <c r="P5629" s="87"/>
      <c r="Q5629" s="87"/>
      <c r="R5629" s="87"/>
    </row>
    <row r="5630" spans="16:18" x14ac:dyDescent="0.25">
      <c r="P5630" s="87"/>
      <c r="Q5630" s="87"/>
      <c r="R5630" s="87"/>
    </row>
    <row r="5631" spans="16:18" x14ac:dyDescent="0.25">
      <c r="P5631" s="87"/>
      <c r="Q5631" s="87"/>
      <c r="R5631" s="87"/>
    </row>
    <row r="5632" spans="16:18" x14ac:dyDescent="0.25">
      <c r="P5632" s="87"/>
      <c r="Q5632" s="87"/>
      <c r="R5632" s="87"/>
    </row>
    <row r="5633" spans="16:18" x14ac:dyDescent="0.25">
      <c r="P5633" s="87"/>
      <c r="Q5633" s="87"/>
      <c r="R5633" s="87"/>
    </row>
    <row r="5634" spans="16:18" x14ac:dyDescent="0.25">
      <c r="P5634" s="87"/>
      <c r="Q5634" s="87"/>
      <c r="R5634" s="87"/>
    </row>
    <row r="5635" spans="16:18" x14ac:dyDescent="0.25">
      <c r="P5635" s="87"/>
      <c r="Q5635" s="87"/>
      <c r="R5635" s="87"/>
    </row>
    <row r="5636" spans="16:18" x14ac:dyDescent="0.25">
      <c r="P5636" s="87"/>
      <c r="Q5636" s="87"/>
      <c r="R5636" s="87"/>
    </row>
    <row r="5637" spans="16:18" x14ac:dyDescent="0.25">
      <c r="P5637" s="87"/>
      <c r="Q5637" s="87"/>
      <c r="R5637" s="87"/>
    </row>
    <row r="5638" spans="16:18" x14ac:dyDescent="0.25">
      <c r="P5638" s="87"/>
      <c r="Q5638" s="87"/>
      <c r="R5638" s="87"/>
    </row>
    <row r="5639" spans="16:18" x14ac:dyDescent="0.25">
      <c r="P5639" s="87"/>
      <c r="Q5639" s="87"/>
      <c r="R5639" s="87"/>
    </row>
    <row r="5640" spans="16:18" x14ac:dyDescent="0.25">
      <c r="P5640" s="87"/>
      <c r="Q5640" s="87"/>
      <c r="R5640" s="87"/>
    </row>
    <row r="5641" spans="16:18" x14ac:dyDescent="0.25">
      <c r="P5641" s="87"/>
      <c r="Q5641" s="87"/>
      <c r="R5641" s="87"/>
    </row>
    <row r="5642" spans="16:18" x14ac:dyDescent="0.25">
      <c r="P5642" s="87"/>
      <c r="Q5642" s="87"/>
      <c r="R5642" s="87"/>
    </row>
    <row r="5643" spans="16:18" x14ac:dyDescent="0.25">
      <c r="P5643" s="87"/>
      <c r="Q5643" s="87"/>
      <c r="R5643" s="87"/>
    </row>
    <row r="5644" spans="16:18" x14ac:dyDescent="0.25">
      <c r="P5644" s="87"/>
      <c r="Q5644" s="87"/>
      <c r="R5644" s="87"/>
    </row>
    <row r="5645" spans="16:18" x14ac:dyDescent="0.25">
      <c r="P5645" s="87"/>
      <c r="Q5645" s="87"/>
      <c r="R5645" s="87"/>
    </row>
    <row r="5646" spans="16:18" x14ac:dyDescent="0.25">
      <c r="P5646" s="87"/>
      <c r="Q5646" s="87"/>
      <c r="R5646" s="87"/>
    </row>
    <row r="5647" spans="16:18" x14ac:dyDescent="0.25">
      <c r="P5647" s="87"/>
      <c r="Q5647" s="87"/>
      <c r="R5647" s="87"/>
    </row>
    <row r="5648" spans="16:18" x14ac:dyDescent="0.25">
      <c r="P5648" s="87"/>
      <c r="Q5648" s="87"/>
      <c r="R5648" s="87"/>
    </row>
    <row r="5649" spans="16:18" x14ac:dyDescent="0.25">
      <c r="P5649" s="87"/>
      <c r="Q5649" s="87"/>
      <c r="R5649" s="87"/>
    </row>
    <row r="5650" spans="16:18" x14ac:dyDescent="0.25">
      <c r="P5650" s="87"/>
      <c r="Q5650" s="87"/>
      <c r="R5650" s="87"/>
    </row>
    <row r="5651" spans="16:18" x14ac:dyDescent="0.25">
      <c r="P5651" s="87"/>
      <c r="Q5651" s="87"/>
      <c r="R5651" s="87"/>
    </row>
    <row r="5652" spans="16:18" x14ac:dyDescent="0.25">
      <c r="P5652" s="87"/>
      <c r="Q5652" s="87"/>
      <c r="R5652" s="87"/>
    </row>
    <row r="5653" spans="16:18" x14ac:dyDescent="0.25">
      <c r="P5653" s="87"/>
      <c r="Q5653" s="87"/>
      <c r="R5653" s="87"/>
    </row>
    <row r="5654" spans="16:18" x14ac:dyDescent="0.25">
      <c r="P5654" s="87"/>
      <c r="Q5654" s="87"/>
      <c r="R5654" s="87"/>
    </row>
    <row r="5655" spans="16:18" x14ac:dyDescent="0.25">
      <c r="P5655" s="87"/>
      <c r="Q5655" s="87"/>
      <c r="R5655" s="87"/>
    </row>
    <row r="5656" spans="16:18" x14ac:dyDescent="0.25">
      <c r="P5656" s="87"/>
      <c r="Q5656" s="87"/>
      <c r="R5656" s="87"/>
    </row>
    <row r="5657" spans="16:18" x14ac:dyDescent="0.25">
      <c r="P5657" s="87"/>
      <c r="Q5657" s="87"/>
      <c r="R5657" s="87"/>
    </row>
    <row r="5658" spans="16:18" x14ac:dyDescent="0.25">
      <c r="P5658" s="87"/>
      <c r="Q5658" s="87"/>
      <c r="R5658" s="87"/>
    </row>
    <row r="5659" spans="16:18" x14ac:dyDescent="0.25">
      <c r="P5659" s="87"/>
      <c r="Q5659" s="87"/>
      <c r="R5659" s="87"/>
    </row>
    <row r="5660" spans="16:18" x14ac:dyDescent="0.25">
      <c r="P5660" s="87"/>
      <c r="Q5660" s="87"/>
      <c r="R5660" s="87"/>
    </row>
    <row r="5661" spans="16:18" x14ac:dyDescent="0.25">
      <c r="P5661" s="87"/>
      <c r="Q5661" s="87"/>
      <c r="R5661" s="87"/>
    </row>
    <row r="5662" spans="16:18" x14ac:dyDescent="0.25">
      <c r="P5662" s="87"/>
      <c r="Q5662" s="87"/>
      <c r="R5662" s="87"/>
    </row>
    <row r="5663" spans="16:18" x14ac:dyDescent="0.25">
      <c r="P5663" s="87"/>
      <c r="Q5663" s="87"/>
      <c r="R5663" s="87"/>
    </row>
    <row r="5664" spans="16:18" x14ac:dyDescent="0.25">
      <c r="P5664" s="87"/>
      <c r="Q5664" s="87"/>
      <c r="R5664" s="87"/>
    </row>
    <row r="5665" spans="16:18" x14ac:dyDescent="0.25">
      <c r="P5665" s="87"/>
      <c r="Q5665" s="87"/>
      <c r="R5665" s="87"/>
    </row>
    <row r="5666" spans="16:18" x14ac:dyDescent="0.25">
      <c r="P5666" s="87"/>
      <c r="Q5666" s="87"/>
      <c r="R5666" s="87"/>
    </row>
    <row r="5667" spans="16:18" x14ac:dyDescent="0.25">
      <c r="P5667" s="87"/>
      <c r="Q5667" s="87"/>
      <c r="R5667" s="87"/>
    </row>
    <row r="5668" spans="16:18" x14ac:dyDescent="0.25">
      <c r="P5668" s="87"/>
      <c r="Q5668" s="87"/>
      <c r="R5668" s="87"/>
    </row>
    <row r="5669" spans="16:18" x14ac:dyDescent="0.25">
      <c r="P5669" s="87"/>
      <c r="Q5669" s="87"/>
      <c r="R5669" s="87"/>
    </row>
    <row r="5670" spans="16:18" x14ac:dyDescent="0.25">
      <c r="P5670" s="87"/>
      <c r="Q5670" s="87"/>
      <c r="R5670" s="87"/>
    </row>
    <row r="5671" spans="16:18" x14ac:dyDescent="0.25">
      <c r="P5671" s="87"/>
      <c r="Q5671" s="87"/>
      <c r="R5671" s="87"/>
    </row>
    <row r="5672" spans="16:18" x14ac:dyDescent="0.25">
      <c r="P5672" s="87"/>
      <c r="Q5672" s="87"/>
      <c r="R5672" s="87"/>
    </row>
    <row r="5673" spans="16:18" x14ac:dyDescent="0.25">
      <c r="P5673" s="87"/>
      <c r="Q5673" s="87"/>
      <c r="R5673" s="87"/>
    </row>
    <row r="5674" spans="16:18" x14ac:dyDescent="0.25">
      <c r="P5674" s="87"/>
      <c r="Q5674" s="87"/>
      <c r="R5674" s="87"/>
    </row>
    <row r="5675" spans="16:18" x14ac:dyDescent="0.25">
      <c r="P5675" s="87"/>
      <c r="Q5675" s="87"/>
      <c r="R5675" s="87"/>
    </row>
    <row r="5676" spans="16:18" x14ac:dyDescent="0.25">
      <c r="P5676" s="87"/>
      <c r="Q5676" s="87"/>
      <c r="R5676" s="87"/>
    </row>
    <row r="5677" spans="16:18" x14ac:dyDescent="0.25">
      <c r="P5677" s="87"/>
      <c r="Q5677" s="87"/>
      <c r="R5677" s="87"/>
    </row>
    <row r="5678" spans="16:18" x14ac:dyDescent="0.25">
      <c r="P5678" s="87"/>
      <c r="Q5678" s="87"/>
      <c r="R5678" s="87"/>
    </row>
    <row r="5679" spans="16:18" x14ac:dyDescent="0.25">
      <c r="P5679" s="87"/>
      <c r="Q5679" s="87"/>
      <c r="R5679" s="87"/>
    </row>
    <row r="5680" spans="16:18" x14ac:dyDescent="0.25">
      <c r="P5680" s="87"/>
      <c r="Q5680" s="87"/>
      <c r="R5680" s="87"/>
    </row>
    <row r="5681" spans="16:18" x14ac:dyDescent="0.25">
      <c r="P5681" s="87"/>
      <c r="Q5681" s="87"/>
      <c r="R5681" s="87"/>
    </row>
    <row r="5682" spans="16:18" x14ac:dyDescent="0.25">
      <c r="P5682" s="87"/>
      <c r="Q5682" s="87"/>
      <c r="R5682" s="87"/>
    </row>
    <row r="5683" spans="16:18" x14ac:dyDescent="0.25">
      <c r="P5683" s="87"/>
      <c r="Q5683" s="87"/>
      <c r="R5683" s="87"/>
    </row>
    <row r="5684" spans="16:18" x14ac:dyDescent="0.25">
      <c r="P5684" s="87"/>
      <c r="Q5684" s="87"/>
      <c r="R5684" s="87"/>
    </row>
    <row r="5685" spans="16:18" x14ac:dyDescent="0.25">
      <c r="P5685" s="87"/>
      <c r="Q5685" s="87"/>
      <c r="R5685" s="87"/>
    </row>
    <row r="5686" spans="16:18" x14ac:dyDescent="0.25">
      <c r="P5686" s="87"/>
      <c r="Q5686" s="87"/>
      <c r="R5686" s="87"/>
    </row>
    <row r="5687" spans="16:18" x14ac:dyDescent="0.25">
      <c r="P5687" s="87"/>
      <c r="Q5687" s="87"/>
      <c r="R5687" s="87"/>
    </row>
    <row r="5688" spans="16:18" x14ac:dyDescent="0.25">
      <c r="P5688" s="87"/>
      <c r="Q5688" s="87"/>
      <c r="R5688" s="87"/>
    </row>
    <row r="5689" spans="16:18" x14ac:dyDescent="0.25">
      <c r="P5689" s="87"/>
      <c r="Q5689" s="87"/>
      <c r="R5689" s="87"/>
    </row>
    <row r="5690" spans="16:18" x14ac:dyDescent="0.25">
      <c r="P5690" s="87"/>
      <c r="Q5690" s="87"/>
      <c r="R5690" s="87"/>
    </row>
    <row r="5691" spans="16:18" x14ac:dyDescent="0.25">
      <c r="P5691" s="87"/>
      <c r="Q5691" s="87"/>
      <c r="R5691" s="87"/>
    </row>
    <row r="5692" spans="16:18" x14ac:dyDescent="0.25">
      <c r="P5692" s="87"/>
      <c r="Q5692" s="87"/>
      <c r="R5692" s="87"/>
    </row>
    <row r="5693" spans="16:18" x14ac:dyDescent="0.25">
      <c r="P5693" s="87"/>
      <c r="Q5693" s="87"/>
      <c r="R5693" s="87"/>
    </row>
    <row r="5694" spans="16:18" x14ac:dyDescent="0.25">
      <c r="P5694" s="87"/>
      <c r="Q5694" s="87"/>
      <c r="R5694" s="87"/>
    </row>
    <row r="5695" spans="16:18" x14ac:dyDescent="0.25">
      <c r="P5695" s="87"/>
      <c r="Q5695" s="87"/>
      <c r="R5695" s="87"/>
    </row>
    <row r="5696" spans="16:18" x14ac:dyDescent="0.25">
      <c r="P5696" s="87"/>
      <c r="Q5696" s="87"/>
      <c r="R5696" s="87"/>
    </row>
    <row r="5697" spans="16:18" x14ac:dyDescent="0.25">
      <c r="P5697" s="87"/>
      <c r="Q5697" s="87"/>
      <c r="R5697" s="87"/>
    </row>
    <row r="5698" spans="16:18" x14ac:dyDescent="0.25">
      <c r="P5698" s="87"/>
      <c r="Q5698" s="87"/>
      <c r="R5698" s="87"/>
    </row>
    <row r="5699" spans="16:18" x14ac:dyDescent="0.25">
      <c r="P5699" s="87"/>
      <c r="Q5699" s="87"/>
      <c r="R5699" s="87"/>
    </row>
    <row r="5700" spans="16:18" x14ac:dyDescent="0.25">
      <c r="P5700" s="87"/>
      <c r="Q5700" s="87"/>
      <c r="R5700" s="87"/>
    </row>
    <row r="5701" spans="16:18" x14ac:dyDescent="0.25">
      <c r="P5701" s="87"/>
      <c r="Q5701" s="87"/>
      <c r="R5701" s="87"/>
    </row>
    <row r="5702" spans="16:18" x14ac:dyDescent="0.25">
      <c r="P5702" s="87"/>
      <c r="Q5702" s="87"/>
      <c r="R5702" s="87"/>
    </row>
    <row r="5703" spans="16:18" x14ac:dyDescent="0.25">
      <c r="P5703" s="87"/>
      <c r="Q5703" s="87"/>
      <c r="R5703" s="87"/>
    </row>
    <row r="5704" spans="16:18" x14ac:dyDescent="0.25">
      <c r="P5704" s="87"/>
      <c r="Q5704" s="87"/>
      <c r="R5704" s="87"/>
    </row>
    <row r="5705" spans="16:18" x14ac:dyDescent="0.25">
      <c r="P5705" s="87"/>
      <c r="Q5705" s="87"/>
      <c r="R5705" s="87"/>
    </row>
    <row r="5706" spans="16:18" x14ac:dyDescent="0.25">
      <c r="P5706" s="87"/>
      <c r="Q5706" s="87"/>
      <c r="R5706" s="87"/>
    </row>
    <row r="5707" spans="16:18" x14ac:dyDescent="0.25">
      <c r="P5707" s="87"/>
      <c r="Q5707" s="87"/>
      <c r="R5707" s="87"/>
    </row>
    <row r="5708" spans="16:18" x14ac:dyDescent="0.25">
      <c r="P5708" s="87"/>
      <c r="Q5708" s="87"/>
      <c r="R5708" s="87"/>
    </row>
    <row r="5709" spans="16:18" x14ac:dyDescent="0.25">
      <c r="P5709" s="87"/>
      <c r="Q5709" s="87"/>
      <c r="R5709" s="87"/>
    </row>
    <row r="5710" spans="16:18" x14ac:dyDescent="0.25">
      <c r="P5710" s="87"/>
      <c r="Q5710" s="87"/>
      <c r="R5710" s="87"/>
    </row>
    <row r="5711" spans="16:18" x14ac:dyDescent="0.25">
      <c r="P5711" s="87"/>
      <c r="Q5711" s="87"/>
      <c r="R5711" s="87"/>
    </row>
    <row r="5712" spans="16:18" x14ac:dyDescent="0.25">
      <c r="P5712" s="87"/>
      <c r="Q5712" s="87"/>
      <c r="R5712" s="87"/>
    </row>
    <row r="5713" spans="16:18" x14ac:dyDescent="0.25">
      <c r="P5713" s="87"/>
      <c r="Q5713" s="87"/>
      <c r="R5713" s="87"/>
    </row>
    <row r="5714" spans="16:18" x14ac:dyDescent="0.25">
      <c r="P5714" s="87"/>
      <c r="Q5714" s="87"/>
      <c r="R5714" s="87"/>
    </row>
    <row r="5715" spans="16:18" x14ac:dyDescent="0.25">
      <c r="P5715" s="87"/>
      <c r="Q5715" s="87"/>
      <c r="R5715" s="87"/>
    </row>
    <row r="5716" spans="16:18" x14ac:dyDescent="0.25">
      <c r="P5716" s="87"/>
      <c r="Q5716" s="87"/>
      <c r="R5716" s="87"/>
    </row>
    <row r="5717" spans="16:18" x14ac:dyDescent="0.25">
      <c r="P5717" s="87"/>
      <c r="Q5717" s="87"/>
      <c r="R5717" s="87"/>
    </row>
    <row r="5718" spans="16:18" x14ac:dyDescent="0.25">
      <c r="P5718" s="87"/>
      <c r="Q5718" s="87"/>
      <c r="R5718" s="87"/>
    </row>
    <row r="5719" spans="16:18" x14ac:dyDescent="0.25">
      <c r="P5719" s="87"/>
      <c r="Q5719" s="87"/>
      <c r="R5719" s="87"/>
    </row>
    <row r="5720" spans="16:18" x14ac:dyDescent="0.25">
      <c r="P5720" s="87"/>
      <c r="Q5720" s="87"/>
      <c r="R5720" s="87"/>
    </row>
    <row r="5721" spans="16:18" x14ac:dyDescent="0.25">
      <c r="P5721" s="87"/>
      <c r="Q5721" s="87"/>
      <c r="R5721" s="87"/>
    </row>
    <row r="5722" spans="16:18" x14ac:dyDescent="0.25">
      <c r="P5722" s="87"/>
      <c r="Q5722" s="87"/>
      <c r="R5722" s="87"/>
    </row>
    <row r="5723" spans="16:18" x14ac:dyDescent="0.25">
      <c r="P5723" s="87"/>
      <c r="Q5723" s="87"/>
      <c r="R5723" s="87"/>
    </row>
    <row r="5724" spans="16:18" x14ac:dyDescent="0.25">
      <c r="P5724" s="87"/>
      <c r="Q5724" s="87"/>
      <c r="R5724" s="87"/>
    </row>
    <row r="5725" spans="16:18" x14ac:dyDescent="0.25">
      <c r="P5725" s="87"/>
      <c r="Q5725" s="87"/>
      <c r="R5725" s="87"/>
    </row>
    <row r="5726" spans="16:18" x14ac:dyDescent="0.25">
      <c r="P5726" s="87"/>
      <c r="Q5726" s="87"/>
      <c r="R5726" s="87"/>
    </row>
    <row r="5727" spans="16:18" x14ac:dyDescent="0.25">
      <c r="P5727" s="87"/>
      <c r="Q5727" s="87"/>
      <c r="R5727" s="87"/>
    </row>
    <row r="5728" spans="16:18" x14ac:dyDescent="0.25">
      <c r="P5728" s="87"/>
      <c r="Q5728" s="87"/>
      <c r="R5728" s="87"/>
    </row>
    <row r="5729" spans="16:18" x14ac:dyDescent="0.25">
      <c r="P5729" s="87"/>
      <c r="Q5729" s="87"/>
      <c r="R5729" s="87"/>
    </row>
    <row r="5730" spans="16:18" x14ac:dyDescent="0.25">
      <c r="P5730" s="87"/>
      <c r="Q5730" s="87"/>
      <c r="R5730" s="87"/>
    </row>
    <row r="5731" spans="16:18" x14ac:dyDescent="0.25">
      <c r="P5731" s="87"/>
      <c r="Q5731" s="87"/>
      <c r="R5731" s="87"/>
    </row>
    <row r="5732" spans="16:18" x14ac:dyDescent="0.25">
      <c r="P5732" s="87"/>
      <c r="Q5732" s="87"/>
      <c r="R5732" s="87"/>
    </row>
    <row r="5733" spans="16:18" x14ac:dyDescent="0.25">
      <c r="P5733" s="87"/>
      <c r="Q5733" s="87"/>
      <c r="R5733" s="87"/>
    </row>
    <row r="5734" spans="16:18" x14ac:dyDescent="0.25">
      <c r="P5734" s="87"/>
      <c r="Q5734" s="87"/>
      <c r="R5734" s="87"/>
    </row>
    <row r="5735" spans="16:18" x14ac:dyDescent="0.25">
      <c r="P5735" s="87"/>
      <c r="Q5735" s="87"/>
      <c r="R5735" s="87"/>
    </row>
    <row r="5736" spans="16:18" x14ac:dyDescent="0.25">
      <c r="P5736" s="87"/>
      <c r="Q5736" s="87"/>
      <c r="R5736" s="87"/>
    </row>
    <row r="5737" spans="16:18" x14ac:dyDescent="0.25">
      <c r="P5737" s="87"/>
      <c r="Q5737" s="87"/>
      <c r="R5737" s="87"/>
    </row>
    <row r="5738" spans="16:18" x14ac:dyDescent="0.25">
      <c r="P5738" s="87"/>
      <c r="Q5738" s="87"/>
      <c r="R5738" s="87"/>
    </row>
    <row r="5739" spans="16:18" x14ac:dyDescent="0.25">
      <c r="P5739" s="87"/>
      <c r="Q5739" s="87"/>
      <c r="R5739" s="87"/>
    </row>
    <row r="5740" spans="16:18" x14ac:dyDescent="0.25">
      <c r="P5740" s="87"/>
      <c r="Q5740" s="87"/>
      <c r="R5740" s="87"/>
    </row>
    <row r="5741" spans="16:18" x14ac:dyDescent="0.25">
      <c r="P5741" s="87"/>
      <c r="Q5741" s="87"/>
      <c r="R5741" s="87"/>
    </row>
    <row r="5742" spans="16:18" x14ac:dyDescent="0.25">
      <c r="P5742" s="87"/>
      <c r="Q5742" s="87"/>
      <c r="R5742" s="87"/>
    </row>
    <row r="5743" spans="16:18" x14ac:dyDescent="0.25">
      <c r="P5743" s="87"/>
      <c r="Q5743" s="87"/>
      <c r="R5743" s="87"/>
    </row>
    <row r="5744" spans="16:18" x14ac:dyDescent="0.25">
      <c r="P5744" s="87"/>
      <c r="Q5744" s="87"/>
      <c r="R5744" s="87"/>
    </row>
    <row r="5745" spans="16:18" x14ac:dyDescent="0.25">
      <c r="P5745" s="87"/>
      <c r="Q5745" s="87"/>
      <c r="R5745" s="87"/>
    </row>
    <row r="5746" spans="16:18" x14ac:dyDescent="0.25">
      <c r="P5746" s="87"/>
      <c r="Q5746" s="87"/>
      <c r="R5746" s="87"/>
    </row>
    <row r="5747" spans="16:18" x14ac:dyDescent="0.25">
      <c r="P5747" s="87"/>
      <c r="Q5747" s="87"/>
      <c r="R5747" s="87"/>
    </row>
    <row r="5748" spans="16:18" x14ac:dyDescent="0.25">
      <c r="P5748" s="87"/>
      <c r="Q5748" s="87"/>
      <c r="R5748" s="87"/>
    </row>
    <row r="5749" spans="16:18" x14ac:dyDescent="0.25">
      <c r="P5749" s="87"/>
      <c r="Q5749" s="87"/>
      <c r="R5749" s="87"/>
    </row>
    <row r="5750" spans="16:18" x14ac:dyDescent="0.25">
      <c r="P5750" s="87"/>
      <c r="Q5750" s="87"/>
      <c r="R5750" s="87"/>
    </row>
    <row r="5751" spans="16:18" x14ac:dyDescent="0.25">
      <c r="P5751" s="87"/>
      <c r="Q5751" s="87"/>
      <c r="R5751" s="87"/>
    </row>
    <row r="5752" spans="16:18" x14ac:dyDescent="0.25">
      <c r="P5752" s="87"/>
      <c r="Q5752" s="87"/>
      <c r="R5752" s="87"/>
    </row>
    <row r="5753" spans="16:18" x14ac:dyDescent="0.25">
      <c r="P5753" s="87"/>
      <c r="Q5753" s="87"/>
      <c r="R5753" s="87"/>
    </row>
    <row r="5754" spans="16:18" x14ac:dyDescent="0.25">
      <c r="P5754" s="87"/>
      <c r="Q5754" s="87"/>
      <c r="R5754" s="87"/>
    </row>
    <row r="5755" spans="16:18" x14ac:dyDescent="0.25">
      <c r="P5755" s="87"/>
      <c r="Q5755" s="87"/>
      <c r="R5755" s="87"/>
    </row>
    <row r="5756" spans="16:18" x14ac:dyDescent="0.25">
      <c r="P5756" s="87"/>
      <c r="Q5756" s="87"/>
      <c r="R5756" s="87"/>
    </row>
    <row r="5757" spans="16:18" x14ac:dyDescent="0.25">
      <c r="P5757" s="87"/>
      <c r="Q5757" s="87"/>
      <c r="R5757" s="87"/>
    </row>
    <row r="5758" spans="16:18" x14ac:dyDescent="0.25">
      <c r="P5758" s="87"/>
      <c r="Q5758" s="87"/>
      <c r="R5758" s="87"/>
    </row>
    <row r="5759" spans="16:18" x14ac:dyDescent="0.25">
      <c r="P5759" s="87"/>
      <c r="Q5759" s="87"/>
      <c r="R5759" s="87"/>
    </row>
    <row r="5760" spans="16:18" x14ac:dyDescent="0.25">
      <c r="P5760" s="87"/>
      <c r="Q5760" s="87"/>
      <c r="R5760" s="87"/>
    </row>
    <row r="5761" spans="16:18" x14ac:dyDescent="0.25">
      <c r="P5761" s="87"/>
      <c r="Q5761" s="87"/>
      <c r="R5761" s="87"/>
    </row>
    <row r="5762" spans="16:18" x14ac:dyDescent="0.25">
      <c r="P5762" s="87"/>
      <c r="Q5762" s="87"/>
      <c r="R5762" s="87"/>
    </row>
    <row r="5763" spans="16:18" x14ac:dyDescent="0.25">
      <c r="P5763" s="87"/>
      <c r="Q5763" s="87"/>
      <c r="R5763" s="87"/>
    </row>
    <row r="5764" spans="16:18" x14ac:dyDescent="0.25">
      <c r="P5764" s="87"/>
      <c r="Q5764" s="87"/>
      <c r="R5764" s="87"/>
    </row>
    <row r="5765" spans="16:18" x14ac:dyDescent="0.25">
      <c r="P5765" s="87"/>
      <c r="Q5765" s="87"/>
      <c r="R5765" s="87"/>
    </row>
    <row r="5766" spans="16:18" x14ac:dyDescent="0.25">
      <c r="P5766" s="87"/>
      <c r="Q5766" s="87"/>
      <c r="R5766" s="87"/>
    </row>
    <row r="5767" spans="16:18" x14ac:dyDescent="0.25">
      <c r="P5767" s="87"/>
      <c r="Q5767" s="87"/>
      <c r="R5767" s="87"/>
    </row>
    <row r="5768" spans="16:18" x14ac:dyDescent="0.25">
      <c r="P5768" s="87"/>
      <c r="Q5768" s="87"/>
      <c r="R5768" s="87"/>
    </row>
    <row r="5769" spans="16:18" x14ac:dyDescent="0.25">
      <c r="P5769" s="87"/>
      <c r="Q5769" s="87"/>
      <c r="R5769" s="87"/>
    </row>
    <row r="5770" spans="16:18" x14ac:dyDescent="0.25">
      <c r="P5770" s="87"/>
      <c r="Q5770" s="87"/>
      <c r="R5770" s="87"/>
    </row>
    <row r="5771" spans="16:18" x14ac:dyDescent="0.25">
      <c r="P5771" s="87"/>
      <c r="Q5771" s="87"/>
      <c r="R5771" s="87"/>
    </row>
    <row r="5772" spans="16:18" x14ac:dyDescent="0.25">
      <c r="P5772" s="87"/>
      <c r="Q5772" s="87"/>
      <c r="R5772" s="87"/>
    </row>
    <row r="5773" spans="16:18" x14ac:dyDescent="0.25">
      <c r="P5773" s="87"/>
      <c r="Q5773" s="87"/>
      <c r="R5773" s="87"/>
    </row>
    <row r="5774" spans="16:18" x14ac:dyDescent="0.25">
      <c r="P5774" s="87"/>
      <c r="Q5774" s="87"/>
      <c r="R5774" s="87"/>
    </row>
    <row r="5775" spans="16:18" x14ac:dyDescent="0.25">
      <c r="P5775" s="87"/>
      <c r="Q5775" s="87"/>
      <c r="R5775" s="87"/>
    </row>
    <row r="5776" spans="16:18" x14ac:dyDescent="0.25">
      <c r="P5776" s="87"/>
      <c r="Q5776" s="87"/>
      <c r="R5776" s="87"/>
    </row>
    <row r="5777" spans="16:18" x14ac:dyDescent="0.25">
      <c r="P5777" s="87"/>
      <c r="Q5777" s="87"/>
      <c r="R5777" s="87"/>
    </row>
    <row r="5778" spans="16:18" x14ac:dyDescent="0.25">
      <c r="P5778" s="87"/>
      <c r="Q5778" s="87"/>
      <c r="R5778" s="87"/>
    </row>
    <row r="5779" spans="16:18" x14ac:dyDescent="0.25">
      <c r="P5779" s="87"/>
      <c r="Q5779" s="87"/>
      <c r="R5779" s="87"/>
    </row>
    <row r="5780" spans="16:18" x14ac:dyDescent="0.25">
      <c r="P5780" s="87"/>
      <c r="Q5780" s="87"/>
      <c r="R5780" s="87"/>
    </row>
    <row r="5781" spans="16:18" x14ac:dyDescent="0.25">
      <c r="P5781" s="87"/>
      <c r="Q5781" s="87"/>
      <c r="R5781" s="87"/>
    </row>
    <row r="5782" spans="16:18" x14ac:dyDescent="0.25">
      <c r="P5782" s="87"/>
      <c r="Q5782" s="87"/>
      <c r="R5782" s="87"/>
    </row>
    <row r="5783" spans="16:18" x14ac:dyDescent="0.25">
      <c r="P5783" s="87"/>
      <c r="Q5783" s="87"/>
      <c r="R5783" s="87"/>
    </row>
    <row r="5784" spans="16:18" x14ac:dyDescent="0.25">
      <c r="P5784" s="87"/>
      <c r="Q5784" s="87"/>
      <c r="R5784" s="87"/>
    </row>
    <row r="5785" spans="16:18" x14ac:dyDescent="0.25">
      <c r="P5785" s="87"/>
      <c r="Q5785" s="87"/>
      <c r="R5785" s="87"/>
    </row>
    <row r="5786" spans="16:18" x14ac:dyDescent="0.25">
      <c r="P5786" s="87"/>
      <c r="Q5786" s="87"/>
      <c r="R5786" s="87"/>
    </row>
    <row r="5787" spans="16:18" x14ac:dyDescent="0.25">
      <c r="P5787" s="87"/>
      <c r="Q5787" s="87"/>
      <c r="R5787" s="87"/>
    </row>
    <row r="5788" spans="16:18" x14ac:dyDescent="0.25">
      <c r="P5788" s="87"/>
      <c r="Q5788" s="87"/>
      <c r="R5788" s="87"/>
    </row>
    <row r="5789" spans="16:18" x14ac:dyDescent="0.25">
      <c r="P5789" s="87"/>
      <c r="Q5789" s="87"/>
      <c r="R5789" s="87"/>
    </row>
    <row r="5790" spans="16:18" x14ac:dyDescent="0.25">
      <c r="P5790" s="87"/>
      <c r="Q5790" s="87"/>
      <c r="R5790" s="87"/>
    </row>
    <row r="5791" spans="16:18" x14ac:dyDescent="0.25">
      <c r="P5791" s="87"/>
      <c r="Q5791" s="87"/>
      <c r="R5791" s="87"/>
    </row>
    <row r="5792" spans="16:18" x14ac:dyDescent="0.25">
      <c r="P5792" s="87"/>
      <c r="Q5792" s="87"/>
      <c r="R5792" s="87"/>
    </row>
    <row r="5793" spans="16:18" x14ac:dyDescent="0.25">
      <c r="P5793" s="87"/>
      <c r="Q5793" s="87"/>
      <c r="R5793" s="87"/>
    </row>
    <row r="5794" spans="16:18" x14ac:dyDescent="0.25">
      <c r="P5794" s="87"/>
      <c r="Q5794" s="87"/>
      <c r="R5794" s="87"/>
    </row>
    <row r="5795" spans="16:18" x14ac:dyDescent="0.25">
      <c r="P5795" s="87"/>
      <c r="Q5795" s="87"/>
      <c r="R5795" s="87"/>
    </row>
    <row r="5796" spans="16:18" x14ac:dyDescent="0.25">
      <c r="P5796" s="87"/>
      <c r="Q5796" s="87"/>
      <c r="R5796" s="87"/>
    </row>
    <row r="5797" spans="16:18" x14ac:dyDescent="0.25">
      <c r="P5797" s="87"/>
      <c r="Q5797" s="87"/>
      <c r="R5797" s="87"/>
    </row>
    <row r="5798" spans="16:18" x14ac:dyDescent="0.25">
      <c r="P5798" s="87"/>
      <c r="Q5798" s="87"/>
      <c r="R5798" s="87"/>
    </row>
    <row r="5799" spans="16:18" x14ac:dyDescent="0.25">
      <c r="P5799" s="87"/>
      <c r="Q5799" s="87"/>
      <c r="R5799" s="87"/>
    </row>
    <row r="5800" spans="16:18" x14ac:dyDescent="0.25">
      <c r="P5800" s="87"/>
      <c r="Q5800" s="87"/>
      <c r="R5800" s="87"/>
    </row>
    <row r="5801" spans="16:18" x14ac:dyDescent="0.25">
      <c r="P5801" s="87"/>
      <c r="Q5801" s="87"/>
      <c r="R5801" s="87"/>
    </row>
    <row r="5802" spans="16:18" x14ac:dyDescent="0.25">
      <c r="P5802" s="87"/>
      <c r="Q5802" s="87"/>
      <c r="R5802" s="87"/>
    </row>
    <row r="5803" spans="16:18" x14ac:dyDescent="0.25">
      <c r="P5803" s="87"/>
      <c r="Q5803" s="87"/>
      <c r="R5803" s="87"/>
    </row>
    <row r="5804" spans="16:18" x14ac:dyDescent="0.25">
      <c r="P5804" s="87"/>
      <c r="Q5804" s="87"/>
      <c r="R5804" s="87"/>
    </row>
    <row r="5805" spans="16:18" x14ac:dyDescent="0.25">
      <c r="P5805" s="87"/>
      <c r="Q5805" s="87"/>
      <c r="R5805" s="87"/>
    </row>
    <row r="5806" spans="16:18" x14ac:dyDescent="0.25">
      <c r="P5806" s="87"/>
      <c r="Q5806" s="87"/>
      <c r="R5806" s="87"/>
    </row>
    <row r="5807" spans="16:18" x14ac:dyDescent="0.25">
      <c r="P5807" s="87"/>
      <c r="Q5807" s="87"/>
      <c r="R5807" s="87"/>
    </row>
    <row r="5808" spans="16:18" x14ac:dyDescent="0.25">
      <c r="P5808" s="87"/>
      <c r="Q5808" s="87"/>
      <c r="R5808" s="87"/>
    </row>
    <row r="5809" spans="16:18" x14ac:dyDescent="0.25">
      <c r="P5809" s="87"/>
      <c r="Q5809" s="87"/>
      <c r="R5809" s="87"/>
    </row>
    <row r="5810" spans="16:18" x14ac:dyDescent="0.25">
      <c r="P5810" s="87"/>
      <c r="Q5810" s="87"/>
      <c r="R5810" s="87"/>
    </row>
    <row r="5811" spans="16:18" x14ac:dyDescent="0.25">
      <c r="P5811" s="87"/>
      <c r="Q5811" s="87"/>
      <c r="R5811" s="87"/>
    </row>
    <row r="5812" spans="16:18" x14ac:dyDescent="0.25">
      <c r="P5812" s="87"/>
      <c r="Q5812" s="87"/>
      <c r="R5812" s="87"/>
    </row>
    <row r="5813" spans="16:18" x14ac:dyDescent="0.25">
      <c r="P5813" s="87"/>
      <c r="Q5813" s="87"/>
      <c r="R5813" s="87"/>
    </row>
    <row r="5814" spans="16:18" x14ac:dyDescent="0.25">
      <c r="P5814" s="87"/>
      <c r="Q5814" s="87"/>
      <c r="R5814" s="87"/>
    </row>
    <row r="5815" spans="16:18" x14ac:dyDescent="0.25">
      <c r="P5815" s="87"/>
      <c r="Q5815" s="87"/>
      <c r="R5815" s="87"/>
    </row>
    <row r="5816" spans="16:18" x14ac:dyDescent="0.25">
      <c r="P5816" s="87"/>
      <c r="Q5816" s="87"/>
      <c r="R5816" s="87"/>
    </row>
    <row r="5817" spans="16:18" x14ac:dyDescent="0.25">
      <c r="P5817" s="87"/>
      <c r="Q5817" s="87"/>
      <c r="R5817" s="87"/>
    </row>
    <row r="5818" spans="16:18" x14ac:dyDescent="0.25">
      <c r="P5818" s="87"/>
      <c r="Q5818" s="87"/>
      <c r="R5818" s="87"/>
    </row>
    <row r="5819" spans="16:18" x14ac:dyDescent="0.25">
      <c r="P5819" s="87"/>
      <c r="Q5819" s="87"/>
      <c r="R5819" s="87"/>
    </row>
    <row r="5820" spans="16:18" x14ac:dyDescent="0.25">
      <c r="P5820" s="87"/>
      <c r="Q5820" s="87"/>
      <c r="R5820" s="87"/>
    </row>
    <row r="5821" spans="16:18" x14ac:dyDescent="0.25">
      <c r="P5821" s="87"/>
      <c r="Q5821" s="87"/>
      <c r="R5821" s="87"/>
    </row>
    <row r="5822" spans="16:18" x14ac:dyDescent="0.25">
      <c r="P5822" s="87"/>
      <c r="Q5822" s="87"/>
      <c r="R5822" s="87"/>
    </row>
    <row r="5823" spans="16:18" x14ac:dyDescent="0.25">
      <c r="P5823" s="87"/>
      <c r="Q5823" s="87"/>
      <c r="R5823" s="87"/>
    </row>
    <row r="5824" spans="16:18" x14ac:dyDescent="0.25">
      <c r="P5824" s="87"/>
      <c r="Q5824" s="87"/>
      <c r="R5824" s="87"/>
    </row>
    <row r="5825" spans="16:18" x14ac:dyDescent="0.25">
      <c r="P5825" s="87"/>
      <c r="Q5825" s="87"/>
      <c r="R5825" s="87"/>
    </row>
    <row r="5826" spans="16:18" x14ac:dyDescent="0.25">
      <c r="P5826" s="87"/>
      <c r="Q5826" s="87"/>
      <c r="R5826" s="87"/>
    </row>
    <row r="5827" spans="16:18" x14ac:dyDescent="0.25">
      <c r="P5827" s="87"/>
      <c r="Q5827" s="87"/>
      <c r="R5827" s="87"/>
    </row>
    <row r="5828" spans="16:18" x14ac:dyDescent="0.25">
      <c r="P5828" s="87"/>
      <c r="Q5828" s="87"/>
      <c r="R5828" s="87"/>
    </row>
    <row r="5829" spans="16:18" x14ac:dyDescent="0.25">
      <c r="P5829" s="87"/>
      <c r="Q5829" s="87"/>
      <c r="R5829" s="87"/>
    </row>
    <row r="5830" spans="16:18" x14ac:dyDescent="0.25">
      <c r="P5830" s="87"/>
      <c r="Q5830" s="87"/>
      <c r="R5830" s="87"/>
    </row>
    <row r="5831" spans="16:18" x14ac:dyDescent="0.25">
      <c r="P5831" s="87"/>
      <c r="Q5831" s="87"/>
      <c r="R5831" s="87"/>
    </row>
    <row r="5832" spans="16:18" x14ac:dyDescent="0.25">
      <c r="P5832" s="87"/>
      <c r="Q5832" s="87"/>
      <c r="R5832" s="87"/>
    </row>
    <row r="5833" spans="16:18" x14ac:dyDescent="0.25">
      <c r="P5833" s="87"/>
      <c r="Q5833" s="87"/>
      <c r="R5833" s="87"/>
    </row>
    <row r="5834" spans="16:18" x14ac:dyDescent="0.25">
      <c r="P5834" s="87"/>
      <c r="Q5834" s="87"/>
      <c r="R5834" s="87"/>
    </row>
    <row r="5835" spans="16:18" x14ac:dyDescent="0.25">
      <c r="P5835" s="87"/>
      <c r="Q5835" s="87"/>
      <c r="R5835" s="87"/>
    </row>
    <row r="5836" spans="16:18" x14ac:dyDescent="0.25">
      <c r="P5836" s="87"/>
      <c r="Q5836" s="87"/>
      <c r="R5836" s="87"/>
    </row>
    <row r="5837" spans="16:18" x14ac:dyDescent="0.25">
      <c r="P5837" s="87"/>
      <c r="Q5837" s="87"/>
      <c r="R5837" s="87"/>
    </row>
    <row r="5838" spans="16:18" x14ac:dyDescent="0.25">
      <c r="P5838" s="87"/>
      <c r="Q5838" s="87"/>
      <c r="R5838" s="87"/>
    </row>
    <row r="5839" spans="16:18" x14ac:dyDescent="0.25">
      <c r="P5839" s="87"/>
      <c r="Q5839" s="87"/>
      <c r="R5839" s="87"/>
    </row>
    <row r="5840" spans="16:18" x14ac:dyDescent="0.25">
      <c r="P5840" s="87"/>
      <c r="Q5840" s="87"/>
      <c r="R5840" s="87"/>
    </row>
    <row r="5841" spans="16:18" x14ac:dyDescent="0.25">
      <c r="P5841" s="87"/>
      <c r="Q5841" s="87"/>
      <c r="R5841" s="87"/>
    </row>
    <row r="5842" spans="16:18" x14ac:dyDescent="0.25">
      <c r="P5842" s="87"/>
      <c r="Q5842" s="87"/>
      <c r="R5842" s="87"/>
    </row>
    <row r="5843" spans="16:18" x14ac:dyDescent="0.25">
      <c r="P5843" s="87"/>
      <c r="Q5843" s="87"/>
      <c r="R5843" s="87"/>
    </row>
    <row r="5844" spans="16:18" x14ac:dyDescent="0.25">
      <c r="P5844" s="87"/>
      <c r="Q5844" s="87"/>
      <c r="R5844" s="87"/>
    </row>
    <row r="5845" spans="16:18" x14ac:dyDescent="0.25">
      <c r="P5845" s="87"/>
      <c r="Q5845" s="87"/>
      <c r="R5845" s="87"/>
    </row>
    <row r="5846" spans="16:18" x14ac:dyDescent="0.25">
      <c r="P5846" s="87"/>
      <c r="Q5846" s="87"/>
      <c r="R5846" s="87"/>
    </row>
    <row r="5847" spans="16:18" x14ac:dyDescent="0.25">
      <c r="P5847" s="87"/>
      <c r="Q5847" s="87"/>
      <c r="R5847" s="87"/>
    </row>
    <row r="5848" spans="16:18" x14ac:dyDescent="0.25">
      <c r="P5848" s="87"/>
      <c r="Q5848" s="87"/>
      <c r="R5848" s="87"/>
    </row>
    <row r="5849" spans="16:18" x14ac:dyDescent="0.25">
      <c r="P5849" s="87"/>
      <c r="Q5849" s="87"/>
      <c r="R5849" s="87"/>
    </row>
    <row r="5850" spans="16:18" x14ac:dyDescent="0.25">
      <c r="P5850" s="87"/>
      <c r="Q5850" s="87"/>
      <c r="R5850" s="87"/>
    </row>
    <row r="5851" spans="16:18" x14ac:dyDescent="0.25">
      <c r="P5851" s="87"/>
      <c r="Q5851" s="87"/>
      <c r="R5851" s="87"/>
    </row>
    <row r="5852" spans="16:18" x14ac:dyDescent="0.25">
      <c r="P5852" s="87"/>
      <c r="Q5852" s="87"/>
      <c r="R5852" s="87"/>
    </row>
    <row r="5853" spans="16:18" x14ac:dyDescent="0.25">
      <c r="P5853" s="87"/>
      <c r="Q5853" s="87"/>
      <c r="R5853" s="87"/>
    </row>
    <row r="5854" spans="16:18" x14ac:dyDescent="0.25">
      <c r="P5854" s="87"/>
      <c r="Q5854" s="87"/>
      <c r="R5854" s="87"/>
    </row>
    <row r="5855" spans="16:18" x14ac:dyDescent="0.25">
      <c r="P5855" s="87"/>
      <c r="Q5855" s="87"/>
      <c r="R5855" s="87"/>
    </row>
    <row r="5856" spans="16:18" x14ac:dyDescent="0.25">
      <c r="P5856" s="87"/>
      <c r="Q5856" s="87"/>
      <c r="R5856" s="87"/>
    </row>
    <row r="5857" spans="16:18" x14ac:dyDescent="0.25">
      <c r="P5857" s="87"/>
      <c r="Q5857" s="87"/>
      <c r="R5857" s="87"/>
    </row>
    <row r="5858" spans="16:18" x14ac:dyDescent="0.25">
      <c r="P5858" s="87"/>
      <c r="Q5858" s="87"/>
      <c r="R5858" s="87"/>
    </row>
    <row r="5859" spans="16:18" x14ac:dyDescent="0.25">
      <c r="P5859" s="87"/>
      <c r="Q5859" s="87"/>
      <c r="R5859" s="87"/>
    </row>
    <row r="5860" spans="16:18" x14ac:dyDescent="0.25">
      <c r="P5860" s="87"/>
      <c r="Q5860" s="87"/>
      <c r="R5860" s="87"/>
    </row>
    <row r="5861" spans="16:18" x14ac:dyDescent="0.25">
      <c r="P5861" s="87"/>
      <c r="Q5861" s="87"/>
      <c r="R5861" s="87"/>
    </row>
    <row r="5862" spans="16:18" x14ac:dyDescent="0.25">
      <c r="P5862" s="87"/>
      <c r="Q5862" s="87"/>
      <c r="R5862" s="87"/>
    </row>
    <row r="5863" spans="16:18" x14ac:dyDescent="0.25">
      <c r="P5863" s="87"/>
      <c r="Q5863" s="87"/>
      <c r="R5863" s="87"/>
    </row>
    <row r="5864" spans="16:18" x14ac:dyDescent="0.25">
      <c r="P5864" s="87"/>
      <c r="Q5864" s="87"/>
      <c r="R5864" s="87"/>
    </row>
    <row r="5865" spans="16:18" x14ac:dyDescent="0.25">
      <c r="P5865" s="87"/>
      <c r="Q5865" s="87"/>
      <c r="R5865" s="87"/>
    </row>
    <row r="5866" spans="16:18" x14ac:dyDescent="0.25">
      <c r="P5866" s="87"/>
      <c r="Q5866" s="87"/>
      <c r="R5866" s="87"/>
    </row>
    <row r="5867" spans="16:18" x14ac:dyDescent="0.25">
      <c r="P5867" s="87"/>
      <c r="Q5867" s="87"/>
      <c r="R5867" s="87"/>
    </row>
    <row r="5868" spans="16:18" x14ac:dyDescent="0.25">
      <c r="P5868" s="87"/>
      <c r="Q5868" s="87"/>
      <c r="R5868" s="87"/>
    </row>
    <row r="5869" spans="16:18" x14ac:dyDescent="0.25">
      <c r="P5869" s="87"/>
      <c r="Q5869" s="87"/>
      <c r="R5869" s="87"/>
    </row>
    <row r="5870" spans="16:18" x14ac:dyDescent="0.25">
      <c r="P5870" s="87"/>
      <c r="Q5870" s="87"/>
      <c r="R5870" s="87"/>
    </row>
    <row r="5871" spans="16:18" x14ac:dyDescent="0.25">
      <c r="P5871" s="87"/>
      <c r="Q5871" s="87"/>
      <c r="R5871" s="87"/>
    </row>
    <row r="5872" spans="16:18" x14ac:dyDescent="0.25">
      <c r="P5872" s="87"/>
      <c r="Q5872" s="87"/>
      <c r="R5872" s="87"/>
    </row>
    <row r="5873" spans="16:18" x14ac:dyDescent="0.25">
      <c r="P5873" s="87"/>
      <c r="Q5873" s="87"/>
      <c r="R5873" s="87"/>
    </row>
    <row r="5874" spans="16:18" x14ac:dyDescent="0.25">
      <c r="P5874" s="87"/>
      <c r="Q5874" s="87"/>
      <c r="R5874" s="87"/>
    </row>
    <row r="5875" spans="16:18" x14ac:dyDescent="0.25">
      <c r="P5875" s="87"/>
      <c r="Q5875" s="87"/>
      <c r="R5875" s="87"/>
    </row>
    <row r="5876" spans="16:18" x14ac:dyDescent="0.25">
      <c r="P5876" s="87"/>
      <c r="Q5876" s="87"/>
      <c r="R5876" s="87"/>
    </row>
    <row r="5877" spans="16:18" x14ac:dyDescent="0.25">
      <c r="P5877" s="87"/>
      <c r="Q5877" s="87"/>
      <c r="R5877" s="87"/>
    </row>
    <row r="5878" spans="16:18" x14ac:dyDescent="0.25">
      <c r="P5878" s="87"/>
      <c r="Q5878" s="87"/>
      <c r="R5878" s="87"/>
    </row>
    <row r="5879" spans="16:18" x14ac:dyDescent="0.25">
      <c r="P5879" s="87"/>
      <c r="Q5879" s="87"/>
      <c r="R5879" s="87"/>
    </row>
    <row r="5880" spans="16:18" x14ac:dyDescent="0.25">
      <c r="P5880" s="87"/>
      <c r="Q5880" s="87"/>
      <c r="R5880" s="87"/>
    </row>
    <row r="5881" spans="16:18" x14ac:dyDescent="0.25">
      <c r="P5881" s="87"/>
      <c r="Q5881" s="87"/>
      <c r="R5881" s="87"/>
    </row>
    <row r="5882" spans="16:18" x14ac:dyDescent="0.25">
      <c r="P5882" s="87"/>
      <c r="Q5882" s="87"/>
      <c r="R5882" s="87"/>
    </row>
    <row r="5883" spans="16:18" x14ac:dyDescent="0.25">
      <c r="P5883" s="87"/>
      <c r="Q5883" s="87"/>
      <c r="R5883" s="87"/>
    </row>
    <row r="5884" spans="16:18" x14ac:dyDescent="0.25">
      <c r="P5884" s="87"/>
      <c r="Q5884" s="87"/>
      <c r="R5884" s="87"/>
    </row>
    <row r="5885" spans="16:18" x14ac:dyDescent="0.25">
      <c r="P5885" s="87"/>
      <c r="Q5885" s="87"/>
      <c r="R5885" s="87"/>
    </row>
    <row r="5886" spans="16:18" x14ac:dyDescent="0.25">
      <c r="P5886" s="87"/>
      <c r="Q5886" s="87"/>
      <c r="R5886" s="87"/>
    </row>
    <row r="5887" spans="16:18" x14ac:dyDescent="0.25">
      <c r="P5887" s="87"/>
      <c r="Q5887" s="87"/>
      <c r="R5887" s="87"/>
    </row>
    <row r="5888" spans="16:18" x14ac:dyDescent="0.25">
      <c r="P5888" s="87"/>
      <c r="Q5888" s="87"/>
      <c r="R5888" s="87"/>
    </row>
    <row r="5889" spans="16:18" x14ac:dyDescent="0.25">
      <c r="P5889" s="87"/>
      <c r="Q5889" s="87"/>
      <c r="R5889" s="87"/>
    </row>
    <row r="5890" spans="16:18" x14ac:dyDescent="0.25">
      <c r="P5890" s="87"/>
      <c r="Q5890" s="87"/>
      <c r="R5890" s="87"/>
    </row>
    <row r="5891" spans="16:18" x14ac:dyDescent="0.25">
      <c r="P5891" s="87"/>
      <c r="Q5891" s="87"/>
      <c r="R5891" s="87"/>
    </row>
    <row r="5892" spans="16:18" x14ac:dyDescent="0.25">
      <c r="P5892" s="87"/>
      <c r="Q5892" s="87"/>
      <c r="R5892" s="87"/>
    </row>
    <row r="5893" spans="16:18" x14ac:dyDescent="0.25">
      <c r="P5893" s="87"/>
      <c r="Q5893" s="87"/>
      <c r="R5893" s="87"/>
    </row>
    <row r="5894" spans="16:18" x14ac:dyDescent="0.25">
      <c r="P5894" s="87"/>
      <c r="Q5894" s="87"/>
      <c r="R5894" s="87"/>
    </row>
    <row r="5895" spans="16:18" x14ac:dyDescent="0.25">
      <c r="P5895" s="87"/>
      <c r="Q5895" s="87"/>
      <c r="R5895" s="87"/>
    </row>
    <row r="5896" spans="16:18" x14ac:dyDescent="0.25">
      <c r="P5896" s="87"/>
      <c r="Q5896" s="87"/>
      <c r="R5896" s="87"/>
    </row>
    <row r="5897" spans="16:18" x14ac:dyDescent="0.25">
      <c r="P5897" s="87"/>
      <c r="Q5897" s="87"/>
      <c r="R5897" s="87"/>
    </row>
    <row r="5898" spans="16:18" x14ac:dyDescent="0.25">
      <c r="P5898" s="87"/>
      <c r="Q5898" s="87"/>
      <c r="R5898" s="87"/>
    </row>
    <row r="5899" spans="16:18" x14ac:dyDescent="0.25">
      <c r="P5899" s="87"/>
      <c r="Q5899" s="87"/>
      <c r="R5899" s="87"/>
    </row>
    <row r="5900" spans="16:18" x14ac:dyDescent="0.25">
      <c r="P5900" s="87"/>
      <c r="Q5900" s="87"/>
      <c r="R5900" s="87"/>
    </row>
    <row r="5901" spans="16:18" x14ac:dyDescent="0.25">
      <c r="P5901" s="87"/>
      <c r="Q5901" s="87"/>
      <c r="R5901" s="87"/>
    </row>
    <row r="5902" spans="16:18" x14ac:dyDescent="0.25">
      <c r="P5902" s="87"/>
      <c r="Q5902" s="87"/>
      <c r="R5902" s="87"/>
    </row>
    <row r="5903" spans="16:18" x14ac:dyDescent="0.25">
      <c r="P5903" s="87"/>
      <c r="Q5903" s="87"/>
      <c r="R5903" s="87"/>
    </row>
    <row r="5904" spans="16:18" x14ac:dyDescent="0.25">
      <c r="P5904" s="87"/>
      <c r="Q5904" s="87"/>
      <c r="R5904" s="87"/>
    </row>
    <row r="5905" spans="16:18" x14ac:dyDescent="0.25">
      <c r="P5905" s="87"/>
      <c r="Q5905" s="87"/>
      <c r="R5905" s="87"/>
    </row>
    <row r="5906" spans="16:18" x14ac:dyDescent="0.25">
      <c r="P5906" s="87"/>
      <c r="Q5906" s="87"/>
      <c r="R5906" s="87"/>
    </row>
    <row r="5907" spans="16:18" x14ac:dyDescent="0.25">
      <c r="P5907" s="87"/>
      <c r="Q5907" s="87"/>
      <c r="R5907" s="87"/>
    </row>
    <row r="5908" spans="16:18" x14ac:dyDescent="0.25">
      <c r="P5908" s="87"/>
      <c r="Q5908" s="87"/>
      <c r="R5908" s="87"/>
    </row>
    <row r="5909" spans="16:18" x14ac:dyDescent="0.25">
      <c r="P5909" s="87"/>
      <c r="Q5909" s="87"/>
      <c r="R5909" s="87"/>
    </row>
    <row r="5910" spans="16:18" x14ac:dyDescent="0.25">
      <c r="P5910" s="87"/>
      <c r="Q5910" s="87"/>
      <c r="R5910" s="87"/>
    </row>
    <row r="5911" spans="16:18" x14ac:dyDescent="0.25">
      <c r="P5911" s="87"/>
      <c r="Q5911" s="87"/>
      <c r="R5911" s="87"/>
    </row>
    <row r="5912" spans="16:18" x14ac:dyDescent="0.25">
      <c r="P5912" s="87"/>
      <c r="Q5912" s="87"/>
      <c r="R5912" s="87"/>
    </row>
    <row r="5913" spans="16:18" x14ac:dyDescent="0.25">
      <c r="P5913" s="87"/>
      <c r="Q5913" s="87"/>
      <c r="R5913" s="87"/>
    </row>
    <row r="5914" spans="16:18" x14ac:dyDescent="0.25">
      <c r="P5914" s="87"/>
      <c r="Q5914" s="87"/>
      <c r="R5914" s="87"/>
    </row>
    <row r="5915" spans="16:18" x14ac:dyDescent="0.25">
      <c r="P5915" s="87"/>
      <c r="Q5915" s="87"/>
      <c r="R5915" s="87"/>
    </row>
    <row r="5916" spans="16:18" x14ac:dyDescent="0.25">
      <c r="P5916" s="87"/>
      <c r="Q5916" s="87"/>
      <c r="R5916" s="87"/>
    </row>
    <row r="5917" spans="16:18" x14ac:dyDescent="0.25">
      <c r="P5917" s="87"/>
      <c r="Q5917" s="87"/>
      <c r="R5917" s="87"/>
    </row>
    <row r="5918" spans="16:18" x14ac:dyDescent="0.25">
      <c r="P5918" s="87"/>
      <c r="Q5918" s="87"/>
      <c r="R5918" s="87"/>
    </row>
    <row r="5919" spans="16:18" x14ac:dyDescent="0.25">
      <c r="P5919" s="87"/>
      <c r="Q5919" s="87"/>
      <c r="R5919" s="87"/>
    </row>
    <row r="5920" spans="16:18" x14ac:dyDescent="0.25">
      <c r="P5920" s="87"/>
      <c r="Q5920" s="87"/>
      <c r="R5920" s="87"/>
    </row>
    <row r="5921" spans="16:18" x14ac:dyDescent="0.25">
      <c r="P5921" s="87"/>
      <c r="Q5921" s="87"/>
      <c r="R5921" s="87"/>
    </row>
    <row r="5922" spans="16:18" x14ac:dyDescent="0.25">
      <c r="P5922" s="87"/>
      <c r="Q5922" s="87"/>
      <c r="R5922" s="87"/>
    </row>
    <row r="5923" spans="16:18" x14ac:dyDescent="0.25">
      <c r="P5923" s="87"/>
      <c r="Q5923" s="87"/>
      <c r="R5923" s="87"/>
    </row>
    <row r="5924" spans="16:18" x14ac:dyDescent="0.25">
      <c r="P5924" s="87"/>
      <c r="Q5924" s="87"/>
      <c r="R5924" s="87"/>
    </row>
    <row r="5925" spans="16:18" x14ac:dyDescent="0.25">
      <c r="P5925" s="87"/>
      <c r="Q5925" s="87"/>
      <c r="R5925" s="87"/>
    </row>
    <row r="5926" spans="16:18" x14ac:dyDescent="0.25">
      <c r="P5926" s="87"/>
      <c r="Q5926" s="87"/>
      <c r="R5926" s="87"/>
    </row>
    <row r="5927" spans="16:18" x14ac:dyDescent="0.25">
      <c r="P5927" s="87"/>
      <c r="Q5927" s="87"/>
      <c r="R5927" s="87"/>
    </row>
    <row r="5928" spans="16:18" x14ac:dyDescent="0.25">
      <c r="P5928" s="87"/>
      <c r="Q5928" s="87"/>
      <c r="R5928" s="87"/>
    </row>
    <row r="5929" spans="16:18" x14ac:dyDescent="0.25">
      <c r="P5929" s="87"/>
      <c r="Q5929" s="87"/>
      <c r="R5929" s="87"/>
    </row>
    <row r="5930" spans="16:18" x14ac:dyDescent="0.25">
      <c r="P5930" s="87"/>
      <c r="Q5930" s="87"/>
      <c r="R5930" s="87"/>
    </row>
    <row r="5931" spans="16:18" x14ac:dyDescent="0.25">
      <c r="P5931" s="87"/>
      <c r="Q5931" s="87"/>
      <c r="R5931" s="87"/>
    </row>
    <row r="5932" spans="16:18" x14ac:dyDescent="0.25">
      <c r="P5932" s="87"/>
      <c r="Q5932" s="87"/>
      <c r="R5932" s="87"/>
    </row>
    <row r="5933" spans="16:18" x14ac:dyDescent="0.25">
      <c r="P5933" s="87"/>
      <c r="Q5933" s="87"/>
      <c r="R5933" s="87"/>
    </row>
    <row r="5934" spans="16:18" x14ac:dyDescent="0.25">
      <c r="P5934" s="87"/>
      <c r="Q5934" s="87"/>
      <c r="R5934" s="87"/>
    </row>
    <row r="5935" spans="16:18" x14ac:dyDescent="0.25">
      <c r="P5935" s="87"/>
      <c r="Q5935" s="87"/>
      <c r="R5935" s="87"/>
    </row>
    <row r="5936" spans="16:18" x14ac:dyDescent="0.25">
      <c r="P5936" s="87"/>
      <c r="Q5936" s="87"/>
      <c r="R5936" s="87"/>
    </row>
    <row r="5937" spans="16:18" x14ac:dyDescent="0.25">
      <c r="P5937" s="87"/>
      <c r="Q5937" s="87"/>
      <c r="R5937" s="87"/>
    </row>
    <row r="5938" spans="16:18" x14ac:dyDescent="0.25">
      <c r="P5938" s="87"/>
      <c r="Q5938" s="87"/>
      <c r="R5938" s="87"/>
    </row>
    <row r="5939" spans="16:18" x14ac:dyDescent="0.25">
      <c r="P5939" s="87"/>
      <c r="Q5939" s="87"/>
      <c r="R5939" s="87"/>
    </row>
    <row r="5940" spans="16:18" x14ac:dyDescent="0.25">
      <c r="P5940" s="87"/>
      <c r="Q5940" s="87"/>
      <c r="R5940" s="87"/>
    </row>
    <row r="5941" spans="16:18" x14ac:dyDescent="0.25">
      <c r="P5941" s="87"/>
      <c r="Q5941" s="87"/>
      <c r="R5941" s="87"/>
    </row>
    <row r="5942" spans="16:18" x14ac:dyDescent="0.25">
      <c r="P5942" s="87"/>
      <c r="Q5942" s="87"/>
      <c r="R5942" s="87"/>
    </row>
    <row r="5943" spans="16:18" x14ac:dyDescent="0.25">
      <c r="P5943" s="87"/>
      <c r="Q5943" s="87"/>
      <c r="R5943" s="87"/>
    </row>
    <row r="5944" spans="16:18" x14ac:dyDescent="0.25">
      <c r="P5944" s="87"/>
      <c r="Q5944" s="87"/>
      <c r="R5944" s="87"/>
    </row>
    <row r="5945" spans="16:18" x14ac:dyDescent="0.25">
      <c r="P5945" s="87"/>
      <c r="Q5945" s="87"/>
      <c r="R5945" s="87"/>
    </row>
    <row r="5946" spans="16:18" x14ac:dyDescent="0.25">
      <c r="P5946" s="87"/>
      <c r="Q5946" s="87"/>
      <c r="R5946" s="87"/>
    </row>
    <row r="5947" spans="16:18" x14ac:dyDescent="0.25">
      <c r="P5947" s="87"/>
      <c r="Q5947" s="87"/>
      <c r="R5947" s="87"/>
    </row>
    <row r="5948" spans="16:18" x14ac:dyDescent="0.25">
      <c r="P5948" s="87"/>
      <c r="Q5948" s="87"/>
      <c r="R5948" s="87"/>
    </row>
    <row r="5949" spans="16:18" x14ac:dyDescent="0.25">
      <c r="P5949" s="87"/>
      <c r="Q5949" s="87"/>
      <c r="R5949" s="87"/>
    </row>
    <row r="5950" spans="16:18" x14ac:dyDescent="0.25">
      <c r="P5950" s="87"/>
      <c r="Q5950" s="87"/>
      <c r="R5950" s="87"/>
    </row>
    <row r="5951" spans="16:18" x14ac:dyDescent="0.25">
      <c r="P5951" s="87"/>
      <c r="Q5951" s="87"/>
      <c r="R5951" s="87"/>
    </row>
    <row r="5952" spans="16:18" x14ac:dyDescent="0.25">
      <c r="P5952" s="87"/>
      <c r="Q5952" s="87"/>
      <c r="R5952" s="87"/>
    </row>
    <row r="5953" spans="16:18" x14ac:dyDescent="0.25">
      <c r="P5953" s="87"/>
      <c r="Q5953" s="87"/>
      <c r="R5953" s="87"/>
    </row>
    <row r="5954" spans="16:18" x14ac:dyDescent="0.25">
      <c r="P5954" s="87"/>
      <c r="Q5954" s="87"/>
      <c r="R5954" s="87"/>
    </row>
    <row r="5955" spans="16:18" x14ac:dyDescent="0.25">
      <c r="P5955" s="87"/>
      <c r="Q5955" s="87"/>
      <c r="R5955" s="87"/>
    </row>
    <row r="5956" spans="16:18" x14ac:dyDescent="0.25">
      <c r="P5956" s="87"/>
      <c r="Q5956" s="87"/>
      <c r="R5956" s="87"/>
    </row>
    <row r="5957" spans="16:18" x14ac:dyDescent="0.25">
      <c r="P5957" s="87"/>
      <c r="Q5957" s="87"/>
      <c r="R5957" s="87"/>
    </row>
    <row r="5958" spans="16:18" x14ac:dyDescent="0.25">
      <c r="P5958" s="87"/>
      <c r="Q5958" s="87"/>
      <c r="R5958" s="87"/>
    </row>
    <row r="5959" spans="16:18" x14ac:dyDescent="0.25">
      <c r="P5959" s="87"/>
      <c r="Q5959" s="87"/>
      <c r="R5959" s="87"/>
    </row>
    <row r="5960" spans="16:18" x14ac:dyDescent="0.25">
      <c r="P5960" s="87"/>
      <c r="Q5960" s="87"/>
      <c r="R5960" s="87"/>
    </row>
    <row r="5961" spans="16:18" x14ac:dyDescent="0.25">
      <c r="P5961" s="87"/>
      <c r="Q5961" s="87"/>
      <c r="R5961" s="87"/>
    </row>
    <row r="5962" spans="16:18" x14ac:dyDescent="0.25">
      <c r="P5962" s="87"/>
      <c r="Q5962" s="87"/>
      <c r="R5962" s="87"/>
    </row>
    <row r="5963" spans="16:18" x14ac:dyDescent="0.25">
      <c r="P5963" s="87"/>
      <c r="Q5963" s="87"/>
      <c r="R5963" s="87"/>
    </row>
    <row r="5964" spans="16:18" x14ac:dyDescent="0.25">
      <c r="P5964" s="87"/>
      <c r="Q5964" s="87"/>
      <c r="R5964" s="87"/>
    </row>
    <row r="5965" spans="16:18" x14ac:dyDescent="0.25">
      <c r="P5965" s="87"/>
      <c r="Q5965" s="87"/>
      <c r="R5965" s="87"/>
    </row>
    <row r="5966" spans="16:18" x14ac:dyDescent="0.25">
      <c r="P5966" s="87"/>
      <c r="Q5966" s="87"/>
      <c r="R5966" s="87"/>
    </row>
    <row r="5967" spans="16:18" x14ac:dyDescent="0.25">
      <c r="P5967" s="87"/>
      <c r="Q5967" s="87"/>
      <c r="R5967" s="87"/>
    </row>
    <row r="5968" spans="16:18" x14ac:dyDescent="0.25">
      <c r="P5968" s="87"/>
      <c r="Q5968" s="87"/>
      <c r="R5968" s="87"/>
    </row>
    <row r="5969" spans="16:18" x14ac:dyDescent="0.25">
      <c r="P5969" s="87"/>
      <c r="Q5969" s="87"/>
      <c r="R5969" s="87"/>
    </row>
    <row r="5970" spans="16:18" x14ac:dyDescent="0.25">
      <c r="P5970" s="87"/>
      <c r="Q5970" s="87"/>
      <c r="R5970" s="87"/>
    </row>
    <row r="5971" spans="16:18" x14ac:dyDescent="0.25">
      <c r="P5971" s="87"/>
      <c r="Q5971" s="87"/>
      <c r="R5971" s="87"/>
    </row>
    <row r="5972" spans="16:18" x14ac:dyDescent="0.25">
      <c r="P5972" s="87"/>
      <c r="Q5972" s="87"/>
      <c r="R5972" s="87"/>
    </row>
    <row r="5973" spans="16:18" x14ac:dyDescent="0.25">
      <c r="P5973" s="87"/>
      <c r="Q5973" s="87"/>
      <c r="R5973" s="87"/>
    </row>
    <row r="5974" spans="16:18" x14ac:dyDescent="0.25">
      <c r="P5974" s="87"/>
      <c r="Q5974" s="87"/>
      <c r="R5974" s="87"/>
    </row>
    <row r="5975" spans="16:18" x14ac:dyDescent="0.25">
      <c r="P5975" s="87"/>
      <c r="Q5975" s="87"/>
      <c r="R5975" s="87"/>
    </row>
    <row r="5976" spans="16:18" x14ac:dyDescent="0.25">
      <c r="P5976" s="87"/>
      <c r="Q5976" s="87"/>
      <c r="R5976" s="87"/>
    </row>
    <row r="5977" spans="16:18" x14ac:dyDescent="0.25">
      <c r="P5977" s="87"/>
      <c r="Q5977" s="87"/>
      <c r="R5977" s="87"/>
    </row>
    <row r="5978" spans="16:18" x14ac:dyDescent="0.25">
      <c r="P5978" s="87"/>
      <c r="Q5978" s="87"/>
      <c r="R5978" s="87"/>
    </row>
    <row r="5979" spans="16:18" x14ac:dyDescent="0.25">
      <c r="P5979" s="87"/>
      <c r="Q5979" s="87"/>
      <c r="R5979" s="87"/>
    </row>
    <row r="5980" spans="16:18" x14ac:dyDescent="0.25">
      <c r="P5980" s="87"/>
      <c r="Q5980" s="87"/>
      <c r="R5980" s="87"/>
    </row>
    <row r="5981" spans="16:18" x14ac:dyDescent="0.25">
      <c r="P5981" s="87"/>
      <c r="Q5981" s="87"/>
      <c r="R5981" s="87"/>
    </row>
    <row r="5982" spans="16:18" x14ac:dyDescent="0.25">
      <c r="P5982" s="87"/>
      <c r="Q5982" s="87"/>
      <c r="R5982" s="87"/>
    </row>
    <row r="5983" spans="16:18" x14ac:dyDescent="0.25">
      <c r="P5983" s="87"/>
      <c r="Q5983" s="87"/>
      <c r="R5983" s="87"/>
    </row>
    <row r="5984" spans="16:18" x14ac:dyDescent="0.25">
      <c r="P5984" s="87"/>
      <c r="Q5984" s="87"/>
      <c r="R5984" s="87"/>
    </row>
    <row r="5985" spans="16:18" x14ac:dyDescent="0.25">
      <c r="P5985" s="87"/>
      <c r="Q5985" s="87"/>
      <c r="R5985" s="87"/>
    </row>
    <row r="5986" spans="16:18" x14ac:dyDescent="0.25">
      <c r="P5986" s="87"/>
      <c r="Q5986" s="87"/>
      <c r="R5986" s="87"/>
    </row>
    <row r="5987" spans="16:18" x14ac:dyDescent="0.25">
      <c r="P5987" s="87"/>
      <c r="Q5987" s="87"/>
      <c r="R5987" s="87"/>
    </row>
    <row r="5988" spans="16:18" x14ac:dyDescent="0.25">
      <c r="P5988" s="87"/>
      <c r="Q5988" s="87"/>
      <c r="R5988" s="87"/>
    </row>
    <row r="5989" spans="16:18" x14ac:dyDescent="0.25">
      <c r="P5989" s="87"/>
      <c r="Q5989" s="87"/>
      <c r="R5989" s="87"/>
    </row>
    <row r="5990" spans="16:18" x14ac:dyDescent="0.25">
      <c r="P5990" s="87"/>
      <c r="Q5990" s="87"/>
      <c r="R5990" s="87"/>
    </row>
    <row r="5991" spans="16:18" x14ac:dyDescent="0.25">
      <c r="P5991" s="87"/>
      <c r="Q5991" s="87"/>
      <c r="R5991" s="87"/>
    </row>
    <row r="5992" spans="16:18" x14ac:dyDescent="0.25">
      <c r="P5992" s="87"/>
      <c r="Q5992" s="87"/>
      <c r="R5992" s="87"/>
    </row>
    <row r="5993" spans="16:18" x14ac:dyDescent="0.25">
      <c r="P5993" s="87"/>
      <c r="Q5993" s="87"/>
      <c r="R5993" s="87"/>
    </row>
    <row r="5994" spans="16:18" x14ac:dyDescent="0.25">
      <c r="P5994" s="87"/>
      <c r="Q5994" s="87"/>
      <c r="R5994" s="87"/>
    </row>
    <row r="5995" spans="16:18" x14ac:dyDescent="0.25">
      <c r="P5995" s="87"/>
      <c r="Q5995" s="87"/>
      <c r="R5995" s="87"/>
    </row>
    <row r="5996" spans="16:18" x14ac:dyDescent="0.25">
      <c r="P5996" s="87"/>
      <c r="Q5996" s="87"/>
      <c r="R5996" s="87"/>
    </row>
    <row r="5997" spans="16:18" x14ac:dyDescent="0.25">
      <c r="P5997" s="87"/>
      <c r="Q5997" s="87"/>
      <c r="R5997" s="87"/>
    </row>
    <row r="5998" spans="16:18" x14ac:dyDescent="0.25">
      <c r="P5998" s="87"/>
      <c r="Q5998" s="87"/>
      <c r="R5998" s="87"/>
    </row>
    <row r="5999" spans="16:18" x14ac:dyDescent="0.25">
      <c r="P5999" s="87"/>
      <c r="Q5999" s="87"/>
      <c r="R5999" s="87"/>
    </row>
    <row r="6000" spans="16:18" x14ac:dyDescent="0.25">
      <c r="P6000" s="87"/>
      <c r="Q6000" s="87"/>
      <c r="R6000" s="87"/>
    </row>
    <row r="6001" spans="16:18" x14ac:dyDescent="0.25">
      <c r="P6001" s="87"/>
      <c r="Q6001" s="87"/>
      <c r="R6001" s="87"/>
    </row>
    <row r="6002" spans="16:18" x14ac:dyDescent="0.25">
      <c r="P6002" s="87"/>
      <c r="Q6002" s="87"/>
      <c r="R6002" s="87"/>
    </row>
    <row r="6003" spans="16:18" x14ac:dyDescent="0.25">
      <c r="P6003" s="87"/>
      <c r="Q6003" s="87"/>
      <c r="R6003" s="87"/>
    </row>
    <row r="6004" spans="16:18" x14ac:dyDescent="0.25">
      <c r="P6004" s="87"/>
      <c r="Q6004" s="87"/>
      <c r="R6004" s="87"/>
    </row>
    <row r="6005" spans="16:18" x14ac:dyDescent="0.25">
      <c r="P6005" s="87"/>
      <c r="Q6005" s="87"/>
      <c r="R6005" s="87"/>
    </row>
    <row r="6006" spans="16:18" x14ac:dyDescent="0.25">
      <c r="P6006" s="87"/>
      <c r="Q6006" s="87"/>
      <c r="R6006" s="87"/>
    </row>
    <row r="6007" spans="16:18" x14ac:dyDescent="0.25">
      <c r="P6007" s="87"/>
      <c r="Q6007" s="87"/>
      <c r="R6007" s="87"/>
    </row>
    <row r="6008" spans="16:18" x14ac:dyDescent="0.25">
      <c r="P6008" s="87"/>
      <c r="Q6008" s="87"/>
      <c r="R6008" s="87"/>
    </row>
    <row r="6009" spans="16:18" x14ac:dyDescent="0.25">
      <c r="P6009" s="87"/>
      <c r="Q6009" s="87"/>
      <c r="R6009" s="87"/>
    </row>
    <row r="6010" spans="16:18" x14ac:dyDescent="0.25">
      <c r="P6010" s="87"/>
      <c r="Q6010" s="87"/>
      <c r="R6010" s="87"/>
    </row>
    <row r="6011" spans="16:18" x14ac:dyDescent="0.25">
      <c r="P6011" s="87"/>
      <c r="Q6011" s="87"/>
      <c r="R6011" s="87"/>
    </row>
    <row r="6012" spans="16:18" x14ac:dyDescent="0.25">
      <c r="P6012" s="87"/>
      <c r="Q6012" s="87"/>
      <c r="R6012" s="87"/>
    </row>
    <row r="6013" spans="16:18" x14ac:dyDescent="0.25">
      <c r="P6013" s="87"/>
      <c r="Q6013" s="87"/>
      <c r="R6013" s="87"/>
    </row>
    <row r="6014" spans="16:18" x14ac:dyDescent="0.25">
      <c r="P6014" s="87"/>
      <c r="Q6014" s="87"/>
      <c r="R6014" s="87"/>
    </row>
    <row r="6015" spans="16:18" x14ac:dyDescent="0.25">
      <c r="P6015" s="87"/>
      <c r="Q6015" s="87"/>
      <c r="R6015" s="87"/>
    </row>
    <row r="6016" spans="16:18" x14ac:dyDescent="0.25">
      <c r="P6016" s="87"/>
      <c r="Q6016" s="87"/>
      <c r="R6016" s="87"/>
    </row>
    <row r="6017" spans="16:18" x14ac:dyDescent="0.25">
      <c r="P6017" s="87"/>
      <c r="Q6017" s="87"/>
      <c r="R6017" s="87"/>
    </row>
    <row r="6018" spans="16:18" x14ac:dyDescent="0.25">
      <c r="P6018" s="87"/>
      <c r="Q6018" s="87"/>
      <c r="R6018" s="87"/>
    </row>
    <row r="6019" spans="16:18" x14ac:dyDescent="0.25">
      <c r="P6019" s="87"/>
      <c r="Q6019" s="87"/>
      <c r="R6019" s="87"/>
    </row>
    <row r="6020" spans="16:18" x14ac:dyDescent="0.25">
      <c r="P6020" s="87"/>
      <c r="Q6020" s="87"/>
      <c r="R6020" s="87"/>
    </row>
    <row r="6021" spans="16:18" x14ac:dyDescent="0.25">
      <c r="P6021" s="87"/>
      <c r="Q6021" s="87"/>
      <c r="R6021" s="87"/>
    </row>
    <row r="6022" spans="16:18" x14ac:dyDescent="0.25">
      <c r="P6022" s="87"/>
      <c r="Q6022" s="87"/>
      <c r="R6022" s="87"/>
    </row>
    <row r="6023" spans="16:18" x14ac:dyDescent="0.25">
      <c r="P6023" s="87"/>
      <c r="Q6023" s="87"/>
      <c r="R6023" s="87"/>
    </row>
    <row r="6024" spans="16:18" x14ac:dyDescent="0.25">
      <c r="P6024" s="87"/>
      <c r="Q6024" s="87"/>
      <c r="R6024" s="87"/>
    </row>
    <row r="6025" spans="16:18" x14ac:dyDescent="0.25">
      <c r="P6025" s="87"/>
      <c r="Q6025" s="87"/>
      <c r="R6025" s="87"/>
    </row>
    <row r="6026" spans="16:18" x14ac:dyDescent="0.25">
      <c r="P6026" s="87"/>
      <c r="Q6026" s="87"/>
      <c r="R6026" s="87"/>
    </row>
    <row r="6027" spans="16:18" x14ac:dyDescent="0.25">
      <c r="P6027" s="87"/>
      <c r="Q6027" s="87"/>
      <c r="R6027" s="87"/>
    </row>
    <row r="6028" spans="16:18" x14ac:dyDescent="0.25">
      <c r="P6028" s="87"/>
      <c r="Q6028" s="87"/>
      <c r="R6028" s="87"/>
    </row>
    <row r="6029" spans="16:18" x14ac:dyDescent="0.25">
      <c r="P6029" s="87"/>
      <c r="Q6029" s="87"/>
      <c r="R6029" s="87"/>
    </row>
    <row r="6030" spans="16:18" x14ac:dyDescent="0.25">
      <c r="P6030" s="87"/>
      <c r="Q6030" s="87"/>
      <c r="R6030" s="87"/>
    </row>
    <row r="6031" spans="16:18" x14ac:dyDescent="0.25">
      <c r="P6031" s="87"/>
      <c r="Q6031" s="87"/>
      <c r="R6031" s="87"/>
    </row>
    <row r="6032" spans="16:18" x14ac:dyDescent="0.25">
      <c r="P6032" s="87"/>
      <c r="Q6032" s="87"/>
      <c r="R6032" s="87"/>
    </row>
    <row r="6033" spans="16:18" x14ac:dyDescent="0.25">
      <c r="P6033" s="87"/>
      <c r="Q6033" s="87"/>
      <c r="R6033" s="87"/>
    </row>
    <row r="6034" spans="16:18" x14ac:dyDescent="0.25">
      <c r="P6034" s="87"/>
      <c r="Q6034" s="87"/>
      <c r="R6034" s="87"/>
    </row>
    <row r="6035" spans="16:18" x14ac:dyDescent="0.25">
      <c r="P6035" s="87"/>
      <c r="Q6035" s="87"/>
      <c r="R6035" s="87"/>
    </row>
    <row r="6036" spans="16:18" x14ac:dyDescent="0.25">
      <c r="P6036" s="87"/>
      <c r="Q6036" s="87"/>
      <c r="R6036" s="87"/>
    </row>
    <row r="6037" spans="16:18" x14ac:dyDescent="0.25">
      <c r="P6037" s="87"/>
      <c r="Q6037" s="87"/>
      <c r="R6037" s="87"/>
    </row>
    <row r="6038" spans="16:18" x14ac:dyDescent="0.25">
      <c r="P6038" s="87"/>
      <c r="Q6038" s="87"/>
      <c r="R6038" s="87"/>
    </row>
    <row r="6039" spans="16:18" x14ac:dyDescent="0.25">
      <c r="P6039" s="87"/>
      <c r="Q6039" s="87"/>
      <c r="R6039" s="87"/>
    </row>
    <row r="6040" spans="16:18" x14ac:dyDescent="0.25">
      <c r="P6040" s="87"/>
      <c r="Q6040" s="87"/>
      <c r="R6040" s="87"/>
    </row>
    <row r="6041" spans="16:18" x14ac:dyDescent="0.25">
      <c r="P6041" s="87"/>
      <c r="Q6041" s="87"/>
      <c r="R6041" s="87"/>
    </row>
    <row r="6042" spans="16:18" x14ac:dyDescent="0.25">
      <c r="P6042" s="87"/>
      <c r="Q6042" s="87"/>
      <c r="R6042" s="87"/>
    </row>
    <row r="6043" spans="16:18" x14ac:dyDescent="0.25">
      <c r="P6043" s="87"/>
      <c r="Q6043" s="87"/>
      <c r="R6043" s="87"/>
    </row>
    <row r="6044" spans="16:18" x14ac:dyDescent="0.25">
      <c r="P6044" s="87"/>
      <c r="Q6044" s="87"/>
      <c r="R6044" s="87"/>
    </row>
    <row r="6045" spans="16:18" x14ac:dyDescent="0.25">
      <c r="P6045" s="87"/>
      <c r="Q6045" s="87"/>
      <c r="R6045" s="87"/>
    </row>
    <row r="6046" spans="16:18" x14ac:dyDescent="0.25">
      <c r="P6046" s="87"/>
      <c r="Q6046" s="87"/>
      <c r="R6046" s="87"/>
    </row>
    <row r="6047" spans="16:18" x14ac:dyDescent="0.25">
      <c r="P6047" s="87"/>
      <c r="Q6047" s="87"/>
      <c r="R6047" s="87"/>
    </row>
    <row r="6048" spans="16:18" x14ac:dyDescent="0.25">
      <c r="P6048" s="87"/>
      <c r="Q6048" s="87"/>
      <c r="R6048" s="87"/>
    </row>
    <row r="6049" spans="16:18" x14ac:dyDescent="0.25">
      <c r="P6049" s="87"/>
      <c r="Q6049" s="87"/>
      <c r="R6049" s="87"/>
    </row>
    <row r="6050" spans="16:18" x14ac:dyDescent="0.25">
      <c r="P6050" s="87"/>
      <c r="Q6050" s="87"/>
      <c r="R6050" s="87"/>
    </row>
    <row r="6051" spans="16:18" x14ac:dyDescent="0.25">
      <c r="P6051" s="87"/>
      <c r="Q6051" s="87"/>
      <c r="R6051" s="87"/>
    </row>
    <row r="6052" spans="16:18" x14ac:dyDescent="0.25">
      <c r="P6052" s="87"/>
      <c r="Q6052" s="87"/>
      <c r="R6052" s="87"/>
    </row>
    <row r="6053" spans="16:18" x14ac:dyDescent="0.25">
      <c r="P6053" s="87"/>
      <c r="Q6053" s="87"/>
      <c r="R6053" s="87"/>
    </row>
    <row r="6054" spans="16:18" x14ac:dyDescent="0.25">
      <c r="P6054" s="87"/>
      <c r="Q6054" s="87"/>
      <c r="R6054" s="87"/>
    </row>
    <row r="6055" spans="16:18" x14ac:dyDescent="0.25">
      <c r="P6055" s="87"/>
      <c r="Q6055" s="87"/>
      <c r="R6055" s="87"/>
    </row>
    <row r="6056" spans="16:18" x14ac:dyDescent="0.25">
      <c r="P6056" s="87"/>
      <c r="Q6056" s="87"/>
      <c r="R6056" s="87"/>
    </row>
    <row r="6057" spans="16:18" x14ac:dyDescent="0.25">
      <c r="P6057" s="87"/>
      <c r="Q6057" s="87"/>
      <c r="R6057" s="87"/>
    </row>
    <row r="6058" spans="16:18" x14ac:dyDescent="0.25">
      <c r="P6058" s="87"/>
      <c r="Q6058" s="87"/>
      <c r="R6058" s="87"/>
    </row>
    <row r="6059" spans="16:18" x14ac:dyDescent="0.25">
      <c r="P6059" s="87"/>
      <c r="Q6059" s="87"/>
      <c r="R6059" s="87"/>
    </row>
    <row r="6060" spans="16:18" x14ac:dyDescent="0.25">
      <c r="P6060" s="87"/>
      <c r="Q6060" s="87"/>
      <c r="R6060" s="87"/>
    </row>
    <row r="6061" spans="16:18" x14ac:dyDescent="0.25">
      <c r="P6061" s="87"/>
      <c r="Q6061" s="87"/>
      <c r="R6061" s="87"/>
    </row>
    <row r="6062" spans="16:18" x14ac:dyDescent="0.25">
      <c r="P6062" s="87"/>
      <c r="Q6062" s="87"/>
      <c r="R6062" s="87"/>
    </row>
    <row r="6063" spans="16:18" x14ac:dyDescent="0.25">
      <c r="P6063" s="87"/>
      <c r="Q6063" s="87"/>
      <c r="R6063" s="87"/>
    </row>
    <row r="6064" spans="16:18" x14ac:dyDescent="0.25">
      <c r="P6064" s="87"/>
      <c r="Q6064" s="87"/>
      <c r="R6064" s="87"/>
    </row>
    <row r="6065" spans="16:18" x14ac:dyDescent="0.25">
      <c r="P6065" s="87"/>
      <c r="Q6065" s="87"/>
      <c r="R6065" s="87"/>
    </row>
    <row r="6066" spans="16:18" x14ac:dyDescent="0.25">
      <c r="P6066" s="87"/>
      <c r="Q6066" s="87"/>
      <c r="R6066" s="87"/>
    </row>
    <row r="6067" spans="16:18" x14ac:dyDescent="0.25">
      <c r="P6067" s="87"/>
      <c r="Q6067" s="87"/>
      <c r="R6067" s="87"/>
    </row>
    <row r="6068" spans="16:18" x14ac:dyDescent="0.25">
      <c r="P6068" s="87"/>
      <c r="Q6068" s="87"/>
      <c r="R6068" s="87"/>
    </row>
    <row r="6069" spans="16:18" x14ac:dyDescent="0.25">
      <c r="P6069" s="87"/>
      <c r="Q6069" s="87"/>
      <c r="R6069" s="87"/>
    </row>
    <row r="6070" spans="16:18" x14ac:dyDescent="0.25">
      <c r="P6070" s="87"/>
      <c r="Q6070" s="87"/>
      <c r="R6070" s="87"/>
    </row>
    <row r="6071" spans="16:18" x14ac:dyDescent="0.25">
      <c r="P6071" s="87"/>
      <c r="Q6071" s="87"/>
      <c r="R6071" s="87"/>
    </row>
    <row r="6072" spans="16:18" x14ac:dyDescent="0.25">
      <c r="P6072" s="87"/>
      <c r="Q6072" s="87"/>
      <c r="R6072" s="87"/>
    </row>
    <row r="6073" spans="16:18" x14ac:dyDescent="0.25">
      <c r="P6073" s="87"/>
      <c r="Q6073" s="87"/>
      <c r="R6073" s="87"/>
    </row>
    <row r="6074" spans="16:18" x14ac:dyDescent="0.25">
      <c r="P6074" s="87"/>
      <c r="Q6074" s="87"/>
      <c r="R6074" s="87"/>
    </row>
    <row r="6075" spans="16:18" x14ac:dyDescent="0.25">
      <c r="P6075" s="87"/>
      <c r="Q6075" s="87"/>
      <c r="R6075" s="87"/>
    </row>
    <row r="6076" spans="16:18" x14ac:dyDescent="0.25">
      <c r="P6076" s="87"/>
      <c r="Q6076" s="87"/>
      <c r="R6076" s="87"/>
    </row>
    <row r="6077" spans="16:18" x14ac:dyDescent="0.25">
      <c r="P6077" s="87"/>
      <c r="Q6077" s="87"/>
      <c r="R6077" s="87"/>
    </row>
    <row r="6078" spans="16:18" x14ac:dyDescent="0.25">
      <c r="P6078" s="87"/>
      <c r="Q6078" s="87"/>
      <c r="R6078" s="87"/>
    </row>
    <row r="6079" spans="16:18" x14ac:dyDescent="0.25">
      <c r="P6079" s="87"/>
      <c r="Q6079" s="87"/>
      <c r="R6079" s="87"/>
    </row>
    <row r="6080" spans="16:18" x14ac:dyDescent="0.25">
      <c r="P6080" s="87"/>
      <c r="Q6080" s="87"/>
      <c r="R6080" s="87"/>
    </row>
    <row r="6081" spans="16:18" x14ac:dyDescent="0.25">
      <c r="P6081" s="87"/>
      <c r="Q6081" s="87"/>
      <c r="R6081" s="87"/>
    </row>
    <row r="6082" spans="16:18" x14ac:dyDescent="0.25">
      <c r="P6082" s="87"/>
      <c r="Q6082" s="87"/>
      <c r="R6082" s="87"/>
    </row>
    <row r="6083" spans="16:18" x14ac:dyDescent="0.25">
      <c r="P6083" s="87"/>
      <c r="Q6083" s="87"/>
      <c r="R6083" s="87"/>
    </row>
    <row r="6084" spans="16:18" x14ac:dyDescent="0.25">
      <c r="P6084" s="87"/>
      <c r="Q6084" s="87"/>
      <c r="R6084" s="87"/>
    </row>
    <row r="6085" spans="16:18" x14ac:dyDescent="0.25">
      <c r="P6085" s="87"/>
      <c r="Q6085" s="87"/>
      <c r="R6085" s="87"/>
    </row>
    <row r="6086" spans="16:18" x14ac:dyDescent="0.25">
      <c r="P6086" s="87"/>
      <c r="Q6086" s="87"/>
      <c r="R6086" s="87"/>
    </row>
    <row r="6087" spans="16:18" x14ac:dyDescent="0.25">
      <c r="P6087" s="87"/>
      <c r="Q6087" s="87"/>
      <c r="R6087" s="87"/>
    </row>
    <row r="6088" spans="16:18" x14ac:dyDescent="0.25">
      <c r="P6088" s="87"/>
      <c r="Q6088" s="87"/>
      <c r="R6088" s="87"/>
    </row>
    <row r="6089" spans="16:18" x14ac:dyDescent="0.25">
      <c r="P6089" s="87"/>
      <c r="Q6089" s="87"/>
      <c r="R6089" s="87"/>
    </row>
    <row r="6090" spans="16:18" x14ac:dyDescent="0.25">
      <c r="P6090" s="87"/>
      <c r="Q6090" s="87"/>
      <c r="R6090" s="87"/>
    </row>
    <row r="6091" spans="16:18" x14ac:dyDescent="0.25">
      <c r="P6091" s="87"/>
      <c r="Q6091" s="87"/>
      <c r="R6091" s="87"/>
    </row>
    <row r="6092" spans="16:18" x14ac:dyDescent="0.25">
      <c r="P6092" s="87"/>
      <c r="Q6092" s="87"/>
      <c r="R6092" s="87"/>
    </row>
    <row r="6093" spans="16:18" x14ac:dyDescent="0.25">
      <c r="P6093" s="87"/>
      <c r="Q6093" s="87"/>
      <c r="R6093" s="87"/>
    </row>
    <row r="6094" spans="16:18" x14ac:dyDescent="0.25">
      <c r="P6094" s="87"/>
      <c r="Q6094" s="87"/>
      <c r="R6094" s="87"/>
    </row>
    <row r="6095" spans="16:18" x14ac:dyDescent="0.25">
      <c r="P6095" s="87"/>
      <c r="Q6095" s="87"/>
      <c r="R6095" s="87"/>
    </row>
    <row r="6096" spans="16:18" x14ac:dyDescent="0.25">
      <c r="P6096" s="87"/>
      <c r="Q6096" s="87"/>
      <c r="R6096" s="87"/>
    </row>
    <row r="6097" spans="16:18" x14ac:dyDescent="0.25">
      <c r="P6097" s="87"/>
      <c r="Q6097" s="87"/>
      <c r="R6097" s="87"/>
    </row>
    <row r="6098" spans="16:18" x14ac:dyDescent="0.25">
      <c r="P6098" s="87"/>
      <c r="Q6098" s="87"/>
      <c r="R6098" s="87"/>
    </row>
    <row r="6099" spans="16:18" x14ac:dyDescent="0.25">
      <c r="P6099" s="87"/>
      <c r="Q6099" s="87"/>
      <c r="R6099" s="87"/>
    </row>
    <row r="6100" spans="16:18" x14ac:dyDescent="0.25">
      <c r="P6100" s="87"/>
      <c r="Q6100" s="87"/>
      <c r="R6100" s="87"/>
    </row>
    <row r="6101" spans="16:18" x14ac:dyDescent="0.25">
      <c r="P6101" s="87"/>
      <c r="Q6101" s="87"/>
      <c r="R6101" s="87"/>
    </row>
    <row r="6102" spans="16:18" x14ac:dyDescent="0.25">
      <c r="P6102" s="87"/>
      <c r="Q6102" s="87"/>
      <c r="R6102" s="87"/>
    </row>
    <row r="6103" spans="16:18" x14ac:dyDescent="0.25">
      <c r="P6103" s="87"/>
      <c r="Q6103" s="87"/>
      <c r="R6103" s="87"/>
    </row>
    <row r="6104" spans="16:18" x14ac:dyDescent="0.25">
      <c r="P6104" s="87"/>
      <c r="Q6104" s="87"/>
      <c r="R6104" s="87"/>
    </row>
    <row r="6105" spans="16:18" x14ac:dyDescent="0.25">
      <c r="P6105" s="87"/>
      <c r="Q6105" s="87"/>
      <c r="R6105" s="87"/>
    </row>
    <row r="6106" spans="16:18" x14ac:dyDescent="0.25">
      <c r="P6106" s="87"/>
      <c r="Q6106" s="87"/>
      <c r="R6106" s="87"/>
    </row>
    <row r="6107" spans="16:18" x14ac:dyDescent="0.25">
      <c r="P6107" s="87"/>
      <c r="Q6107" s="87"/>
      <c r="R6107" s="87"/>
    </row>
    <row r="6108" spans="16:18" x14ac:dyDescent="0.25">
      <c r="P6108" s="87"/>
      <c r="Q6108" s="87"/>
      <c r="R6108" s="87"/>
    </row>
    <row r="6109" spans="16:18" x14ac:dyDescent="0.25">
      <c r="P6109" s="87"/>
      <c r="Q6109" s="87"/>
      <c r="R6109" s="87"/>
    </row>
    <row r="6110" spans="16:18" x14ac:dyDescent="0.25">
      <c r="P6110" s="87"/>
      <c r="Q6110" s="87"/>
      <c r="R6110" s="87"/>
    </row>
    <row r="6111" spans="16:18" x14ac:dyDescent="0.25">
      <c r="P6111" s="87"/>
      <c r="Q6111" s="87"/>
      <c r="R6111" s="87"/>
    </row>
    <row r="6112" spans="16:18" x14ac:dyDescent="0.25">
      <c r="P6112" s="87"/>
      <c r="Q6112" s="87"/>
      <c r="R6112" s="87"/>
    </row>
    <row r="6113" spans="16:18" x14ac:dyDescent="0.25">
      <c r="P6113" s="87"/>
      <c r="Q6113" s="87"/>
      <c r="R6113" s="87"/>
    </row>
    <row r="6114" spans="16:18" x14ac:dyDescent="0.25">
      <c r="P6114" s="87"/>
      <c r="Q6114" s="87"/>
      <c r="R6114" s="87"/>
    </row>
    <row r="6115" spans="16:18" x14ac:dyDescent="0.25">
      <c r="P6115" s="87"/>
      <c r="Q6115" s="87"/>
      <c r="R6115" s="87"/>
    </row>
    <row r="6116" spans="16:18" x14ac:dyDescent="0.25">
      <c r="P6116" s="87"/>
      <c r="Q6116" s="87"/>
      <c r="R6116" s="87"/>
    </row>
    <row r="6117" spans="16:18" x14ac:dyDescent="0.25">
      <c r="P6117" s="87"/>
      <c r="Q6117" s="87"/>
      <c r="R6117" s="87"/>
    </row>
    <row r="6118" spans="16:18" x14ac:dyDescent="0.25">
      <c r="P6118" s="87"/>
      <c r="Q6118" s="87"/>
      <c r="R6118" s="87"/>
    </row>
    <row r="6119" spans="16:18" x14ac:dyDescent="0.25">
      <c r="P6119" s="87"/>
      <c r="Q6119" s="87"/>
      <c r="R6119" s="87"/>
    </row>
    <row r="6120" spans="16:18" x14ac:dyDescent="0.25">
      <c r="P6120" s="87"/>
      <c r="Q6120" s="87"/>
      <c r="R6120" s="87"/>
    </row>
    <row r="6121" spans="16:18" x14ac:dyDescent="0.25">
      <c r="P6121" s="87"/>
      <c r="Q6121" s="87"/>
      <c r="R6121" s="87"/>
    </row>
    <row r="6122" spans="16:18" x14ac:dyDescent="0.25">
      <c r="P6122" s="87"/>
      <c r="Q6122" s="87"/>
      <c r="R6122" s="87"/>
    </row>
    <row r="6123" spans="16:18" x14ac:dyDescent="0.25">
      <c r="P6123" s="87"/>
      <c r="Q6123" s="87"/>
      <c r="R6123" s="87"/>
    </row>
    <row r="6124" spans="16:18" x14ac:dyDescent="0.25">
      <c r="P6124" s="87"/>
      <c r="Q6124" s="87"/>
      <c r="R6124" s="87"/>
    </row>
    <row r="6125" spans="16:18" x14ac:dyDescent="0.25">
      <c r="P6125" s="87"/>
      <c r="Q6125" s="87"/>
      <c r="R6125" s="87"/>
    </row>
    <row r="6126" spans="16:18" x14ac:dyDescent="0.25">
      <c r="P6126" s="87"/>
      <c r="Q6126" s="87"/>
      <c r="R6126" s="87"/>
    </row>
    <row r="6127" spans="16:18" x14ac:dyDescent="0.25">
      <c r="P6127" s="87"/>
      <c r="Q6127" s="87"/>
      <c r="R6127" s="87"/>
    </row>
    <row r="6128" spans="16:18" x14ac:dyDescent="0.25">
      <c r="P6128" s="87"/>
      <c r="Q6128" s="87"/>
      <c r="R6128" s="87"/>
    </row>
    <row r="6129" spans="16:18" x14ac:dyDescent="0.25">
      <c r="P6129" s="87"/>
      <c r="Q6129" s="87"/>
      <c r="R6129" s="87"/>
    </row>
    <row r="6130" spans="16:18" x14ac:dyDescent="0.25">
      <c r="P6130" s="87"/>
      <c r="Q6130" s="87"/>
      <c r="R6130" s="87"/>
    </row>
    <row r="6131" spans="16:18" x14ac:dyDescent="0.25">
      <c r="P6131" s="87"/>
      <c r="Q6131" s="87"/>
      <c r="R6131" s="87"/>
    </row>
    <row r="6132" spans="16:18" x14ac:dyDescent="0.25">
      <c r="P6132" s="87"/>
      <c r="Q6132" s="87"/>
      <c r="R6132" s="87"/>
    </row>
    <row r="6133" spans="16:18" x14ac:dyDescent="0.25">
      <c r="P6133" s="87"/>
      <c r="Q6133" s="87"/>
      <c r="R6133" s="87"/>
    </row>
    <row r="6134" spans="16:18" x14ac:dyDescent="0.25">
      <c r="P6134" s="87"/>
      <c r="Q6134" s="87"/>
      <c r="R6134" s="87"/>
    </row>
    <row r="6135" spans="16:18" x14ac:dyDescent="0.25">
      <c r="P6135" s="87"/>
      <c r="Q6135" s="87"/>
      <c r="R6135" s="87"/>
    </row>
    <row r="6136" spans="16:18" x14ac:dyDescent="0.25">
      <c r="P6136" s="87"/>
      <c r="Q6136" s="87"/>
      <c r="R6136" s="87"/>
    </row>
    <row r="6137" spans="16:18" x14ac:dyDescent="0.25">
      <c r="P6137" s="87"/>
      <c r="Q6137" s="87"/>
      <c r="R6137" s="87"/>
    </row>
    <row r="6138" spans="16:18" x14ac:dyDescent="0.25">
      <c r="P6138" s="87"/>
      <c r="Q6138" s="87"/>
      <c r="R6138" s="87"/>
    </row>
    <row r="6139" spans="16:18" x14ac:dyDescent="0.25">
      <c r="P6139" s="87"/>
      <c r="Q6139" s="87"/>
      <c r="R6139" s="87"/>
    </row>
    <row r="6140" spans="16:18" x14ac:dyDescent="0.25">
      <c r="P6140" s="87"/>
      <c r="Q6140" s="87"/>
      <c r="R6140" s="87"/>
    </row>
    <row r="6141" spans="16:18" x14ac:dyDescent="0.25">
      <c r="P6141" s="87"/>
      <c r="Q6141" s="87"/>
      <c r="R6141" s="87"/>
    </row>
    <row r="6142" spans="16:18" x14ac:dyDescent="0.25">
      <c r="P6142" s="87"/>
      <c r="Q6142" s="87"/>
      <c r="R6142" s="87"/>
    </row>
    <row r="6143" spans="16:18" x14ac:dyDescent="0.25">
      <c r="P6143" s="87"/>
      <c r="Q6143" s="87"/>
      <c r="R6143" s="87"/>
    </row>
    <row r="6144" spans="16:18" x14ac:dyDescent="0.25">
      <c r="P6144" s="87"/>
      <c r="Q6144" s="87"/>
      <c r="R6144" s="87"/>
    </row>
    <row r="6145" spans="16:18" x14ac:dyDescent="0.25">
      <c r="P6145" s="87"/>
      <c r="Q6145" s="87"/>
      <c r="R6145" s="87"/>
    </row>
    <row r="6146" spans="16:18" x14ac:dyDescent="0.25">
      <c r="P6146" s="87"/>
      <c r="Q6146" s="87"/>
      <c r="R6146" s="87"/>
    </row>
    <row r="6147" spans="16:18" x14ac:dyDescent="0.25">
      <c r="P6147" s="87"/>
      <c r="Q6147" s="87"/>
      <c r="R6147" s="87"/>
    </row>
    <row r="6148" spans="16:18" x14ac:dyDescent="0.25">
      <c r="P6148" s="87"/>
      <c r="Q6148" s="87"/>
      <c r="R6148" s="87"/>
    </row>
    <row r="6149" spans="16:18" x14ac:dyDescent="0.25">
      <c r="P6149" s="87"/>
      <c r="Q6149" s="87"/>
      <c r="R6149" s="87"/>
    </row>
    <row r="6150" spans="16:18" x14ac:dyDescent="0.25">
      <c r="P6150" s="87"/>
      <c r="Q6150" s="87"/>
      <c r="R6150" s="87"/>
    </row>
    <row r="6151" spans="16:18" x14ac:dyDescent="0.25">
      <c r="P6151" s="87"/>
      <c r="Q6151" s="87"/>
      <c r="R6151" s="87"/>
    </row>
    <row r="6152" spans="16:18" x14ac:dyDescent="0.25">
      <c r="P6152" s="87"/>
      <c r="Q6152" s="87"/>
      <c r="R6152" s="87"/>
    </row>
    <row r="6153" spans="16:18" x14ac:dyDescent="0.25">
      <c r="P6153" s="87"/>
      <c r="Q6153" s="87"/>
      <c r="R6153" s="87"/>
    </row>
    <row r="6154" spans="16:18" x14ac:dyDescent="0.25">
      <c r="P6154" s="87"/>
      <c r="Q6154" s="87"/>
      <c r="R6154" s="87"/>
    </row>
    <row r="6155" spans="16:18" x14ac:dyDescent="0.25">
      <c r="P6155" s="87"/>
      <c r="Q6155" s="87"/>
      <c r="R6155" s="87"/>
    </row>
    <row r="6156" spans="16:18" x14ac:dyDescent="0.25">
      <c r="P6156" s="87"/>
      <c r="Q6156" s="87"/>
      <c r="R6156" s="87"/>
    </row>
    <row r="6157" spans="16:18" x14ac:dyDescent="0.25">
      <c r="P6157" s="87"/>
      <c r="Q6157" s="87"/>
      <c r="R6157" s="87"/>
    </row>
    <row r="6158" spans="16:18" x14ac:dyDescent="0.25">
      <c r="P6158" s="87"/>
      <c r="Q6158" s="87"/>
      <c r="R6158" s="87"/>
    </row>
    <row r="6159" spans="16:18" x14ac:dyDescent="0.25">
      <c r="P6159" s="87"/>
      <c r="Q6159" s="87"/>
      <c r="R6159" s="87"/>
    </row>
    <row r="6160" spans="16:18" x14ac:dyDescent="0.25">
      <c r="P6160" s="87"/>
      <c r="Q6160" s="87"/>
      <c r="R6160" s="87"/>
    </row>
    <row r="6161" spans="16:18" x14ac:dyDescent="0.25">
      <c r="P6161" s="87"/>
      <c r="Q6161" s="87"/>
      <c r="R6161" s="87"/>
    </row>
    <row r="6162" spans="16:18" x14ac:dyDescent="0.25">
      <c r="P6162" s="87"/>
      <c r="Q6162" s="87"/>
      <c r="R6162" s="87"/>
    </row>
    <row r="6163" spans="16:18" x14ac:dyDescent="0.25">
      <c r="P6163" s="87"/>
      <c r="Q6163" s="87"/>
      <c r="R6163" s="87"/>
    </row>
    <row r="6164" spans="16:18" x14ac:dyDescent="0.25">
      <c r="P6164" s="87"/>
      <c r="Q6164" s="87"/>
      <c r="R6164" s="87"/>
    </row>
    <row r="6165" spans="16:18" x14ac:dyDescent="0.25">
      <c r="P6165" s="87"/>
      <c r="Q6165" s="87"/>
      <c r="R6165" s="87"/>
    </row>
    <row r="6166" spans="16:18" x14ac:dyDescent="0.25">
      <c r="P6166" s="87"/>
      <c r="Q6166" s="87"/>
      <c r="R6166" s="87"/>
    </row>
    <row r="6167" spans="16:18" x14ac:dyDescent="0.25">
      <c r="P6167" s="87"/>
      <c r="Q6167" s="87"/>
      <c r="R6167" s="87"/>
    </row>
    <row r="6168" spans="16:18" x14ac:dyDescent="0.25">
      <c r="P6168" s="87"/>
      <c r="Q6168" s="87"/>
      <c r="R6168" s="87"/>
    </row>
    <row r="6169" spans="16:18" x14ac:dyDescent="0.25">
      <c r="P6169" s="87"/>
      <c r="Q6169" s="87"/>
      <c r="R6169" s="87"/>
    </row>
    <row r="6170" spans="16:18" x14ac:dyDescent="0.25">
      <c r="P6170" s="87"/>
      <c r="Q6170" s="87"/>
      <c r="R6170" s="87"/>
    </row>
    <row r="6171" spans="16:18" x14ac:dyDescent="0.25">
      <c r="P6171" s="87"/>
      <c r="Q6171" s="87"/>
      <c r="R6171" s="87"/>
    </row>
    <row r="6172" spans="16:18" x14ac:dyDescent="0.25">
      <c r="P6172" s="87"/>
      <c r="Q6172" s="87"/>
      <c r="R6172" s="87"/>
    </row>
    <row r="6173" spans="16:18" x14ac:dyDescent="0.25">
      <c r="P6173" s="87"/>
      <c r="Q6173" s="87"/>
      <c r="R6173" s="87"/>
    </row>
    <row r="6174" spans="16:18" x14ac:dyDescent="0.25">
      <c r="P6174" s="87"/>
      <c r="Q6174" s="87"/>
      <c r="R6174" s="87"/>
    </row>
    <row r="6175" spans="16:18" x14ac:dyDescent="0.25">
      <c r="P6175" s="87"/>
      <c r="Q6175" s="87"/>
      <c r="R6175" s="87"/>
    </row>
    <row r="6176" spans="16:18" x14ac:dyDescent="0.25">
      <c r="P6176" s="87"/>
      <c r="Q6176" s="87"/>
      <c r="R6176" s="87"/>
    </row>
    <row r="6177" spans="16:18" x14ac:dyDescent="0.25">
      <c r="P6177" s="87"/>
      <c r="Q6177" s="87"/>
      <c r="R6177" s="87"/>
    </row>
    <row r="6178" spans="16:18" x14ac:dyDescent="0.25">
      <c r="P6178" s="87"/>
      <c r="Q6178" s="87"/>
      <c r="R6178" s="87"/>
    </row>
    <row r="6179" spans="16:18" x14ac:dyDescent="0.25">
      <c r="P6179" s="87"/>
      <c r="Q6179" s="87"/>
      <c r="R6179" s="87"/>
    </row>
    <row r="6180" spans="16:18" x14ac:dyDescent="0.25">
      <c r="P6180" s="87"/>
      <c r="Q6180" s="87"/>
      <c r="R6180" s="87"/>
    </row>
    <row r="6181" spans="16:18" x14ac:dyDescent="0.25">
      <c r="P6181" s="87"/>
      <c r="Q6181" s="87"/>
      <c r="R6181" s="87"/>
    </row>
    <row r="6182" spans="16:18" x14ac:dyDescent="0.25">
      <c r="P6182" s="87"/>
      <c r="Q6182" s="87"/>
      <c r="R6182" s="87"/>
    </row>
    <row r="6183" spans="16:18" x14ac:dyDescent="0.25">
      <c r="P6183" s="87"/>
      <c r="Q6183" s="87"/>
      <c r="R6183" s="87"/>
    </row>
    <row r="6184" spans="16:18" x14ac:dyDescent="0.25">
      <c r="P6184" s="87"/>
      <c r="Q6184" s="87"/>
      <c r="R6184" s="87"/>
    </row>
    <row r="6185" spans="16:18" x14ac:dyDescent="0.25">
      <c r="P6185" s="87"/>
      <c r="Q6185" s="87"/>
      <c r="R6185" s="87"/>
    </row>
    <row r="6186" spans="16:18" x14ac:dyDescent="0.25">
      <c r="P6186" s="87"/>
      <c r="Q6186" s="87"/>
      <c r="R6186" s="87"/>
    </row>
    <row r="6187" spans="16:18" x14ac:dyDescent="0.25">
      <c r="P6187" s="87"/>
      <c r="Q6187" s="87"/>
      <c r="R6187" s="87"/>
    </row>
    <row r="6188" spans="16:18" x14ac:dyDescent="0.25">
      <c r="P6188" s="87"/>
      <c r="Q6188" s="87"/>
      <c r="R6188" s="87"/>
    </row>
    <row r="6189" spans="16:18" x14ac:dyDescent="0.25">
      <c r="P6189" s="87"/>
      <c r="Q6189" s="87"/>
      <c r="R6189" s="87"/>
    </row>
    <row r="6190" spans="16:18" x14ac:dyDescent="0.25">
      <c r="P6190" s="87"/>
      <c r="Q6190" s="87"/>
      <c r="R6190" s="87"/>
    </row>
    <row r="6191" spans="16:18" x14ac:dyDescent="0.25">
      <c r="P6191" s="87"/>
      <c r="Q6191" s="87"/>
      <c r="R6191" s="87"/>
    </row>
    <row r="6192" spans="16:18" x14ac:dyDescent="0.25">
      <c r="P6192" s="87"/>
      <c r="Q6192" s="87"/>
      <c r="R6192" s="87"/>
    </row>
    <row r="6193" spans="16:18" x14ac:dyDescent="0.25">
      <c r="P6193" s="87"/>
      <c r="Q6193" s="87"/>
      <c r="R6193" s="87"/>
    </row>
    <row r="6194" spans="16:18" x14ac:dyDescent="0.25">
      <c r="P6194" s="87"/>
      <c r="Q6194" s="87"/>
      <c r="R6194" s="87"/>
    </row>
    <row r="6195" spans="16:18" x14ac:dyDescent="0.25">
      <c r="P6195" s="87"/>
      <c r="Q6195" s="87"/>
      <c r="R6195" s="87"/>
    </row>
    <row r="6196" spans="16:18" x14ac:dyDescent="0.25">
      <c r="P6196" s="87"/>
      <c r="Q6196" s="87"/>
      <c r="R6196" s="87"/>
    </row>
    <row r="6197" spans="16:18" x14ac:dyDescent="0.25">
      <c r="P6197" s="87"/>
      <c r="Q6197" s="87"/>
      <c r="R6197" s="87"/>
    </row>
    <row r="6198" spans="16:18" x14ac:dyDescent="0.25">
      <c r="P6198" s="87"/>
      <c r="Q6198" s="87"/>
      <c r="R6198" s="87"/>
    </row>
    <row r="6199" spans="16:18" x14ac:dyDescent="0.25">
      <c r="P6199" s="87"/>
      <c r="Q6199" s="87"/>
      <c r="R6199" s="87"/>
    </row>
    <row r="6200" spans="16:18" x14ac:dyDescent="0.25">
      <c r="P6200" s="87"/>
      <c r="Q6200" s="87"/>
      <c r="R6200" s="87"/>
    </row>
    <row r="6201" spans="16:18" x14ac:dyDescent="0.25">
      <c r="P6201" s="87"/>
      <c r="Q6201" s="87"/>
      <c r="R6201" s="87"/>
    </row>
    <row r="6202" spans="16:18" x14ac:dyDescent="0.25">
      <c r="P6202" s="87"/>
      <c r="Q6202" s="87"/>
      <c r="R6202" s="87"/>
    </row>
    <row r="6203" spans="16:18" x14ac:dyDescent="0.25">
      <c r="P6203" s="87"/>
      <c r="Q6203" s="87"/>
      <c r="R6203" s="87"/>
    </row>
    <row r="6204" spans="16:18" x14ac:dyDescent="0.25">
      <c r="P6204" s="87"/>
      <c r="Q6204" s="87"/>
      <c r="R6204" s="87"/>
    </row>
    <row r="6205" spans="16:18" x14ac:dyDescent="0.25">
      <c r="P6205" s="87"/>
      <c r="Q6205" s="87"/>
      <c r="R6205" s="87"/>
    </row>
    <row r="6206" spans="16:18" x14ac:dyDescent="0.25">
      <c r="P6206" s="87"/>
      <c r="Q6206" s="87"/>
      <c r="R6206" s="87"/>
    </row>
    <row r="6207" spans="16:18" x14ac:dyDescent="0.25">
      <c r="P6207" s="87"/>
      <c r="Q6207" s="87"/>
      <c r="R6207" s="87"/>
    </row>
    <row r="6208" spans="16:18" x14ac:dyDescent="0.25">
      <c r="P6208" s="87"/>
      <c r="Q6208" s="87"/>
      <c r="R6208" s="87"/>
    </row>
    <row r="6209" spans="16:18" x14ac:dyDescent="0.25">
      <c r="P6209" s="87"/>
      <c r="Q6209" s="87"/>
      <c r="R6209" s="87"/>
    </row>
    <row r="6210" spans="16:18" x14ac:dyDescent="0.25">
      <c r="P6210" s="87"/>
      <c r="Q6210" s="87"/>
      <c r="R6210" s="87"/>
    </row>
    <row r="6211" spans="16:18" x14ac:dyDescent="0.25">
      <c r="P6211" s="87"/>
      <c r="Q6211" s="87"/>
      <c r="R6211" s="87"/>
    </row>
    <row r="6212" spans="16:18" x14ac:dyDescent="0.25">
      <c r="P6212" s="87"/>
      <c r="Q6212" s="87"/>
      <c r="R6212" s="87"/>
    </row>
    <row r="6213" spans="16:18" x14ac:dyDescent="0.25">
      <c r="P6213" s="87"/>
      <c r="Q6213" s="87"/>
      <c r="R6213" s="87"/>
    </row>
    <row r="6214" spans="16:18" x14ac:dyDescent="0.25">
      <c r="P6214" s="87"/>
      <c r="Q6214" s="87"/>
      <c r="R6214" s="87"/>
    </row>
    <row r="6215" spans="16:18" x14ac:dyDescent="0.25">
      <c r="P6215" s="87"/>
      <c r="Q6215" s="87"/>
      <c r="R6215" s="87"/>
    </row>
    <row r="6216" spans="16:18" x14ac:dyDescent="0.25">
      <c r="P6216" s="87"/>
      <c r="Q6216" s="87"/>
      <c r="R6216" s="87"/>
    </row>
    <row r="6217" spans="16:18" x14ac:dyDescent="0.25">
      <c r="P6217" s="87"/>
      <c r="Q6217" s="87"/>
      <c r="R6217" s="87"/>
    </row>
    <row r="6218" spans="16:18" x14ac:dyDescent="0.25">
      <c r="P6218" s="87"/>
      <c r="Q6218" s="87"/>
      <c r="R6218" s="87"/>
    </row>
    <row r="6219" spans="16:18" x14ac:dyDescent="0.25">
      <c r="P6219" s="87"/>
      <c r="Q6219" s="87"/>
      <c r="R6219" s="87"/>
    </row>
    <row r="6220" spans="16:18" x14ac:dyDescent="0.25">
      <c r="P6220" s="87"/>
      <c r="Q6220" s="87"/>
      <c r="R6220" s="87"/>
    </row>
    <row r="6221" spans="16:18" x14ac:dyDescent="0.25">
      <c r="P6221" s="87"/>
      <c r="Q6221" s="87"/>
      <c r="R6221" s="87"/>
    </row>
    <row r="6222" spans="16:18" x14ac:dyDescent="0.25">
      <c r="P6222" s="87"/>
      <c r="Q6222" s="87"/>
      <c r="R6222" s="87"/>
    </row>
    <row r="6223" spans="16:18" x14ac:dyDescent="0.25">
      <c r="P6223" s="87"/>
      <c r="Q6223" s="87"/>
      <c r="R6223" s="87"/>
    </row>
    <row r="6224" spans="16:18" x14ac:dyDescent="0.25">
      <c r="P6224" s="87"/>
      <c r="Q6224" s="87"/>
      <c r="R6224" s="87"/>
    </row>
    <row r="6225" spans="16:18" x14ac:dyDescent="0.25">
      <c r="P6225" s="87"/>
      <c r="Q6225" s="87"/>
      <c r="R6225" s="87"/>
    </row>
    <row r="6226" spans="16:18" x14ac:dyDescent="0.25">
      <c r="P6226" s="87"/>
      <c r="Q6226" s="87"/>
      <c r="R6226" s="87"/>
    </row>
    <row r="6227" spans="16:18" x14ac:dyDescent="0.25">
      <c r="P6227" s="87"/>
      <c r="Q6227" s="87"/>
      <c r="R6227" s="87"/>
    </row>
    <row r="6228" spans="16:18" x14ac:dyDescent="0.25">
      <c r="P6228" s="87"/>
      <c r="Q6228" s="87"/>
      <c r="R6228" s="87"/>
    </row>
    <row r="6229" spans="16:18" x14ac:dyDescent="0.25">
      <c r="P6229" s="87"/>
      <c r="Q6229" s="87"/>
      <c r="R6229" s="87"/>
    </row>
    <row r="6230" spans="16:18" x14ac:dyDescent="0.25">
      <c r="P6230" s="87"/>
      <c r="Q6230" s="87"/>
      <c r="R6230" s="87"/>
    </row>
    <row r="6231" spans="16:18" x14ac:dyDescent="0.25">
      <c r="P6231" s="87"/>
      <c r="Q6231" s="87"/>
      <c r="R6231" s="87"/>
    </row>
    <row r="6232" spans="16:18" x14ac:dyDescent="0.25">
      <c r="P6232" s="87"/>
      <c r="Q6232" s="87"/>
      <c r="R6232" s="87"/>
    </row>
    <row r="6233" spans="16:18" x14ac:dyDescent="0.25">
      <c r="P6233" s="87"/>
      <c r="Q6233" s="87"/>
      <c r="R6233" s="87"/>
    </row>
    <row r="6234" spans="16:18" x14ac:dyDescent="0.25">
      <c r="P6234" s="87"/>
      <c r="Q6234" s="87"/>
      <c r="R6234" s="87"/>
    </row>
    <row r="6235" spans="16:18" x14ac:dyDescent="0.25">
      <c r="P6235" s="87"/>
      <c r="Q6235" s="87"/>
      <c r="R6235" s="87"/>
    </row>
    <row r="6236" spans="16:18" x14ac:dyDescent="0.25">
      <c r="P6236" s="87"/>
      <c r="Q6236" s="87"/>
      <c r="R6236" s="87"/>
    </row>
    <row r="6237" spans="16:18" x14ac:dyDescent="0.25">
      <c r="P6237" s="87"/>
      <c r="Q6237" s="87"/>
      <c r="R6237" s="87"/>
    </row>
    <row r="6238" spans="16:18" x14ac:dyDescent="0.25">
      <c r="P6238" s="87"/>
      <c r="Q6238" s="87"/>
      <c r="R6238" s="87"/>
    </row>
    <row r="6239" spans="16:18" x14ac:dyDescent="0.25">
      <c r="P6239" s="87"/>
      <c r="Q6239" s="87"/>
      <c r="R6239" s="87"/>
    </row>
    <row r="6240" spans="16:18" x14ac:dyDescent="0.25">
      <c r="P6240" s="87"/>
      <c r="Q6240" s="87"/>
      <c r="R6240" s="87"/>
    </row>
    <row r="6241" spans="16:18" x14ac:dyDescent="0.25">
      <c r="P6241" s="87"/>
      <c r="Q6241" s="87"/>
      <c r="R6241" s="87"/>
    </row>
    <row r="6242" spans="16:18" x14ac:dyDescent="0.25">
      <c r="P6242" s="87"/>
      <c r="Q6242" s="87"/>
      <c r="R6242" s="87"/>
    </row>
    <row r="6243" spans="16:18" x14ac:dyDescent="0.25">
      <c r="P6243" s="87"/>
      <c r="Q6243" s="87"/>
      <c r="R6243" s="87"/>
    </row>
    <row r="6244" spans="16:18" x14ac:dyDescent="0.25">
      <c r="P6244" s="87"/>
      <c r="Q6244" s="87"/>
      <c r="R6244" s="87"/>
    </row>
    <row r="6245" spans="16:18" x14ac:dyDescent="0.25">
      <c r="P6245" s="87"/>
      <c r="Q6245" s="87"/>
      <c r="R6245" s="87"/>
    </row>
    <row r="6246" spans="16:18" x14ac:dyDescent="0.25">
      <c r="P6246" s="87"/>
      <c r="Q6246" s="87"/>
      <c r="R6246" s="87"/>
    </row>
    <row r="6247" spans="16:18" x14ac:dyDescent="0.25">
      <c r="P6247" s="87"/>
      <c r="Q6247" s="87"/>
      <c r="R6247" s="87"/>
    </row>
    <row r="6248" spans="16:18" x14ac:dyDescent="0.25">
      <c r="P6248" s="87"/>
      <c r="Q6248" s="87"/>
      <c r="R6248" s="87"/>
    </row>
    <row r="6249" spans="16:18" x14ac:dyDescent="0.25">
      <c r="P6249" s="87"/>
      <c r="Q6249" s="87"/>
      <c r="R6249" s="87"/>
    </row>
    <row r="6250" spans="16:18" x14ac:dyDescent="0.25">
      <c r="P6250" s="87"/>
      <c r="Q6250" s="87"/>
      <c r="R6250" s="87"/>
    </row>
    <row r="6251" spans="16:18" x14ac:dyDescent="0.25">
      <c r="P6251" s="87"/>
      <c r="Q6251" s="87"/>
      <c r="R6251" s="87"/>
    </row>
    <row r="6252" spans="16:18" x14ac:dyDescent="0.25">
      <c r="P6252" s="87"/>
      <c r="Q6252" s="87"/>
      <c r="R6252" s="87"/>
    </row>
    <row r="6253" spans="16:18" x14ac:dyDescent="0.25">
      <c r="P6253" s="87"/>
      <c r="Q6253" s="87"/>
      <c r="R6253" s="87"/>
    </row>
    <row r="6254" spans="16:18" x14ac:dyDescent="0.25">
      <c r="P6254" s="87"/>
      <c r="Q6254" s="87"/>
      <c r="R6254" s="87"/>
    </row>
    <row r="6255" spans="16:18" x14ac:dyDescent="0.25">
      <c r="P6255" s="87"/>
      <c r="Q6255" s="87"/>
      <c r="R6255" s="87"/>
    </row>
    <row r="6256" spans="16:18" x14ac:dyDescent="0.25">
      <c r="P6256" s="87"/>
      <c r="Q6256" s="87"/>
      <c r="R6256" s="87"/>
    </row>
    <row r="6257" spans="16:18" x14ac:dyDescent="0.25">
      <c r="P6257" s="87"/>
      <c r="Q6257" s="87"/>
      <c r="R6257" s="87"/>
    </row>
    <row r="6258" spans="16:18" x14ac:dyDescent="0.25">
      <c r="P6258" s="87"/>
      <c r="Q6258" s="87"/>
      <c r="R6258" s="87"/>
    </row>
    <row r="6259" spans="16:18" x14ac:dyDescent="0.25">
      <c r="P6259" s="87"/>
      <c r="Q6259" s="87"/>
      <c r="R6259" s="87"/>
    </row>
    <row r="6260" spans="16:18" x14ac:dyDescent="0.25">
      <c r="P6260" s="87"/>
      <c r="Q6260" s="87"/>
      <c r="R6260" s="87"/>
    </row>
    <row r="6261" spans="16:18" x14ac:dyDescent="0.25">
      <c r="P6261" s="87"/>
      <c r="Q6261" s="87"/>
      <c r="R6261" s="87"/>
    </row>
    <row r="6262" spans="16:18" x14ac:dyDescent="0.25">
      <c r="P6262" s="87"/>
      <c r="Q6262" s="87"/>
      <c r="R6262" s="87"/>
    </row>
    <row r="6263" spans="16:18" x14ac:dyDescent="0.25">
      <c r="P6263" s="87"/>
      <c r="Q6263" s="87"/>
      <c r="R6263" s="87"/>
    </row>
    <row r="6264" spans="16:18" x14ac:dyDescent="0.25">
      <c r="P6264" s="87"/>
      <c r="Q6264" s="87"/>
      <c r="R6264" s="87"/>
    </row>
    <row r="6265" spans="16:18" x14ac:dyDescent="0.25">
      <c r="P6265" s="87"/>
      <c r="Q6265" s="87"/>
      <c r="R6265" s="87"/>
    </row>
    <row r="6266" spans="16:18" x14ac:dyDescent="0.25">
      <c r="P6266" s="87"/>
      <c r="Q6266" s="87"/>
      <c r="R6266" s="87"/>
    </row>
    <row r="6267" spans="16:18" x14ac:dyDescent="0.25">
      <c r="P6267" s="87"/>
      <c r="Q6267" s="87"/>
      <c r="R6267" s="87"/>
    </row>
    <row r="6268" spans="16:18" x14ac:dyDescent="0.25">
      <c r="P6268" s="87"/>
      <c r="Q6268" s="87"/>
      <c r="R6268" s="87"/>
    </row>
    <row r="6269" spans="16:18" x14ac:dyDescent="0.25">
      <c r="P6269" s="87"/>
      <c r="Q6269" s="87"/>
      <c r="R6269" s="87"/>
    </row>
    <row r="6270" spans="16:18" x14ac:dyDescent="0.25">
      <c r="P6270" s="87"/>
      <c r="Q6270" s="87"/>
      <c r="R6270" s="87"/>
    </row>
    <row r="6271" spans="16:18" x14ac:dyDescent="0.25">
      <c r="P6271" s="87"/>
      <c r="Q6271" s="87"/>
      <c r="R6271" s="87"/>
    </row>
    <row r="6272" spans="16:18" x14ac:dyDescent="0.25">
      <c r="P6272" s="87"/>
      <c r="Q6272" s="87"/>
      <c r="R6272" s="87"/>
    </row>
    <row r="6273" spans="16:18" x14ac:dyDescent="0.25">
      <c r="P6273" s="87"/>
      <c r="Q6273" s="87"/>
      <c r="R6273" s="87"/>
    </row>
    <row r="6274" spans="16:18" x14ac:dyDescent="0.25">
      <c r="P6274" s="87"/>
      <c r="Q6274" s="87"/>
      <c r="R6274" s="87"/>
    </row>
    <row r="6275" spans="16:18" x14ac:dyDescent="0.25">
      <c r="P6275" s="87"/>
      <c r="Q6275" s="87"/>
      <c r="R6275" s="87"/>
    </row>
    <row r="6276" spans="16:18" x14ac:dyDescent="0.25">
      <c r="P6276" s="87"/>
      <c r="Q6276" s="87"/>
      <c r="R6276" s="87"/>
    </row>
    <row r="6277" spans="16:18" x14ac:dyDescent="0.25">
      <c r="P6277" s="87"/>
      <c r="Q6277" s="87"/>
      <c r="R6277" s="87"/>
    </row>
    <row r="6278" spans="16:18" x14ac:dyDescent="0.25">
      <c r="P6278" s="87"/>
      <c r="Q6278" s="87"/>
      <c r="R6278" s="87"/>
    </row>
    <row r="6279" spans="16:18" x14ac:dyDescent="0.25">
      <c r="P6279" s="87"/>
      <c r="Q6279" s="87"/>
      <c r="R6279" s="87"/>
    </row>
    <row r="6280" spans="16:18" x14ac:dyDescent="0.25">
      <c r="P6280" s="87"/>
      <c r="Q6280" s="87"/>
      <c r="R6280" s="87"/>
    </row>
    <row r="6281" spans="16:18" x14ac:dyDescent="0.25">
      <c r="P6281" s="87"/>
      <c r="Q6281" s="87"/>
      <c r="R6281" s="87"/>
    </row>
    <row r="6282" spans="16:18" x14ac:dyDescent="0.25">
      <c r="P6282" s="87"/>
      <c r="Q6282" s="87"/>
      <c r="R6282" s="87"/>
    </row>
    <row r="6283" spans="16:18" x14ac:dyDescent="0.25">
      <c r="P6283" s="87"/>
      <c r="Q6283" s="87"/>
      <c r="R6283" s="87"/>
    </row>
    <row r="6284" spans="16:18" x14ac:dyDescent="0.25">
      <c r="P6284" s="87"/>
      <c r="Q6284" s="87"/>
      <c r="R6284" s="87"/>
    </row>
    <row r="6285" spans="16:18" x14ac:dyDescent="0.25">
      <c r="P6285" s="87"/>
      <c r="Q6285" s="87"/>
      <c r="R6285" s="87"/>
    </row>
    <row r="6286" spans="16:18" x14ac:dyDescent="0.25">
      <c r="P6286" s="87"/>
      <c r="Q6286" s="87"/>
      <c r="R6286" s="87"/>
    </row>
    <row r="6287" spans="16:18" x14ac:dyDescent="0.25">
      <c r="P6287" s="87"/>
      <c r="Q6287" s="87"/>
      <c r="R6287" s="87"/>
    </row>
    <row r="6288" spans="16:18" x14ac:dyDescent="0.25">
      <c r="P6288" s="87"/>
      <c r="Q6288" s="87"/>
      <c r="R6288" s="87"/>
    </row>
    <row r="6289" spans="16:18" x14ac:dyDescent="0.25">
      <c r="P6289" s="87"/>
      <c r="Q6289" s="87"/>
      <c r="R6289" s="87"/>
    </row>
    <row r="6290" spans="16:18" x14ac:dyDescent="0.25">
      <c r="P6290" s="87"/>
      <c r="Q6290" s="87"/>
      <c r="R6290" s="87"/>
    </row>
    <row r="6291" spans="16:18" x14ac:dyDescent="0.25">
      <c r="P6291" s="87"/>
      <c r="Q6291" s="87"/>
      <c r="R6291" s="87"/>
    </row>
    <row r="6292" spans="16:18" x14ac:dyDescent="0.25">
      <c r="P6292" s="87"/>
      <c r="Q6292" s="87"/>
      <c r="R6292" s="87"/>
    </row>
    <row r="6293" spans="16:18" x14ac:dyDescent="0.25">
      <c r="P6293" s="87"/>
      <c r="Q6293" s="87"/>
      <c r="R6293" s="87"/>
    </row>
    <row r="6294" spans="16:18" x14ac:dyDescent="0.25">
      <c r="P6294" s="87"/>
      <c r="Q6294" s="87"/>
      <c r="R6294" s="87"/>
    </row>
    <row r="6295" spans="16:18" x14ac:dyDescent="0.25">
      <c r="P6295" s="87"/>
      <c r="Q6295" s="87"/>
      <c r="R6295" s="87"/>
    </row>
    <row r="6296" spans="16:18" x14ac:dyDescent="0.25">
      <c r="P6296" s="87"/>
      <c r="Q6296" s="87"/>
      <c r="R6296" s="87"/>
    </row>
    <row r="6297" spans="16:18" x14ac:dyDescent="0.25">
      <c r="P6297" s="87"/>
      <c r="Q6297" s="87"/>
      <c r="R6297" s="87"/>
    </row>
    <row r="6298" spans="16:18" x14ac:dyDescent="0.25">
      <c r="P6298" s="87"/>
      <c r="Q6298" s="87"/>
      <c r="R6298" s="87"/>
    </row>
    <row r="6299" spans="16:18" x14ac:dyDescent="0.25">
      <c r="P6299" s="87"/>
      <c r="Q6299" s="87"/>
      <c r="R6299" s="87"/>
    </row>
    <row r="6300" spans="16:18" x14ac:dyDescent="0.25">
      <c r="P6300" s="87"/>
      <c r="Q6300" s="87"/>
      <c r="R6300" s="87"/>
    </row>
    <row r="6301" spans="16:18" x14ac:dyDescent="0.25">
      <c r="P6301" s="87"/>
      <c r="Q6301" s="87"/>
      <c r="R6301" s="87"/>
    </row>
    <row r="6302" spans="16:18" x14ac:dyDescent="0.25">
      <c r="P6302" s="87"/>
      <c r="Q6302" s="87"/>
      <c r="R6302" s="87"/>
    </row>
    <row r="6303" spans="16:18" x14ac:dyDescent="0.25">
      <c r="P6303" s="87"/>
      <c r="Q6303" s="87"/>
      <c r="R6303" s="87"/>
    </row>
    <row r="6304" spans="16:18" x14ac:dyDescent="0.25">
      <c r="P6304" s="87"/>
      <c r="Q6304" s="87"/>
      <c r="R6304" s="87"/>
    </row>
    <row r="6305" spans="16:18" x14ac:dyDescent="0.25">
      <c r="P6305" s="87"/>
      <c r="Q6305" s="87"/>
      <c r="R6305" s="87"/>
    </row>
    <row r="6306" spans="16:18" x14ac:dyDescent="0.25">
      <c r="P6306" s="87"/>
      <c r="Q6306" s="87"/>
      <c r="R6306" s="87"/>
    </row>
    <row r="6307" spans="16:18" x14ac:dyDescent="0.25">
      <c r="P6307" s="87"/>
      <c r="Q6307" s="87"/>
      <c r="R6307" s="87"/>
    </row>
    <row r="6308" spans="16:18" x14ac:dyDescent="0.25">
      <c r="P6308" s="87"/>
      <c r="Q6308" s="87"/>
      <c r="R6308" s="87"/>
    </row>
    <row r="6309" spans="16:18" x14ac:dyDescent="0.25">
      <c r="P6309" s="87"/>
      <c r="Q6309" s="87"/>
      <c r="R6309" s="87"/>
    </row>
    <row r="6310" spans="16:18" x14ac:dyDescent="0.25">
      <c r="P6310" s="87"/>
      <c r="Q6310" s="87"/>
      <c r="R6310" s="87"/>
    </row>
    <row r="6311" spans="16:18" x14ac:dyDescent="0.25">
      <c r="P6311" s="87"/>
      <c r="Q6311" s="87"/>
      <c r="R6311" s="87"/>
    </row>
    <row r="6312" spans="16:18" x14ac:dyDescent="0.25">
      <c r="P6312" s="87"/>
      <c r="Q6312" s="87"/>
      <c r="R6312" s="87"/>
    </row>
    <row r="6313" spans="16:18" x14ac:dyDescent="0.25">
      <c r="P6313" s="87"/>
      <c r="Q6313" s="87"/>
      <c r="R6313" s="87"/>
    </row>
    <row r="6314" spans="16:18" x14ac:dyDescent="0.25">
      <c r="P6314" s="87"/>
      <c r="Q6314" s="87"/>
      <c r="R6314" s="87"/>
    </row>
    <row r="6315" spans="16:18" x14ac:dyDescent="0.25">
      <c r="P6315" s="87"/>
      <c r="Q6315" s="87"/>
      <c r="R6315" s="87"/>
    </row>
    <row r="6316" spans="16:18" x14ac:dyDescent="0.25">
      <c r="P6316" s="87"/>
      <c r="Q6316" s="87"/>
      <c r="R6316" s="87"/>
    </row>
    <row r="6317" spans="16:18" x14ac:dyDescent="0.25">
      <c r="P6317" s="87"/>
      <c r="Q6317" s="87"/>
      <c r="R6317" s="87"/>
    </row>
    <row r="6318" spans="16:18" x14ac:dyDescent="0.25">
      <c r="P6318" s="87"/>
      <c r="Q6318" s="87"/>
      <c r="R6318" s="87"/>
    </row>
    <row r="6319" spans="16:18" x14ac:dyDescent="0.25">
      <c r="P6319" s="87"/>
      <c r="Q6319" s="87"/>
      <c r="R6319" s="87"/>
    </row>
    <row r="6320" spans="16:18" x14ac:dyDescent="0.25">
      <c r="P6320" s="87"/>
      <c r="Q6320" s="87"/>
      <c r="R6320" s="87"/>
    </row>
    <row r="6321" spans="16:18" x14ac:dyDescent="0.25">
      <c r="P6321" s="87"/>
      <c r="Q6321" s="87"/>
      <c r="R6321" s="87"/>
    </row>
    <row r="6322" spans="16:18" x14ac:dyDescent="0.25">
      <c r="P6322" s="87"/>
      <c r="Q6322" s="87"/>
      <c r="R6322" s="87"/>
    </row>
    <row r="6323" spans="16:18" x14ac:dyDescent="0.25">
      <c r="P6323" s="87"/>
      <c r="Q6323" s="87"/>
      <c r="R6323" s="87"/>
    </row>
    <row r="6324" spans="16:18" x14ac:dyDescent="0.25">
      <c r="P6324" s="87"/>
      <c r="Q6324" s="87"/>
      <c r="R6324" s="87"/>
    </row>
    <row r="6325" spans="16:18" x14ac:dyDescent="0.25">
      <c r="P6325" s="87"/>
      <c r="Q6325" s="87"/>
      <c r="R6325" s="87"/>
    </row>
    <row r="6326" spans="16:18" x14ac:dyDescent="0.25">
      <c r="P6326" s="87"/>
      <c r="Q6326" s="87"/>
      <c r="R6326" s="87"/>
    </row>
    <row r="6327" spans="16:18" x14ac:dyDescent="0.25">
      <c r="P6327" s="87"/>
      <c r="Q6327" s="87"/>
      <c r="R6327" s="87"/>
    </row>
    <row r="6328" spans="16:18" x14ac:dyDescent="0.25">
      <c r="P6328" s="87"/>
      <c r="Q6328" s="87"/>
      <c r="R6328" s="87"/>
    </row>
    <row r="6329" spans="16:18" x14ac:dyDescent="0.25">
      <c r="P6329" s="87"/>
      <c r="Q6329" s="87"/>
      <c r="R6329" s="87"/>
    </row>
    <row r="6330" spans="16:18" x14ac:dyDescent="0.25">
      <c r="P6330" s="87"/>
      <c r="Q6330" s="87"/>
      <c r="R6330" s="87"/>
    </row>
    <row r="6331" spans="16:18" x14ac:dyDescent="0.25">
      <c r="P6331" s="87"/>
      <c r="Q6331" s="87"/>
      <c r="R6331" s="87"/>
    </row>
    <row r="6332" spans="16:18" x14ac:dyDescent="0.25">
      <c r="P6332" s="87"/>
      <c r="Q6332" s="87"/>
      <c r="R6332" s="87"/>
    </row>
    <row r="6333" spans="16:18" x14ac:dyDescent="0.25">
      <c r="P6333" s="87"/>
      <c r="Q6333" s="87"/>
      <c r="R6333" s="87"/>
    </row>
    <row r="6334" spans="16:18" x14ac:dyDescent="0.25">
      <c r="P6334" s="87"/>
      <c r="Q6334" s="87"/>
      <c r="R6334" s="87"/>
    </row>
    <row r="6335" spans="16:18" x14ac:dyDescent="0.25">
      <c r="P6335" s="87"/>
      <c r="Q6335" s="87"/>
      <c r="R6335" s="87"/>
    </row>
    <row r="6336" spans="16:18" x14ac:dyDescent="0.25">
      <c r="P6336" s="87"/>
      <c r="Q6336" s="87"/>
      <c r="R6336" s="87"/>
    </row>
    <row r="6337" spans="16:18" x14ac:dyDescent="0.25">
      <c r="P6337" s="87"/>
      <c r="Q6337" s="87"/>
      <c r="R6337" s="87"/>
    </row>
    <row r="6338" spans="16:18" x14ac:dyDescent="0.25">
      <c r="P6338" s="87"/>
      <c r="Q6338" s="87"/>
      <c r="R6338" s="87"/>
    </row>
    <row r="6339" spans="16:18" x14ac:dyDescent="0.25">
      <c r="P6339" s="87"/>
      <c r="Q6339" s="87"/>
      <c r="R6339" s="87"/>
    </row>
    <row r="6340" spans="16:18" x14ac:dyDescent="0.25">
      <c r="P6340" s="87"/>
      <c r="Q6340" s="87"/>
      <c r="R6340" s="87"/>
    </row>
    <row r="6341" spans="16:18" x14ac:dyDescent="0.25">
      <c r="P6341" s="87"/>
      <c r="Q6341" s="87"/>
      <c r="R6341" s="87"/>
    </row>
    <row r="6342" spans="16:18" x14ac:dyDescent="0.25">
      <c r="P6342" s="87"/>
      <c r="Q6342" s="87"/>
      <c r="R6342" s="87"/>
    </row>
    <row r="6343" spans="16:18" x14ac:dyDescent="0.25">
      <c r="P6343" s="87"/>
      <c r="Q6343" s="87"/>
      <c r="R6343" s="87"/>
    </row>
    <row r="6344" spans="16:18" x14ac:dyDescent="0.25">
      <c r="P6344" s="87"/>
      <c r="Q6344" s="87"/>
      <c r="R6344" s="87"/>
    </row>
    <row r="6345" spans="16:18" x14ac:dyDescent="0.25">
      <c r="P6345" s="87"/>
      <c r="Q6345" s="87"/>
      <c r="R6345" s="87"/>
    </row>
    <row r="6346" spans="16:18" x14ac:dyDescent="0.25">
      <c r="P6346" s="87"/>
      <c r="Q6346" s="87"/>
      <c r="R6346" s="87"/>
    </row>
    <row r="6347" spans="16:18" x14ac:dyDescent="0.25">
      <c r="P6347" s="87"/>
      <c r="Q6347" s="87"/>
      <c r="R6347" s="87"/>
    </row>
    <row r="6348" spans="16:18" x14ac:dyDescent="0.25">
      <c r="P6348" s="87"/>
      <c r="Q6348" s="87"/>
      <c r="R6348" s="87"/>
    </row>
    <row r="6349" spans="16:18" x14ac:dyDescent="0.25">
      <c r="P6349" s="87"/>
      <c r="Q6349" s="87"/>
      <c r="R6349" s="87"/>
    </row>
    <row r="6350" spans="16:18" x14ac:dyDescent="0.25">
      <c r="P6350" s="87"/>
      <c r="Q6350" s="87"/>
      <c r="R6350" s="87"/>
    </row>
    <row r="6351" spans="16:18" x14ac:dyDescent="0.25">
      <c r="P6351" s="87"/>
      <c r="Q6351" s="87"/>
      <c r="R6351" s="87"/>
    </row>
    <row r="6352" spans="16:18" x14ac:dyDescent="0.25">
      <c r="P6352" s="87"/>
      <c r="Q6352" s="87"/>
      <c r="R6352" s="87"/>
    </row>
    <row r="6353" spans="16:18" x14ac:dyDescent="0.25">
      <c r="P6353" s="87"/>
      <c r="Q6353" s="87"/>
      <c r="R6353" s="87"/>
    </row>
    <row r="6354" spans="16:18" x14ac:dyDescent="0.25">
      <c r="P6354" s="87"/>
      <c r="Q6354" s="87"/>
      <c r="R6354" s="87"/>
    </row>
    <row r="6355" spans="16:18" x14ac:dyDescent="0.25">
      <c r="P6355" s="87"/>
      <c r="Q6355" s="87"/>
      <c r="R6355" s="87"/>
    </row>
    <row r="6356" spans="16:18" x14ac:dyDescent="0.25">
      <c r="P6356" s="87"/>
      <c r="Q6356" s="87"/>
      <c r="R6356" s="87"/>
    </row>
    <row r="6357" spans="16:18" x14ac:dyDescent="0.25">
      <c r="P6357" s="87"/>
      <c r="Q6357" s="87"/>
      <c r="R6357" s="87"/>
    </row>
    <row r="6358" spans="16:18" x14ac:dyDescent="0.25">
      <c r="P6358" s="87"/>
      <c r="Q6358" s="87"/>
      <c r="R6358" s="87"/>
    </row>
    <row r="6359" spans="16:18" x14ac:dyDescent="0.25">
      <c r="P6359" s="87"/>
      <c r="Q6359" s="87"/>
      <c r="R6359" s="87"/>
    </row>
    <row r="6360" spans="16:18" x14ac:dyDescent="0.25">
      <c r="P6360" s="87"/>
      <c r="Q6360" s="87"/>
      <c r="R6360" s="87"/>
    </row>
    <row r="6361" spans="16:18" x14ac:dyDescent="0.25">
      <c r="P6361" s="87"/>
      <c r="Q6361" s="87"/>
      <c r="R6361" s="87"/>
    </row>
    <row r="6362" spans="16:18" x14ac:dyDescent="0.25">
      <c r="P6362" s="87"/>
      <c r="Q6362" s="87"/>
      <c r="R6362" s="87"/>
    </row>
    <row r="6363" spans="16:18" x14ac:dyDescent="0.25">
      <c r="P6363" s="87"/>
      <c r="Q6363" s="87"/>
      <c r="R6363" s="87"/>
    </row>
    <row r="6364" spans="16:18" x14ac:dyDescent="0.25">
      <c r="P6364" s="87"/>
      <c r="Q6364" s="87"/>
      <c r="R6364" s="87"/>
    </row>
    <row r="6365" spans="16:18" x14ac:dyDescent="0.25">
      <c r="P6365" s="87"/>
      <c r="Q6365" s="87"/>
      <c r="R6365" s="87"/>
    </row>
    <row r="6366" spans="16:18" x14ac:dyDescent="0.25">
      <c r="P6366" s="87"/>
      <c r="Q6366" s="87"/>
      <c r="R6366" s="87"/>
    </row>
    <row r="6367" spans="16:18" x14ac:dyDescent="0.25">
      <c r="P6367" s="87"/>
      <c r="Q6367" s="87"/>
      <c r="R6367" s="87"/>
    </row>
    <row r="6368" spans="16:18" x14ac:dyDescent="0.25">
      <c r="P6368" s="87"/>
      <c r="Q6368" s="87"/>
      <c r="R6368" s="87"/>
    </row>
    <row r="6369" spans="16:18" x14ac:dyDescent="0.25">
      <c r="P6369" s="87"/>
      <c r="Q6369" s="87"/>
      <c r="R6369" s="87"/>
    </row>
    <row r="6370" spans="16:18" x14ac:dyDescent="0.25">
      <c r="P6370" s="87"/>
      <c r="Q6370" s="87"/>
      <c r="R6370" s="87"/>
    </row>
    <row r="6371" spans="16:18" x14ac:dyDescent="0.25">
      <c r="P6371" s="87"/>
      <c r="Q6371" s="87"/>
      <c r="R6371" s="87"/>
    </row>
    <row r="6372" spans="16:18" x14ac:dyDescent="0.25">
      <c r="P6372" s="87"/>
      <c r="Q6372" s="87"/>
      <c r="R6372" s="87"/>
    </row>
    <row r="6373" spans="16:18" x14ac:dyDescent="0.25">
      <c r="P6373" s="87"/>
      <c r="Q6373" s="87"/>
      <c r="R6373" s="87"/>
    </row>
    <row r="6374" spans="16:18" x14ac:dyDescent="0.25">
      <c r="P6374" s="87"/>
      <c r="Q6374" s="87"/>
      <c r="R6374" s="87"/>
    </row>
    <row r="6375" spans="16:18" x14ac:dyDescent="0.25">
      <c r="P6375" s="87"/>
      <c r="Q6375" s="87"/>
      <c r="R6375" s="87"/>
    </row>
    <row r="6376" spans="16:18" x14ac:dyDescent="0.25">
      <c r="P6376" s="87"/>
      <c r="Q6376" s="87"/>
      <c r="R6376" s="87"/>
    </row>
    <row r="6377" spans="16:18" x14ac:dyDescent="0.25">
      <c r="P6377" s="87"/>
      <c r="Q6377" s="87"/>
      <c r="R6377" s="87"/>
    </row>
    <row r="6378" spans="16:18" x14ac:dyDescent="0.25">
      <c r="P6378" s="87"/>
      <c r="Q6378" s="87"/>
      <c r="R6378" s="87"/>
    </row>
    <row r="6379" spans="16:18" x14ac:dyDescent="0.25">
      <c r="P6379" s="87"/>
      <c r="Q6379" s="87"/>
      <c r="R6379" s="87"/>
    </row>
    <row r="6380" spans="16:18" x14ac:dyDescent="0.25">
      <c r="P6380" s="87"/>
      <c r="Q6380" s="87"/>
      <c r="R6380" s="87"/>
    </row>
    <row r="6381" spans="16:18" x14ac:dyDescent="0.25">
      <c r="P6381" s="87"/>
      <c r="Q6381" s="87"/>
      <c r="R6381" s="87"/>
    </row>
    <row r="6382" spans="16:18" x14ac:dyDescent="0.25">
      <c r="P6382" s="87"/>
      <c r="Q6382" s="87"/>
      <c r="R6382" s="87"/>
    </row>
    <row r="6383" spans="16:18" x14ac:dyDescent="0.25">
      <c r="P6383" s="87"/>
      <c r="Q6383" s="87"/>
      <c r="R6383" s="87"/>
    </row>
    <row r="6384" spans="16:18" x14ac:dyDescent="0.25">
      <c r="P6384" s="87"/>
      <c r="Q6384" s="87"/>
      <c r="R6384" s="87"/>
    </row>
    <row r="6385" spans="16:18" x14ac:dyDescent="0.25">
      <c r="P6385" s="87"/>
      <c r="Q6385" s="87"/>
      <c r="R6385" s="87"/>
    </row>
    <row r="6386" spans="16:18" x14ac:dyDescent="0.25">
      <c r="P6386" s="87"/>
      <c r="Q6386" s="87"/>
      <c r="R6386" s="87"/>
    </row>
    <row r="6387" spans="16:18" x14ac:dyDescent="0.25">
      <c r="P6387" s="87"/>
      <c r="Q6387" s="87"/>
      <c r="R6387" s="87"/>
    </row>
    <row r="6388" spans="16:18" x14ac:dyDescent="0.25">
      <c r="P6388" s="87"/>
      <c r="Q6388" s="87"/>
      <c r="R6388" s="87"/>
    </row>
    <row r="6389" spans="16:18" x14ac:dyDescent="0.25">
      <c r="P6389" s="87"/>
      <c r="Q6389" s="87"/>
      <c r="R6389" s="87"/>
    </row>
    <row r="6390" spans="16:18" x14ac:dyDescent="0.25">
      <c r="P6390" s="87"/>
      <c r="Q6390" s="87"/>
      <c r="R6390" s="87"/>
    </row>
    <row r="6391" spans="16:18" x14ac:dyDescent="0.25">
      <c r="P6391" s="87"/>
      <c r="Q6391" s="87"/>
      <c r="R6391" s="87"/>
    </row>
    <row r="6392" spans="16:18" x14ac:dyDescent="0.25">
      <c r="P6392" s="87"/>
      <c r="Q6392" s="87"/>
      <c r="R6392" s="87"/>
    </row>
    <row r="6393" spans="16:18" x14ac:dyDescent="0.25">
      <c r="P6393" s="87"/>
      <c r="Q6393" s="87"/>
      <c r="R6393" s="87"/>
    </row>
    <row r="6394" spans="16:18" x14ac:dyDescent="0.25">
      <c r="P6394" s="87"/>
      <c r="Q6394" s="87"/>
      <c r="R6394" s="87"/>
    </row>
    <row r="6395" spans="16:18" x14ac:dyDescent="0.25">
      <c r="P6395" s="87"/>
      <c r="Q6395" s="87"/>
      <c r="R6395" s="87"/>
    </row>
    <row r="6396" spans="16:18" x14ac:dyDescent="0.25">
      <c r="P6396" s="87"/>
      <c r="Q6396" s="87"/>
      <c r="R6396" s="87"/>
    </row>
    <row r="6397" spans="16:18" x14ac:dyDescent="0.25">
      <c r="P6397" s="87"/>
      <c r="Q6397" s="87"/>
      <c r="R6397" s="87"/>
    </row>
    <row r="6398" spans="16:18" x14ac:dyDescent="0.25">
      <c r="P6398" s="87"/>
      <c r="Q6398" s="87"/>
      <c r="R6398" s="87"/>
    </row>
    <row r="6399" spans="16:18" x14ac:dyDescent="0.25">
      <c r="P6399" s="87"/>
      <c r="Q6399" s="87"/>
      <c r="R6399" s="87"/>
    </row>
    <row r="6400" spans="16:18" x14ac:dyDescent="0.25">
      <c r="P6400" s="87"/>
      <c r="Q6400" s="87"/>
      <c r="R6400" s="87"/>
    </row>
    <row r="6401" spans="16:18" x14ac:dyDescent="0.25">
      <c r="P6401" s="87"/>
      <c r="Q6401" s="87"/>
      <c r="R6401" s="87"/>
    </row>
    <row r="6402" spans="16:18" x14ac:dyDescent="0.25">
      <c r="P6402" s="87"/>
      <c r="Q6402" s="87"/>
      <c r="R6402" s="87"/>
    </row>
    <row r="6403" spans="16:18" x14ac:dyDescent="0.25">
      <c r="P6403" s="87"/>
      <c r="Q6403" s="87"/>
      <c r="R6403" s="87"/>
    </row>
    <row r="6404" spans="16:18" x14ac:dyDescent="0.25">
      <c r="P6404" s="87"/>
      <c r="Q6404" s="87"/>
      <c r="R6404" s="87"/>
    </row>
    <row r="6405" spans="16:18" x14ac:dyDescent="0.25">
      <c r="P6405" s="87"/>
      <c r="Q6405" s="87"/>
      <c r="R6405" s="87"/>
    </row>
    <row r="6406" spans="16:18" x14ac:dyDescent="0.25">
      <c r="P6406" s="87"/>
      <c r="Q6406" s="87"/>
      <c r="R6406" s="87"/>
    </row>
    <row r="6407" spans="16:18" x14ac:dyDescent="0.25">
      <c r="P6407" s="87"/>
      <c r="Q6407" s="87"/>
      <c r="R6407" s="87"/>
    </row>
    <row r="6408" spans="16:18" x14ac:dyDescent="0.25">
      <c r="P6408" s="87"/>
      <c r="Q6408" s="87"/>
      <c r="R6408" s="87"/>
    </row>
    <row r="6409" spans="16:18" x14ac:dyDescent="0.25">
      <c r="P6409" s="87"/>
      <c r="Q6409" s="87"/>
      <c r="R6409" s="87"/>
    </row>
    <row r="6410" spans="16:18" x14ac:dyDescent="0.25">
      <c r="P6410" s="87"/>
      <c r="Q6410" s="87"/>
      <c r="R6410" s="87"/>
    </row>
    <row r="6411" spans="16:18" x14ac:dyDescent="0.25">
      <c r="P6411" s="87"/>
      <c r="Q6411" s="87"/>
      <c r="R6411" s="87"/>
    </row>
    <row r="6412" spans="16:18" x14ac:dyDescent="0.25">
      <c r="P6412" s="87"/>
      <c r="Q6412" s="87"/>
      <c r="R6412" s="87"/>
    </row>
    <row r="6413" spans="16:18" x14ac:dyDescent="0.25">
      <c r="P6413" s="87"/>
      <c r="Q6413" s="87"/>
      <c r="R6413" s="87"/>
    </row>
    <row r="6414" spans="16:18" x14ac:dyDescent="0.25">
      <c r="P6414" s="87"/>
      <c r="Q6414" s="87"/>
      <c r="R6414" s="87"/>
    </row>
    <row r="6415" spans="16:18" x14ac:dyDescent="0.25">
      <c r="P6415" s="87"/>
      <c r="Q6415" s="87"/>
      <c r="R6415" s="87"/>
    </row>
    <row r="6416" spans="16:18" x14ac:dyDescent="0.25">
      <c r="P6416" s="87"/>
      <c r="Q6416" s="87"/>
      <c r="R6416" s="87"/>
    </row>
    <row r="6417" spans="16:18" x14ac:dyDescent="0.25">
      <c r="P6417" s="87"/>
      <c r="Q6417" s="87"/>
      <c r="R6417" s="87"/>
    </row>
    <row r="6418" spans="16:18" x14ac:dyDescent="0.25">
      <c r="P6418" s="87"/>
      <c r="Q6418" s="87"/>
      <c r="R6418" s="87"/>
    </row>
    <row r="6419" spans="16:18" x14ac:dyDescent="0.25">
      <c r="P6419" s="87"/>
      <c r="Q6419" s="87"/>
      <c r="R6419" s="87"/>
    </row>
    <row r="6420" spans="16:18" x14ac:dyDescent="0.25">
      <c r="P6420" s="87"/>
      <c r="Q6420" s="87"/>
      <c r="R6420" s="87"/>
    </row>
    <row r="6421" spans="16:18" x14ac:dyDescent="0.25">
      <c r="P6421" s="87"/>
      <c r="Q6421" s="87"/>
      <c r="R6421" s="87"/>
    </row>
    <row r="6422" spans="16:18" x14ac:dyDescent="0.25">
      <c r="P6422" s="87"/>
      <c r="Q6422" s="87"/>
      <c r="R6422" s="87"/>
    </row>
    <row r="6423" spans="16:18" x14ac:dyDescent="0.25">
      <c r="P6423" s="87"/>
      <c r="Q6423" s="87"/>
      <c r="R6423" s="87"/>
    </row>
    <row r="6424" spans="16:18" x14ac:dyDescent="0.25">
      <c r="P6424" s="87"/>
      <c r="Q6424" s="87"/>
      <c r="R6424" s="87"/>
    </row>
    <row r="6425" spans="16:18" x14ac:dyDescent="0.25">
      <c r="P6425" s="87"/>
      <c r="Q6425" s="87"/>
      <c r="R6425" s="87"/>
    </row>
    <row r="6426" spans="16:18" x14ac:dyDescent="0.25">
      <c r="P6426" s="87"/>
      <c r="Q6426" s="87"/>
      <c r="R6426" s="87"/>
    </row>
    <row r="6427" spans="16:18" x14ac:dyDescent="0.25">
      <c r="P6427" s="87"/>
      <c r="Q6427" s="87"/>
      <c r="R6427" s="87"/>
    </row>
    <row r="6428" spans="16:18" x14ac:dyDescent="0.25">
      <c r="P6428" s="87"/>
      <c r="Q6428" s="87"/>
      <c r="R6428" s="87"/>
    </row>
    <row r="6429" spans="16:18" x14ac:dyDescent="0.25">
      <c r="P6429" s="87"/>
      <c r="Q6429" s="87"/>
      <c r="R6429" s="87"/>
    </row>
    <row r="6430" spans="16:18" x14ac:dyDescent="0.25">
      <c r="P6430" s="87"/>
      <c r="Q6430" s="87"/>
      <c r="R6430" s="87"/>
    </row>
    <row r="6431" spans="16:18" x14ac:dyDescent="0.25">
      <c r="P6431" s="87"/>
      <c r="Q6431" s="87"/>
      <c r="R6431" s="87"/>
    </row>
    <row r="6432" spans="16:18" x14ac:dyDescent="0.25">
      <c r="P6432" s="87"/>
      <c r="Q6432" s="87"/>
      <c r="R6432" s="87"/>
    </row>
    <row r="6433" spans="16:18" x14ac:dyDescent="0.25">
      <c r="P6433" s="87"/>
      <c r="Q6433" s="87"/>
      <c r="R6433" s="87"/>
    </row>
    <row r="6434" spans="16:18" x14ac:dyDescent="0.25">
      <c r="P6434" s="87"/>
      <c r="Q6434" s="87"/>
      <c r="R6434" s="87"/>
    </row>
    <row r="6435" spans="16:18" x14ac:dyDescent="0.25">
      <c r="P6435" s="87"/>
      <c r="Q6435" s="87"/>
      <c r="R6435" s="87"/>
    </row>
    <row r="6436" spans="16:18" x14ac:dyDescent="0.25">
      <c r="P6436" s="87"/>
      <c r="Q6436" s="87"/>
      <c r="R6436" s="87"/>
    </row>
    <row r="6437" spans="16:18" x14ac:dyDescent="0.25">
      <c r="P6437" s="87"/>
      <c r="Q6437" s="87"/>
      <c r="R6437" s="87"/>
    </row>
    <row r="6438" spans="16:18" x14ac:dyDescent="0.25">
      <c r="P6438" s="87"/>
      <c r="Q6438" s="87"/>
      <c r="R6438" s="87"/>
    </row>
    <row r="6439" spans="16:18" x14ac:dyDescent="0.25">
      <c r="P6439" s="87"/>
      <c r="Q6439" s="87"/>
      <c r="R6439" s="87"/>
    </row>
    <row r="6440" spans="16:18" x14ac:dyDescent="0.25">
      <c r="P6440" s="87"/>
      <c r="Q6440" s="87"/>
      <c r="R6440" s="87"/>
    </row>
    <row r="6441" spans="16:18" x14ac:dyDescent="0.25">
      <c r="P6441" s="87"/>
      <c r="Q6441" s="87"/>
      <c r="R6441" s="87"/>
    </row>
    <row r="6442" spans="16:18" x14ac:dyDescent="0.25">
      <c r="P6442" s="87"/>
      <c r="Q6442" s="87"/>
      <c r="R6442" s="87"/>
    </row>
    <row r="6443" spans="16:18" x14ac:dyDescent="0.25">
      <c r="P6443" s="87"/>
      <c r="Q6443" s="87"/>
      <c r="R6443" s="87"/>
    </row>
    <row r="6444" spans="16:18" x14ac:dyDescent="0.25">
      <c r="P6444" s="87"/>
      <c r="Q6444" s="87"/>
      <c r="R6444" s="87"/>
    </row>
    <row r="6445" spans="16:18" x14ac:dyDescent="0.25">
      <c r="P6445" s="87"/>
      <c r="Q6445" s="87"/>
      <c r="R6445" s="87"/>
    </row>
    <row r="6446" spans="16:18" x14ac:dyDescent="0.25">
      <c r="P6446" s="87"/>
      <c r="Q6446" s="87"/>
      <c r="R6446" s="87"/>
    </row>
    <row r="6447" spans="16:18" x14ac:dyDescent="0.25">
      <c r="P6447" s="87"/>
      <c r="Q6447" s="87"/>
      <c r="R6447" s="87"/>
    </row>
    <row r="6448" spans="16:18" x14ac:dyDescent="0.25">
      <c r="P6448" s="87"/>
      <c r="Q6448" s="87"/>
      <c r="R6448" s="87"/>
    </row>
    <row r="6449" spans="16:18" x14ac:dyDescent="0.25">
      <c r="P6449" s="87"/>
      <c r="Q6449" s="87"/>
      <c r="R6449" s="87"/>
    </row>
    <row r="6450" spans="16:18" x14ac:dyDescent="0.25">
      <c r="P6450" s="87"/>
      <c r="Q6450" s="87"/>
      <c r="R6450" s="87"/>
    </row>
    <row r="6451" spans="16:18" x14ac:dyDescent="0.25">
      <c r="P6451" s="87"/>
      <c r="Q6451" s="87"/>
      <c r="R6451" s="87"/>
    </row>
    <row r="6452" spans="16:18" x14ac:dyDescent="0.25">
      <c r="P6452" s="87"/>
      <c r="Q6452" s="87"/>
      <c r="R6452" s="87"/>
    </row>
    <row r="6453" spans="16:18" x14ac:dyDescent="0.25">
      <c r="P6453" s="87"/>
      <c r="Q6453" s="87"/>
      <c r="R6453" s="87"/>
    </row>
    <row r="6454" spans="16:18" x14ac:dyDescent="0.25">
      <c r="P6454" s="87"/>
      <c r="Q6454" s="87"/>
      <c r="R6454" s="87"/>
    </row>
    <row r="6455" spans="16:18" x14ac:dyDescent="0.25">
      <c r="P6455" s="87"/>
      <c r="Q6455" s="87"/>
      <c r="R6455" s="87"/>
    </row>
    <row r="6456" spans="16:18" x14ac:dyDescent="0.25">
      <c r="P6456" s="87"/>
      <c r="Q6456" s="87"/>
      <c r="R6456" s="87"/>
    </row>
    <row r="6457" spans="16:18" x14ac:dyDescent="0.25">
      <c r="P6457" s="87"/>
      <c r="Q6457" s="87"/>
      <c r="R6457" s="87"/>
    </row>
    <row r="6458" spans="16:18" x14ac:dyDescent="0.25">
      <c r="P6458" s="87"/>
      <c r="Q6458" s="87"/>
      <c r="R6458" s="87"/>
    </row>
    <row r="6459" spans="16:18" x14ac:dyDescent="0.25">
      <c r="P6459" s="87"/>
      <c r="Q6459" s="87"/>
      <c r="R6459" s="87"/>
    </row>
    <row r="6460" spans="16:18" x14ac:dyDescent="0.25">
      <c r="P6460" s="87"/>
      <c r="Q6460" s="87"/>
      <c r="R6460" s="87"/>
    </row>
    <row r="6461" spans="16:18" x14ac:dyDescent="0.25">
      <c r="P6461" s="87"/>
      <c r="Q6461" s="87"/>
      <c r="R6461" s="87"/>
    </row>
    <row r="6462" spans="16:18" x14ac:dyDescent="0.25">
      <c r="P6462" s="87"/>
      <c r="Q6462" s="87"/>
      <c r="R6462" s="87"/>
    </row>
    <row r="6463" spans="16:18" x14ac:dyDescent="0.25">
      <c r="P6463" s="87"/>
      <c r="Q6463" s="87"/>
      <c r="R6463" s="87"/>
    </row>
    <row r="6464" spans="16:18" x14ac:dyDescent="0.25">
      <c r="P6464" s="87"/>
      <c r="Q6464" s="87"/>
      <c r="R6464" s="87"/>
    </row>
    <row r="6465" spans="16:18" x14ac:dyDescent="0.25">
      <c r="P6465" s="87"/>
      <c r="Q6465" s="87"/>
      <c r="R6465" s="87"/>
    </row>
    <row r="6466" spans="16:18" x14ac:dyDescent="0.25">
      <c r="P6466" s="87"/>
      <c r="Q6466" s="87"/>
      <c r="R6466" s="87"/>
    </row>
    <row r="6467" spans="16:18" x14ac:dyDescent="0.25">
      <c r="P6467" s="87"/>
      <c r="Q6467" s="87"/>
      <c r="R6467" s="87"/>
    </row>
    <row r="6468" spans="16:18" x14ac:dyDescent="0.25">
      <c r="P6468" s="87"/>
      <c r="Q6468" s="87"/>
      <c r="R6468" s="87"/>
    </row>
    <row r="6469" spans="16:18" x14ac:dyDescent="0.25">
      <c r="P6469" s="87"/>
      <c r="Q6469" s="87"/>
      <c r="R6469" s="87"/>
    </row>
    <row r="6470" spans="16:18" x14ac:dyDescent="0.25">
      <c r="P6470" s="87"/>
      <c r="Q6470" s="87"/>
      <c r="R6470" s="87"/>
    </row>
    <row r="6471" spans="16:18" x14ac:dyDescent="0.25">
      <c r="P6471" s="87"/>
      <c r="Q6471" s="87"/>
      <c r="R6471" s="87"/>
    </row>
    <row r="6472" spans="16:18" x14ac:dyDescent="0.25">
      <c r="P6472" s="87"/>
      <c r="Q6472" s="87"/>
      <c r="R6472" s="87"/>
    </row>
    <row r="6473" spans="16:18" x14ac:dyDescent="0.25">
      <c r="P6473" s="87"/>
      <c r="Q6473" s="87"/>
      <c r="R6473" s="87"/>
    </row>
    <row r="6474" spans="16:18" x14ac:dyDescent="0.25">
      <c r="P6474" s="87"/>
      <c r="Q6474" s="87"/>
      <c r="R6474" s="87"/>
    </row>
    <row r="6475" spans="16:18" x14ac:dyDescent="0.25">
      <c r="P6475" s="87"/>
      <c r="Q6475" s="87"/>
      <c r="R6475" s="87"/>
    </row>
    <row r="6476" spans="16:18" x14ac:dyDescent="0.25">
      <c r="P6476" s="87"/>
      <c r="Q6476" s="87"/>
      <c r="R6476" s="87"/>
    </row>
    <row r="6477" spans="16:18" x14ac:dyDescent="0.25">
      <c r="P6477" s="87"/>
      <c r="Q6477" s="87"/>
      <c r="R6477" s="87"/>
    </row>
    <row r="6478" spans="16:18" x14ac:dyDescent="0.25">
      <c r="P6478" s="87"/>
      <c r="Q6478" s="87"/>
      <c r="R6478" s="87"/>
    </row>
    <row r="6479" spans="16:18" x14ac:dyDescent="0.25">
      <c r="P6479" s="87"/>
      <c r="Q6479" s="87"/>
      <c r="R6479" s="87"/>
    </row>
    <row r="6480" spans="16:18" x14ac:dyDescent="0.25">
      <c r="P6480" s="87"/>
      <c r="Q6480" s="87"/>
      <c r="R6480" s="87"/>
    </row>
    <row r="6481" spans="16:18" x14ac:dyDescent="0.25">
      <c r="P6481" s="87"/>
      <c r="Q6481" s="87"/>
      <c r="R6481" s="87"/>
    </row>
    <row r="6482" spans="16:18" x14ac:dyDescent="0.25">
      <c r="P6482" s="87"/>
      <c r="Q6482" s="87"/>
      <c r="R6482" s="87"/>
    </row>
    <row r="6483" spans="16:18" x14ac:dyDescent="0.25">
      <c r="P6483" s="87"/>
      <c r="Q6483" s="87"/>
      <c r="R6483" s="87"/>
    </row>
    <row r="6484" spans="16:18" x14ac:dyDescent="0.25">
      <c r="P6484" s="87"/>
      <c r="Q6484" s="87"/>
      <c r="R6484" s="87"/>
    </row>
    <row r="6485" spans="16:18" x14ac:dyDescent="0.25">
      <c r="P6485" s="87"/>
      <c r="Q6485" s="87"/>
      <c r="R6485" s="87"/>
    </row>
    <row r="6486" spans="16:18" x14ac:dyDescent="0.25">
      <c r="P6486" s="87"/>
      <c r="Q6486" s="87"/>
      <c r="R6486" s="87"/>
    </row>
    <row r="6487" spans="16:18" x14ac:dyDescent="0.25">
      <c r="P6487" s="87"/>
      <c r="Q6487" s="87"/>
      <c r="R6487" s="87"/>
    </row>
    <row r="6488" spans="16:18" x14ac:dyDescent="0.25">
      <c r="P6488" s="87"/>
      <c r="Q6488" s="87"/>
      <c r="R6488" s="87"/>
    </row>
    <row r="6489" spans="16:18" x14ac:dyDescent="0.25">
      <c r="P6489" s="87"/>
      <c r="Q6489" s="87"/>
      <c r="R6489" s="87"/>
    </row>
    <row r="6490" spans="16:18" x14ac:dyDescent="0.25">
      <c r="P6490" s="87"/>
      <c r="Q6490" s="87"/>
      <c r="R6490" s="87"/>
    </row>
    <row r="6491" spans="16:18" x14ac:dyDescent="0.25">
      <c r="P6491" s="87"/>
      <c r="Q6491" s="87"/>
      <c r="R6491" s="87"/>
    </row>
    <row r="6492" spans="16:18" x14ac:dyDescent="0.25">
      <c r="P6492" s="87"/>
      <c r="Q6492" s="87"/>
      <c r="R6492" s="87"/>
    </row>
    <row r="6493" spans="16:18" x14ac:dyDescent="0.25">
      <c r="P6493" s="87"/>
      <c r="Q6493" s="87"/>
      <c r="R6493" s="87"/>
    </row>
    <row r="6494" spans="16:18" x14ac:dyDescent="0.25">
      <c r="P6494" s="87"/>
      <c r="Q6494" s="87"/>
      <c r="R6494" s="87"/>
    </row>
    <row r="6495" spans="16:18" x14ac:dyDescent="0.25">
      <c r="P6495" s="87"/>
      <c r="Q6495" s="87"/>
      <c r="R6495" s="87"/>
    </row>
    <row r="6496" spans="16:18" x14ac:dyDescent="0.25">
      <c r="P6496" s="87"/>
      <c r="Q6496" s="87"/>
      <c r="R6496" s="87"/>
    </row>
    <row r="6497" spans="16:18" x14ac:dyDescent="0.25">
      <c r="P6497" s="87"/>
      <c r="Q6497" s="87"/>
      <c r="R6497" s="87"/>
    </row>
    <row r="6498" spans="16:18" x14ac:dyDescent="0.25">
      <c r="P6498" s="87"/>
      <c r="Q6498" s="87"/>
      <c r="R6498" s="87"/>
    </row>
    <row r="6499" spans="16:18" x14ac:dyDescent="0.25">
      <c r="P6499" s="87"/>
      <c r="Q6499" s="87"/>
      <c r="R6499" s="87"/>
    </row>
    <row r="6500" spans="16:18" x14ac:dyDescent="0.25">
      <c r="P6500" s="87"/>
      <c r="Q6500" s="87"/>
      <c r="R6500" s="87"/>
    </row>
    <row r="6501" spans="16:18" x14ac:dyDescent="0.25">
      <c r="P6501" s="87"/>
      <c r="Q6501" s="87"/>
      <c r="R6501" s="87"/>
    </row>
    <row r="6502" spans="16:18" x14ac:dyDescent="0.25">
      <c r="P6502" s="87"/>
      <c r="Q6502" s="87"/>
      <c r="R6502" s="87"/>
    </row>
    <row r="6503" spans="16:18" x14ac:dyDescent="0.25">
      <c r="P6503" s="87"/>
      <c r="Q6503" s="87"/>
      <c r="R6503" s="87"/>
    </row>
    <row r="6504" spans="16:18" x14ac:dyDescent="0.25">
      <c r="P6504" s="87"/>
      <c r="Q6504" s="87"/>
      <c r="R6504" s="87"/>
    </row>
    <row r="6505" spans="16:18" x14ac:dyDescent="0.25">
      <c r="P6505" s="87"/>
      <c r="Q6505" s="87"/>
      <c r="R6505" s="87"/>
    </row>
    <row r="6506" spans="16:18" x14ac:dyDescent="0.25">
      <c r="P6506" s="87"/>
      <c r="Q6506" s="87"/>
      <c r="R6506" s="87"/>
    </row>
    <row r="6507" spans="16:18" x14ac:dyDescent="0.25">
      <c r="P6507" s="87"/>
      <c r="Q6507" s="87"/>
      <c r="R6507" s="87"/>
    </row>
    <row r="6508" spans="16:18" x14ac:dyDescent="0.25">
      <c r="P6508" s="87"/>
      <c r="Q6508" s="87"/>
      <c r="R6508" s="87"/>
    </row>
    <row r="6509" spans="16:18" x14ac:dyDescent="0.25">
      <c r="P6509" s="87"/>
      <c r="Q6509" s="87"/>
      <c r="R6509" s="87"/>
    </row>
    <row r="6510" spans="16:18" x14ac:dyDescent="0.25">
      <c r="P6510" s="87"/>
      <c r="Q6510" s="87"/>
      <c r="R6510" s="87"/>
    </row>
    <row r="6511" spans="16:18" x14ac:dyDescent="0.25">
      <c r="P6511" s="87"/>
      <c r="Q6511" s="87"/>
      <c r="R6511" s="87"/>
    </row>
    <row r="6512" spans="16:18" x14ac:dyDescent="0.25">
      <c r="P6512" s="87"/>
      <c r="Q6512" s="87"/>
      <c r="R6512" s="87"/>
    </row>
    <row r="6513" spans="16:18" x14ac:dyDescent="0.25">
      <c r="P6513" s="87"/>
      <c r="Q6513" s="87"/>
      <c r="R6513" s="87"/>
    </row>
    <row r="6514" spans="16:18" x14ac:dyDescent="0.25">
      <c r="P6514" s="87"/>
      <c r="Q6514" s="87"/>
      <c r="R6514" s="87"/>
    </row>
    <row r="6515" spans="16:18" x14ac:dyDescent="0.25">
      <c r="P6515" s="87"/>
      <c r="Q6515" s="87"/>
      <c r="R6515" s="87"/>
    </row>
    <row r="6516" spans="16:18" x14ac:dyDescent="0.25">
      <c r="P6516" s="87"/>
      <c r="Q6516" s="87"/>
      <c r="R6516" s="87"/>
    </row>
    <row r="6517" spans="16:18" x14ac:dyDescent="0.25">
      <c r="P6517" s="87"/>
      <c r="Q6517" s="87"/>
      <c r="R6517" s="87"/>
    </row>
    <row r="6518" spans="16:18" x14ac:dyDescent="0.25">
      <c r="P6518" s="87"/>
      <c r="Q6518" s="87"/>
      <c r="R6518" s="87"/>
    </row>
    <row r="6519" spans="16:18" x14ac:dyDescent="0.25">
      <c r="P6519" s="87"/>
      <c r="Q6519" s="87"/>
      <c r="R6519" s="87"/>
    </row>
    <row r="6520" spans="16:18" x14ac:dyDescent="0.25">
      <c r="P6520" s="87"/>
      <c r="Q6520" s="87"/>
      <c r="R6520" s="87"/>
    </row>
    <row r="6521" spans="16:18" x14ac:dyDescent="0.25">
      <c r="P6521" s="87"/>
      <c r="Q6521" s="87"/>
      <c r="R6521" s="87"/>
    </row>
    <row r="6522" spans="16:18" x14ac:dyDescent="0.25">
      <c r="P6522" s="87"/>
      <c r="Q6522" s="87"/>
      <c r="R6522" s="87"/>
    </row>
    <row r="6523" spans="16:18" x14ac:dyDescent="0.25">
      <c r="P6523" s="87"/>
      <c r="Q6523" s="87"/>
      <c r="R6523" s="87"/>
    </row>
    <row r="6524" spans="16:18" x14ac:dyDescent="0.25">
      <c r="P6524" s="87"/>
      <c r="Q6524" s="87"/>
      <c r="R6524" s="87"/>
    </row>
    <row r="6525" spans="16:18" x14ac:dyDescent="0.25">
      <c r="P6525" s="87"/>
      <c r="Q6525" s="87"/>
      <c r="R6525" s="87"/>
    </row>
    <row r="6526" spans="16:18" x14ac:dyDescent="0.25">
      <c r="P6526" s="87"/>
      <c r="Q6526" s="87"/>
      <c r="R6526" s="87"/>
    </row>
    <row r="6527" spans="16:18" x14ac:dyDescent="0.25">
      <c r="P6527" s="87"/>
      <c r="Q6527" s="87"/>
      <c r="R6527" s="87"/>
    </row>
    <row r="6528" spans="16:18" x14ac:dyDescent="0.25">
      <c r="P6528" s="87"/>
      <c r="Q6528" s="87"/>
      <c r="R6528" s="87"/>
    </row>
    <row r="6529" spans="16:18" x14ac:dyDescent="0.25">
      <c r="P6529" s="87"/>
      <c r="Q6529" s="87"/>
      <c r="R6529" s="87"/>
    </row>
    <row r="6530" spans="16:18" x14ac:dyDescent="0.25">
      <c r="P6530" s="87"/>
      <c r="Q6530" s="87"/>
      <c r="R6530" s="87"/>
    </row>
    <row r="6531" spans="16:18" x14ac:dyDescent="0.25">
      <c r="P6531" s="87"/>
      <c r="Q6531" s="87"/>
      <c r="R6531" s="87"/>
    </row>
    <row r="6532" spans="16:18" x14ac:dyDescent="0.25">
      <c r="P6532" s="87"/>
      <c r="Q6532" s="87"/>
      <c r="R6532" s="87"/>
    </row>
    <row r="6533" spans="16:18" x14ac:dyDescent="0.25">
      <c r="P6533" s="87"/>
      <c r="Q6533" s="87"/>
      <c r="R6533" s="87"/>
    </row>
    <row r="6534" spans="16:18" x14ac:dyDescent="0.25">
      <c r="P6534" s="87"/>
      <c r="Q6534" s="87"/>
      <c r="R6534" s="87"/>
    </row>
    <row r="6535" spans="16:18" x14ac:dyDescent="0.25">
      <c r="P6535" s="87"/>
      <c r="Q6535" s="87"/>
      <c r="R6535" s="87"/>
    </row>
    <row r="6536" spans="16:18" x14ac:dyDescent="0.25">
      <c r="P6536" s="87"/>
      <c r="Q6536" s="87"/>
      <c r="R6536" s="87"/>
    </row>
    <row r="6537" spans="16:18" x14ac:dyDescent="0.25">
      <c r="P6537" s="87"/>
      <c r="Q6537" s="87"/>
      <c r="R6537" s="87"/>
    </row>
    <row r="6538" spans="16:18" x14ac:dyDescent="0.25">
      <c r="P6538" s="87"/>
      <c r="Q6538" s="87"/>
      <c r="R6538" s="87"/>
    </row>
    <row r="6539" spans="16:18" x14ac:dyDescent="0.25">
      <c r="P6539" s="87"/>
      <c r="Q6539" s="87"/>
      <c r="R6539" s="87"/>
    </row>
    <row r="6540" spans="16:18" x14ac:dyDescent="0.25">
      <c r="P6540" s="87"/>
      <c r="Q6540" s="87"/>
      <c r="R6540" s="87"/>
    </row>
    <row r="6541" spans="16:18" x14ac:dyDescent="0.25">
      <c r="P6541" s="87"/>
      <c r="Q6541" s="87"/>
      <c r="R6541" s="87"/>
    </row>
    <row r="6542" spans="16:18" x14ac:dyDescent="0.25">
      <c r="P6542" s="87"/>
      <c r="Q6542" s="87"/>
      <c r="R6542" s="87"/>
    </row>
    <row r="6543" spans="16:18" x14ac:dyDescent="0.25">
      <c r="P6543" s="87"/>
      <c r="Q6543" s="87"/>
      <c r="R6543" s="87"/>
    </row>
    <row r="6544" spans="16:18" x14ac:dyDescent="0.25">
      <c r="P6544" s="87"/>
      <c r="Q6544" s="87"/>
      <c r="R6544" s="87"/>
    </row>
    <row r="6545" spans="16:18" x14ac:dyDescent="0.25">
      <c r="P6545" s="87"/>
      <c r="Q6545" s="87"/>
      <c r="R6545" s="87"/>
    </row>
    <row r="6546" spans="16:18" x14ac:dyDescent="0.25">
      <c r="P6546" s="87"/>
      <c r="Q6546" s="87"/>
      <c r="R6546" s="87"/>
    </row>
    <row r="6547" spans="16:18" x14ac:dyDescent="0.25">
      <c r="P6547" s="87"/>
      <c r="Q6547" s="87"/>
      <c r="R6547" s="87"/>
    </row>
    <row r="6548" spans="16:18" x14ac:dyDescent="0.25">
      <c r="P6548" s="87"/>
      <c r="Q6548" s="87"/>
      <c r="R6548" s="87"/>
    </row>
    <row r="6549" spans="16:18" x14ac:dyDescent="0.25">
      <c r="P6549" s="87"/>
      <c r="Q6549" s="87"/>
      <c r="R6549" s="87"/>
    </row>
    <row r="6550" spans="16:18" x14ac:dyDescent="0.25">
      <c r="P6550" s="87"/>
      <c r="Q6550" s="87"/>
      <c r="R6550" s="87"/>
    </row>
    <row r="6551" spans="16:18" x14ac:dyDescent="0.25">
      <c r="P6551" s="87"/>
      <c r="Q6551" s="87"/>
      <c r="R6551" s="87"/>
    </row>
    <row r="6552" spans="16:18" x14ac:dyDescent="0.25">
      <c r="P6552" s="87"/>
      <c r="Q6552" s="87"/>
      <c r="R6552" s="87"/>
    </row>
    <row r="6553" spans="16:18" x14ac:dyDescent="0.25">
      <c r="P6553" s="87"/>
      <c r="Q6553" s="87"/>
      <c r="R6553" s="87"/>
    </row>
    <row r="6554" spans="16:18" x14ac:dyDescent="0.25">
      <c r="P6554" s="87"/>
      <c r="Q6554" s="87"/>
      <c r="R6554" s="87"/>
    </row>
    <row r="6555" spans="16:18" x14ac:dyDescent="0.25">
      <c r="P6555" s="87"/>
      <c r="Q6555" s="87"/>
      <c r="R6555" s="87"/>
    </row>
    <row r="6556" spans="16:18" x14ac:dyDescent="0.25">
      <c r="P6556" s="87"/>
      <c r="Q6556" s="87"/>
      <c r="R6556" s="87"/>
    </row>
    <row r="6557" spans="16:18" x14ac:dyDescent="0.25">
      <c r="P6557" s="87"/>
      <c r="Q6557" s="87"/>
      <c r="R6557" s="87"/>
    </row>
    <row r="6558" spans="16:18" x14ac:dyDescent="0.25">
      <c r="P6558" s="87"/>
      <c r="Q6558" s="87"/>
      <c r="R6558" s="87"/>
    </row>
    <row r="6559" spans="16:18" x14ac:dyDescent="0.25">
      <c r="P6559" s="87"/>
      <c r="Q6559" s="87"/>
      <c r="R6559" s="87"/>
    </row>
    <row r="6560" spans="16:18" x14ac:dyDescent="0.25">
      <c r="P6560" s="87"/>
      <c r="Q6560" s="87"/>
      <c r="R6560" s="87"/>
    </row>
    <row r="6561" spans="16:18" x14ac:dyDescent="0.25">
      <c r="P6561" s="87"/>
      <c r="Q6561" s="87"/>
      <c r="R6561" s="87"/>
    </row>
    <row r="6562" spans="16:18" x14ac:dyDescent="0.25">
      <c r="P6562" s="87"/>
      <c r="Q6562" s="87"/>
      <c r="R6562" s="87"/>
    </row>
    <row r="6563" spans="16:18" x14ac:dyDescent="0.25">
      <c r="P6563" s="87"/>
      <c r="Q6563" s="87"/>
      <c r="R6563" s="87"/>
    </row>
    <row r="6564" spans="16:18" x14ac:dyDescent="0.25">
      <c r="P6564" s="87"/>
      <c r="Q6564" s="87"/>
      <c r="R6564" s="87"/>
    </row>
    <row r="6565" spans="16:18" x14ac:dyDescent="0.25">
      <c r="P6565" s="87"/>
      <c r="Q6565" s="87"/>
      <c r="R6565" s="87"/>
    </row>
    <row r="6566" spans="16:18" x14ac:dyDescent="0.25">
      <c r="P6566" s="87"/>
      <c r="Q6566" s="87"/>
      <c r="R6566" s="87"/>
    </row>
    <row r="6567" spans="16:18" x14ac:dyDescent="0.25">
      <c r="P6567" s="87"/>
      <c r="Q6567" s="87"/>
      <c r="R6567" s="87"/>
    </row>
    <row r="6568" spans="16:18" x14ac:dyDescent="0.25">
      <c r="P6568" s="87"/>
      <c r="Q6568" s="87"/>
      <c r="R6568" s="87"/>
    </row>
    <row r="6569" spans="16:18" x14ac:dyDescent="0.25">
      <c r="P6569" s="87"/>
      <c r="Q6569" s="87"/>
      <c r="R6569" s="87"/>
    </row>
    <row r="6570" spans="16:18" x14ac:dyDescent="0.25">
      <c r="P6570" s="87"/>
      <c r="Q6570" s="87"/>
      <c r="R6570" s="87"/>
    </row>
    <row r="6571" spans="16:18" x14ac:dyDescent="0.25">
      <c r="P6571" s="87"/>
      <c r="Q6571" s="87"/>
      <c r="R6571" s="87"/>
    </row>
    <row r="6572" spans="16:18" x14ac:dyDescent="0.25">
      <c r="P6572" s="87"/>
      <c r="Q6572" s="87"/>
      <c r="R6572" s="87"/>
    </row>
    <row r="6573" spans="16:18" x14ac:dyDescent="0.25">
      <c r="P6573" s="87"/>
      <c r="Q6573" s="87"/>
      <c r="R6573" s="87"/>
    </row>
    <row r="6574" spans="16:18" x14ac:dyDescent="0.25">
      <c r="P6574" s="87"/>
      <c r="Q6574" s="87"/>
      <c r="R6574" s="87"/>
    </row>
    <row r="6575" spans="16:18" x14ac:dyDescent="0.25">
      <c r="P6575" s="87"/>
      <c r="Q6575" s="87"/>
      <c r="R6575" s="87"/>
    </row>
    <row r="6576" spans="16:18" x14ac:dyDescent="0.25">
      <c r="P6576" s="87"/>
      <c r="Q6576" s="87"/>
      <c r="R6576" s="87"/>
    </row>
    <row r="6577" spans="16:18" x14ac:dyDescent="0.25">
      <c r="P6577" s="87"/>
      <c r="Q6577" s="87"/>
      <c r="R6577" s="87"/>
    </row>
    <row r="6578" spans="16:18" x14ac:dyDescent="0.25">
      <c r="P6578" s="87"/>
      <c r="Q6578" s="87"/>
      <c r="R6578" s="87"/>
    </row>
    <row r="6579" spans="16:18" x14ac:dyDescent="0.25">
      <c r="P6579" s="87"/>
      <c r="Q6579" s="87"/>
      <c r="R6579" s="87"/>
    </row>
    <row r="6580" spans="16:18" x14ac:dyDescent="0.25">
      <c r="P6580" s="87"/>
      <c r="Q6580" s="87"/>
      <c r="R6580" s="87"/>
    </row>
    <row r="6581" spans="16:18" x14ac:dyDescent="0.25">
      <c r="P6581" s="87"/>
      <c r="Q6581" s="87"/>
      <c r="R6581" s="87"/>
    </row>
    <row r="6582" spans="16:18" x14ac:dyDescent="0.25">
      <c r="P6582" s="87"/>
      <c r="Q6582" s="87"/>
      <c r="R6582" s="87"/>
    </row>
    <row r="6583" spans="16:18" x14ac:dyDescent="0.25">
      <c r="P6583" s="87"/>
      <c r="Q6583" s="87"/>
      <c r="R6583" s="87"/>
    </row>
    <row r="6584" spans="16:18" x14ac:dyDescent="0.25">
      <c r="P6584" s="87"/>
      <c r="Q6584" s="87"/>
      <c r="R6584" s="87"/>
    </row>
    <row r="6585" spans="16:18" x14ac:dyDescent="0.25">
      <c r="P6585" s="87"/>
      <c r="Q6585" s="87"/>
      <c r="R6585" s="87"/>
    </row>
    <row r="6586" spans="16:18" x14ac:dyDescent="0.25">
      <c r="P6586" s="87"/>
      <c r="Q6586" s="87"/>
      <c r="R6586" s="87"/>
    </row>
    <row r="6587" spans="16:18" x14ac:dyDescent="0.25">
      <c r="P6587" s="87"/>
      <c r="Q6587" s="87"/>
      <c r="R6587" s="87"/>
    </row>
    <row r="6588" spans="16:18" x14ac:dyDescent="0.25">
      <c r="P6588" s="87"/>
      <c r="Q6588" s="87"/>
      <c r="R6588" s="87"/>
    </row>
    <row r="6589" spans="16:18" x14ac:dyDescent="0.25">
      <c r="P6589" s="87"/>
      <c r="Q6589" s="87"/>
      <c r="R6589" s="87"/>
    </row>
    <row r="6590" spans="16:18" x14ac:dyDescent="0.25">
      <c r="P6590" s="87"/>
      <c r="Q6590" s="87"/>
      <c r="R6590" s="87"/>
    </row>
    <row r="6591" spans="16:18" x14ac:dyDescent="0.25">
      <c r="P6591" s="87"/>
      <c r="Q6591" s="87"/>
      <c r="R6591" s="87"/>
    </row>
    <row r="6592" spans="16:18" x14ac:dyDescent="0.25">
      <c r="P6592" s="87"/>
      <c r="Q6592" s="87"/>
      <c r="R6592" s="87"/>
    </row>
    <row r="6593" spans="16:18" x14ac:dyDescent="0.25">
      <c r="P6593" s="87"/>
      <c r="Q6593" s="87"/>
      <c r="R6593" s="87"/>
    </row>
    <row r="6594" spans="16:18" x14ac:dyDescent="0.25">
      <c r="P6594" s="87"/>
      <c r="Q6594" s="87"/>
      <c r="R6594" s="87"/>
    </row>
    <row r="6595" spans="16:18" x14ac:dyDescent="0.25">
      <c r="P6595" s="87"/>
      <c r="Q6595" s="87"/>
      <c r="R6595" s="87"/>
    </row>
    <row r="6596" spans="16:18" x14ac:dyDescent="0.25">
      <c r="P6596" s="87"/>
      <c r="Q6596" s="87"/>
      <c r="R6596" s="87"/>
    </row>
    <row r="6597" spans="16:18" x14ac:dyDescent="0.25">
      <c r="P6597" s="87"/>
      <c r="Q6597" s="87"/>
      <c r="R6597" s="87"/>
    </row>
    <row r="6598" spans="16:18" x14ac:dyDescent="0.25">
      <c r="P6598" s="87"/>
      <c r="Q6598" s="87"/>
      <c r="R6598" s="87"/>
    </row>
    <row r="6599" spans="16:18" x14ac:dyDescent="0.25">
      <c r="P6599" s="87"/>
      <c r="Q6599" s="87"/>
      <c r="R6599" s="87"/>
    </row>
    <row r="6600" spans="16:18" x14ac:dyDescent="0.25">
      <c r="P6600" s="87"/>
      <c r="Q6600" s="87"/>
      <c r="R6600" s="87"/>
    </row>
    <row r="6601" spans="16:18" x14ac:dyDescent="0.25">
      <c r="P6601" s="87"/>
      <c r="Q6601" s="87"/>
      <c r="R6601" s="87"/>
    </row>
    <row r="6602" spans="16:18" x14ac:dyDescent="0.25">
      <c r="P6602" s="87"/>
      <c r="Q6602" s="87"/>
      <c r="R6602" s="87"/>
    </row>
    <row r="6603" spans="16:18" x14ac:dyDescent="0.25">
      <c r="P6603" s="87"/>
      <c r="Q6603" s="87"/>
      <c r="R6603" s="87"/>
    </row>
    <row r="6604" spans="16:18" x14ac:dyDescent="0.25">
      <c r="P6604" s="87"/>
      <c r="Q6604" s="87"/>
      <c r="R6604" s="87"/>
    </row>
    <row r="6605" spans="16:18" x14ac:dyDescent="0.25">
      <c r="P6605" s="87"/>
      <c r="Q6605" s="87"/>
      <c r="R6605" s="87"/>
    </row>
    <row r="6606" spans="16:18" x14ac:dyDescent="0.25">
      <c r="P6606" s="87"/>
      <c r="Q6606" s="87"/>
      <c r="R6606" s="87"/>
    </row>
    <row r="6607" spans="16:18" x14ac:dyDescent="0.25">
      <c r="P6607" s="87"/>
      <c r="Q6607" s="87"/>
      <c r="R6607" s="87"/>
    </row>
    <row r="6608" spans="16:18" x14ac:dyDescent="0.25">
      <c r="P6608" s="87"/>
      <c r="Q6608" s="87"/>
      <c r="R6608" s="87"/>
    </row>
    <row r="6609" spans="16:18" x14ac:dyDescent="0.25">
      <c r="P6609" s="87"/>
      <c r="Q6609" s="87"/>
      <c r="R6609" s="87"/>
    </row>
    <row r="6610" spans="16:18" x14ac:dyDescent="0.25">
      <c r="P6610" s="87"/>
      <c r="Q6610" s="87"/>
      <c r="R6610" s="87"/>
    </row>
    <row r="6611" spans="16:18" x14ac:dyDescent="0.25">
      <c r="P6611" s="87"/>
      <c r="Q6611" s="87"/>
      <c r="R6611" s="87"/>
    </row>
    <row r="6612" spans="16:18" x14ac:dyDescent="0.25">
      <c r="P6612" s="87"/>
      <c r="Q6612" s="87"/>
      <c r="R6612" s="87"/>
    </row>
    <row r="6613" spans="16:18" x14ac:dyDescent="0.25">
      <c r="P6613" s="87"/>
      <c r="Q6613" s="87"/>
      <c r="R6613" s="87"/>
    </row>
    <row r="6614" spans="16:18" x14ac:dyDescent="0.25">
      <c r="P6614" s="87"/>
      <c r="Q6614" s="87"/>
      <c r="R6614" s="87"/>
    </row>
    <row r="6615" spans="16:18" x14ac:dyDescent="0.25">
      <c r="P6615" s="87"/>
      <c r="Q6615" s="87"/>
      <c r="R6615" s="87"/>
    </row>
    <row r="6616" spans="16:18" x14ac:dyDescent="0.25">
      <c r="P6616" s="87"/>
      <c r="Q6616" s="87"/>
      <c r="R6616" s="87"/>
    </row>
    <row r="6617" spans="16:18" x14ac:dyDescent="0.25">
      <c r="P6617" s="87"/>
      <c r="Q6617" s="87"/>
      <c r="R6617" s="87"/>
    </row>
    <row r="6618" spans="16:18" x14ac:dyDescent="0.25">
      <c r="P6618" s="87"/>
      <c r="Q6618" s="87"/>
      <c r="R6618" s="87"/>
    </row>
    <row r="6619" spans="16:18" x14ac:dyDescent="0.25">
      <c r="P6619" s="87"/>
      <c r="Q6619" s="87"/>
      <c r="R6619" s="87"/>
    </row>
    <row r="6620" spans="16:18" x14ac:dyDescent="0.25">
      <c r="P6620" s="87"/>
      <c r="Q6620" s="87"/>
      <c r="R6620" s="87"/>
    </row>
    <row r="6621" spans="16:18" x14ac:dyDescent="0.25">
      <c r="P6621" s="87"/>
      <c r="Q6621" s="87"/>
      <c r="R6621" s="87"/>
    </row>
    <row r="6622" spans="16:18" x14ac:dyDescent="0.25">
      <c r="P6622" s="87"/>
      <c r="Q6622" s="87"/>
      <c r="R6622" s="87"/>
    </row>
    <row r="6623" spans="16:18" x14ac:dyDescent="0.25">
      <c r="P6623" s="87"/>
      <c r="Q6623" s="87"/>
      <c r="R6623" s="87"/>
    </row>
    <row r="6624" spans="16:18" x14ac:dyDescent="0.25">
      <c r="P6624" s="87"/>
      <c r="Q6624" s="87"/>
      <c r="R6624" s="87"/>
    </row>
    <row r="6625" spans="16:18" x14ac:dyDescent="0.25">
      <c r="P6625" s="87"/>
      <c r="Q6625" s="87"/>
      <c r="R6625" s="87"/>
    </row>
    <row r="6626" spans="16:18" x14ac:dyDescent="0.25">
      <c r="P6626" s="87"/>
      <c r="Q6626" s="87"/>
      <c r="R6626" s="87"/>
    </row>
    <row r="6627" spans="16:18" x14ac:dyDescent="0.25">
      <c r="P6627" s="87"/>
      <c r="Q6627" s="87"/>
      <c r="R6627" s="87"/>
    </row>
    <row r="6628" spans="16:18" x14ac:dyDescent="0.25">
      <c r="P6628" s="87"/>
      <c r="Q6628" s="87"/>
      <c r="R6628" s="87"/>
    </row>
    <row r="6629" spans="16:18" x14ac:dyDescent="0.25">
      <c r="P6629" s="87"/>
      <c r="Q6629" s="87"/>
      <c r="R6629" s="87"/>
    </row>
    <row r="6630" spans="16:18" x14ac:dyDescent="0.25">
      <c r="P6630" s="87"/>
      <c r="Q6630" s="87"/>
      <c r="R6630" s="87"/>
    </row>
    <row r="6631" spans="16:18" x14ac:dyDescent="0.25">
      <c r="P6631" s="87"/>
      <c r="Q6631" s="87"/>
      <c r="R6631" s="87"/>
    </row>
    <row r="6632" spans="16:18" x14ac:dyDescent="0.25">
      <c r="P6632" s="87"/>
      <c r="Q6632" s="87"/>
      <c r="R6632" s="87"/>
    </row>
    <row r="6633" spans="16:18" x14ac:dyDescent="0.25">
      <c r="P6633" s="87"/>
      <c r="Q6633" s="87"/>
      <c r="R6633" s="87"/>
    </row>
    <row r="6634" spans="16:18" x14ac:dyDescent="0.25">
      <c r="P6634" s="87"/>
      <c r="Q6634" s="87"/>
      <c r="R6634" s="87"/>
    </row>
    <row r="6635" spans="16:18" x14ac:dyDescent="0.25">
      <c r="P6635" s="87"/>
      <c r="Q6635" s="87"/>
      <c r="R6635" s="87"/>
    </row>
    <row r="6636" spans="16:18" x14ac:dyDescent="0.25">
      <c r="P6636" s="87"/>
      <c r="Q6636" s="87"/>
      <c r="R6636" s="87"/>
    </row>
    <row r="6637" spans="16:18" x14ac:dyDescent="0.25">
      <c r="P6637" s="87"/>
      <c r="Q6637" s="87"/>
      <c r="R6637" s="87"/>
    </row>
    <row r="6638" spans="16:18" x14ac:dyDescent="0.25">
      <c r="P6638" s="87"/>
      <c r="Q6638" s="87"/>
      <c r="R6638" s="87"/>
    </row>
    <row r="6639" spans="16:18" x14ac:dyDescent="0.25">
      <c r="P6639" s="87"/>
      <c r="Q6639" s="87"/>
      <c r="R6639" s="87"/>
    </row>
    <row r="6640" spans="16:18" x14ac:dyDescent="0.25">
      <c r="P6640" s="87"/>
      <c r="Q6640" s="87"/>
      <c r="R6640" s="87"/>
    </row>
    <row r="6641" spans="16:18" x14ac:dyDescent="0.25">
      <c r="P6641" s="87"/>
      <c r="Q6641" s="87"/>
      <c r="R6641" s="87"/>
    </row>
    <row r="6642" spans="16:18" x14ac:dyDescent="0.25">
      <c r="P6642" s="87"/>
      <c r="Q6642" s="87"/>
      <c r="R6642" s="87"/>
    </row>
    <row r="6643" spans="16:18" x14ac:dyDescent="0.25">
      <c r="P6643" s="87"/>
      <c r="Q6643" s="87"/>
      <c r="R6643" s="87"/>
    </row>
    <row r="6644" spans="16:18" x14ac:dyDescent="0.25">
      <c r="P6644" s="87"/>
      <c r="Q6644" s="87"/>
      <c r="R6644" s="87"/>
    </row>
    <row r="6645" spans="16:18" x14ac:dyDescent="0.25">
      <c r="P6645" s="87"/>
      <c r="Q6645" s="87"/>
      <c r="R6645" s="87"/>
    </row>
    <row r="6646" spans="16:18" x14ac:dyDescent="0.25">
      <c r="P6646" s="87"/>
      <c r="Q6646" s="87"/>
      <c r="R6646" s="87"/>
    </row>
    <row r="6647" spans="16:18" x14ac:dyDescent="0.25">
      <c r="P6647" s="87"/>
      <c r="Q6647" s="87"/>
      <c r="R6647" s="87"/>
    </row>
    <row r="6648" spans="16:18" x14ac:dyDescent="0.25">
      <c r="P6648" s="87"/>
      <c r="Q6648" s="87"/>
      <c r="R6648" s="87"/>
    </row>
    <row r="6649" spans="16:18" x14ac:dyDescent="0.25">
      <c r="P6649" s="87"/>
      <c r="Q6649" s="87"/>
      <c r="R6649" s="87"/>
    </row>
    <row r="6650" spans="16:18" x14ac:dyDescent="0.25">
      <c r="P6650" s="87"/>
      <c r="Q6650" s="87"/>
      <c r="R6650" s="87"/>
    </row>
    <row r="6651" spans="16:18" x14ac:dyDescent="0.25">
      <c r="P6651" s="87"/>
      <c r="Q6651" s="87"/>
      <c r="R6651" s="87"/>
    </row>
    <row r="6652" spans="16:18" x14ac:dyDescent="0.25">
      <c r="P6652" s="87"/>
      <c r="Q6652" s="87"/>
      <c r="R6652" s="87"/>
    </row>
    <row r="6653" spans="16:18" x14ac:dyDescent="0.25">
      <c r="P6653" s="87"/>
      <c r="Q6653" s="87"/>
      <c r="R6653" s="87"/>
    </row>
    <row r="6654" spans="16:18" x14ac:dyDescent="0.25">
      <c r="P6654" s="87"/>
      <c r="Q6654" s="87"/>
      <c r="R6654" s="87"/>
    </row>
    <row r="6655" spans="16:18" x14ac:dyDescent="0.25">
      <c r="P6655" s="87"/>
      <c r="Q6655" s="87"/>
      <c r="R6655" s="87"/>
    </row>
    <row r="6656" spans="16:18" x14ac:dyDescent="0.25">
      <c r="P6656" s="87"/>
      <c r="Q6656" s="87"/>
      <c r="R6656" s="87"/>
    </row>
    <row r="6657" spans="16:18" x14ac:dyDescent="0.25">
      <c r="P6657" s="87"/>
      <c r="Q6657" s="87"/>
      <c r="R6657" s="87"/>
    </row>
    <row r="6658" spans="16:18" x14ac:dyDescent="0.25">
      <c r="P6658" s="87"/>
      <c r="Q6658" s="87"/>
      <c r="R6658" s="87"/>
    </row>
    <row r="6659" spans="16:18" x14ac:dyDescent="0.25">
      <c r="P6659" s="87"/>
      <c r="Q6659" s="87"/>
      <c r="R6659" s="87"/>
    </row>
    <row r="6660" spans="16:18" x14ac:dyDescent="0.25">
      <c r="P6660" s="87"/>
      <c r="Q6660" s="87"/>
      <c r="R6660" s="87"/>
    </row>
    <row r="6661" spans="16:18" x14ac:dyDescent="0.25">
      <c r="P6661" s="87"/>
      <c r="Q6661" s="87"/>
      <c r="R6661" s="87"/>
    </row>
    <row r="6662" spans="16:18" x14ac:dyDescent="0.25">
      <c r="P6662" s="87"/>
      <c r="Q6662" s="87"/>
      <c r="R6662" s="87"/>
    </row>
    <row r="6663" spans="16:18" x14ac:dyDescent="0.25">
      <c r="P6663" s="87"/>
      <c r="Q6663" s="87"/>
      <c r="R6663" s="87"/>
    </row>
    <row r="6664" spans="16:18" x14ac:dyDescent="0.25">
      <c r="P6664" s="87"/>
      <c r="Q6664" s="87"/>
      <c r="R6664" s="87"/>
    </row>
    <row r="6665" spans="16:18" x14ac:dyDescent="0.25">
      <c r="P6665" s="87"/>
      <c r="Q6665" s="87"/>
      <c r="R6665" s="87"/>
    </row>
    <row r="6666" spans="16:18" x14ac:dyDescent="0.25">
      <c r="P6666" s="87"/>
      <c r="Q6666" s="87"/>
      <c r="R6666" s="87"/>
    </row>
    <row r="6667" spans="16:18" x14ac:dyDescent="0.25">
      <c r="P6667" s="87"/>
      <c r="Q6667" s="87"/>
      <c r="R6667" s="87"/>
    </row>
    <row r="6668" spans="16:18" x14ac:dyDescent="0.25">
      <c r="P6668" s="87"/>
      <c r="Q6668" s="87"/>
      <c r="R6668" s="87"/>
    </row>
    <row r="6669" spans="16:18" x14ac:dyDescent="0.25">
      <c r="P6669" s="87"/>
      <c r="Q6669" s="87"/>
      <c r="R6669" s="87"/>
    </row>
    <row r="6670" spans="16:18" x14ac:dyDescent="0.25">
      <c r="P6670" s="87"/>
      <c r="Q6670" s="87"/>
      <c r="R6670" s="87"/>
    </row>
    <row r="6671" spans="16:18" x14ac:dyDescent="0.25">
      <c r="P6671" s="87"/>
      <c r="Q6671" s="87"/>
      <c r="R6671" s="87"/>
    </row>
    <row r="6672" spans="16:18" x14ac:dyDescent="0.25">
      <c r="P6672" s="87"/>
      <c r="Q6672" s="87"/>
      <c r="R6672" s="87"/>
    </row>
    <row r="6673" spans="16:18" x14ac:dyDescent="0.25">
      <c r="P6673" s="87"/>
      <c r="Q6673" s="87"/>
      <c r="R6673" s="87"/>
    </row>
    <row r="6674" spans="16:18" x14ac:dyDescent="0.25">
      <c r="P6674" s="87"/>
      <c r="Q6674" s="87"/>
      <c r="R6674" s="87"/>
    </row>
    <row r="6675" spans="16:18" x14ac:dyDescent="0.25">
      <c r="P6675" s="87"/>
      <c r="Q6675" s="87"/>
      <c r="R6675" s="87"/>
    </row>
    <row r="6676" spans="16:18" x14ac:dyDescent="0.25">
      <c r="P6676" s="87"/>
      <c r="Q6676" s="87"/>
      <c r="R6676" s="87"/>
    </row>
    <row r="6677" spans="16:18" x14ac:dyDescent="0.25">
      <c r="P6677" s="87"/>
      <c r="Q6677" s="87"/>
      <c r="R6677" s="87"/>
    </row>
    <row r="6678" spans="16:18" x14ac:dyDescent="0.25">
      <c r="P6678" s="87"/>
      <c r="Q6678" s="87"/>
      <c r="R6678" s="87"/>
    </row>
    <row r="6679" spans="16:18" x14ac:dyDescent="0.25">
      <c r="P6679" s="87"/>
      <c r="Q6679" s="87"/>
      <c r="R6679" s="87"/>
    </row>
    <row r="6680" spans="16:18" x14ac:dyDescent="0.25">
      <c r="P6680" s="87"/>
      <c r="Q6680" s="87"/>
      <c r="R6680" s="87"/>
    </row>
    <row r="6681" spans="16:18" x14ac:dyDescent="0.25">
      <c r="P6681" s="87"/>
      <c r="Q6681" s="87"/>
      <c r="R6681" s="87"/>
    </row>
    <row r="6682" spans="16:18" x14ac:dyDescent="0.25">
      <c r="P6682" s="87"/>
      <c r="Q6682" s="87"/>
      <c r="R6682" s="87"/>
    </row>
    <row r="6683" spans="16:18" x14ac:dyDescent="0.25">
      <c r="P6683" s="87"/>
      <c r="Q6683" s="87"/>
      <c r="R6683" s="87"/>
    </row>
    <row r="6684" spans="16:18" x14ac:dyDescent="0.25">
      <c r="P6684" s="87"/>
      <c r="Q6684" s="87"/>
      <c r="R6684" s="87"/>
    </row>
    <row r="6685" spans="16:18" x14ac:dyDescent="0.25">
      <c r="P6685" s="87"/>
      <c r="Q6685" s="87"/>
      <c r="R6685" s="87"/>
    </row>
    <row r="6686" spans="16:18" x14ac:dyDescent="0.25">
      <c r="P6686" s="87"/>
      <c r="Q6686" s="87"/>
      <c r="R6686" s="87"/>
    </row>
    <row r="6687" spans="16:18" x14ac:dyDescent="0.25">
      <c r="P6687" s="87"/>
      <c r="Q6687" s="87"/>
      <c r="R6687" s="87"/>
    </row>
    <row r="6688" spans="16:18" x14ac:dyDescent="0.25">
      <c r="P6688" s="87"/>
      <c r="Q6688" s="87"/>
      <c r="R6688" s="87"/>
    </row>
    <row r="6689" spans="16:18" x14ac:dyDescent="0.25">
      <c r="P6689" s="87"/>
      <c r="Q6689" s="87"/>
      <c r="R6689" s="87"/>
    </row>
    <row r="6690" spans="16:18" x14ac:dyDescent="0.25">
      <c r="P6690" s="87"/>
      <c r="Q6690" s="87"/>
      <c r="R6690" s="87"/>
    </row>
    <row r="6691" spans="16:18" x14ac:dyDescent="0.25">
      <c r="P6691" s="87"/>
      <c r="Q6691" s="87"/>
      <c r="R6691" s="87"/>
    </row>
    <row r="6692" spans="16:18" x14ac:dyDescent="0.25">
      <c r="P6692" s="87"/>
      <c r="Q6692" s="87"/>
      <c r="R6692" s="87"/>
    </row>
    <row r="6693" spans="16:18" x14ac:dyDescent="0.25">
      <c r="P6693" s="87"/>
      <c r="Q6693" s="87"/>
      <c r="R6693" s="87"/>
    </row>
    <row r="6694" spans="16:18" x14ac:dyDescent="0.25">
      <c r="P6694" s="87"/>
      <c r="Q6694" s="87"/>
      <c r="R6694" s="87"/>
    </row>
    <row r="6695" spans="16:18" x14ac:dyDescent="0.25">
      <c r="P6695" s="87"/>
      <c r="Q6695" s="87"/>
      <c r="R6695" s="87"/>
    </row>
    <row r="6696" spans="16:18" x14ac:dyDescent="0.25">
      <c r="P6696" s="87"/>
      <c r="Q6696" s="87"/>
      <c r="R6696" s="87"/>
    </row>
    <row r="6697" spans="16:18" x14ac:dyDescent="0.25">
      <c r="P6697" s="87"/>
      <c r="Q6697" s="87"/>
      <c r="R6697" s="87"/>
    </row>
    <row r="6698" spans="16:18" x14ac:dyDescent="0.25">
      <c r="P6698" s="87"/>
      <c r="Q6698" s="87"/>
      <c r="R6698" s="87"/>
    </row>
    <row r="6699" spans="16:18" x14ac:dyDescent="0.25">
      <c r="P6699" s="87"/>
      <c r="Q6699" s="87"/>
      <c r="R6699" s="87"/>
    </row>
    <row r="6700" spans="16:18" x14ac:dyDescent="0.25">
      <c r="P6700" s="87"/>
      <c r="Q6700" s="87"/>
      <c r="R6700" s="87"/>
    </row>
    <row r="6701" spans="16:18" x14ac:dyDescent="0.25">
      <c r="P6701" s="87"/>
      <c r="Q6701" s="87"/>
      <c r="R6701" s="87"/>
    </row>
    <row r="6702" spans="16:18" x14ac:dyDescent="0.25">
      <c r="P6702" s="87"/>
      <c r="Q6702" s="87"/>
      <c r="R6702" s="87"/>
    </row>
    <row r="6703" spans="16:18" x14ac:dyDescent="0.25">
      <c r="P6703" s="87"/>
      <c r="Q6703" s="87"/>
      <c r="R6703" s="87"/>
    </row>
    <row r="6704" spans="16:18" x14ac:dyDescent="0.25">
      <c r="P6704" s="87"/>
      <c r="Q6704" s="87"/>
      <c r="R6704" s="87"/>
    </row>
    <row r="6705" spans="16:18" x14ac:dyDescent="0.25">
      <c r="P6705" s="87"/>
      <c r="Q6705" s="87"/>
      <c r="R6705" s="87"/>
    </row>
    <row r="6706" spans="16:18" x14ac:dyDescent="0.25">
      <c r="P6706" s="87"/>
      <c r="Q6706" s="87"/>
      <c r="R6706" s="87"/>
    </row>
    <row r="6707" spans="16:18" x14ac:dyDescent="0.25">
      <c r="P6707" s="87"/>
      <c r="Q6707" s="87"/>
      <c r="R6707" s="87"/>
    </row>
    <row r="6708" spans="16:18" x14ac:dyDescent="0.25">
      <c r="P6708" s="87"/>
      <c r="Q6708" s="87"/>
      <c r="R6708" s="87"/>
    </row>
    <row r="6709" spans="16:18" x14ac:dyDescent="0.25">
      <c r="P6709" s="87"/>
      <c r="Q6709" s="87"/>
      <c r="R6709" s="87"/>
    </row>
    <row r="6710" spans="16:18" x14ac:dyDescent="0.25">
      <c r="P6710" s="87"/>
      <c r="Q6710" s="87"/>
      <c r="R6710" s="87"/>
    </row>
    <row r="6711" spans="16:18" x14ac:dyDescent="0.25">
      <c r="P6711" s="87"/>
      <c r="Q6711" s="87"/>
      <c r="R6711" s="87"/>
    </row>
    <row r="6712" spans="16:18" x14ac:dyDescent="0.25">
      <c r="P6712" s="87"/>
      <c r="Q6712" s="87"/>
      <c r="R6712" s="87"/>
    </row>
    <row r="6713" spans="16:18" x14ac:dyDescent="0.25">
      <c r="P6713" s="87"/>
      <c r="Q6713" s="87"/>
      <c r="R6713" s="87"/>
    </row>
    <row r="6714" spans="16:18" x14ac:dyDescent="0.25">
      <c r="P6714" s="87"/>
      <c r="Q6714" s="87"/>
      <c r="R6714" s="87"/>
    </row>
    <row r="6715" spans="16:18" x14ac:dyDescent="0.25">
      <c r="P6715" s="87"/>
      <c r="Q6715" s="87"/>
      <c r="R6715" s="87"/>
    </row>
    <row r="6716" spans="16:18" x14ac:dyDescent="0.25">
      <c r="P6716" s="87"/>
      <c r="Q6716" s="87"/>
      <c r="R6716" s="87"/>
    </row>
    <row r="6717" spans="16:18" x14ac:dyDescent="0.25">
      <c r="P6717" s="87"/>
      <c r="Q6717" s="87"/>
      <c r="R6717" s="87"/>
    </row>
    <row r="6718" spans="16:18" x14ac:dyDescent="0.25">
      <c r="P6718" s="87"/>
      <c r="Q6718" s="87"/>
      <c r="R6718" s="87"/>
    </row>
    <row r="6719" spans="16:18" x14ac:dyDescent="0.25">
      <c r="P6719" s="87"/>
      <c r="Q6719" s="87"/>
      <c r="R6719" s="87"/>
    </row>
    <row r="6720" spans="16:18" x14ac:dyDescent="0.25">
      <c r="P6720" s="87"/>
      <c r="Q6720" s="87"/>
      <c r="R6720" s="87"/>
    </row>
    <row r="6721" spans="16:18" x14ac:dyDescent="0.25">
      <c r="P6721" s="87"/>
      <c r="Q6721" s="87"/>
      <c r="R6721" s="87"/>
    </row>
    <row r="6722" spans="16:18" x14ac:dyDescent="0.25">
      <c r="P6722" s="87"/>
      <c r="Q6722" s="87"/>
      <c r="R6722" s="87"/>
    </row>
    <row r="6723" spans="16:18" x14ac:dyDescent="0.25">
      <c r="P6723" s="87"/>
      <c r="Q6723" s="87"/>
      <c r="R6723" s="87"/>
    </row>
    <row r="6724" spans="16:18" x14ac:dyDescent="0.25">
      <c r="P6724" s="87"/>
      <c r="Q6724" s="87"/>
      <c r="R6724" s="87"/>
    </row>
    <row r="6725" spans="16:18" x14ac:dyDescent="0.25">
      <c r="P6725" s="87"/>
      <c r="Q6725" s="87"/>
      <c r="R6725" s="87"/>
    </row>
    <row r="6726" spans="16:18" x14ac:dyDescent="0.25">
      <c r="P6726" s="87"/>
      <c r="Q6726" s="87"/>
      <c r="R6726" s="87"/>
    </row>
    <row r="6727" spans="16:18" x14ac:dyDescent="0.25">
      <c r="P6727" s="87"/>
      <c r="Q6727" s="87"/>
      <c r="R6727" s="87"/>
    </row>
    <row r="6728" spans="16:18" x14ac:dyDescent="0.25">
      <c r="P6728" s="87"/>
      <c r="Q6728" s="87"/>
      <c r="R6728" s="87"/>
    </row>
    <row r="6729" spans="16:18" x14ac:dyDescent="0.25">
      <c r="P6729" s="87"/>
      <c r="Q6729" s="87"/>
      <c r="R6729" s="87"/>
    </row>
    <row r="6730" spans="16:18" x14ac:dyDescent="0.25">
      <c r="P6730" s="87"/>
      <c r="Q6730" s="87"/>
      <c r="R6730" s="87"/>
    </row>
    <row r="6731" spans="16:18" x14ac:dyDescent="0.25">
      <c r="P6731" s="87"/>
      <c r="Q6731" s="87"/>
      <c r="R6731" s="87"/>
    </row>
    <row r="6732" spans="16:18" x14ac:dyDescent="0.25">
      <c r="P6732" s="87"/>
      <c r="Q6732" s="87"/>
      <c r="R6732" s="87"/>
    </row>
    <row r="6733" spans="16:18" x14ac:dyDescent="0.25">
      <c r="P6733" s="87"/>
      <c r="Q6733" s="87"/>
      <c r="R6733" s="87"/>
    </row>
    <row r="6734" spans="16:18" x14ac:dyDescent="0.25">
      <c r="P6734" s="87"/>
      <c r="Q6734" s="87"/>
      <c r="R6734" s="87"/>
    </row>
    <row r="6735" spans="16:18" x14ac:dyDescent="0.25">
      <c r="P6735" s="87"/>
      <c r="Q6735" s="87"/>
      <c r="R6735" s="87"/>
    </row>
    <row r="6736" spans="16:18" x14ac:dyDescent="0.25">
      <c r="P6736" s="87"/>
      <c r="Q6736" s="87"/>
      <c r="R6736" s="87"/>
    </row>
    <row r="6737" spans="16:18" x14ac:dyDescent="0.25">
      <c r="P6737" s="87"/>
      <c r="Q6737" s="87"/>
      <c r="R6737" s="87"/>
    </row>
    <row r="6738" spans="16:18" x14ac:dyDescent="0.25">
      <c r="P6738" s="87"/>
      <c r="Q6738" s="87"/>
      <c r="R6738" s="87"/>
    </row>
    <row r="6739" spans="16:18" x14ac:dyDescent="0.25">
      <c r="P6739" s="87"/>
      <c r="Q6739" s="87"/>
      <c r="R6739" s="87"/>
    </row>
    <row r="6740" spans="16:18" x14ac:dyDescent="0.25">
      <c r="P6740" s="87"/>
      <c r="Q6740" s="87"/>
      <c r="R6740" s="87"/>
    </row>
    <row r="6741" spans="16:18" x14ac:dyDescent="0.25">
      <c r="P6741" s="87"/>
      <c r="Q6741" s="87"/>
      <c r="R6741" s="87"/>
    </row>
    <row r="6742" spans="16:18" x14ac:dyDescent="0.25">
      <c r="P6742" s="87"/>
      <c r="Q6742" s="87"/>
      <c r="R6742" s="87"/>
    </row>
    <row r="6743" spans="16:18" x14ac:dyDescent="0.25">
      <c r="P6743" s="87"/>
      <c r="Q6743" s="87"/>
      <c r="R6743" s="87"/>
    </row>
    <row r="6744" spans="16:18" x14ac:dyDescent="0.25">
      <c r="P6744" s="87"/>
      <c r="Q6744" s="87"/>
      <c r="R6744" s="87"/>
    </row>
    <row r="6745" spans="16:18" x14ac:dyDescent="0.25">
      <c r="P6745" s="87"/>
      <c r="Q6745" s="87"/>
      <c r="R6745" s="87"/>
    </row>
    <row r="6746" spans="16:18" x14ac:dyDescent="0.25">
      <c r="P6746" s="87"/>
      <c r="Q6746" s="87"/>
      <c r="R6746" s="87"/>
    </row>
    <row r="6747" spans="16:18" x14ac:dyDescent="0.25">
      <c r="P6747" s="87"/>
      <c r="Q6747" s="87"/>
      <c r="R6747" s="87"/>
    </row>
    <row r="6748" spans="16:18" x14ac:dyDescent="0.25">
      <c r="P6748" s="87"/>
      <c r="Q6748" s="87"/>
      <c r="R6748" s="87"/>
    </row>
    <row r="6749" spans="16:18" x14ac:dyDescent="0.25">
      <c r="P6749" s="87"/>
      <c r="Q6749" s="87"/>
      <c r="R6749" s="87"/>
    </row>
    <row r="6750" spans="16:18" x14ac:dyDescent="0.25">
      <c r="P6750" s="87"/>
      <c r="Q6750" s="87"/>
      <c r="R6750" s="87"/>
    </row>
    <row r="6751" spans="16:18" x14ac:dyDescent="0.25">
      <c r="P6751" s="87"/>
      <c r="Q6751" s="87"/>
      <c r="R6751" s="87"/>
    </row>
    <row r="6752" spans="16:18" x14ac:dyDescent="0.25">
      <c r="P6752" s="87"/>
      <c r="Q6752" s="87"/>
      <c r="R6752" s="87"/>
    </row>
    <row r="6753" spans="16:18" x14ac:dyDescent="0.25">
      <c r="P6753" s="87"/>
      <c r="Q6753" s="87"/>
      <c r="R6753" s="87"/>
    </row>
    <row r="6754" spans="16:18" x14ac:dyDescent="0.25">
      <c r="P6754" s="87"/>
      <c r="Q6754" s="87"/>
      <c r="R6754" s="87"/>
    </row>
    <row r="6755" spans="16:18" x14ac:dyDescent="0.25">
      <c r="P6755" s="87"/>
      <c r="Q6755" s="87"/>
      <c r="R6755" s="87"/>
    </row>
    <row r="6756" spans="16:18" x14ac:dyDescent="0.25">
      <c r="P6756" s="87"/>
      <c r="Q6756" s="87"/>
      <c r="R6756" s="87"/>
    </row>
    <row r="6757" spans="16:18" x14ac:dyDescent="0.25">
      <c r="P6757" s="87"/>
      <c r="Q6757" s="87"/>
      <c r="R6757" s="87"/>
    </row>
    <row r="6758" spans="16:18" x14ac:dyDescent="0.25">
      <c r="P6758" s="87"/>
      <c r="Q6758" s="87"/>
      <c r="R6758" s="87"/>
    </row>
    <row r="6759" spans="16:18" x14ac:dyDescent="0.25">
      <c r="P6759" s="87"/>
      <c r="Q6759" s="87"/>
      <c r="R6759" s="87"/>
    </row>
    <row r="6760" spans="16:18" x14ac:dyDescent="0.25">
      <c r="P6760" s="87"/>
      <c r="Q6760" s="87"/>
      <c r="R6760" s="87"/>
    </row>
    <row r="6761" spans="16:18" x14ac:dyDescent="0.25">
      <c r="P6761" s="87"/>
      <c r="Q6761" s="87"/>
      <c r="R6761" s="87"/>
    </row>
    <row r="6762" spans="16:18" x14ac:dyDescent="0.25">
      <c r="P6762" s="87"/>
      <c r="Q6762" s="87"/>
      <c r="R6762" s="87"/>
    </row>
    <row r="6763" spans="16:18" x14ac:dyDescent="0.25">
      <c r="P6763" s="87"/>
      <c r="Q6763" s="87"/>
      <c r="R6763" s="87"/>
    </row>
    <row r="6764" spans="16:18" x14ac:dyDescent="0.25">
      <c r="P6764" s="87"/>
      <c r="Q6764" s="87"/>
      <c r="R6764" s="87"/>
    </row>
    <row r="6765" spans="16:18" x14ac:dyDescent="0.25">
      <c r="P6765" s="87"/>
      <c r="Q6765" s="87"/>
      <c r="R6765" s="87"/>
    </row>
    <row r="6766" spans="16:18" x14ac:dyDescent="0.25">
      <c r="P6766" s="87"/>
      <c r="Q6766" s="87"/>
      <c r="R6766" s="87"/>
    </row>
    <row r="6767" spans="16:18" x14ac:dyDescent="0.25">
      <c r="P6767" s="87"/>
      <c r="Q6767" s="87"/>
      <c r="R6767" s="87"/>
    </row>
    <row r="6768" spans="16:18" x14ac:dyDescent="0.25">
      <c r="P6768" s="87"/>
      <c r="Q6768" s="87"/>
      <c r="R6768" s="87"/>
    </row>
    <row r="6769" spans="16:18" x14ac:dyDescent="0.25">
      <c r="P6769" s="87"/>
      <c r="Q6769" s="87"/>
      <c r="R6769" s="87"/>
    </row>
    <row r="6770" spans="16:18" x14ac:dyDescent="0.25">
      <c r="P6770" s="87"/>
      <c r="Q6770" s="87"/>
      <c r="R6770" s="87"/>
    </row>
    <row r="6771" spans="16:18" x14ac:dyDescent="0.25">
      <c r="P6771" s="87"/>
      <c r="Q6771" s="87"/>
      <c r="R6771" s="87"/>
    </row>
    <row r="6772" spans="16:18" x14ac:dyDescent="0.25">
      <c r="P6772" s="87"/>
      <c r="Q6772" s="87"/>
      <c r="R6772" s="87"/>
    </row>
    <row r="6773" spans="16:18" x14ac:dyDescent="0.25">
      <c r="P6773" s="87"/>
      <c r="Q6773" s="87"/>
      <c r="R6773" s="87"/>
    </row>
    <row r="6774" spans="16:18" x14ac:dyDescent="0.25">
      <c r="P6774" s="87"/>
      <c r="Q6774" s="87"/>
      <c r="R6774" s="87"/>
    </row>
    <row r="6775" spans="16:18" x14ac:dyDescent="0.25">
      <c r="P6775" s="87"/>
      <c r="Q6775" s="87"/>
      <c r="R6775" s="87"/>
    </row>
    <row r="6776" spans="16:18" x14ac:dyDescent="0.25">
      <c r="P6776" s="87"/>
      <c r="Q6776" s="87"/>
      <c r="R6776" s="87"/>
    </row>
    <row r="6777" spans="16:18" x14ac:dyDescent="0.25">
      <c r="P6777" s="87"/>
      <c r="Q6777" s="87"/>
      <c r="R6777" s="87"/>
    </row>
    <row r="6778" spans="16:18" x14ac:dyDescent="0.25">
      <c r="P6778" s="87"/>
      <c r="Q6778" s="87"/>
      <c r="R6778" s="87"/>
    </row>
    <row r="6779" spans="16:18" x14ac:dyDescent="0.25">
      <c r="P6779" s="87"/>
      <c r="Q6779" s="87"/>
      <c r="R6779" s="87"/>
    </row>
    <row r="6780" spans="16:18" x14ac:dyDescent="0.25">
      <c r="P6780" s="87"/>
      <c r="Q6780" s="87"/>
      <c r="R6780" s="87"/>
    </row>
    <row r="6781" spans="16:18" x14ac:dyDescent="0.25">
      <c r="P6781" s="87"/>
      <c r="Q6781" s="87"/>
      <c r="R6781" s="87"/>
    </row>
    <row r="6782" spans="16:18" x14ac:dyDescent="0.25">
      <c r="P6782" s="87"/>
      <c r="Q6782" s="87"/>
      <c r="R6782" s="87"/>
    </row>
    <row r="6783" spans="16:18" x14ac:dyDescent="0.25">
      <c r="P6783" s="87"/>
      <c r="Q6783" s="87"/>
      <c r="R6783" s="87"/>
    </row>
    <row r="6784" spans="16:18" x14ac:dyDescent="0.25">
      <c r="P6784" s="87"/>
      <c r="Q6784" s="87"/>
      <c r="R6784" s="87"/>
    </row>
    <row r="6785" spans="16:18" x14ac:dyDescent="0.25">
      <c r="P6785" s="87"/>
      <c r="Q6785" s="87"/>
      <c r="R6785" s="87"/>
    </row>
    <row r="6786" spans="16:18" x14ac:dyDescent="0.25">
      <c r="P6786" s="87"/>
      <c r="Q6786" s="87"/>
      <c r="R6786" s="87"/>
    </row>
    <row r="6787" spans="16:18" x14ac:dyDescent="0.25">
      <c r="P6787" s="87"/>
      <c r="Q6787" s="87"/>
      <c r="R6787" s="87"/>
    </row>
    <row r="6788" spans="16:18" x14ac:dyDescent="0.25">
      <c r="P6788" s="87"/>
      <c r="Q6788" s="87"/>
      <c r="R6788" s="87"/>
    </row>
    <row r="6789" spans="16:18" x14ac:dyDescent="0.25">
      <c r="P6789" s="87"/>
      <c r="Q6789" s="87"/>
      <c r="R6789" s="87"/>
    </row>
    <row r="6790" spans="16:18" x14ac:dyDescent="0.25">
      <c r="P6790" s="87"/>
      <c r="Q6790" s="87"/>
      <c r="R6790" s="87"/>
    </row>
    <row r="6791" spans="16:18" x14ac:dyDescent="0.25">
      <c r="P6791" s="87"/>
      <c r="Q6791" s="87"/>
      <c r="R6791" s="87"/>
    </row>
    <row r="6792" spans="16:18" x14ac:dyDescent="0.25">
      <c r="P6792" s="87"/>
      <c r="Q6792" s="87"/>
      <c r="R6792" s="87"/>
    </row>
    <row r="6793" spans="16:18" x14ac:dyDescent="0.25">
      <c r="P6793" s="87"/>
      <c r="Q6793" s="87"/>
      <c r="R6793" s="87"/>
    </row>
    <row r="6794" spans="16:18" x14ac:dyDescent="0.25">
      <c r="P6794" s="87"/>
      <c r="Q6794" s="87"/>
      <c r="R6794" s="87"/>
    </row>
    <row r="6795" spans="16:18" x14ac:dyDescent="0.25">
      <c r="P6795" s="87"/>
      <c r="Q6795" s="87"/>
      <c r="R6795" s="87"/>
    </row>
    <row r="6796" spans="16:18" x14ac:dyDescent="0.25">
      <c r="P6796" s="87"/>
      <c r="Q6796" s="87"/>
      <c r="R6796" s="87"/>
    </row>
    <row r="6797" spans="16:18" x14ac:dyDescent="0.25">
      <c r="P6797" s="87"/>
      <c r="Q6797" s="87"/>
      <c r="R6797" s="87"/>
    </row>
    <row r="6798" spans="16:18" x14ac:dyDescent="0.25">
      <c r="P6798" s="87"/>
      <c r="Q6798" s="87"/>
      <c r="R6798" s="87"/>
    </row>
    <row r="6799" spans="16:18" x14ac:dyDescent="0.25">
      <c r="P6799" s="87"/>
      <c r="Q6799" s="87"/>
      <c r="R6799" s="87"/>
    </row>
    <row r="6800" spans="16:18" x14ac:dyDescent="0.25">
      <c r="P6800" s="87"/>
      <c r="Q6800" s="87"/>
      <c r="R6800" s="87"/>
    </row>
    <row r="6801" spans="16:18" x14ac:dyDescent="0.25">
      <c r="P6801" s="87"/>
      <c r="Q6801" s="87"/>
      <c r="R6801" s="87"/>
    </row>
    <row r="6802" spans="16:18" x14ac:dyDescent="0.25">
      <c r="P6802" s="87"/>
      <c r="Q6802" s="87"/>
      <c r="R6802" s="87"/>
    </row>
    <row r="6803" spans="16:18" x14ac:dyDescent="0.25">
      <c r="P6803" s="87"/>
      <c r="Q6803" s="87"/>
      <c r="R6803" s="87"/>
    </row>
    <row r="6804" spans="16:18" x14ac:dyDescent="0.25">
      <c r="P6804" s="87"/>
      <c r="Q6804" s="87"/>
      <c r="R6804" s="87"/>
    </row>
    <row r="6805" spans="16:18" x14ac:dyDescent="0.25">
      <c r="P6805" s="87"/>
      <c r="Q6805" s="87"/>
      <c r="R6805" s="87"/>
    </row>
    <row r="6806" spans="16:18" x14ac:dyDescent="0.25">
      <c r="P6806" s="87"/>
      <c r="Q6806" s="87"/>
      <c r="R6806" s="87"/>
    </row>
    <row r="6807" spans="16:18" x14ac:dyDescent="0.25">
      <c r="P6807" s="87"/>
      <c r="Q6807" s="87"/>
      <c r="R6807" s="87"/>
    </row>
    <row r="6808" spans="16:18" x14ac:dyDescent="0.25">
      <c r="P6808" s="87"/>
      <c r="Q6808" s="87"/>
      <c r="R6808" s="87"/>
    </row>
    <row r="6809" spans="16:18" x14ac:dyDescent="0.25">
      <c r="P6809" s="87"/>
      <c r="Q6809" s="87"/>
      <c r="R6809" s="87"/>
    </row>
    <row r="6810" spans="16:18" x14ac:dyDescent="0.25">
      <c r="P6810" s="87"/>
      <c r="Q6810" s="87"/>
      <c r="R6810" s="87"/>
    </row>
    <row r="6811" spans="16:18" x14ac:dyDescent="0.25">
      <c r="P6811" s="87"/>
      <c r="Q6811" s="87"/>
      <c r="R6811" s="87"/>
    </row>
    <row r="6812" spans="16:18" x14ac:dyDescent="0.25">
      <c r="P6812" s="87"/>
      <c r="Q6812" s="87"/>
      <c r="R6812" s="87"/>
    </row>
    <row r="6813" spans="16:18" x14ac:dyDescent="0.25">
      <c r="P6813" s="87"/>
      <c r="Q6813" s="87"/>
      <c r="R6813" s="87"/>
    </row>
    <row r="6814" spans="16:18" x14ac:dyDescent="0.25">
      <c r="P6814" s="87"/>
      <c r="Q6814" s="87"/>
      <c r="R6814" s="87"/>
    </row>
    <row r="6815" spans="16:18" x14ac:dyDescent="0.25">
      <c r="P6815" s="87"/>
      <c r="Q6815" s="87"/>
      <c r="R6815" s="87"/>
    </row>
    <row r="6816" spans="16:18" x14ac:dyDescent="0.25">
      <c r="P6816" s="87"/>
      <c r="Q6816" s="87"/>
      <c r="R6816" s="87"/>
    </row>
    <row r="6817" spans="16:18" x14ac:dyDescent="0.25">
      <c r="P6817" s="87"/>
      <c r="Q6817" s="87"/>
      <c r="R6817" s="87"/>
    </row>
    <row r="6818" spans="16:18" x14ac:dyDescent="0.25">
      <c r="P6818" s="87"/>
      <c r="Q6818" s="87"/>
      <c r="R6818" s="87"/>
    </row>
    <row r="6819" spans="16:18" x14ac:dyDescent="0.25">
      <c r="P6819" s="87"/>
      <c r="Q6819" s="87"/>
      <c r="R6819" s="87"/>
    </row>
    <row r="6820" spans="16:18" x14ac:dyDescent="0.25">
      <c r="P6820" s="87"/>
      <c r="Q6820" s="87"/>
      <c r="R6820" s="87"/>
    </row>
    <row r="6821" spans="16:18" x14ac:dyDescent="0.25">
      <c r="P6821" s="87"/>
      <c r="Q6821" s="87"/>
      <c r="R6821" s="87"/>
    </row>
    <row r="6822" spans="16:18" x14ac:dyDescent="0.25">
      <c r="P6822" s="87"/>
      <c r="Q6822" s="87"/>
      <c r="R6822" s="87"/>
    </row>
    <row r="6823" spans="16:18" x14ac:dyDescent="0.25">
      <c r="P6823" s="87"/>
      <c r="Q6823" s="87"/>
      <c r="R6823" s="87"/>
    </row>
    <row r="6824" spans="16:18" x14ac:dyDescent="0.25">
      <c r="P6824" s="87"/>
      <c r="Q6824" s="87"/>
      <c r="R6824" s="87"/>
    </row>
    <row r="6825" spans="16:18" x14ac:dyDescent="0.25">
      <c r="P6825" s="87"/>
      <c r="Q6825" s="87"/>
      <c r="R6825" s="87"/>
    </row>
    <row r="6826" spans="16:18" x14ac:dyDescent="0.25">
      <c r="P6826" s="87"/>
      <c r="Q6826" s="87"/>
      <c r="R6826" s="87"/>
    </row>
    <row r="6827" spans="16:18" x14ac:dyDescent="0.25">
      <c r="P6827" s="87"/>
      <c r="Q6827" s="87"/>
      <c r="R6827" s="87"/>
    </row>
    <row r="6828" spans="16:18" x14ac:dyDescent="0.25">
      <c r="P6828" s="87"/>
      <c r="Q6828" s="87"/>
      <c r="R6828" s="87"/>
    </row>
    <row r="6829" spans="16:18" x14ac:dyDescent="0.25">
      <c r="P6829" s="87"/>
      <c r="Q6829" s="87"/>
      <c r="R6829" s="87"/>
    </row>
    <row r="6830" spans="16:18" x14ac:dyDescent="0.25">
      <c r="P6830" s="87"/>
      <c r="Q6830" s="87"/>
      <c r="R6830" s="87"/>
    </row>
    <row r="6831" spans="16:18" x14ac:dyDescent="0.25">
      <c r="P6831" s="87"/>
      <c r="Q6831" s="87"/>
      <c r="R6831" s="87"/>
    </row>
    <row r="6832" spans="16:18" x14ac:dyDescent="0.25">
      <c r="P6832" s="87"/>
      <c r="Q6832" s="87"/>
      <c r="R6832" s="87"/>
    </row>
    <row r="6833" spans="16:18" x14ac:dyDescent="0.25">
      <c r="P6833" s="87"/>
      <c r="Q6833" s="87"/>
      <c r="R6833" s="87"/>
    </row>
    <row r="6834" spans="16:18" x14ac:dyDescent="0.25">
      <c r="P6834" s="87"/>
      <c r="Q6834" s="87"/>
      <c r="R6834" s="87"/>
    </row>
    <row r="6835" spans="16:18" x14ac:dyDescent="0.25">
      <c r="P6835" s="87"/>
      <c r="Q6835" s="87"/>
      <c r="R6835" s="87"/>
    </row>
    <row r="6836" spans="16:18" x14ac:dyDescent="0.25">
      <c r="P6836" s="87"/>
      <c r="Q6836" s="87"/>
      <c r="R6836" s="87"/>
    </row>
    <row r="6837" spans="16:18" x14ac:dyDescent="0.25">
      <c r="P6837" s="87"/>
      <c r="Q6837" s="87"/>
      <c r="R6837" s="87"/>
    </row>
    <row r="6838" spans="16:18" x14ac:dyDescent="0.25">
      <c r="P6838" s="87"/>
      <c r="Q6838" s="87"/>
      <c r="R6838" s="87"/>
    </row>
    <row r="6839" spans="16:18" x14ac:dyDescent="0.25">
      <c r="P6839" s="87"/>
      <c r="Q6839" s="87"/>
      <c r="R6839" s="87"/>
    </row>
    <row r="6840" spans="16:18" x14ac:dyDescent="0.25">
      <c r="P6840" s="87"/>
      <c r="Q6840" s="87"/>
      <c r="R6840" s="87"/>
    </row>
    <row r="6841" spans="16:18" x14ac:dyDescent="0.25">
      <c r="P6841" s="87"/>
      <c r="Q6841" s="87"/>
      <c r="R6841" s="87"/>
    </row>
    <row r="6842" spans="16:18" x14ac:dyDescent="0.25">
      <c r="P6842" s="87"/>
      <c r="Q6842" s="87"/>
      <c r="R6842" s="87"/>
    </row>
    <row r="6843" spans="16:18" x14ac:dyDescent="0.25">
      <c r="P6843" s="87"/>
      <c r="Q6843" s="87"/>
      <c r="R6843" s="87"/>
    </row>
    <row r="6844" spans="16:18" x14ac:dyDescent="0.25">
      <c r="P6844" s="87"/>
      <c r="Q6844" s="87"/>
      <c r="R6844" s="87"/>
    </row>
    <row r="6845" spans="16:18" x14ac:dyDescent="0.25">
      <c r="P6845" s="87"/>
      <c r="Q6845" s="87"/>
      <c r="R6845" s="87"/>
    </row>
    <row r="6846" spans="16:18" x14ac:dyDescent="0.25">
      <c r="P6846" s="87"/>
      <c r="Q6846" s="87"/>
      <c r="R6846" s="87"/>
    </row>
    <row r="6847" spans="16:18" x14ac:dyDescent="0.25">
      <c r="P6847" s="87"/>
      <c r="Q6847" s="87"/>
      <c r="R6847" s="87"/>
    </row>
    <row r="6848" spans="16:18" x14ac:dyDescent="0.25">
      <c r="P6848" s="87"/>
      <c r="Q6848" s="87"/>
      <c r="R6848" s="87"/>
    </row>
    <row r="6849" spans="16:18" x14ac:dyDescent="0.25">
      <c r="P6849" s="87"/>
      <c r="Q6849" s="87"/>
      <c r="R6849" s="87"/>
    </row>
    <row r="6850" spans="16:18" x14ac:dyDescent="0.25">
      <c r="P6850" s="87"/>
      <c r="Q6850" s="87"/>
      <c r="R6850" s="87"/>
    </row>
    <row r="6851" spans="16:18" x14ac:dyDescent="0.25">
      <c r="P6851" s="87"/>
      <c r="Q6851" s="87"/>
      <c r="R6851" s="87"/>
    </row>
    <row r="6852" spans="16:18" x14ac:dyDescent="0.25">
      <c r="P6852" s="87"/>
      <c r="Q6852" s="87"/>
      <c r="R6852" s="87"/>
    </row>
    <row r="6853" spans="16:18" x14ac:dyDescent="0.25">
      <c r="P6853" s="87"/>
      <c r="Q6853" s="87"/>
      <c r="R6853" s="87"/>
    </row>
    <row r="6854" spans="16:18" x14ac:dyDescent="0.25">
      <c r="P6854" s="87"/>
      <c r="Q6854" s="87"/>
      <c r="R6854" s="87"/>
    </row>
    <row r="6855" spans="16:18" x14ac:dyDescent="0.25">
      <c r="P6855" s="87"/>
      <c r="Q6855" s="87"/>
      <c r="R6855" s="87"/>
    </row>
    <row r="6856" spans="16:18" x14ac:dyDescent="0.25">
      <c r="P6856" s="87"/>
      <c r="Q6856" s="87"/>
      <c r="R6856" s="87"/>
    </row>
    <row r="6857" spans="16:18" x14ac:dyDescent="0.25">
      <c r="P6857" s="87"/>
      <c r="Q6857" s="87"/>
      <c r="R6857" s="87"/>
    </row>
    <row r="6858" spans="16:18" x14ac:dyDescent="0.25">
      <c r="P6858" s="87"/>
      <c r="Q6858" s="87"/>
      <c r="R6858" s="87"/>
    </row>
    <row r="6859" spans="16:18" x14ac:dyDescent="0.25">
      <c r="P6859" s="87"/>
      <c r="Q6859" s="87"/>
      <c r="R6859" s="87"/>
    </row>
    <row r="6860" spans="16:18" x14ac:dyDescent="0.25">
      <c r="P6860" s="87"/>
      <c r="Q6860" s="87"/>
      <c r="R6860" s="87"/>
    </row>
    <row r="6861" spans="16:18" x14ac:dyDescent="0.25">
      <c r="P6861" s="87"/>
      <c r="Q6861" s="87"/>
      <c r="R6861" s="87"/>
    </row>
    <row r="6862" spans="16:18" x14ac:dyDescent="0.25">
      <c r="P6862" s="87"/>
      <c r="Q6862" s="87"/>
      <c r="R6862" s="87"/>
    </row>
    <row r="6863" spans="16:18" x14ac:dyDescent="0.25">
      <c r="P6863" s="87"/>
      <c r="Q6863" s="87"/>
      <c r="R6863" s="87"/>
    </row>
    <row r="6864" spans="16:18" x14ac:dyDescent="0.25">
      <c r="P6864" s="87"/>
      <c r="Q6864" s="87"/>
      <c r="R6864" s="87"/>
    </row>
    <row r="6865" spans="16:18" x14ac:dyDescent="0.25">
      <c r="P6865" s="87"/>
      <c r="Q6865" s="87"/>
      <c r="R6865" s="87"/>
    </row>
    <row r="6866" spans="16:18" x14ac:dyDescent="0.25">
      <c r="P6866" s="87"/>
      <c r="Q6866" s="87"/>
      <c r="R6866" s="87"/>
    </row>
    <row r="6867" spans="16:18" x14ac:dyDescent="0.25">
      <c r="P6867" s="87"/>
      <c r="Q6867" s="87"/>
      <c r="R6867" s="87"/>
    </row>
    <row r="6868" spans="16:18" x14ac:dyDescent="0.25">
      <c r="P6868" s="87"/>
      <c r="Q6868" s="87"/>
      <c r="R6868" s="87"/>
    </row>
    <row r="6869" spans="16:18" x14ac:dyDescent="0.25">
      <c r="P6869" s="87"/>
      <c r="Q6869" s="87"/>
      <c r="R6869" s="87"/>
    </row>
    <row r="6870" spans="16:18" x14ac:dyDescent="0.25">
      <c r="P6870" s="87"/>
      <c r="Q6870" s="87"/>
      <c r="R6870" s="87"/>
    </row>
    <row r="6871" spans="16:18" x14ac:dyDescent="0.25">
      <c r="P6871" s="87"/>
      <c r="Q6871" s="87"/>
      <c r="R6871" s="87"/>
    </row>
    <row r="6872" spans="16:18" x14ac:dyDescent="0.25">
      <c r="P6872" s="87"/>
      <c r="Q6872" s="87"/>
      <c r="R6872" s="87"/>
    </row>
    <row r="6873" spans="16:18" x14ac:dyDescent="0.25">
      <c r="P6873" s="87"/>
      <c r="Q6873" s="87"/>
      <c r="R6873" s="87"/>
    </row>
    <row r="6874" spans="16:18" x14ac:dyDescent="0.25">
      <c r="P6874" s="87"/>
      <c r="Q6874" s="87"/>
      <c r="R6874" s="87"/>
    </row>
    <row r="6875" spans="16:18" x14ac:dyDescent="0.25">
      <c r="P6875" s="87"/>
      <c r="Q6875" s="87"/>
      <c r="R6875" s="87"/>
    </row>
    <row r="6876" spans="16:18" x14ac:dyDescent="0.25">
      <c r="P6876" s="87"/>
      <c r="Q6876" s="87"/>
      <c r="R6876" s="87"/>
    </row>
    <row r="6877" spans="16:18" x14ac:dyDescent="0.25">
      <c r="P6877" s="87"/>
      <c r="Q6877" s="87"/>
      <c r="R6877" s="87"/>
    </row>
    <row r="6878" spans="16:18" x14ac:dyDescent="0.25">
      <c r="P6878" s="87"/>
      <c r="Q6878" s="87"/>
      <c r="R6878" s="87"/>
    </row>
    <row r="6879" spans="16:18" x14ac:dyDescent="0.25">
      <c r="P6879" s="87"/>
      <c r="Q6879" s="87"/>
      <c r="R6879" s="87"/>
    </row>
    <row r="6880" spans="16:18" x14ac:dyDescent="0.25">
      <c r="P6880" s="87"/>
      <c r="Q6880" s="87"/>
      <c r="R6880" s="87"/>
    </row>
    <row r="6881" spans="16:18" x14ac:dyDescent="0.25">
      <c r="P6881" s="87"/>
      <c r="Q6881" s="87"/>
      <c r="R6881" s="87"/>
    </row>
    <row r="6882" spans="16:18" x14ac:dyDescent="0.25">
      <c r="P6882" s="87"/>
      <c r="Q6882" s="87"/>
      <c r="R6882" s="87"/>
    </row>
    <row r="6883" spans="16:18" x14ac:dyDescent="0.25">
      <c r="P6883" s="87"/>
      <c r="Q6883" s="87"/>
      <c r="R6883" s="87"/>
    </row>
    <row r="6884" spans="16:18" x14ac:dyDescent="0.25">
      <c r="P6884" s="87"/>
      <c r="Q6884" s="87"/>
      <c r="R6884" s="87"/>
    </row>
    <row r="6885" spans="16:18" x14ac:dyDescent="0.25">
      <c r="P6885" s="87"/>
      <c r="Q6885" s="87"/>
      <c r="R6885" s="87"/>
    </row>
    <row r="6886" spans="16:18" x14ac:dyDescent="0.25">
      <c r="P6886" s="87"/>
      <c r="Q6886" s="87"/>
      <c r="R6886" s="87"/>
    </row>
    <row r="6887" spans="16:18" x14ac:dyDescent="0.25">
      <c r="P6887" s="87"/>
      <c r="Q6887" s="87"/>
      <c r="R6887" s="87"/>
    </row>
    <row r="6888" spans="16:18" x14ac:dyDescent="0.25">
      <c r="P6888" s="87"/>
      <c r="Q6888" s="87"/>
      <c r="R6888" s="87"/>
    </row>
    <row r="6889" spans="16:18" x14ac:dyDescent="0.25">
      <c r="P6889" s="87"/>
      <c r="Q6889" s="87"/>
      <c r="R6889" s="87"/>
    </row>
    <row r="6890" spans="16:18" x14ac:dyDescent="0.25">
      <c r="P6890" s="87"/>
      <c r="Q6890" s="87"/>
      <c r="R6890" s="87"/>
    </row>
    <row r="6891" spans="16:18" x14ac:dyDescent="0.25">
      <c r="P6891" s="87"/>
      <c r="Q6891" s="87"/>
      <c r="R6891" s="87"/>
    </row>
    <row r="6892" spans="16:18" x14ac:dyDescent="0.25">
      <c r="P6892" s="87"/>
      <c r="Q6892" s="87"/>
      <c r="R6892" s="87"/>
    </row>
    <row r="6893" spans="16:18" x14ac:dyDescent="0.25">
      <c r="P6893" s="87"/>
      <c r="Q6893" s="87"/>
      <c r="R6893" s="87"/>
    </row>
    <row r="6894" spans="16:18" x14ac:dyDescent="0.25">
      <c r="P6894" s="87"/>
      <c r="Q6894" s="87"/>
      <c r="R6894" s="87"/>
    </row>
    <row r="6895" spans="16:18" x14ac:dyDescent="0.25">
      <c r="P6895" s="87"/>
      <c r="Q6895" s="87"/>
      <c r="R6895" s="87"/>
    </row>
    <row r="6896" spans="16:18" x14ac:dyDescent="0.25">
      <c r="P6896" s="87"/>
      <c r="Q6896" s="87"/>
      <c r="R6896" s="87"/>
    </row>
    <row r="6897" spans="16:18" x14ac:dyDescent="0.25">
      <c r="P6897" s="87"/>
      <c r="Q6897" s="87"/>
      <c r="R6897" s="87"/>
    </row>
    <row r="6898" spans="16:18" x14ac:dyDescent="0.25">
      <c r="P6898" s="87"/>
      <c r="Q6898" s="87"/>
      <c r="R6898" s="87"/>
    </row>
    <row r="6899" spans="16:18" x14ac:dyDescent="0.25">
      <c r="P6899" s="87"/>
      <c r="Q6899" s="87"/>
      <c r="R6899" s="87"/>
    </row>
    <row r="6900" spans="16:18" x14ac:dyDescent="0.25">
      <c r="P6900" s="87"/>
      <c r="Q6900" s="87"/>
      <c r="R6900" s="87"/>
    </row>
    <row r="6901" spans="16:18" x14ac:dyDescent="0.25">
      <c r="P6901" s="87"/>
      <c r="Q6901" s="87"/>
      <c r="R6901" s="87"/>
    </row>
    <row r="6902" spans="16:18" x14ac:dyDescent="0.25">
      <c r="P6902" s="87"/>
      <c r="Q6902" s="87"/>
      <c r="R6902" s="87"/>
    </row>
    <row r="6903" spans="16:18" x14ac:dyDescent="0.25">
      <c r="P6903" s="87"/>
      <c r="Q6903" s="87"/>
      <c r="R6903" s="87"/>
    </row>
    <row r="6904" spans="16:18" x14ac:dyDescent="0.25">
      <c r="P6904" s="87"/>
      <c r="Q6904" s="87"/>
      <c r="R6904" s="87"/>
    </row>
    <row r="6905" spans="16:18" x14ac:dyDescent="0.25">
      <c r="P6905" s="87"/>
      <c r="Q6905" s="87"/>
      <c r="R6905" s="87"/>
    </row>
    <row r="6906" spans="16:18" x14ac:dyDescent="0.25">
      <c r="P6906" s="87"/>
      <c r="Q6906" s="87"/>
      <c r="R6906" s="87"/>
    </row>
    <row r="6907" spans="16:18" x14ac:dyDescent="0.25">
      <c r="P6907" s="87"/>
      <c r="Q6907" s="87"/>
      <c r="R6907" s="87"/>
    </row>
    <row r="6908" spans="16:18" x14ac:dyDescent="0.25">
      <c r="P6908" s="87"/>
      <c r="Q6908" s="87"/>
      <c r="R6908" s="87"/>
    </row>
    <row r="6909" spans="16:18" x14ac:dyDescent="0.25">
      <c r="P6909" s="87"/>
      <c r="Q6909" s="87"/>
      <c r="R6909" s="87"/>
    </row>
    <row r="6910" spans="16:18" x14ac:dyDescent="0.25">
      <c r="P6910" s="87"/>
      <c r="Q6910" s="87"/>
      <c r="R6910" s="87"/>
    </row>
    <row r="6911" spans="16:18" x14ac:dyDescent="0.25">
      <c r="P6911" s="87"/>
      <c r="Q6911" s="87"/>
      <c r="R6911" s="87"/>
    </row>
    <row r="6912" spans="16:18" x14ac:dyDescent="0.25">
      <c r="P6912" s="87"/>
      <c r="Q6912" s="87"/>
      <c r="R6912" s="87"/>
    </row>
    <row r="6913" spans="16:18" x14ac:dyDescent="0.25">
      <c r="P6913" s="87"/>
      <c r="Q6913" s="87"/>
      <c r="R6913" s="87"/>
    </row>
    <row r="6914" spans="16:18" x14ac:dyDescent="0.25">
      <c r="P6914" s="87"/>
      <c r="Q6914" s="87"/>
      <c r="R6914" s="87"/>
    </row>
    <row r="6915" spans="16:18" x14ac:dyDescent="0.25">
      <c r="P6915" s="87"/>
      <c r="Q6915" s="87"/>
      <c r="R6915" s="87"/>
    </row>
    <row r="6916" spans="16:18" x14ac:dyDescent="0.25">
      <c r="P6916" s="87"/>
      <c r="Q6916" s="87"/>
      <c r="R6916" s="87"/>
    </row>
    <row r="6917" spans="16:18" x14ac:dyDescent="0.25">
      <c r="P6917" s="87"/>
      <c r="Q6917" s="87"/>
      <c r="R6917" s="87"/>
    </row>
    <row r="6918" spans="16:18" x14ac:dyDescent="0.25">
      <c r="P6918" s="87"/>
      <c r="Q6918" s="87"/>
      <c r="R6918" s="87"/>
    </row>
    <row r="6919" spans="16:18" x14ac:dyDescent="0.25">
      <c r="P6919" s="87"/>
      <c r="Q6919" s="87"/>
      <c r="R6919" s="87"/>
    </row>
    <row r="6920" spans="16:18" x14ac:dyDescent="0.25">
      <c r="P6920" s="87"/>
      <c r="Q6920" s="87"/>
      <c r="R6920" s="87"/>
    </row>
    <row r="6921" spans="16:18" x14ac:dyDescent="0.25">
      <c r="P6921" s="87"/>
      <c r="Q6921" s="87"/>
      <c r="R6921" s="87"/>
    </row>
    <row r="6922" spans="16:18" x14ac:dyDescent="0.25">
      <c r="P6922" s="87"/>
      <c r="Q6922" s="87"/>
      <c r="R6922" s="87"/>
    </row>
    <row r="6923" spans="16:18" x14ac:dyDescent="0.25">
      <c r="P6923" s="87"/>
      <c r="Q6923" s="87"/>
      <c r="R6923" s="87"/>
    </row>
    <row r="6924" spans="16:18" x14ac:dyDescent="0.25">
      <c r="P6924" s="87"/>
      <c r="Q6924" s="87"/>
      <c r="R6924" s="87"/>
    </row>
    <row r="6925" spans="16:18" x14ac:dyDescent="0.25">
      <c r="P6925" s="87"/>
      <c r="Q6925" s="87"/>
      <c r="R6925" s="87"/>
    </row>
    <row r="6926" spans="16:18" x14ac:dyDescent="0.25">
      <c r="P6926" s="87"/>
      <c r="Q6926" s="87"/>
      <c r="R6926" s="87"/>
    </row>
    <row r="6927" spans="16:18" x14ac:dyDescent="0.25">
      <c r="P6927" s="87"/>
      <c r="Q6927" s="87"/>
      <c r="R6927" s="87"/>
    </row>
    <row r="6928" spans="16:18" x14ac:dyDescent="0.25">
      <c r="P6928" s="87"/>
      <c r="Q6928" s="87"/>
      <c r="R6928" s="87"/>
    </row>
    <row r="6929" spans="16:18" x14ac:dyDescent="0.25">
      <c r="P6929" s="87"/>
      <c r="Q6929" s="87"/>
      <c r="R6929" s="87"/>
    </row>
    <row r="6930" spans="16:18" x14ac:dyDescent="0.25">
      <c r="P6930" s="87"/>
      <c r="Q6930" s="87"/>
      <c r="R6930" s="87"/>
    </row>
    <row r="6931" spans="16:18" x14ac:dyDescent="0.25">
      <c r="P6931" s="87"/>
      <c r="Q6931" s="87"/>
      <c r="R6931" s="87"/>
    </row>
    <row r="6932" spans="16:18" x14ac:dyDescent="0.25">
      <c r="P6932" s="87"/>
      <c r="Q6932" s="87"/>
      <c r="R6932" s="87"/>
    </row>
    <row r="6933" spans="16:18" x14ac:dyDescent="0.25">
      <c r="P6933" s="87"/>
      <c r="Q6933" s="87"/>
      <c r="R6933" s="87"/>
    </row>
    <row r="6934" spans="16:18" x14ac:dyDescent="0.25">
      <c r="P6934" s="87"/>
      <c r="Q6934" s="87"/>
      <c r="R6934" s="87"/>
    </row>
    <row r="6935" spans="16:18" x14ac:dyDescent="0.25">
      <c r="P6935" s="87"/>
      <c r="Q6935" s="87"/>
      <c r="R6935" s="87"/>
    </row>
    <row r="6936" spans="16:18" x14ac:dyDescent="0.25">
      <c r="P6936" s="87"/>
      <c r="Q6936" s="87"/>
      <c r="R6936" s="87"/>
    </row>
    <row r="6937" spans="16:18" x14ac:dyDescent="0.25">
      <c r="P6937" s="87"/>
      <c r="Q6937" s="87"/>
      <c r="R6937" s="87"/>
    </row>
    <row r="6938" spans="16:18" x14ac:dyDescent="0.25">
      <c r="P6938" s="87"/>
      <c r="Q6938" s="87"/>
      <c r="R6938" s="87"/>
    </row>
    <row r="6939" spans="16:18" x14ac:dyDescent="0.25">
      <c r="P6939" s="87"/>
      <c r="Q6939" s="87"/>
      <c r="R6939" s="87"/>
    </row>
    <row r="6940" spans="16:18" x14ac:dyDescent="0.25">
      <c r="P6940" s="87"/>
      <c r="Q6940" s="87"/>
      <c r="R6940" s="87"/>
    </row>
    <row r="6941" spans="16:18" x14ac:dyDescent="0.25">
      <c r="P6941" s="87"/>
      <c r="Q6941" s="87"/>
      <c r="R6941" s="87"/>
    </row>
    <row r="6942" spans="16:18" x14ac:dyDescent="0.25">
      <c r="P6942" s="87"/>
      <c r="Q6942" s="87"/>
      <c r="R6942" s="87"/>
    </row>
    <row r="6943" spans="16:18" x14ac:dyDescent="0.25">
      <c r="P6943" s="87"/>
      <c r="Q6943" s="87"/>
      <c r="R6943" s="87"/>
    </row>
    <row r="6944" spans="16:18" x14ac:dyDescent="0.25">
      <c r="P6944" s="87"/>
      <c r="Q6944" s="87"/>
      <c r="R6944" s="87"/>
    </row>
    <row r="6945" spans="16:18" x14ac:dyDescent="0.25">
      <c r="P6945" s="87"/>
      <c r="Q6945" s="87"/>
      <c r="R6945" s="87"/>
    </row>
    <row r="6946" spans="16:18" x14ac:dyDescent="0.25">
      <c r="P6946" s="87"/>
      <c r="Q6946" s="87"/>
      <c r="R6946" s="87"/>
    </row>
    <row r="6947" spans="16:18" x14ac:dyDescent="0.25">
      <c r="P6947" s="87"/>
      <c r="Q6947" s="87"/>
      <c r="R6947" s="87"/>
    </row>
    <row r="6948" spans="16:18" x14ac:dyDescent="0.25">
      <c r="P6948" s="87"/>
      <c r="Q6948" s="87"/>
      <c r="R6948" s="87"/>
    </row>
    <row r="6949" spans="16:18" x14ac:dyDescent="0.25">
      <c r="P6949" s="87"/>
      <c r="Q6949" s="87"/>
      <c r="R6949" s="87"/>
    </row>
    <row r="6950" spans="16:18" x14ac:dyDescent="0.25">
      <c r="P6950" s="87"/>
      <c r="Q6950" s="87"/>
      <c r="R6950" s="87"/>
    </row>
    <row r="6951" spans="16:18" x14ac:dyDescent="0.25">
      <c r="P6951" s="87"/>
      <c r="Q6951" s="87"/>
      <c r="R6951" s="87"/>
    </row>
    <row r="6952" spans="16:18" x14ac:dyDescent="0.25">
      <c r="P6952" s="87"/>
      <c r="Q6952" s="87"/>
      <c r="R6952" s="87"/>
    </row>
    <row r="6953" spans="16:18" x14ac:dyDescent="0.25">
      <c r="P6953" s="87"/>
      <c r="Q6953" s="87"/>
      <c r="R6953" s="87"/>
    </row>
    <row r="6954" spans="16:18" x14ac:dyDescent="0.25">
      <c r="P6954" s="87"/>
      <c r="Q6954" s="87"/>
      <c r="R6954" s="87"/>
    </row>
    <row r="6955" spans="16:18" x14ac:dyDescent="0.25">
      <c r="P6955" s="87"/>
      <c r="Q6955" s="87"/>
      <c r="R6955" s="87"/>
    </row>
    <row r="6956" spans="16:18" x14ac:dyDescent="0.25">
      <c r="P6956" s="87"/>
      <c r="Q6956" s="87"/>
      <c r="R6956" s="87"/>
    </row>
    <row r="6957" spans="16:18" x14ac:dyDescent="0.25">
      <c r="P6957" s="87"/>
      <c r="Q6957" s="87"/>
      <c r="R6957" s="87"/>
    </row>
    <row r="6958" spans="16:18" x14ac:dyDescent="0.25">
      <c r="P6958" s="87"/>
      <c r="Q6958" s="87"/>
      <c r="R6958" s="87"/>
    </row>
    <row r="6959" spans="16:18" x14ac:dyDescent="0.25">
      <c r="P6959" s="87"/>
      <c r="Q6959" s="87"/>
      <c r="R6959" s="87"/>
    </row>
    <row r="6960" spans="16:18" x14ac:dyDescent="0.25">
      <c r="P6960" s="87"/>
      <c r="Q6960" s="87"/>
      <c r="R6960" s="87"/>
    </row>
    <row r="6961" spans="16:18" x14ac:dyDescent="0.25">
      <c r="P6961" s="87"/>
      <c r="Q6961" s="87"/>
      <c r="R6961" s="87"/>
    </row>
    <row r="6962" spans="16:18" x14ac:dyDescent="0.25">
      <c r="P6962" s="87"/>
      <c r="Q6962" s="87"/>
      <c r="R6962" s="87"/>
    </row>
    <row r="6963" spans="16:18" x14ac:dyDescent="0.25">
      <c r="P6963" s="87"/>
      <c r="Q6963" s="87"/>
      <c r="R6963" s="87"/>
    </row>
    <row r="6964" spans="16:18" x14ac:dyDescent="0.25">
      <c r="P6964" s="87"/>
      <c r="Q6964" s="87"/>
      <c r="R6964" s="87"/>
    </row>
    <row r="6965" spans="16:18" x14ac:dyDescent="0.25">
      <c r="P6965" s="87"/>
      <c r="Q6965" s="87"/>
      <c r="R6965" s="87"/>
    </row>
    <row r="6966" spans="16:18" x14ac:dyDescent="0.25">
      <c r="P6966" s="87"/>
      <c r="Q6966" s="87"/>
      <c r="R6966" s="87"/>
    </row>
    <row r="6967" spans="16:18" x14ac:dyDescent="0.25">
      <c r="P6967" s="87"/>
      <c r="Q6967" s="87"/>
      <c r="R6967" s="87"/>
    </row>
    <row r="6968" spans="16:18" x14ac:dyDescent="0.25">
      <c r="P6968" s="87"/>
      <c r="Q6968" s="87"/>
      <c r="R6968" s="87"/>
    </row>
    <row r="6969" spans="16:18" x14ac:dyDescent="0.25">
      <c r="P6969" s="87"/>
      <c r="Q6969" s="87"/>
      <c r="R6969" s="87"/>
    </row>
    <row r="6970" spans="16:18" x14ac:dyDescent="0.25">
      <c r="P6970" s="87"/>
      <c r="Q6970" s="87"/>
      <c r="R6970" s="87"/>
    </row>
    <row r="6971" spans="16:18" x14ac:dyDescent="0.25">
      <c r="P6971" s="87"/>
      <c r="Q6971" s="87"/>
      <c r="R6971" s="87"/>
    </row>
    <row r="6972" spans="16:18" x14ac:dyDescent="0.25">
      <c r="P6972" s="87"/>
      <c r="Q6972" s="87"/>
      <c r="R6972" s="87"/>
    </row>
    <row r="6973" spans="16:18" x14ac:dyDescent="0.25">
      <c r="P6973" s="87"/>
      <c r="Q6973" s="87"/>
      <c r="R6973" s="87"/>
    </row>
    <row r="6974" spans="16:18" x14ac:dyDescent="0.25">
      <c r="P6974" s="87"/>
      <c r="Q6974" s="87"/>
      <c r="R6974" s="87"/>
    </row>
    <row r="6975" spans="16:18" x14ac:dyDescent="0.25">
      <c r="P6975" s="87"/>
      <c r="Q6975" s="87"/>
      <c r="R6975" s="87"/>
    </row>
    <row r="6976" spans="16:18" x14ac:dyDescent="0.25">
      <c r="P6976" s="87"/>
      <c r="Q6976" s="87"/>
      <c r="R6976" s="87"/>
    </row>
    <row r="6977" spans="16:18" x14ac:dyDescent="0.25">
      <c r="P6977" s="87"/>
      <c r="Q6977" s="87"/>
      <c r="R6977" s="87"/>
    </row>
    <row r="6978" spans="16:18" x14ac:dyDescent="0.25">
      <c r="P6978" s="87"/>
      <c r="Q6978" s="87"/>
      <c r="R6978" s="87"/>
    </row>
    <row r="6979" spans="16:18" x14ac:dyDescent="0.25">
      <c r="P6979" s="87"/>
      <c r="Q6979" s="87"/>
      <c r="R6979" s="87"/>
    </row>
    <row r="6980" spans="16:18" x14ac:dyDescent="0.25">
      <c r="P6980" s="87"/>
      <c r="Q6980" s="87"/>
      <c r="R6980" s="87"/>
    </row>
    <row r="6981" spans="16:18" x14ac:dyDescent="0.25">
      <c r="P6981" s="87"/>
      <c r="Q6981" s="87"/>
      <c r="R6981" s="87"/>
    </row>
    <row r="6982" spans="16:18" x14ac:dyDescent="0.25">
      <c r="P6982" s="87"/>
      <c r="Q6982" s="87"/>
      <c r="R6982" s="87"/>
    </row>
    <row r="6983" spans="16:18" x14ac:dyDescent="0.25">
      <c r="P6983" s="87"/>
      <c r="Q6983" s="87"/>
      <c r="R6983" s="87"/>
    </row>
    <row r="6984" spans="16:18" x14ac:dyDescent="0.25">
      <c r="P6984" s="87"/>
      <c r="Q6984" s="87"/>
      <c r="R6984" s="87"/>
    </row>
    <row r="6985" spans="16:18" x14ac:dyDescent="0.25">
      <c r="P6985" s="87"/>
      <c r="Q6985" s="87"/>
      <c r="R6985" s="87"/>
    </row>
    <row r="6986" spans="16:18" x14ac:dyDescent="0.25">
      <c r="P6986" s="87"/>
      <c r="Q6986" s="87"/>
      <c r="R6986" s="87"/>
    </row>
    <row r="6987" spans="16:18" x14ac:dyDescent="0.25">
      <c r="P6987" s="87"/>
      <c r="Q6987" s="87"/>
      <c r="R6987" s="87"/>
    </row>
    <row r="6988" spans="16:18" x14ac:dyDescent="0.25">
      <c r="P6988" s="87"/>
      <c r="Q6988" s="87"/>
      <c r="R6988" s="87"/>
    </row>
    <row r="6989" spans="16:18" x14ac:dyDescent="0.25">
      <c r="P6989" s="87"/>
      <c r="Q6989" s="87"/>
      <c r="R6989" s="87"/>
    </row>
    <row r="6990" spans="16:18" x14ac:dyDescent="0.25">
      <c r="P6990" s="87"/>
      <c r="Q6990" s="87"/>
      <c r="R6990" s="87"/>
    </row>
    <row r="6991" spans="16:18" x14ac:dyDescent="0.25">
      <c r="P6991" s="87"/>
      <c r="Q6991" s="87"/>
      <c r="R6991" s="87"/>
    </row>
    <row r="6992" spans="16:18" x14ac:dyDescent="0.25">
      <c r="P6992" s="87"/>
      <c r="Q6992" s="87"/>
      <c r="R6992" s="87"/>
    </row>
    <row r="6993" spans="16:18" x14ac:dyDescent="0.25">
      <c r="P6993" s="87"/>
      <c r="Q6993" s="87"/>
      <c r="R6993" s="87"/>
    </row>
    <row r="6994" spans="16:18" x14ac:dyDescent="0.25">
      <c r="P6994" s="87"/>
      <c r="Q6994" s="87"/>
      <c r="R6994" s="87"/>
    </row>
    <row r="6995" spans="16:18" x14ac:dyDescent="0.25">
      <c r="P6995" s="87"/>
      <c r="Q6995" s="87"/>
      <c r="R6995" s="87"/>
    </row>
    <row r="6996" spans="16:18" x14ac:dyDescent="0.25">
      <c r="P6996" s="87"/>
      <c r="Q6996" s="87"/>
      <c r="R6996" s="87"/>
    </row>
    <row r="6997" spans="16:18" x14ac:dyDescent="0.25">
      <c r="P6997" s="87"/>
      <c r="Q6997" s="87"/>
      <c r="R6997" s="87"/>
    </row>
    <row r="6998" spans="16:18" x14ac:dyDescent="0.25">
      <c r="P6998" s="87"/>
      <c r="Q6998" s="87"/>
      <c r="R6998" s="87"/>
    </row>
    <row r="6999" spans="16:18" x14ac:dyDescent="0.25">
      <c r="P6999" s="87"/>
      <c r="Q6999" s="87"/>
      <c r="R6999" s="87"/>
    </row>
    <row r="7000" spans="16:18" x14ac:dyDescent="0.25">
      <c r="P7000" s="87"/>
      <c r="Q7000" s="87"/>
      <c r="R7000" s="87"/>
    </row>
    <row r="7001" spans="16:18" x14ac:dyDescent="0.25">
      <c r="P7001" s="87"/>
      <c r="Q7001" s="87"/>
      <c r="R7001" s="87"/>
    </row>
    <row r="7002" spans="16:18" x14ac:dyDescent="0.25">
      <c r="P7002" s="87"/>
      <c r="Q7002" s="87"/>
      <c r="R7002" s="87"/>
    </row>
    <row r="7003" spans="16:18" x14ac:dyDescent="0.25">
      <c r="P7003" s="87"/>
      <c r="Q7003" s="87"/>
      <c r="R7003" s="87"/>
    </row>
    <row r="7004" spans="16:18" x14ac:dyDescent="0.25">
      <c r="P7004" s="87"/>
      <c r="Q7004" s="87"/>
      <c r="R7004" s="87"/>
    </row>
    <row r="7005" spans="16:18" x14ac:dyDescent="0.25">
      <c r="P7005" s="87"/>
      <c r="Q7005" s="87"/>
      <c r="R7005" s="87"/>
    </row>
    <row r="7006" spans="16:18" x14ac:dyDescent="0.25">
      <c r="P7006" s="87"/>
      <c r="Q7006" s="87"/>
      <c r="R7006" s="87"/>
    </row>
    <row r="7007" spans="16:18" x14ac:dyDescent="0.25">
      <c r="P7007" s="87"/>
      <c r="Q7007" s="87"/>
      <c r="R7007" s="87"/>
    </row>
    <row r="7008" spans="16:18" x14ac:dyDescent="0.25">
      <c r="P7008" s="87"/>
      <c r="Q7008" s="87"/>
      <c r="R7008" s="87"/>
    </row>
    <row r="7009" spans="16:18" x14ac:dyDescent="0.25">
      <c r="P7009" s="87"/>
      <c r="Q7009" s="87"/>
      <c r="R7009" s="87"/>
    </row>
    <row r="7010" spans="16:18" x14ac:dyDescent="0.25">
      <c r="P7010" s="87"/>
      <c r="Q7010" s="87"/>
      <c r="R7010" s="87"/>
    </row>
    <row r="7011" spans="16:18" x14ac:dyDescent="0.25">
      <c r="P7011" s="87"/>
      <c r="Q7011" s="87"/>
      <c r="R7011" s="87"/>
    </row>
    <row r="7012" spans="16:18" x14ac:dyDescent="0.25">
      <c r="P7012" s="87"/>
      <c r="Q7012" s="87"/>
      <c r="R7012" s="87"/>
    </row>
    <row r="7013" spans="16:18" x14ac:dyDescent="0.25">
      <c r="P7013" s="87"/>
      <c r="Q7013" s="87"/>
      <c r="R7013" s="87"/>
    </row>
    <row r="7014" spans="16:18" x14ac:dyDescent="0.25">
      <c r="P7014" s="87"/>
      <c r="Q7014" s="87"/>
      <c r="R7014" s="87"/>
    </row>
    <row r="7015" spans="16:18" x14ac:dyDescent="0.25">
      <c r="P7015" s="87"/>
      <c r="Q7015" s="87"/>
      <c r="R7015" s="87"/>
    </row>
    <row r="7016" spans="16:18" x14ac:dyDescent="0.25">
      <c r="P7016" s="87"/>
      <c r="Q7016" s="87"/>
      <c r="R7016" s="87"/>
    </row>
    <row r="7017" spans="16:18" x14ac:dyDescent="0.25">
      <c r="P7017" s="87"/>
      <c r="Q7017" s="87"/>
      <c r="R7017" s="87"/>
    </row>
    <row r="7018" spans="16:18" x14ac:dyDescent="0.25">
      <c r="P7018" s="87"/>
      <c r="Q7018" s="87"/>
      <c r="R7018" s="87"/>
    </row>
    <row r="7019" spans="16:18" x14ac:dyDescent="0.25">
      <c r="P7019" s="87"/>
      <c r="Q7019" s="87"/>
      <c r="R7019" s="87"/>
    </row>
    <row r="7020" spans="16:18" x14ac:dyDescent="0.25">
      <c r="P7020" s="87"/>
      <c r="Q7020" s="87"/>
      <c r="R7020" s="87"/>
    </row>
    <row r="7021" spans="16:18" x14ac:dyDescent="0.25">
      <c r="P7021" s="87"/>
      <c r="Q7021" s="87"/>
      <c r="R7021" s="87"/>
    </row>
    <row r="7022" spans="16:18" x14ac:dyDescent="0.25">
      <c r="P7022" s="87"/>
      <c r="Q7022" s="87"/>
      <c r="R7022" s="87"/>
    </row>
    <row r="7023" spans="16:18" x14ac:dyDescent="0.25">
      <c r="P7023" s="87"/>
      <c r="Q7023" s="87"/>
      <c r="R7023" s="87"/>
    </row>
    <row r="7024" spans="16:18" x14ac:dyDescent="0.25">
      <c r="P7024" s="87"/>
      <c r="Q7024" s="87"/>
      <c r="R7024" s="87"/>
    </row>
    <row r="7025" spans="16:18" x14ac:dyDescent="0.25">
      <c r="P7025" s="87"/>
      <c r="Q7025" s="87"/>
      <c r="R7025" s="87"/>
    </row>
    <row r="7026" spans="16:18" x14ac:dyDescent="0.25">
      <c r="P7026" s="87"/>
      <c r="Q7026" s="87"/>
      <c r="R7026" s="87"/>
    </row>
    <row r="7027" spans="16:18" x14ac:dyDescent="0.25">
      <c r="P7027" s="87"/>
      <c r="Q7027" s="87"/>
      <c r="R7027" s="87"/>
    </row>
    <row r="7028" spans="16:18" x14ac:dyDescent="0.25">
      <c r="P7028" s="87"/>
      <c r="Q7028" s="87"/>
      <c r="R7028" s="87"/>
    </row>
    <row r="7029" spans="16:18" x14ac:dyDescent="0.25">
      <c r="P7029" s="87"/>
      <c r="Q7029" s="87"/>
      <c r="R7029" s="87"/>
    </row>
    <row r="7030" spans="16:18" x14ac:dyDescent="0.25">
      <c r="P7030" s="87"/>
      <c r="Q7030" s="87"/>
      <c r="R7030" s="87"/>
    </row>
    <row r="7031" spans="16:18" x14ac:dyDescent="0.25">
      <c r="P7031" s="87"/>
      <c r="Q7031" s="87"/>
      <c r="R7031" s="87"/>
    </row>
    <row r="7032" spans="16:18" x14ac:dyDescent="0.25">
      <c r="P7032" s="87"/>
      <c r="Q7032" s="87"/>
      <c r="R7032" s="87"/>
    </row>
    <row r="7033" spans="16:18" x14ac:dyDescent="0.25">
      <c r="P7033" s="87"/>
      <c r="Q7033" s="87"/>
      <c r="R7033" s="87"/>
    </row>
    <row r="7034" spans="16:18" x14ac:dyDescent="0.25">
      <c r="P7034" s="87"/>
      <c r="Q7034" s="87"/>
      <c r="R7034" s="87"/>
    </row>
    <row r="7035" spans="16:18" x14ac:dyDescent="0.25">
      <c r="P7035" s="87"/>
      <c r="Q7035" s="87"/>
      <c r="R7035" s="87"/>
    </row>
    <row r="7036" spans="16:18" x14ac:dyDescent="0.25">
      <c r="P7036" s="87"/>
      <c r="Q7036" s="87"/>
      <c r="R7036" s="87"/>
    </row>
    <row r="7037" spans="16:18" x14ac:dyDescent="0.25">
      <c r="P7037" s="87"/>
      <c r="Q7037" s="87"/>
      <c r="R7037" s="87"/>
    </row>
    <row r="7038" spans="16:18" x14ac:dyDescent="0.25">
      <c r="P7038" s="87"/>
      <c r="Q7038" s="87"/>
      <c r="R7038" s="87"/>
    </row>
    <row r="7039" spans="16:18" x14ac:dyDescent="0.25">
      <c r="P7039" s="87"/>
      <c r="Q7039" s="87"/>
      <c r="R7039" s="87"/>
    </row>
    <row r="7040" spans="16:18" x14ac:dyDescent="0.25">
      <c r="P7040" s="87"/>
      <c r="Q7040" s="87"/>
      <c r="R7040" s="87"/>
    </row>
    <row r="7041" spans="16:18" x14ac:dyDescent="0.25">
      <c r="P7041" s="87"/>
      <c r="Q7041" s="87"/>
      <c r="R7041" s="87"/>
    </row>
    <row r="7042" spans="16:18" x14ac:dyDescent="0.25">
      <c r="P7042" s="87"/>
      <c r="Q7042" s="87"/>
      <c r="R7042" s="87"/>
    </row>
    <row r="7043" spans="16:18" x14ac:dyDescent="0.25">
      <c r="P7043" s="87"/>
      <c r="Q7043" s="87"/>
      <c r="R7043" s="87"/>
    </row>
    <row r="7044" spans="16:18" x14ac:dyDescent="0.25">
      <c r="P7044" s="87"/>
      <c r="Q7044" s="87"/>
      <c r="R7044" s="87"/>
    </row>
    <row r="7045" spans="16:18" x14ac:dyDescent="0.25">
      <c r="P7045" s="87"/>
      <c r="Q7045" s="87"/>
      <c r="R7045" s="87"/>
    </row>
    <row r="7046" spans="16:18" x14ac:dyDescent="0.25">
      <c r="P7046" s="87"/>
      <c r="Q7046" s="87"/>
      <c r="R7046" s="87"/>
    </row>
    <row r="7047" spans="16:18" x14ac:dyDescent="0.25">
      <c r="P7047" s="87"/>
      <c r="Q7047" s="87"/>
      <c r="R7047" s="87"/>
    </row>
    <row r="7048" spans="16:18" x14ac:dyDescent="0.25">
      <c r="P7048" s="87"/>
      <c r="Q7048" s="87"/>
      <c r="R7048" s="87"/>
    </row>
    <row r="7049" spans="16:18" x14ac:dyDescent="0.25">
      <c r="P7049" s="87"/>
      <c r="Q7049" s="87"/>
      <c r="R7049" s="87"/>
    </row>
    <row r="7050" spans="16:18" x14ac:dyDescent="0.25">
      <c r="P7050" s="87"/>
      <c r="Q7050" s="87"/>
      <c r="R7050" s="87"/>
    </row>
    <row r="7051" spans="16:18" x14ac:dyDescent="0.25">
      <c r="P7051" s="87"/>
      <c r="Q7051" s="87"/>
      <c r="R7051" s="87"/>
    </row>
    <row r="7052" spans="16:18" x14ac:dyDescent="0.25">
      <c r="P7052" s="87"/>
      <c r="Q7052" s="87"/>
      <c r="R7052" s="87"/>
    </row>
    <row r="7053" spans="16:18" x14ac:dyDescent="0.25">
      <c r="P7053" s="87"/>
      <c r="Q7053" s="87"/>
      <c r="R7053" s="87"/>
    </row>
    <row r="7054" spans="16:18" x14ac:dyDescent="0.25">
      <c r="P7054" s="87"/>
      <c r="Q7054" s="87"/>
      <c r="R7054" s="87"/>
    </row>
    <row r="7055" spans="16:18" x14ac:dyDescent="0.25">
      <c r="P7055" s="87"/>
      <c r="Q7055" s="87"/>
      <c r="R7055" s="87"/>
    </row>
    <row r="7056" spans="16:18" x14ac:dyDescent="0.25">
      <c r="P7056" s="87"/>
      <c r="Q7056" s="87"/>
      <c r="R7056" s="87"/>
    </row>
    <row r="7057" spans="16:18" x14ac:dyDescent="0.25">
      <c r="P7057" s="87"/>
      <c r="Q7057" s="87"/>
      <c r="R7057" s="87"/>
    </row>
    <row r="7058" spans="16:18" x14ac:dyDescent="0.25">
      <c r="P7058" s="87"/>
      <c r="Q7058" s="87"/>
      <c r="R7058" s="87"/>
    </row>
    <row r="7059" spans="16:18" x14ac:dyDescent="0.25">
      <c r="P7059" s="87"/>
      <c r="Q7059" s="87"/>
      <c r="R7059" s="87"/>
    </row>
    <row r="7060" spans="16:18" x14ac:dyDescent="0.25">
      <c r="P7060" s="87"/>
      <c r="Q7060" s="87"/>
      <c r="R7060" s="87"/>
    </row>
    <row r="7061" spans="16:18" x14ac:dyDescent="0.25">
      <c r="P7061" s="87"/>
      <c r="Q7061" s="87"/>
      <c r="R7061" s="87"/>
    </row>
    <row r="7062" spans="16:18" x14ac:dyDescent="0.25">
      <c r="P7062" s="87"/>
      <c r="Q7062" s="87"/>
      <c r="R7062" s="87"/>
    </row>
    <row r="7063" spans="16:18" x14ac:dyDescent="0.25">
      <c r="P7063" s="87"/>
      <c r="Q7063" s="87"/>
      <c r="R7063" s="87"/>
    </row>
    <row r="7064" spans="16:18" x14ac:dyDescent="0.25">
      <c r="P7064" s="87"/>
      <c r="Q7064" s="87"/>
      <c r="R7064" s="87"/>
    </row>
    <row r="7065" spans="16:18" x14ac:dyDescent="0.25">
      <c r="P7065" s="87"/>
      <c r="Q7065" s="87"/>
      <c r="R7065" s="87"/>
    </row>
    <row r="7066" spans="16:18" x14ac:dyDescent="0.25">
      <c r="P7066" s="87"/>
      <c r="Q7066" s="87"/>
      <c r="R7066" s="87"/>
    </row>
    <row r="7067" spans="16:18" x14ac:dyDescent="0.25">
      <c r="P7067" s="87"/>
      <c r="Q7067" s="87"/>
      <c r="R7067" s="87"/>
    </row>
    <row r="7068" spans="16:18" x14ac:dyDescent="0.25">
      <c r="P7068" s="87"/>
      <c r="Q7068" s="87"/>
      <c r="R7068" s="87"/>
    </row>
    <row r="7069" spans="16:18" x14ac:dyDescent="0.25">
      <c r="P7069" s="87"/>
      <c r="Q7069" s="87"/>
      <c r="R7069" s="87"/>
    </row>
    <row r="7070" spans="16:18" x14ac:dyDescent="0.25">
      <c r="P7070" s="87"/>
      <c r="Q7070" s="87"/>
      <c r="R7070" s="87"/>
    </row>
    <row r="7071" spans="16:18" x14ac:dyDescent="0.25">
      <c r="P7071" s="87"/>
      <c r="Q7071" s="87"/>
      <c r="R7071" s="87"/>
    </row>
    <row r="7072" spans="16:18" x14ac:dyDescent="0.25">
      <c r="P7072" s="87"/>
      <c r="Q7072" s="87"/>
      <c r="R7072" s="87"/>
    </row>
    <row r="7073" spans="16:18" x14ac:dyDescent="0.25">
      <c r="P7073" s="87"/>
      <c r="Q7073" s="87"/>
      <c r="R7073" s="87"/>
    </row>
    <row r="7074" spans="16:18" x14ac:dyDescent="0.25">
      <c r="P7074" s="87"/>
      <c r="Q7074" s="87"/>
      <c r="R7074" s="87"/>
    </row>
    <row r="7075" spans="16:18" x14ac:dyDescent="0.25">
      <c r="P7075" s="87"/>
      <c r="Q7075" s="87"/>
      <c r="R7075" s="87"/>
    </row>
    <row r="7076" spans="16:18" x14ac:dyDescent="0.25">
      <c r="P7076" s="87"/>
      <c r="Q7076" s="87"/>
      <c r="R7076" s="87"/>
    </row>
    <row r="7077" spans="16:18" x14ac:dyDescent="0.25">
      <c r="P7077" s="87"/>
      <c r="Q7077" s="87"/>
      <c r="R7077" s="87"/>
    </row>
    <row r="7078" spans="16:18" x14ac:dyDescent="0.25">
      <c r="P7078" s="87"/>
      <c r="Q7078" s="87"/>
      <c r="R7078" s="87"/>
    </row>
    <row r="7079" spans="16:18" x14ac:dyDescent="0.25">
      <c r="P7079" s="87"/>
      <c r="Q7079" s="87"/>
      <c r="R7079" s="87"/>
    </row>
    <row r="7080" spans="16:18" x14ac:dyDescent="0.25">
      <c r="P7080" s="87"/>
      <c r="Q7080" s="87"/>
      <c r="R7080" s="87"/>
    </row>
    <row r="7081" spans="16:18" x14ac:dyDescent="0.25">
      <c r="P7081" s="87"/>
      <c r="Q7081" s="87"/>
      <c r="R7081" s="87"/>
    </row>
    <row r="7082" spans="16:18" x14ac:dyDescent="0.25">
      <c r="P7082" s="87"/>
      <c r="Q7082" s="87"/>
      <c r="R7082" s="87"/>
    </row>
    <row r="7083" spans="16:18" x14ac:dyDescent="0.25">
      <c r="P7083" s="87"/>
      <c r="Q7083" s="87"/>
      <c r="R7083" s="87"/>
    </row>
    <row r="7084" spans="16:18" x14ac:dyDescent="0.25">
      <c r="P7084" s="87"/>
      <c r="Q7084" s="87"/>
      <c r="R7084" s="87"/>
    </row>
    <row r="7085" spans="16:18" x14ac:dyDescent="0.25">
      <c r="P7085" s="87"/>
      <c r="Q7085" s="87"/>
      <c r="R7085" s="87"/>
    </row>
    <row r="7086" spans="16:18" x14ac:dyDescent="0.25">
      <c r="P7086" s="87"/>
      <c r="Q7086" s="87"/>
      <c r="R7086" s="87"/>
    </row>
    <row r="7087" spans="16:18" x14ac:dyDescent="0.25">
      <c r="P7087" s="87"/>
      <c r="Q7087" s="87"/>
      <c r="R7087" s="87"/>
    </row>
    <row r="7088" spans="16:18" x14ac:dyDescent="0.25">
      <c r="P7088" s="87"/>
      <c r="Q7088" s="87"/>
      <c r="R7088" s="87"/>
    </row>
    <row r="7089" spans="16:18" x14ac:dyDescent="0.25">
      <c r="P7089" s="87"/>
      <c r="Q7089" s="87"/>
      <c r="R7089" s="87"/>
    </row>
    <row r="7090" spans="16:18" x14ac:dyDescent="0.25">
      <c r="P7090" s="87"/>
      <c r="Q7090" s="87"/>
      <c r="R7090" s="87"/>
    </row>
    <row r="7091" spans="16:18" x14ac:dyDescent="0.25">
      <c r="P7091" s="87"/>
      <c r="Q7091" s="87"/>
      <c r="R7091" s="87"/>
    </row>
    <row r="7092" spans="16:18" x14ac:dyDescent="0.25">
      <c r="P7092" s="87"/>
      <c r="Q7092" s="87"/>
      <c r="R7092" s="87"/>
    </row>
    <row r="7093" spans="16:18" x14ac:dyDescent="0.25">
      <c r="P7093" s="87"/>
      <c r="Q7093" s="87"/>
      <c r="R7093" s="87"/>
    </row>
    <row r="7094" spans="16:18" x14ac:dyDescent="0.25">
      <c r="P7094" s="87"/>
      <c r="Q7094" s="87"/>
      <c r="R7094" s="87"/>
    </row>
    <row r="7095" spans="16:18" x14ac:dyDescent="0.25">
      <c r="P7095" s="87"/>
      <c r="Q7095" s="87"/>
      <c r="R7095" s="87"/>
    </row>
    <row r="7096" spans="16:18" x14ac:dyDescent="0.25">
      <c r="P7096" s="87"/>
      <c r="Q7096" s="87"/>
      <c r="R7096" s="87"/>
    </row>
    <row r="7097" spans="16:18" x14ac:dyDescent="0.25">
      <c r="P7097" s="87"/>
      <c r="Q7097" s="87"/>
      <c r="R7097" s="87"/>
    </row>
    <row r="7098" spans="16:18" x14ac:dyDescent="0.25">
      <c r="P7098" s="87"/>
      <c r="Q7098" s="87"/>
      <c r="R7098" s="87"/>
    </row>
    <row r="7099" spans="16:18" x14ac:dyDescent="0.25">
      <c r="P7099" s="87"/>
      <c r="Q7099" s="87"/>
      <c r="R7099" s="87"/>
    </row>
    <row r="7100" spans="16:18" x14ac:dyDescent="0.25">
      <c r="P7100" s="87"/>
      <c r="Q7100" s="87"/>
      <c r="R7100" s="87"/>
    </row>
    <row r="7101" spans="16:18" x14ac:dyDescent="0.25">
      <c r="P7101" s="87"/>
      <c r="Q7101" s="87"/>
      <c r="R7101" s="87"/>
    </row>
    <row r="7102" spans="16:18" x14ac:dyDescent="0.25">
      <c r="P7102" s="87"/>
      <c r="Q7102" s="87"/>
      <c r="R7102" s="87"/>
    </row>
    <row r="7103" spans="16:18" x14ac:dyDescent="0.25">
      <c r="P7103" s="87"/>
      <c r="Q7103" s="87"/>
      <c r="R7103" s="87"/>
    </row>
    <row r="7104" spans="16:18" x14ac:dyDescent="0.25">
      <c r="P7104" s="87"/>
      <c r="Q7104" s="87"/>
      <c r="R7104" s="87"/>
    </row>
    <row r="7105" spans="16:18" x14ac:dyDescent="0.25">
      <c r="P7105" s="87"/>
      <c r="Q7105" s="87"/>
      <c r="R7105" s="87"/>
    </row>
    <row r="7106" spans="16:18" x14ac:dyDescent="0.25">
      <c r="P7106" s="87"/>
      <c r="Q7106" s="87"/>
      <c r="R7106" s="87"/>
    </row>
    <row r="7107" spans="16:18" x14ac:dyDescent="0.25">
      <c r="P7107" s="87"/>
      <c r="Q7107" s="87"/>
      <c r="R7107" s="87"/>
    </row>
    <row r="7108" spans="16:18" x14ac:dyDescent="0.25">
      <c r="P7108" s="87"/>
      <c r="Q7108" s="87"/>
      <c r="R7108" s="87"/>
    </row>
    <row r="7109" spans="16:18" x14ac:dyDescent="0.25">
      <c r="P7109" s="87"/>
      <c r="Q7109" s="87"/>
      <c r="R7109" s="87"/>
    </row>
    <row r="7110" spans="16:18" x14ac:dyDescent="0.25">
      <c r="P7110" s="87"/>
      <c r="Q7110" s="87"/>
      <c r="R7110" s="87"/>
    </row>
    <row r="7111" spans="16:18" x14ac:dyDescent="0.25">
      <c r="P7111" s="87"/>
      <c r="Q7111" s="87"/>
      <c r="R7111" s="87"/>
    </row>
    <row r="7112" spans="16:18" x14ac:dyDescent="0.25">
      <c r="P7112" s="87"/>
      <c r="Q7112" s="87"/>
      <c r="R7112" s="87"/>
    </row>
    <row r="7113" spans="16:18" x14ac:dyDescent="0.25">
      <c r="P7113" s="87"/>
      <c r="Q7113" s="87"/>
      <c r="R7113" s="87"/>
    </row>
    <row r="7114" spans="16:18" x14ac:dyDescent="0.25">
      <c r="P7114" s="87"/>
      <c r="Q7114" s="87"/>
      <c r="R7114" s="87"/>
    </row>
    <row r="7115" spans="16:18" x14ac:dyDescent="0.25">
      <c r="P7115" s="87"/>
      <c r="Q7115" s="87"/>
      <c r="R7115" s="87"/>
    </row>
    <row r="7116" spans="16:18" x14ac:dyDescent="0.25">
      <c r="P7116" s="87"/>
      <c r="Q7116" s="87"/>
      <c r="R7116" s="87"/>
    </row>
    <row r="7117" spans="16:18" x14ac:dyDescent="0.25">
      <c r="P7117" s="87"/>
      <c r="Q7117" s="87"/>
      <c r="R7117" s="87"/>
    </row>
    <row r="7118" spans="16:18" x14ac:dyDescent="0.25">
      <c r="P7118" s="87"/>
      <c r="Q7118" s="87"/>
      <c r="R7118" s="87"/>
    </row>
    <row r="7119" spans="16:18" x14ac:dyDescent="0.25">
      <c r="P7119" s="87"/>
      <c r="Q7119" s="87"/>
      <c r="R7119" s="87"/>
    </row>
    <row r="7120" spans="16:18" x14ac:dyDescent="0.25">
      <c r="P7120" s="87"/>
      <c r="Q7120" s="87"/>
      <c r="R7120" s="87"/>
    </row>
    <row r="7121" spans="16:18" x14ac:dyDescent="0.25">
      <c r="P7121" s="87"/>
      <c r="Q7121" s="87"/>
      <c r="R7121" s="87"/>
    </row>
    <row r="7122" spans="16:18" x14ac:dyDescent="0.25">
      <c r="P7122" s="87"/>
      <c r="Q7122" s="87"/>
      <c r="R7122" s="87"/>
    </row>
    <row r="7123" spans="16:18" x14ac:dyDescent="0.25">
      <c r="P7123" s="87"/>
      <c r="Q7123" s="87"/>
      <c r="R7123" s="87"/>
    </row>
    <row r="7124" spans="16:18" x14ac:dyDescent="0.25">
      <c r="P7124" s="87"/>
      <c r="Q7124" s="87"/>
      <c r="R7124" s="87"/>
    </row>
    <row r="7125" spans="16:18" x14ac:dyDescent="0.25">
      <c r="P7125" s="87"/>
      <c r="Q7125" s="87"/>
      <c r="R7125" s="87"/>
    </row>
    <row r="7126" spans="16:18" x14ac:dyDescent="0.25">
      <c r="P7126" s="87"/>
      <c r="Q7126" s="87"/>
      <c r="R7126" s="87"/>
    </row>
    <row r="7127" spans="16:18" x14ac:dyDescent="0.25">
      <c r="P7127" s="87"/>
      <c r="Q7127" s="87"/>
      <c r="R7127" s="87"/>
    </row>
    <row r="7128" spans="16:18" x14ac:dyDescent="0.25">
      <c r="P7128" s="87"/>
      <c r="Q7128" s="87"/>
      <c r="R7128" s="87"/>
    </row>
    <row r="7129" spans="16:18" x14ac:dyDescent="0.25">
      <c r="P7129" s="87"/>
      <c r="Q7129" s="87"/>
      <c r="R7129" s="87"/>
    </row>
    <row r="7130" spans="16:18" x14ac:dyDescent="0.25">
      <c r="P7130" s="87"/>
      <c r="Q7130" s="87"/>
      <c r="R7130" s="87"/>
    </row>
    <row r="7131" spans="16:18" x14ac:dyDescent="0.25">
      <c r="P7131" s="87"/>
      <c r="Q7131" s="87"/>
      <c r="R7131" s="87"/>
    </row>
    <row r="7132" spans="16:18" x14ac:dyDescent="0.25">
      <c r="P7132" s="87"/>
      <c r="Q7132" s="87"/>
      <c r="R7132" s="87"/>
    </row>
    <row r="7133" spans="16:18" x14ac:dyDescent="0.25">
      <c r="P7133" s="87"/>
      <c r="Q7133" s="87"/>
      <c r="R7133" s="87"/>
    </row>
    <row r="7134" spans="16:18" x14ac:dyDescent="0.25">
      <c r="P7134" s="87"/>
      <c r="Q7134" s="87"/>
      <c r="R7134" s="87"/>
    </row>
    <row r="7135" spans="16:18" x14ac:dyDescent="0.25">
      <c r="P7135" s="87"/>
      <c r="Q7135" s="87"/>
      <c r="R7135" s="87"/>
    </row>
    <row r="7136" spans="16:18" x14ac:dyDescent="0.25">
      <c r="P7136" s="87"/>
      <c r="Q7136" s="87"/>
      <c r="R7136" s="87"/>
    </row>
    <row r="7137" spans="16:18" x14ac:dyDescent="0.25">
      <c r="P7137" s="87"/>
      <c r="Q7137" s="87"/>
      <c r="R7137" s="87"/>
    </row>
    <row r="7138" spans="16:18" x14ac:dyDescent="0.25">
      <c r="P7138" s="87"/>
      <c r="Q7138" s="87"/>
      <c r="R7138" s="87"/>
    </row>
    <row r="7139" spans="16:18" x14ac:dyDescent="0.25">
      <c r="P7139" s="87"/>
      <c r="Q7139" s="87"/>
      <c r="R7139" s="87"/>
    </row>
    <row r="7140" spans="16:18" x14ac:dyDescent="0.25">
      <c r="P7140" s="87"/>
      <c r="Q7140" s="87"/>
      <c r="R7140" s="87"/>
    </row>
    <row r="7141" spans="16:18" x14ac:dyDescent="0.25">
      <c r="P7141" s="87"/>
      <c r="Q7141" s="87"/>
      <c r="R7141" s="87"/>
    </row>
    <row r="7142" spans="16:18" x14ac:dyDescent="0.25">
      <c r="P7142" s="87"/>
      <c r="Q7142" s="87"/>
      <c r="R7142" s="87"/>
    </row>
    <row r="7143" spans="16:18" x14ac:dyDescent="0.25">
      <c r="P7143" s="87"/>
      <c r="Q7143" s="87"/>
      <c r="R7143" s="87"/>
    </row>
    <row r="7144" spans="16:18" x14ac:dyDescent="0.25">
      <c r="P7144" s="87"/>
      <c r="Q7144" s="87"/>
      <c r="R7144" s="87"/>
    </row>
    <row r="7145" spans="16:18" x14ac:dyDescent="0.25">
      <c r="P7145" s="87"/>
      <c r="Q7145" s="87"/>
      <c r="R7145" s="87"/>
    </row>
    <row r="7146" spans="16:18" x14ac:dyDescent="0.25">
      <c r="P7146" s="87"/>
      <c r="Q7146" s="87"/>
      <c r="R7146" s="87"/>
    </row>
    <row r="7147" spans="16:18" x14ac:dyDescent="0.25">
      <c r="P7147" s="87"/>
      <c r="Q7147" s="87"/>
      <c r="R7147" s="87"/>
    </row>
    <row r="7148" spans="16:18" x14ac:dyDescent="0.25">
      <c r="P7148" s="87"/>
      <c r="Q7148" s="87"/>
      <c r="R7148" s="87"/>
    </row>
    <row r="7149" spans="16:18" x14ac:dyDescent="0.25">
      <c r="P7149" s="87"/>
      <c r="Q7149" s="87"/>
      <c r="R7149" s="87"/>
    </row>
    <row r="7150" spans="16:18" x14ac:dyDescent="0.25">
      <c r="P7150" s="87"/>
      <c r="Q7150" s="87"/>
      <c r="R7150" s="87"/>
    </row>
    <row r="7151" spans="16:18" x14ac:dyDescent="0.25">
      <c r="P7151" s="87"/>
      <c r="Q7151" s="87"/>
      <c r="R7151" s="87"/>
    </row>
    <row r="7152" spans="16:18" x14ac:dyDescent="0.25">
      <c r="P7152" s="87"/>
      <c r="Q7152" s="87"/>
      <c r="R7152" s="87"/>
    </row>
    <row r="7153" spans="16:18" x14ac:dyDescent="0.25">
      <c r="P7153" s="87"/>
      <c r="Q7153" s="87"/>
      <c r="R7153" s="87"/>
    </row>
    <row r="7154" spans="16:18" x14ac:dyDescent="0.25">
      <c r="P7154" s="87"/>
      <c r="Q7154" s="87"/>
      <c r="R7154" s="87"/>
    </row>
    <row r="7155" spans="16:18" x14ac:dyDescent="0.25">
      <c r="P7155" s="87"/>
      <c r="Q7155" s="87"/>
      <c r="R7155" s="87"/>
    </row>
    <row r="7156" spans="16:18" x14ac:dyDescent="0.25">
      <c r="P7156" s="87"/>
      <c r="Q7156" s="87"/>
      <c r="R7156" s="87"/>
    </row>
    <row r="7157" spans="16:18" x14ac:dyDescent="0.25">
      <c r="P7157" s="87"/>
      <c r="Q7157" s="87"/>
      <c r="R7157" s="87"/>
    </row>
    <row r="7158" spans="16:18" x14ac:dyDescent="0.25">
      <c r="P7158" s="87"/>
      <c r="Q7158" s="87"/>
      <c r="R7158" s="87"/>
    </row>
    <row r="7159" spans="16:18" x14ac:dyDescent="0.25">
      <c r="P7159" s="87"/>
      <c r="Q7159" s="87"/>
      <c r="R7159" s="87"/>
    </row>
    <row r="7160" spans="16:18" x14ac:dyDescent="0.25">
      <c r="P7160" s="87"/>
      <c r="Q7160" s="87"/>
      <c r="R7160" s="87"/>
    </row>
    <row r="7161" spans="16:18" x14ac:dyDescent="0.25">
      <c r="P7161" s="87"/>
      <c r="Q7161" s="87"/>
      <c r="R7161" s="87"/>
    </row>
    <row r="7162" spans="16:18" x14ac:dyDescent="0.25">
      <c r="P7162" s="87"/>
      <c r="Q7162" s="87"/>
      <c r="R7162" s="87"/>
    </row>
    <row r="7163" spans="16:18" x14ac:dyDescent="0.25">
      <c r="P7163" s="87"/>
      <c r="Q7163" s="87"/>
      <c r="R7163" s="87"/>
    </row>
    <row r="7164" spans="16:18" x14ac:dyDescent="0.25">
      <c r="P7164" s="87"/>
      <c r="Q7164" s="87"/>
      <c r="R7164" s="87"/>
    </row>
    <row r="7165" spans="16:18" x14ac:dyDescent="0.25">
      <c r="P7165" s="87"/>
      <c r="Q7165" s="87"/>
      <c r="R7165" s="87"/>
    </row>
    <row r="7166" spans="16:18" x14ac:dyDescent="0.25">
      <c r="P7166" s="87"/>
      <c r="Q7166" s="87"/>
      <c r="R7166" s="87"/>
    </row>
    <row r="7167" spans="16:18" x14ac:dyDescent="0.25">
      <c r="P7167" s="87"/>
      <c r="Q7167" s="87"/>
      <c r="R7167" s="87"/>
    </row>
    <row r="7168" spans="16:18" x14ac:dyDescent="0.25">
      <c r="P7168" s="87"/>
      <c r="Q7168" s="87"/>
      <c r="R7168" s="87"/>
    </row>
    <row r="7169" spans="16:18" x14ac:dyDescent="0.25">
      <c r="P7169" s="87"/>
      <c r="Q7169" s="87"/>
      <c r="R7169" s="87"/>
    </row>
    <row r="7170" spans="16:18" x14ac:dyDescent="0.25">
      <c r="P7170" s="87"/>
      <c r="Q7170" s="87"/>
      <c r="R7170" s="87"/>
    </row>
    <row r="7171" spans="16:18" x14ac:dyDescent="0.25">
      <c r="P7171" s="87"/>
      <c r="Q7171" s="87"/>
      <c r="R7171" s="87"/>
    </row>
    <row r="7172" spans="16:18" x14ac:dyDescent="0.25">
      <c r="P7172" s="87"/>
      <c r="Q7172" s="87"/>
      <c r="R7172" s="87"/>
    </row>
    <row r="7173" spans="16:18" x14ac:dyDescent="0.25">
      <c r="P7173" s="87"/>
      <c r="Q7173" s="87"/>
      <c r="R7173" s="87"/>
    </row>
    <row r="7174" spans="16:18" x14ac:dyDescent="0.25">
      <c r="P7174" s="87"/>
      <c r="Q7174" s="87"/>
      <c r="R7174" s="87"/>
    </row>
    <row r="7175" spans="16:18" x14ac:dyDescent="0.25">
      <c r="P7175" s="87"/>
      <c r="Q7175" s="87"/>
      <c r="R7175" s="87"/>
    </row>
    <row r="7176" spans="16:18" x14ac:dyDescent="0.25">
      <c r="P7176" s="87"/>
      <c r="Q7176" s="87"/>
      <c r="R7176" s="87"/>
    </row>
    <row r="7177" spans="16:18" x14ac:dyDescent="0.25">
      <c r="P7177" s="87"/>
      <c r="Q7177" s="87"/>
      <c r="R7177" s="87"/>
    </row>
    <row r="7178" spans="16:18" x14ac:dyDescent="0.25">
      <c r="P7178" s="87"/>
      <c r="Q7178" s="87"/>
      <c r="R7178" s="87"/>
    </row>
    <row r="7179" spans="16:18" x14ac:dyDescent="0.25">
      <c r="P7179" s="87"/>
      <c r="Q7179" s="87"/>
      <c r="R7179" s="87"/>
    </row>
    <row r="7180" spans="16:18" x14ac:dyDescent="0.25">
      <c r="P7180" s="87"/>
      <c r="Q7180" s="87"/>
      <c r="R7180" s="87"/>
    </row>
    <row r="7181" spans="16:18" x14ac:dyDescent="0.25">
      <c r="P7181" s="87"/>
      <c r="Q7181" s="87"/>
      <c r="R7181" s="87"/>
    </row>
    <row r="7182" spans="16:18" x14ac:dyDescent="0.25">
      <c r="P7182" s="87"/>
      <c r="Q7182" s="87"/>
      <c r="R7182" s="87"/>
    </row>
    <row r="7183" spans="16:18" x14ac:dyDescent="0.25">
      <c r="P7183" s="87"/>
      <c r="Q7183" s="87"/>
      <c r="R7183" s="87"/>
    </row>
    <row r="7184" spans="16:18" x14ac:dyDescent="0.25">
      <c r="P7184" s="87"/>
      <c r="Q7184" s="87"/>
      <c r="R7184" s="87"/>
    </row>
    <row r="7185" spans="16:18" x14ac:dyDescent="0.25">
      <c r="P7185" s="87"/>
      <c r="Q7185" s="87"/>
      <c r="R7185" s="87"/>
    </row>
    <row r="7186" spans="16:18" x14ac:dyDescent="0.25">
      <c r="P7186" s="87"/>
      <c r="Q7186" s="87"/>
      <c r="R7186" s="87"/>
    </row>
    <row r="7187" spans="16:18" x14ac:dyDescent="0.25">
      <c r="P7187" s="87"/>
      <c r="Q7187" s="87"/>
      <c r="R7187" s="87"/>
    </row>
    <row r="7188" spans="16:18" x14ac:dyDescent="0.25">
      <c r="P7188" s="87"/>
      <c r="Q7188" s="87"/>
      <c r="R7188" s="87"/>
    </row>
    <row r="7189" spans="16:18" x14ac:dyDescent="0.25">
      <c r="P7189" s="87"/>
      <c r="Q7189" s="87"/>
      <c r="R7189" s="87"/>
    </row>
    <row r="7190" spans="16:18" x14ac:dyDescent="0.25">
      <c r="P7190" s="87"/>
      <c r="Q7190" s="87"/>
      <c r="R7190" s="87"/>
    </row>
    <row r="7191" spans="16:18" x14ac:dyDescent="0.25">
      <c r="P7191" s="87"/>
      <c r="Q7191" s="87"/>
      <c r="R7191" s="87"/>
    </row>
    <row r="7192" spans="16:18" x14ac:dyDescent="0.25">
      <c r="P7192" s="87"/>
      <c r="Q7192" s="87"/>
      <c r="R7192" s="87"/>
    </row>
    <row r="7193" spans="16:18" x14ac:dyDescent="0.25">
      <c r="P7193" s="87"/>
      <c r="Q7193" s="87"/>
      <c r="R7193" s="87"/>
    </row>
    <row r="7194" spans="16:18" x14ac:dyDescent="0.25">
      <c r="P7194" s="87"/>
      <c r="Q7194" s="87"/>
      <c r="R7194" s="87"/>
    </row>
    <row r="7195" spans="16:18" x14ac:dyDescent="0.25">
      <c r="P7195" s="87"/>
      <c r="Q7195" s="87"/>
      <c r="R7195" s="87"/>
    </row>
    <row r="7196" spans="16:18" x14ac:dyDescent="0.25">
      <c r="P7196" s="87"/>
      <c r="Q7196" s="87"/>
      <c r="R7196" s="87"/>
    </row>
    <row r="7197" spans="16:18" x14ac:dyDescent="0.25">
      <c r="P7197" s="87"/>
      <c r="Q7197" s="87"/>
      <c r="R7197" s="87"/>
    </row>
    <row r="7198" spans="16:18" x14ac:dyDescent="0.25">
      <c r="P7198" s="87"/>
      <c r="Q7198" s="87"/>
      <c r="R7198" s="87"/>
    </row>
    <row r="7199" spans="16:18" x14ac:dyDescent="0.25">
      <c r="P7199" s="87"/>
      <c r="Q7199" s="87"/>
      <c r="R7199" s="87"/>
    </row>
    <row r="7200" spans="16:18" x14ac:dyDescent="0.25">
      <c r="P7200" s="87"/>
      <c r="Q7200" s="87"/>
      <c r="R7200" s="87"/>
    </row>
    <row r="7201" spans="16:18" x14ac:dyDescent="0.25">
      <c r="P7201" s="87"/>
      <c r="Q7201" s="87"/>
      <c r="R7201" s="87"/>
    </row>
    <row r="7202" spans="16:18" x14ac:dyDescent="0.25">
      <c r="P7202" s="87"/>
      <c r="Q7202" s="87"/>
      <c r="R7202" s="87"/>
    </row>
    <row r="7203" spans="16:18" x14ac:dyDescent="0.25">
      <c r="P7203" s="87"/>
      <c r="Q7203" s="87"/>
      <c r="R7203" s="87"/>
    </row>
    <row r="7204" spans="16:18" x14ac:dyDescent="0.25">
      <c r="P7204" s="87"/>
      <c r="Q7204" s="87"/>
      <c r="R7204" s="87"/>
    </row>
    <row r="7205" spans="16:18" x14ac:dyDescent="0.25">
      <c r="P7205" s="87"/>
      <c r="Q7205" s="87"/>
      <c r="R7205" s="87"/>
    </row>
    <row r="7206" spans="16:18" x14ac:dyDescent="0.25">
      <c r="P7206" s="87"/>
      <c r="Q7206" s="87"/>
      <c r="R7206" s="87"/>
    </row>
    <row r="7207" spans="16:18" x14ac:dyDescent="0.25">
      <c r="P7207" s="87"/>
      <c r="Q7207" s="87"/>
      <c r="R7207" s="87"/>
    </row>
    <row r="7208" spans="16:18" x14ac:dyDescent="0.25">
      <c r="P7208" s="87"/>
      <c r="Q7208" s="87"/>
      <c r="R7208" s="87"/>
    </row>
    <row r="7209" spans="16:18" x14ac:dyDescent="0.25">
      <c r="P7209" s="87"/>
      <c r="Q7209" s="87"/>
      <c r="R7209" s="87"/>
    </row>
    <row r="7210" spans="16:18" x14ac:dyDescent="0.25">
      <c r="P7210" s="87"/>
      <c r="Q7210" s="87"/>
      <c r="R7210" s="87"/>
    </row>
    <row r="7211" spans="16:18" x14ac:dyDescent="0.25">
      <c r="P7211" s="87"/>
      <c r="Q7211" s="87"/>
      <c r="R7211" s="87"/>
    </row>
    <row r="7212" spans="16:18" x14ac:dyDescent="0.25">
      <c r="P7212" s="87"/>
      <c r="Q7212" s="87"/>
      <c r="R7212" s="87"/>
    </row>
    <row r="7213" spans="16:18" x14ac:dyDescent="0.25">
      <c r="P7213" s="87"/>
      <c r="Q7213" s="87"/>
      <c r="R7213" s="87"/>
    </row>
    <row r="7214" spans="16:18" x14ac:dyDescent="0.25">
      <c r="P7214" s="87"/>
      <c r="Q7214" s="87"/>
      <c r="R7214" s="87"/>
    </row>
    <row r="7215" spans="16:18" x14ac:dyDescent="0.25">
      <c r="P7215" s="87"/>
      <c r="Q7215" s="87"/>
      <c r="R7215" s="87"/>
    </row>
    <row r="7216" spans="16:18" x14ac:dyDescent="0.25">
      <c r="P7216" s="87"/>
      <c r="Q7216" s="87"/>
      <c r="R7216" s="87"/>
    </row>
    <row r="7217" spans="16:18" x14ac:dyDescent="0.25">
      <c r="P7217" s="87"/>
      <c r="Q7217" s="87"/>
      <c r="R7217" s="87"/>
    </row>
    <row r="7218" spans="16:18" x14ac:dyDescent="0.25">
      <c r="P7218" s="87"/>
      <c r="Q7218" s="87"/>
      <c r="R7218" s="87"/>
    </row>
    <row r="7219" spans="16:18" x14ac:dyDescent="0.25">
      <c r="P7219" s="87"/>
      <c r="Q7219" s="87"/>
      <c r="R7219" s="87"/>
    </row>
    <row r="7220" spans="16:18" x14ac:dyDescent="0.25">
      <c r="P7220" s="87"/>
      <c r="Q7220" s="87"/>
      <c r="R7220" s="87"/>
    </row>
    <row r="7221" spans="16:18" x14ac:dyDescent="0.25">
      <c r="P7221" s="87"/>
      <c r="Q7221" s="87"/>
      <c r="R7221" s="87"/>
    </row>
    <row r="7222" spans="16:18" x14ac:dyDescent="0.25">
      <c r="P7222" s="87"/>
      <c r="Q7222" s="87"/>
      <c r="R7222" s="87"/>
    </row>
    <row r="7223" spans="16:18" x14ac:dyDescent="0.25">
      <c r="P7223" s="87"/>
      <c r="Q7223" s="87"/>
      <c r="R7223" s="87"/>
    </row>
    <row r="7224" spans="16:18" x14ac:dyDescent="0.25">
      <c r="P7224" s="87"/>
      <c r="Q7224" s="87"/>
      <c r="R7224" s="87"/>
    </row>
    <row r="7225" spans="16:18" x14ac:dyDescent="0.25">
      <c r="P7225" s="87"/>
      <c r="Q7225" s="87"/>
      <c r="R7225" s="87"/>
    </row>
    <row r="7226" spans="16:18" x14ac:dyDescent="0.25">
      <c r="P7226" s="87"/>
      <c r="Q7226" s="87"/>
      <c r="R7226" s="87"/>
    </row>
    <row r="7227" spans="16:18" x14ac:dyDescent="0.25">
      <c r="P7227" s="87"/>
      <c r="Q7227" s="87"/>
      <c r="R7227" s="87"/>
    </row>
    <row r="7228" spans="16:18" x14ac:dyDescent="0.25">
      <c r="P7228" s="87"/>
      <c r="Q7228" s="87"/>
      <c r="R7228" s="87"/>
    </row>
    <row r="7229" spans="16:18" x14ac:dyDescent="0.25">
      <c r="P7229" s="87"/>
      <c r="Q7229" s="87"/>
      <c r="R7229" s="87"/>
    </row>
    <row r="7230" spans="16:18" x14ac:dyDescent="0.25">
      <c r="P7230" s="87"/>
      <c r="Q7230" s="87"/>
      <c r="R7230" s="87"/>
    </row>
    <row r="7231" spans="16:18" x14ac:dyDescent="0.25">
      <c r="P7231" s="87"/>
      <c r="Q7231" s="87"/>
      <c r="R7231" s="87"/>
    </row>
    <row r="7232" spans="16:18" x14ac:dyDescent="0.25">
      <c r="P7232" s="87"/>
      <c r="Q7232" s="87"/>
      <c r="R7232" s="87"/>
    </row>
    <row r="7233" spans="16:18" x14ac:dyDescent="0.25">
      <c r="P7233" s="87"/>
      <c r="Q7233" s="87"/>
      <c r="R7233" s="87"/>
    </row>
    <row r="7234" spans="16:18" x14ac:dyDescent="0.25">
      <c r="P7234" s="87"/>
      <c r="Q7234" s="87"/>
      <c r="R7234" s="87"/>
    </row>
    <row r="7235" spans="16:18" x14ac:dyDescent="0.25">
      <c r="P7235" s="87"/>
      <c r="Q7235" s="87"/>
      <c r="R7235" s="87"/>
    </row>
    <row r="7236" spans="16:18" x14ac:dyDescent="0.25">
      <c r="P7236" s="87"/>
      <c r="Q7236" s="87"/>
      <c r="R7236" s="87"/>
    </row>
    <row r="7237" spans="16:18" x14ac:dyDescent="0.25">
      <c r="P7237" s="87"/>
      <c r="Q7237" s="87"/>
      <c r="R7237" s="87"/>
    </row>
    <row r="7238" spans="16:18" x14ac:dyDescent="0.25">
      <c r="P7238" s="87"/>
      <c r="Q7238" s="87"/>
      <c r="R7238" s="87"/>
    </row>
    <row r="7239" spans="16:18" x14ac:dyDescent="0.25">
      <c r="P7239" s="87"/>
      <c r="Q7239" s="87"/>
      <c r="R7239" s="87"/>
    </row>
    <row r="7240" spans="16:18" x14ac:dyDescent="0.25">
      <c r="P7240" s="87"/>
      <c r="Q7240" s="87"/>
      <c r="R7240" s="87"/>
    </row>
    <row r="7241" spans="16:18" x14ac:dyDescent="0.25">
      <c r="P7241" s="87"/>
      <c r="Q7241" s="87"/>
      <c r="R7241" s="87"/>
    </row>
    <row r="7242" spans="16:18" x14ac:dyDescent="0.25">
      <c r="P7242" s="87"/>
      <c r="Q7242" s="87"/>
      <c r="R7242" s="87"/>
    </row>
    <row r="7243" spans="16:18" x14ac:dyDescent="0.25">
      <c r="P7243" s="87"/>
      <c r="Q7243" s="87"/>
      <c r="R7243" s="87"/>
    </row>
    <row r="7244" spans="16:18" x14ac:dyDescent="0.25">
      <c r="P7244" s="87"/>
      <c r="Q7244" s="87"/>
      <c r="R7244" s="87"/>
    </row>
    <row r="7245" spans="16:18" x14ac:dyDescent="0.25">
      <c r="P7245" s="87"/>
      <c r="Q7245" s="87"/>
      <c r="R7245" s="87"/>
    </row>
    <row r="7246" spans="16:18" x14ac:dyDescent="0.25">
      <c r="P7246" s="87"/>
      <c r="Q7246" s="87"/>
      <c r="R7246" s="87"/>
    </row>
    <row r="7247" spans="16:18" x14ac:dyDescent="0.25">
      <c r="P7247" s="87"/>
      <c r="Q7247" s="87"/>
      <c r="R7247" s="87"/>
    </row>
    <row r="7248" spans="16:18" x14ac:dyDescent="0.25">
      <c r="P7248" s="87"/>
      <c r="Q7248" s="87"/>
      <c r="R7248" s="87"/>
    </row>
    <row r="7249" spans="16:18" x14ac:dyDescent="0.25">
      <c r="P7249" s="87"/>
      <c r="Q7249" s="87"/>
      <c r="R7249" s="87"/>
    </row>
    <row r="7250" spans="16:18" x14ac:dyDescent="0.25">
      <c r="P7250" s="87"/>
      <c r="Q7250" s="87"/>
      <c r="R7250" s="87"/>
    </row>
    <row r="7251" spans="16:18" x14ac:dyDescent="0.25">
      <c r="P7251" s="87"/>
      <c r="Q7251" s="87"/>
      <c r="R7251" s="87"/>
    </row>
    <row r="7252" spans="16:18" x14ac:dyDescent="0.25">
      <c r="P7252" s="87"/>
      <c r="Q7252" s="87"/>
      <c r="R7252" s="87"/>
    </row>
    <row r="7253" spans="16:18" x14ac:dyDescent="0.25">
      <c r="P7253" s="87"/>
      <c r="Q7253" s="87"/>
      <c r="R7253" s="87"/>
    </row>
    <row r="7254" spans="16:18" x14ac:dyDescent="0.25">
      <c r="P7254" s="87"/>
      <c r="Q7254" s="87"/>
      <c r="R7254" s="87"/>
    </row>
    <row r="7255" spans="16:18" x14ac:dyDescent="0.25">
      <c r="P7255" s="87"/>
      <c r="Q7255" s="87"/>
      <c r="R7255" s="87"/>
    </row>
    <row r="7256" spans="16:18" x14ac:dyDescent="0.25">
      <c r="P7256" s="87"/>
      <c r="Q7256" s="87"/>
      <c r="R7256" s="87"/>
    </row>
    <row r="7257" spans="16:18" x14ac:dyDescent="0.25">
      <c r="P7257" s="87"/>
      <c r="Q7257" s="87"/>
      <c r="R7257" s="87"/>
    </row>
    <row r="7258" spans="16:18" x14ac:dyDescent="0.25">
      <c r="P7258" s="87"/>
      <c r="Q7258" s="87"/>
      <c r="R7258" s="87"/>
    </row>
    <row r="7259" spans="16:18" x14ac:dyDescent="0.25">
      <c r="P7259" s="87"/>
      <c r="Q7259" s="87"/>
      <c r="R7259" s="87"/>
    </row>
    <row r="7260" spans="16:18" x14ac:dyDescent="0.25">
      <c r="P7260" s="87"/>
      <c r="Q7260" s="87"/>
      <c r="R7260" s="87"/>
    </row>
    <row r="7261" spans="16:18" x14ac:dyDescent="0.25">
      <c r="P7261" s="87"/>
      <c r="Q7261" s="87"/>
      <c r="R7261" s="87"/>
    </row>
    <row r="7262" spans="16:18" x14ac:dyDescent="0.25">
      <c r="P7262" s="87"/>
      <c r="Q7262" s="87"/>
      <c r="R7262" s="87"/>
    </row>
    <row r="7263" spans="16:18" x14ac:dyDescent="0.25">
      <c r="P7263" s="87"/>
      <c r="Q7263" s="87"/>
      <c r="R7263" s="87"/>
    </row>
    <row r="7264" spans="16:18" x14ac:dyDescent="0.25">
      <c r="P7264" s="87"/>
      <c r="Q7264" s="87"/>
      <c r="R7264" s="87"/>
    </row>
    <row r="7265" spans="16:18" x14ac:dyDescent="0.25">
      <c r="P7265" s="87"/>
      <c r="Q7265" s="87"/>
      <c r="R7265" s="87"/>
    </row>
    <row r="7266" spans="16:18" x14ac:dyDescent="0.25">
      <c r="P7266" s="87"/>
      <c r="Q7266" s="87"/>
      <c r="R7266" s="87"/>
    </row>
    <row r="7267" spans="16:18" x14ac:dyDescent="0.25">
      <c r="P7267" s="87"/>
      <c r="Q7267" s="87"/>
      <c r="R7267" s="87"/>
    </row>
    <row r="7268" spans="16:18" x14ac:dyDescent="0.25">
      <c r="P7268" s="87"/>
      <c r="Q7268" s="87"/>
      <c r="R7268" s="87"/>
    </row>
    <row r="7269" spans="16:18" x14ac:dyDescent="0.25">
      <c r="P7269" s="87"/>
      <c r="Q7269" s="87"/>
      <c r="R7269" s="87"/>
    </row>
    <row r="7270" spans="16:18" x14ac:dyDescent="0.25">
      <c r="P7270" s="87"/>
      <c r="Q7270" s="87"/>
      <c r="R7270" s="87"/>
    </row>
    <row r="7271" spans="16:18" x14ac:dyDescent="0.25">
      <c r="P7271" s="87"/>
      <c r="Q7271" s="87"/>
      <c r="R7271" s="87"/>
    </row>
    <row r="7272" spans="16:18" x14ac:dyDescent="0.25">
      <c r="P7272" s="87"/>
      <c r="Q7272" s="87"/>
      <c r="R7272" s="87"/>
    </row>
    <row r="7273" spans="16:18" x14ac:dyDescent="0.25">
      <c r="P7273" s="87"/>
      <c r="Q7273" s="87"/>
      <c r="R7273" s="87"/>
    </row>
    <row r="7274" spans="16:18" x14ac:dyDescent="0.25">
      <c r="P7274" s="87"/>
      <c r="Q7274" s="87"/>
      <c r="R7274" s="87"/>
    </row>
    <row r="7275" spans="16:18" x14ac:dyDescent="0.25">
      <c r="P7275" s="87"/>
      <c r="Q7275" s="87"/>
      <c r="R7275" s="87"/>
    </row>
    <row r="7276" spans="16:18" x14ac:dyDescent="0.25">
      <c r="P7276" s="87"/>
      <c r="Q7276" s="87"/>
      <c r="R7276" s="87"/>
    </row>
    <row r="7277" spans="16:18" x14ac:dyDescent="0.25">
      <c r="P7277" s="87"/>
      <c r="Q7277" s="87"/>
      <c r="R7277" s="87"/>
    </row>
    <row r="7278" spans="16:18" x14ac:dyDescent="0.25">
      <c r="P7278" s="87"/>
      <c r="Q7278" s="87"/>
      <c r="R7278" s="87"/>
    </row>
    <row r="7279" spans="16:18" x14ac:dyDescent="0.25">
      <c r="P7279" s="87"/>
      <c r="Q7279" s="87"/>
      <c r="R7279" s="87"/>
    </row>
    <row r="7280" spans="16:18" x14ac:dyDescent="0.25">
      <c r="P7280" s="87"/>
      <c r="Q7280" s="87"/>
      <c r="R7280" s="87"/>
    </row>
    <row r="7281" spans="16:18" x14ac:dyDescent="0.25">
      <c r="P7281" s="87"/>
      <c r="Q7281" s="87"/>
      <c r="R7281" s="87"/>
    </row>
    <row r="7282" spans="16:18" x14ac:dyDescent="0.25">
      <c r="P7282" s="87"/>
      <c r="Q7282" s="87"/>
      <c r="R7282" s="87"/>
    </row>
    <row r="7283" spans="16:18" x14ac:dyDescent="0.25">
      <c r="P7283" s="87"/>
      <c r="Q7283" s="87"/>
      <c r="R7283" s="87"/>
    </row>
    <row r="7284" spans="16:18" x14ac:dyDescent="0.25">
      <c r="P7284" s="87"/>
      <c r="Q7284" s="87"/>
      <c r="R7284" s="87"/>
    </row>
    <row r="7285" spans="16:18" x14ac:dyDescent="0.25">
      <c r="P7285" s="87"/>
      <c r="Q7285" s="87"/>
      <c r="R7285" s="87"/>
    </row>
    <row r="7286" spans="16:18" x14ac:dyDescent="0.25">
      <c r="P7286" s="87"/>
      <c r="Q7286" s="87"/>
      <c r="R7286" s="87"/>
    </row>
    <row r="7287" spans="16:18" x14ac:dyDescent="0.25">
      <c r="P7287" s="87"/>
      <c r="Q7287" s="87"/>
      <c r="R7287" s="87"/>
    </row>
    <row r="7288" spans="16:18" x14ac:dyDescent="0.25">
      <c r="P7288" s="87"/>
      <c r="Q7288" s="87"/>
      <c r="R7288" s="87"/>
    </row>
    <row r="7289" spans="16:18" x14ac:dyDescent="0.25">
      <c r="P7289" s="87"/>
      <c r="Q7289" s="87"/>
      <c r="R7289" s="87"/>
    </row>
    <row r="7290" spans="16:18" x14ac:dyDescent="0.25">
      <c r="P7290" s="87"/>
      <c r="Q7290" s="87"/>
      <c r="R7290" s="87"/>
    </row>
    <row r="7291" spans="16:18" x14ac:dyDescent="0.25">
      <c r="P7291" s="87"/>
      <c r="Q7291" s="87"/>
      <c r="R7291" s="87"/>
    </row>
    <row r="7292" spans="16:18" x14ac:dyDescent="0.25">
      <c r="P7292" s="87"/>
      <c r="Q7292" s="87"/>
      <c r="R7292" s="87"/>
    </row>
    <row r="7293" spans="16:18" x14ac:dyDescent="0.25">
      <c r="P7293" s="87"/>
      <c r="Q7293" s="87"/>
      <c r="R7293" s="87"/>
    </row>
    <row r="7294" spans="16:18" x14ac:dyDescent="0.25">
      <c r="P7294" s="87"/>
      <c r="Q7294" s="87"/>
      <c r="R7294" s="87"/>
    </row>
    <row r="7295" spans="16:18" x14ac:dyDescent="0.25">
      <c r="P7295" s="87"/>
      <c r="Q7295" s="87"/>
      <c r="R7295" s="87"/>
    </row>
    <row r="7296" spans="16:18" x14ac:dyDescent="0.25">
      <c r="P7296" s="87"/>
      <c r="Q7296" s="87"/>
      <c r="R7296" s="87"/>
    </row>
    <row r="7297" spans="16:18" x14ac:dyDescent="0.25">
      <c r="P7297" s="87"/>
      <c r="Q7297" s="87"/>
      <c r="R7297" s="87"/>
    </row>
    <row r="7298" spans="16:18" x14ac:dyDescent="0.25">
      <c r="P7298" s="87"/>
      <c r="Q7298" s="87"/>
      <c r="R7298" s="87"/>
    </row>
    <row r="7299" spans="16:18" x14ac:dyDescent="0.25">
      <c r="P7299" s="87"/>
      <c r="Q7299" s="87"/>
      <c r="R7299" s="87"/>
    </row>
    <row r="7300" spans="16:18" x14ac:dyDescent="0.25">
      <c r="P7300" s="87"/>
      <c r="Q7300" s="87"/>
      <c r="R7300" s="87"/>
    </row>
    <row r="7301" spans="16:18" x14ac:dyDescent="0.25">
      <c r="P7301" s="87"/>
      <c r="Q7301" s="87"/>
      <c r="R7301" s="87"/>
    </row>
    <row r="7302" spans="16:18" x14ac:dyDescent="0.25">
      <c r="P7302" s="87"/>
      <c r="Q7302" s="87"/>
      <c r="R7302" s="87"/>
    </row>
    <row r="7303" spans="16:18" x14ac:dyDescent="0.25">
      <c r="P7303" s="87"/>
      <c r="Q7303" s="87"/>
      <c r="R7303" s="87"/>
    </row>
    <row r="7304" spans="16:18" x14ac:dyDescent="0.25">
      <c r="P7304" s="87"/>
      <c r="Q7304" s="87"/>
      <c r="R7304" s="87"/>
    </row>
    <row r="7305" spans="16:18" x14ac:dyDescent="0.25">
      <c r="P7305" s="87"/>
      <c r="Q7305" s="87"/>
      <c r="R7305" s="87"/>
    </row>
    <row r="7306" spans="16:18" x14ac:dyDescent="0.25">
      <c r="P7306" s="87"/>
      <c r="Q7306" s="87"/>
      <c r="R7306" s="87"/>
    </row>
    <row r="7307" spans="16:18" x14ac:dyDescent="0.25">
      <c r="P7307" s="87"/>
      <c r="Q7307" s="87"/>
      <c r="R7307" s="87"/>
    </row>
    <row r="7308" spans="16:18" x14ac:dyDescent="0.25">
      <c r="P7308" s="87"/>
      <c r="Q7308" s="87"/>
      <c r="R7308" s="87"/>
    </row>
    <row r="7309" spans="16:18" x14ac:dyDescent="0.25">
      <c r="P7309" s="87"/>
      <c r="Q7309" s="87"/>
      <c r="R7309" s="87"/>
    </row>
    <row r="7310" spans="16:18" x14ac:dyDescent="0.25">
      <c r="P7310" s="87"/>
      <c r="Q7310" s="87"/>
      <c r="R7310" s="87"/>
    </row>
    <row r="7311" spans="16:18" x14ac:dyDescent="0.25">
      <c r="P7311" s="87"/>
      <c r="Q7311" s="87"/>
      <c r="R7311" s="87"/>
    </row>
    <row r="7312" spans="16:18" x14ac:dyDescent="0.25">
      <c r="P7312" s="87"/>
      <c r="Q7312" s="87"/>
      <c r="R7312" s="87"/>
    </row>
    <row r="7313" spans="16:18" x14ac:dyDescent="0.25">
      <c r="P7313" s="87"/>
      <c r="Q7313" s="87"/>
      <c r="R7313" s="87"/>
    </row>
    <row r="7314" spans="16:18" x14ac:dyDescent="0.25">
      <c r="P7314" s="87"/>
      <c r="Q7314" s="87"/>
      <c r="R7314" s="87"/>
    </row>
    <row r="7315" spans="16:18" x14ac:dyDescent="0.25">
      <c r="P7315" s="87"/>
      <c r="Q7315" s="87"/>
      <c r="R7315" s="87"/>
    </row>
    <row r="7316" spans="16:18" x14ac:dyDescent="0.25">
      <c r="P7316" s="87"/>
      <c r="Q7316" s="87"/>
      <c r="R7316" s="87"/>
    </row>
    <row r="7317" spans="16:18" x14ac:dyDescent="0.25">
      <c r="P7317" s="87"/>
      <c r="Q7317" s="87"/>
      <c r="R7317" s="87"/>
    </row>
    <row r="7318" spans="16:18" x14ac:dyDescent="0.25">
      <c r="P7318" s="87"/>
      <c r="Q7318" s="87"/>
      <c r="R7318" s="87"/>
    </row>
    <row r="7319" spans="16:18" x14ac:dyDescent="0.25">
      <c r="P7319" s="87"/>
      <c r="Q7319" s="87"/>
      <c r="R7319" s="87"/>
    </row>
    <row r="7320" spans="16:18" x14ac:dyDescent="0.25">
      <c r="P7320" s="87"/>
      <c r="Q7320" s="87"/>
      <c r="R7320" s="87"/>
    </row>
    <row r="7321" spans="16:18" x14ac:dyDescent="0.25">
      <c r="P7321" s="87"/>
      <c r="Q7321" s="87"/>
      <c r="R7321" s="87"/>
    </row>
    <row r="7322" spans="16:18" x14ac:dyDescent="0.25">
      <c r="P7322" s="87"/>
      <c r="Q7322" s="87"/>
      <c r="R7322" s="87"/>
    </row>
    <row r="7323" spans="16:18" x14ac:dyDescent="0.25">
      <c r="P7323" s="87"/>
      <c r="Q7323" s="87"/>
      <c r="R7323" s="87"/>
    </row>
    <row r="7324" spans="16:18" x14ac:dyDescent="0.25">
      <c r="P7324" s="87"/>
      <c r="Q7324" s="87"/>
      <c r="R7324" s="87"/>
    </row>
    <row r="7325" spans="16:18" x14ac:dyDescent="0.25">
      <c r="P7325" s="87"/>
      <c r="Q7325" s="87"/>
      <c r="R7325" s="87"/>
    </row>
    <row r="7326" spans="16:18" x14ac:dyDescent="0.25">
      <c r="P7326" s="87"/>
      <c r="Q7326" s="87"/>
      <c r="R7326" s="87"/>
    </row>
    <row r="7327" spans="16:18" x14ac:dyDescent="0.25">
      <c r="P7327" s="87"/>
      <c r="Q7327" s="87"/>
      <c r="R7327" s="87"/>
    </row>
    <row r="7328" spans="16:18" x14ac:dyDescent="0.25">
      <c r="P7328" s="87"/>
      <c r="Q7328" s="87"/>
      <c r="R7328" s="87"/>
    </row>
    <row r="7329" spans="16:18" x14ac:dyDescent="0.25">
      <c r="P7329" s="87"/>
      <c r="Q7329" s="87"/>
      <c r="R7329" s="87"/>
    </row>
    <row r="7330" spans="16:18" x14ac:dyDescent="0.25">
      <c r="P7330" s="87"/>
      <c r="Q7330" s="87"/>
      <c r="R7330" s="87"/>
    </row>
    <row r="7331" spans="16:18" x14ac:dyDescent="0.25">
      <c r="P7331" s="87"/>
      <c r="Q7331" s="87"/>
      <c r="R7331" s="87"/>
    </row>
    <row r="7332" spans="16:18" x14ac:dyDescent="0.25">
      <c r="P7332" s="87"/>
      <c r="Q7332" s="87"/>
      <c r="R7332" s="87"/>
    </row>
    <row r="7333" spans="16:18" x14ac:dyDescent="0.25">
      <c r="P7333" s="87"/>
      <c r="Q7333" s="87"/>
      <c r="R7333" s="87"/>
    </row>
    <row r="7334" spans="16:18" x14ac:dyDescent="0.25">
      <c r="P7334" s="87"/>
      <c r="Q7334" s="87"/>
      <c r="R7334" s="87"/>
    </row>
    <row r="7335" spans="16:18" x14ac:dyDescent="0.25">
      <c r="P7335" s="87"/>
      <c r="Q7335" s="87"/>
      <c r="R7335" s="87"/>
    </row>
    <row r="7336" spans="16:18" x14ac:dyDescent="0.25">
      <c r="P7336" s="87"/>
      <c r="Q7336" s="87"/>
      <c r="R7336" s="87"/>
    </row>
    <row r="7337" spans="16:18" x14ac:dyDescent="0.25">
      <c r="P7337" s="87"/>
      <c r="Q7337" s="87"/>
      <c r="R7337" s="87"/>
    </row>
    <row r="7338" spans="16:18" x14ac:dyDescent="0.25">
      <c r="P7338" s="87"/>
      <c r="Q7338" s="87"/>
      <c r="R7338" s="87"/>
    </row>
    <row r="7339" spans="16:18" x14ac:dyDescent="0.25">
      <c r="P7339" s="87"/>
      <c r="Q7339" s="87"/>
      <c r="R7339" s="87"/>
    </row>
    <row r="7340" spans="16:18" x14ac:dyDescent="0.25">
      <c r="P7340" s="87"/>
      <c r="Q7340" s="87"/>
      <c r="R7340" s="87"/>
    </row>
    <row r="7341" spans="16:18" x14ac:dyDescent="0.25">
      <c r="P7341" s="87"/>
      <c r="Q7341" s="87"/>
      <c r="R7341" s="87"/>
    </row>
    <row r="7342" spans="16:18" x14ac:dyDescent="0.25">
      <c r="P7342" s="87"/>
      <c r="Q7342" s="87"/>
      <c r="R7342" s="87"/>
    </row>
    <row r="7343" spans="16:18" x14ac:dyDescent="0.25">
      <c r="P7343" s="87"/>
      <c r="Q7343" s="87"/>
      <c r="R7343" s="87"/>
    </row>
    <row r="7344" spans="16:18" x14ac:dyDescent="0.25">
      <c r="P7344" s="87"/>
      <c r="Q7344" s="87"/>
      <c r="R7344" s="87"/>
    </row>
    <row r="7345" spans="16:18" x14ac:dyDescent="0.25">
      <c r="P7345" s="87"/>
      <c r="Q7345" s="87"/>
      <c r="R7345" s="87"/>
    </row>
    <row r="7346" spans="16:18" x14ac:dyDescent="0.25">
      <c r="P7346" s="87"/>
      <c r="Q7346" s="87"/>
      <c r="R7346" s="87"/>
    </row>
    <row r="7347" spans="16:18" x14ac:dyDescent="0.25">
      <c r="P7347" s="87"/>
      <c r="Q7347" s="87"/>
      <c r="R7347" s="87"/>
    </row>
    <row r="7348" spans="16:18" x14ac:dyDescent="0.25">
      <c r="P7348" s="87"/>
      <c r="Q7348" s="87"/>
      <c r="R7348" s="87"/>
    </row>
    <row r="7349" spans="16:18" x14ac:dyDescent="0.25">
      <c r="P7349" s="87"/>
      <c r="Q7349" s="87"/>
      <c r="R7349" s="87"/>
    </row>
    <row r="7350" spans="16:18" x14ac:dyDescent="0.25">
      <c r="P7350" s="87"/>
      <c r="Q7350" s="87"/>
      <c r="R7350" s="87"/>
    </row>
    <row r="7351" spans="16:18" x14ac:dyDescent="0.25">
      <c r="P7351" s="87"/>
      <c r="Q7351" s="87"/>
      <c r="R7351" s="87"/>
    </row>
    <row r="7352" spans="16:18" x14ac:dyDescent="0.25">
      <c r="P7352" s="87"/>
      <c r="Q7352" s="87"/>
      <c r="R7352" s="87"/>
    </row>
    <row r="7353" spans="16:18" x14ac:dyDescent="0.25">
      <c r="P7353" s="87"/>
      <c r="Q7353" s="87"/>
      <c r="R7353" s="87"/>
    </row>
    <row r="7354" spans="16:18" x14ac:dyDescent="0.25">
      <c r="P7354" s="87"/>
      <c r="Q7354" s="87"/>
      <c r="R7354" s="87"/>
    </row>
    <row r="7355" spans="16:18" x14ac:dyDescent="0.25">
      <c r="P7355" s="87"/>
      <c r="Q7355" s="87"/>
      <c r="R7355" s="87"/>
    </row>
    <row r="7356" spans="16:18" x14ac:dyDescent="0.25">
      <c r="P7356" s="87"/>
      <c r="Q7356" s="87"/>
      <c r="R7356" s="87"/>
    </row>
    <row r="7357" spans="16:18" x14ac:dyDescent="0.25">
      <c r="P7357" s="87"/>
      <c r="Q7357" s="87"/>
      <c r="R7357" s="87"/>
    </row>
    <row r="7358" spans="16:18" x14ac:dyDescent="0.25">
      <c r="P7358" s="87"/>
      <c r="Q7358" s="87"/>
      <c r="R7358" s="87"/>
    </row>
    <row r="7359" spans="16:18" x14ac:dyDescent="0.25">
      <c r="P7359" s="87"/>
      <c r="Q7359" s="87"/>
      <c r="R7359" s="87"/>
    </row>
    <row r="7360" spans="16:18" x14ac:dyDescent="0.25">
      <c r="P7360" s="87"/>
      <c r="Q7360" s="87"/>
      <c r="R7360" s="87"/>
    </row>
    <row r="7361" spans="16:18" x14ac:dyDescent="0.25">
      <c r="P7361" s="87"/>
      <c r="Q7361" s="87"/>
      <c r="R7361" s="87"/>
    </row>
    <row r="7362" spans="16:18" x14ac:dyDescent="0.25">
      <c r="P7362" s="87"/>
      <c r="Q7362" s="87"/>
      <c r="R7362" s="87"/>
    </row>
    <row r="7363" spans="16:18" x14ac:dyDescent="0.25">
      <c r="P7363" s="87"/>
      <c r="Q7363" s="87"/>
      <c r="R7363" s="87"/>
    </row>
    <row r="7364" spans="16:18" x14ac:dyDescent="0.25">
      <c r="P7364" s="87"/>
      <c r="Q7364" s="87"/>
      <c r="R7364" s="87"/>
    </row>
    <row r="7365" spans="16:18" x14ac:dyDescent="0.25">
      <c r="P7365" s="87"/>
      <c r="Q7365" s="87"/>
      <c r="R7365" s="87"/>
    </row>
    <row r="7366" spans="16:18" x14ac:dyDescent="0.25">
      <c r="P7366" s="87"/>
      <c r="Q7366" s="87"/>
      <c r="R7366" s="87"/>
    </row>
    <row r="7367" spans="16:18" x14ac:dyDescent="0.25">
      <c r="P7367" s="87"/>
      <c r="Q7367" s="87"/>
      <c r="R7367" s="87"/>
    </row>
    <row r="7368" spans="16:18" x14ac:dyDescent="0.25">
      <c r="P7368" s="87"/>
      <c r="Q7368" s="87"/>
      <c r="R7368" s="87"/>
    </row>
    <row r="7369" spans="16:18" x14ac:dyDescent="0.25">
      <c r="P7369" s="87"/>
      <c r="Q7369" s="87"/>
      <c r="R7369" s="87"/>
    </row>
    <row r="7370" spans="16:18" x14ac:dyDescent="0.25">
      <c r="P7370" s="87"/>
      <c r="Q7370" s="87"/>
      <c r="R7370" s="87"/>
    </row>
    <row r="7371" spans="16:18" x14ac:dyDescent="0.25">
      <c r="P7371" s="87"/>
      <c r="Q7371" s="87"/>
      <c r="R7371" s="87"/>
    </row>
    <row r="7372" spans="16:18" x14ac:dyDescent="0.25">
      <c r="P7372" s="87"/>
      <c r="Q7372" s="87"/>
      <c r="R7372" s="87"/>
    </row>
    <row r="7373" spans="16:18" x14ac:dyDescent="0.25">
      <c r="P7373" s="87"/>
      <c r="Q7373" s="87"/>
      <c r="R7373" s="87"/>
    </row>
    <row r="7374" spans="16:18" x14ac:dyDescent="0.25">
      <c r="P7374" s="87"/>
      <c r="Q7374" s="87"/>
      <c r="R7374" s="87"/>
    </row>
    <row r="7375" spans="16:18" x14ac:dyDescent="0.25">
      <c r="P7375" s="87"/>
      <c r="Q7375" s="87"/>
      <c r="R7375" s="87"/>
    </row>
    <row r="7376" spans="16:18" x14ac:dyDescent="0.25">
      <c r="P7376" s="87"/>
      <c r="Q7376" s="87"/>
      <c r="R7376" s="87"/>
    </row>
    <row r="7377" spans="16:18" x14ac:dyDescent="0.25">
      <c r="P7377" s="87"/>
      <c r="Q7377" s="87"/>
      <c r="R7377" s="87"/>
    </row>
    <row r="7378" spans="16:18" x14ac:dyDescent="0.25">
      <c r="P7378" s="87"/>
      <c r="Q7378" s="87"/>
      <c r="R7378" s="87"/>
    </row>
    <row r="7379" spans="16:18" x14ac:dyDescent="0.25">
      <c r="P7379" s="87"/>
      <c r="Q7379" s="87"/>
      <c r="R7379" s="87"/>
    </row>
    <row r="7380" spans="16:18" x14ac:dyDescent="0.25">
      <c r="P7380" s="87"/>
      <c r="Q7380" s="87"/>
      <c r="R7380" s="87"/>
    </row>
    <row r="7381" spans="16:18" x14ac:dyDescent="0.25">
      <c r="P7381" s="87"/>
      <c r="Q7381" s="87"/>
      <c r="R7381" s="87"/>
    </row>
    <row r="7382" spans="16:18" x14ac:dyDescent="0.25">
      <c r="P7382" s="87"/>
      <c r="Q7382" s="87"/>
      <c r="R7382" s="87"/>
    </row>
    <row r="7383" spans="16:18" x14ac:dyDescent="0.25">
      <c r="P7383" s="87"/>
      <c r="Q7383" s="87"/>
      <c r="R7383" s="87"/>
    </row>
    <row r="7384" spans="16:18" x14ac:dyDescent="0.25">
      <c r="P7384" s="87"/>
      <c r="Q7384" s="87"/>
      <c r="R7384" s="87"/>
    </row>
    <row r="7385" spans="16:18" x14ac:dyDescent="0.25">
      <c r="P7385" s="87"/>
      <c r="Q7385" s="87"/>
      <c r="R7385" s="87"/>
    </row>
    <row r="7386" spans="16:18" x14ac:dyDescent="0.25">
      <c r="P7386" s="87"/>
      <c r="Q7386" s="87"/>
      <c r="R7386" s="87"/>
    </row>
    <row r="7387" spans="16:18" x14ac:dyDescent="0.25">
      <c r="P7387" s="87"/>
      <c r="Q7387" s="87"/>
      <c r="R7387" s="87"/>
    </row>
    <row r="7388" spans="16:18" x14ac:dyDescent="0.25">
      <c r="P7388" s="87"/>
      <c r="Q7388" s="87"/>
      <c r="R7388" s="87"/>
    </row>
    <row r="7389" spans="16:18" x14ac:dyDescent="0.25">
      <c r="P7389" s="87"/>
      <c r="Q7389" s="87"/>
      <c r="R7389" s="87"/>
    </row>
    <row r="7390" spans="16:18" x14ac:dyDescent="0.25">
      <c r="P7390" s="87"/>
      <c r="Q7390" s="87"/>
      <c r="R7390" s="87"/>
    </row>
    <row r="7391" spans="16:18" x14ac:dyDescent="0.25">
      <c r="P7391" s="87"/>
      <c r="Q7391" s="87"/>
      <c r="R7391" s="87"/>
    </row>
    <row r="7392" spans="16:18" x14ac:dyDescent="0.25">
      <c r="P7392" s="87"/>
      <c r="Q7392" s="87"/>
      <c r="R7392" s="87"/>
    </row>
    <row r="7393" spans="16:18" x14ac:dyDescent="0.25">
      <c r="P7393" s="87"/>
      <c r="Q7393" s="87"/>
      <c r="R7393" s="87"/>
    </row>
    <row r="7394" spans="16:18" x14ac:dyDescent="0.25">
      <c r="P7394" s="87"/>
      <c r="Q7394" s="87"/>
      <c r="R7394" s="87"/>
    </row>
    <row r="7395" spans="16:18" x14ac:dyDescent="0.25">
      <c r="P7395" s="87"/>
      <c r="Q7395" s="87"/>
      <c r="R7395" s="87"/>
    </row>
    <row r="7396" spans="16:18" x14ac:dyDescent="0.25">
      <c r="P7396" s="87"/>
      <c r="Q7396" s="87"/>
      <c r="R7396" s="87"/>
    </row>
    <row r="7397" spans="16:18" x14ac:dyDescent="0.25">
      <c r="P7397" s="87"/>
      <c r="Q7397" s="87"/>
      <c r="R7397" s="87"/>
    </row>
    <row r="7398" spans="16:18" x14ac:dyDescent="0.25">
      <c r="P7398" s="87"/>
      <c r="Q7398" s="87"/>
      <c r="R7398" s="87"/>
    </row>
    <row r="7399" spans="16:18" x14ac:dyDescent="0.25">
      <c r="P7399" s="87"/>
      <c r="Q7399" s="87"/>
      <c r="R7399" s="87"/>
    </row>
    <row r="7400" spans="16:18" x14ac:dyDescent="0.25">
      <c r="P7400" s="87"/>
      <c r="Q7400" s="87"/>
      <c r="R7400" s="87"/>
    </row>
    <row r="7401" spans="16:18" x14ac:dyDescent="0.25">
      <c r="P7401" s="87"/>
      <c r="Q7401" s="87"/>
      <c r="R7401" s="87"/>
    </row>
    <row r="7402" spans="16:18" x14ac:dyDescent="0.25">
      <c r="P7402" s="87"/>
      <c r="Q7402" s="87"/>
      <c r="R7402" s="87"/>
    </row>
    <row r="7403" spans="16:18" x14ac:dyDescent="0.25">
      <c r="P7403" s="87"/>
      <c r="Q7403" s="87"/>
      <c r="R7403" s="87"/>
    </row>
    <row r="7404" spans="16:18" x14ac:dyDescent="0.25">
      <c r="P7404" s="87"/>
      <c r="Q7404" s="87"/>
      <c r="R7404" s="87"/>
    </row>
    <row r="7405" spans="16:18" x14ac:dyDescent="0.25">
      <c r="P7405" s="87"/>
      <c r="Q7405" s="87"/>
      <c r="R7405" s="87"/>
    </row>
    <row r="7406" spans="16:18" x14ac:dyDescent="0.25">
      <c r="P7406" s="87"/>
      <c r="Q7406" s="87"/>
      <c r="R7406" s="87"/>
    </row>
    <row r="7407" spans="16:18" x14ac:dyDescent="0.25">
      <c r="P7407" s="87"/>
      <c r="Q7407" s="87"/>
      <c r="R7407" s="87"/>
    </row>
    <row r="7408" spans="16:18" x14ac:dyDescent="0.25">
      <c r="P7408" s="87"/>
      <c r="Q7408" s="87"/>
      <c r="R7408" s="87"/>
    </row>
    <row r="7409" spans="16:18" x14ac:dyDescent="0.25">
      <c r="P7409" s="87"/>
      <c r="Q7409" s="87"/>
      <c r="R7409" s="87"/>
    </row>
    <row r="7410" spans="16:18" x14ac:dyDescent="0.25">
      <c r="P7410" s="87"/>
      <c r="Q7410" s="87"/>
      <c r="R7410" s="87"/>
    </row>
    <row r="7411" spans="16:18" x14ac:dyDescent="0.25">
      <c r="P7411" s="87"/>
      <c r="Q7411" s="87"/>
      <c r="R7411" s="87"/>
    </row>
    <row r="7412" spans="16:18" x14ac:dyDescent="0.25">
      <c r="P7412" s="87"/>
      <c r="Q7412" s="87"/>
      <c r="R7412" s="87"/>
    </row>
    <row r="7413" spans="16:18" x14ac:dyDescent="0.25">
      <c r="P7413" s="87"/>
      <c r="Q7413" s="87"/>
      <c r="R7413" s="87"/>
    </row>
    <row r="7414" spans="16:18" x14ac:dyDescent="0.25">
      <c r="P7414" s="87"/>
      <c r="Q7414" s="87"/>
      <c r="R7414" s="87"/>
    </row>
    <row r="7415" spans="16:18" x14ac:dyDescent="0.25">
      <c r="P7415" s="87"/>
      <c r="Q7415" s="87"/>
      <c r="R7415" s="87"/>
    </row>
    <row r="7416" spans="16:18" x14ac:dyDescent="0.25">
      <c r="P7416" s="87"/>
      <c r="Q7416" s="87"/>
      <c r="R7416" s="87"/>
    </row>
    <row r="7417" spans="16:18" x14ac:dyDescent="0.25">
      <c r="P7417" s="87"/>
      <c r="Q7417" s="87"/>
      <c r="R7417" s="87"/>
    </row>
    <row r="7418" spans="16:18" x14ac:dyDescent="0.25">
      <c r="P7418" s="87"/>
      <c r="Q7418" s="87"/>
      <c r="R7418" s="87"/>
    </row>
    <row r="7419" spans="16:18" x14ac:dyDescent="0.25">
      <c r="P7419" s="87"/>
      <c r="Q7419" s="87"/>
      <c r="R7419" s="87"/>
    </row>
    <row r="7420" spans="16:18" x14ac:dyDescent="0.25">
      <c r="P7420" s="87"/>
      <c r="Q7420" s="87"/>
      <c r="R7420" s="87"/>
    </row>
    <row r="7421" spans="16:18" x14ac:dyDescent="0.25">
      <c r="P7421" s="87"/>
      <c r="Q7421" s="87"/>
      <c r="R7421" s="87"/>
    </row>
    <row r="7422" spans="16:18" x14ac:dyDescent="0.25">
      <c r="P7422" s="87"/>
      <c r="Q7422" s="87"/>
      <c r="R7422" s="87"/>
    </row>
    <row r="7423" spans="16:18" x14ac:dyDescent="0.25">
      <c r="P7423" s="87"/>
      <c r="Q7423" s="87"/>
      <c r="R7423" s="87"/>
    </row>
    <row r="7424" spans="16:18" x14ac:dyDescent="0.25">
      <c r="P7424" s="87"/>
      <c r="Q7424" s="87"/>
      <c r="R7424" s="87"/>
    </row>
    <row r="7425" spans="16:18" x14ac:dyDescent="0.25">
      <c r="P7425" s="87"/>
      <c r="Q7425" s="87"/>
      <c r="R7425" s="87"/>
    </row>
    <row r="7426" spans="16:18" x14ac:dyDescent="0.25">
      <c r="P7426" s="87"/>
      <c r="Q7426" s="87"/>
      <c r="R7426" s="87"/>
    </row>
    <row r="7427" spans="16:18" x14ac:dyDescent="0.25">
      <c r="P7427" s="87"/>
      <c r="Q7427" s="87"/>
      <c r="R7427" s="87"/>
    </row>
    <row r="7428" spans="16:18" x14ac:dyDescent="0.25">
      <c r="P7428" s="87"/>
      <c r="Q7428" s="87"/>
      <c r="R7428" s="87"/>
    </row>
    <row r="7429" spans="16:18" x14ac:dyDescent="0.25">
      <c r="P7429" s="87"/>
      <c r="Q7429" s="87"/>
      <c r="R7429" s="87"/>
    </row>
    <row r="7430" spans="16:18" x14ac:dyDescent="0.25">
      <c r="P7430" s="87"/>
      <c r="Q7430" s="87"/>
      <c r="R7430" s="87"/>
    </row>
    <row r="7431" spans="16:18" x14ac:dyDescent="0.25">
      <c r="P7431" s="87"/>
      <c r="Q7431" s="87"/>
      <c r="R7431" s="87"/>
    </row>
    <row r="7432" spans="16:18" x14ac:dyDescent="0.25">
      <c r="P7432" s="87"/>
      <c r="Q7432" s="87"/>
      <c r="R7432" s="87"/>
    </row>
    <row r="7433" spans="16:18" x14ac:dyDescent="0.25">
      <c r="P7433" s="87"/>
      <c r="Q7433" s="87"/>
      <c r="R7433" s="87"/>
    </row>
    <row r="7434" spans="16:18" x14ac:dyDescent="0.25">
      <c r="P7434" s="87"/>
      <c r="Q7434" s="87"/>
      <c r="R7434" s="87"/>
    </row>
    <row r="7435" spans="16:18" x14ac:dyDescent="0.25">
      <c r="P7435" s="87"/>
      <c r="Q7435" s="87"/>
      <c r="R7435" s="87"/>
    </row>
    <row r="7436" spans="16:18" x14ac:dyDescent="0.25">
      <c r="P7436" s="87"/>
      <c r="Q7436" s="87"/>
      <c r="R7436" s="87"/>
    </row>
    <row r="7437" spans="16:18" x14ac:dyDescent="0.25">
      <c r="P7437" s="87"/>
      <c r="Q7437" s="87"/>
      <c r="R7437" s="87"/>
    </row>
    <row r="7438" spans="16:18" x14ac:dyDescent="0.25">
      <c r="P7438" s="87"/>
      <c r="Q7438" s="87"/>
      <c r="R7438" s="87"/>
    </row>
    <row r="7439" spans="16:18" x14ac:dyDescent="0.25">
      <c r="P7439" s="87"/>
      <c r="Q7439" s="87"/>
      <c r="R7439" s="87"/>
    </row>
    <row r="7440" spans="16:18" x14ac:dyDescent="0.25">
      <c r="P7440" s="87"/>
      <c r="Q7440" s="87"/>
      <c r="R7440" s="87"/>
    </row>
    <row r="7441" spans="16:18" x14ac:dyDescent="0.25">
      <c r="P7441" s="87"/>
      <c r="Q7441" s="87"/>
      <c r="R7441" s="87"/>
    </row>
    <row r="7442" spans="16:18" x14ac:dyDescent="0.25">
      <c r="P7442" s="87"/>
      <c r="Q7442" s="87"/>
      <c r="R7442" s="87"/>
    </row>
    <row r="7443" spans="16:18" x14ac:dyDescent="0.25">
      <c r="P7443" s="87"/>
      <c r="Q7443" s="87"/>
      <c r="R7443" s="87"/>
    </row>
    <row r="7444" spans="16:18" x14ac:dyDescent="0.25">
      <c r="P7444" s="87"/>
      <c r="Q7444" s="87"/>
      <c r="R7444" s="87"/>
    </row>
    <row r="7445" spans="16:18" x14ac:dyDescent="0.25">
      <c r="P7445" s="87"/>
      <c r="Q7445" s="87"/>
      <c r="R7445" s="87"/>
    </row>
    <row r="7446" spans="16:18" x14ac:dyDescent="0.25">
      <c r="P7446" s="87"/>
      <c r="Q7446" s="87"/>
      <c r="R7446" s="87"/>
    </row>
    <row r="7447" spans="16:18" x14ac:dyDescent="0.25">
      <c r="P7447" s="87"/>
      <c r="Q7447" s="87"/>
      <c r="R7447" s="87"/>
    </row>
    <row r="7448" spans="16:18" x14ac:dyDescent="0.25">
      <c r="P7448" s="87"/>
      <c r="Q7448" s="87"/>
      <c r="R7448" s="87"/>
    </row>
    <row r="7449" spans="16:18" x14ac:dyDescent="0.25">
      <c r="P7449" s="87"/>
      <c r="Q7449" s="87"/>
      <c r="R7449" s="87"/>
    </row>
    <row r="7450" spans="16:18" x14ac:dyDescent="0.25">
      <c r="P7450" s="87"/>
      <c r="Q7450" s="87"/>
      <c r="R7450" s="87"/>
    </row>
    <row r="7451" spans="16:18" x14ac:dyDescent="0.25">
      <c r="P7451" s="87"/>
      <c r="Q7451" s="87"/>
      <c r="R7451" s="87"/>
    </row>
    <row r="7452" spans="16:18" x14ac:dyDescent="0.25">
      <c r="P7452" s="87"/>
      <c r="Q7452" s="87"/>
      <c r="R7452" s="87"/>
    </row>
    <row r="7453" spans="16:18" x14ac:dyDescent="0.25">
      <c r="P7453" s="87"/>
      <c r="Q7453" s="87"/>
      <c r="R7453" s="87"/>
    </row>
    <row r="7454" spans="16:18" x14ac:dyDescent="0.25">
      <c r="P7454" s="87"/>
      <c r="Q7454" s="87"/>
      <c r="R7454" s="87"/>
    </row>
    <row r="7455" spans="16:18" x14ac:dyDescent="0.25">
      <c r="P7455" s="87"/>
      <c r="Q7455" s="87"/>
      <c r="R7455" s="87"/>
    </row>
    <row r="7456" spans="16:18" x14ac:dyDescent="0.25">
      <c r="P7456" s="87"/>
      <c r="Q7456" s="87"/>
      <c r="R7456" s="87"/>
    </row>
    <row r="7457" spans="16:18" x14ac:dyDescent="0.25">
      <c r="P7457" s="87"/>
      <c r="Q7457" s="87"/>
      <c r="R7457" s="87"/>
    </row>
    <row r="7458" spans="16:18" x14ac:dyDescent="0.25">
      <c r="P7458" s="87"/>
      <c r="Q7458" s="87"/>
      <c r="R7458" s="87"/>
    </row>
    <row r="7459" spans="16:18" x14ac:dyDescent="0.25">
      <c r="P7459" s="87"/>
      <c r="Q7459" s="87"/>
      <c r="R7459" s="87"/>
    </row>
    <row r="7460" spans="16:18" x14ac:dyDescent="0.25">
      <c r="P7460" s="87"/>
      <c r="Q7460" s="87"/>
      <c r="R7460" s="87"/>
    </row>
    <row r="7461" spans="16:18" x14ac:dyDescent="0.25">
      <c r="P7461" s="87"/>
      <c r="Q7461" s="87"/>
      <c r="R7461" s="87"/>
    </row>
    <row r="7462" spans="16:18" x14ac:dyDescent="0.25">
      <c r="P7462" s="87"/>
      <c r="Q7462" s="87"/>
      <c r="R7462" s="87"/>
    </row>
    <row r="7463" spans="16:18" x14ac:dyDescent="0.25">
      <c r="P7463" s="87"/>
      <c r="Q7463" s="87"/>
      <c r="R7463" s="87"/>
    </row>
    <row r="7464" spans="16:18" x14ac:dyDescent="0.25">
      <c r="P7464" s="87"/>
      <c r="Q7464" s="87"/>
      <c r="R7464" s="87"/>
    </row>
    <row r="7465" spans="16:18" x14ac:dyDescent="0.25">
      <c r="P7465" s="87"/>
      <c r="Q7465" s="87"/>
      <c r="R7465" s="87"/>
    </row>
    <row r="7466" spans="16:18" x14ac:dyDescent="0.25">
      <c r="P7466" s="87"/>
      <c r="Q7466" s="87"/>
      <c r="R7466" s="87"/>
    </row>
    <row r="7467" spans="16:18" x14ac:dyDescent="0.25">
      <c r="P7467" s="87"/>
      <c r="Q7467" s="87"/>
      <c r="R7467" s="87"/>
    </row>
    <row r="7468" spans="16:18" x14ac:dyDescent="0.25">
      <c r="P7468" s="87"/>
      <c r="Q7468" s="87"/>
      <c r="R7468" s="87"/>
    </row>
    <row r="7469" spans="16:18" x14ac:dyDescent="0.25">
      <c r="P7469" s="87"/>
      <c r="Q7469" s="87"/>
      <c r="R7469" s="87"/>
    </row>
    <row r="7470" spans="16:18" x14ac:dyDescent="0.25">
      <c r="P7470" s="87"/>
      <c r="Q7470" s="87"/>
      <c r="R7470" s="87"/>
    </row>
    <row r="7471" spans="16:18" x14ac:dyDescent="0.25">
      <c r="P7471" s="87"/>
      <c r="Q7471" s="87"/>
      <c r="R7471" s="87"/>
    </row>
    <row r="7472" spans="16:18" x14ac:dyDescent="0.25">
      <c r="P7472" s="87"/>
      <c r="Q7472" s="87"/>
      <c r="R7472" s="87"/>
    </row>
    <row r="7473" spans="16:18" x14ac:dyDescent="0.25">
      <c r="P7473" s="87"/>
      <c r="Q7473" s="87"/>
      <c r="R7473" s="87"/>
    </row>
    <row r="7474" spans="16:18" x14ac:dyDescent="0.25">
      <c r="P7474" s="87"/>
      <c r="Q7474" s="87"/>
      <c r="R7474" s="87"/>
    </row>
    <row r="7475" spans="16:18" x14ac:dyDescent="0.25">
      <c r="P7475" s="87"/>
      <c r="Q7475" s="87"/>
      <c r="R7475" s="87"/>
    </row>
    <row r="7476" spans="16:18" x14ac:dyDescent="0.25">
      <c r="P7476" s="87"/>
      <c r="Q7476" s="87"/>
      <c r="R7476" s="87"/>
    </row>
    <row r="7477" spans="16:18" x14ac:dyDescent="0.25">
      <c r="P7477" s="87"/>
      <c r="Q7477" s="87"/>
      <c r="R7477" s="87"/>
    </row>
    <row r="7478" spans="16:18" x14ac:dyDescent="0.25">
      <c r="P7478" s="87"/>
      <c r="Q7478" s="87"/>
      <c r="R7478" s="87"/>
    </row>
    <row r="7479" spans="16:18" x14ac:dyDescent="0.25">
      <c r="P7479" s="87"/>
      <c r="Q7479" s="87"/>
      <c r="R7479" s="87"/>
    </row>
    <row r="7480" spans="16:18" x14ac:dyDescent="0.25">
      <c r="P7480" s="87"/>
      <c r="Q7480" s="87"/>
      <c r="R7480" s="87"/>
    </row>
    <row r="7481" spans="16:18" x14ac:dyDescent="0.25">
      <c r="P7481" s="87"/>
      <c r="Q7481" s="87"/>
      <c r="R7481" s="87"/>
    </row>
    <row r="7482" spans="16:18" x14ac:dyDescent="0.25">
      <c r="P7482" s="87"/>
      <c r="Q7482" s="87"/>
      <c r="R7482" s="87"/>
    </row>
    <row r="7483" spans="16:18" x14ac:dyDescent="0.25">
      <c r="P7483" s="87"/>
      <c r="Q7483" s="87"/>
      <c r="R7483" s="87"/>
    </row>
    <row r="7484" spans="16:18" x14ac:dyDescent="0.25">
      <c r="P7484" s="87"/>
      <c r="Q7484" s="87"/>
      <c r="R7484" s="87"/>
    </row>
    <row r="7485" spans="16:18" x14ac:dyDescent="0.25">
      <c r="P7485" s="87"/>
      <c r="Q7485" s="87"/>
      <c r="R7485" s="87"/>
    </row>
    <row r="7486" spans="16:18" x14ac:dyDescent="0.25">
      <c r="P7486" s="87"/>
      <c r="Q7486" s="87"/>
      <c r="R7486" s="87"/>
    </row>
    <row r="7487" spans="16:18" x14ac:dyDescent="0.25">
      <c r="P7487" s="87"/>
      <c r="Q7487" s="87"/>
      <c r="R7487" s="87"/>
    </row>
    <row r="7488" spans="16:18" x14ac:dyDescent="0.25">
      <c r="P7488" s="87"/>
      <c r="Q7488" s="87"/>
      <c r="R7488" s="87"/>
    </row>
    <row r="7489" spans="16:18" x14ac:dyDescent="0.25">
      <c r="P7489" s="87"/>
      <c r="Q7489" s="87"/>
      <c r="R7489" s="87"/>
    </row>
    <row r="7490" spans="16:18" x14ac:dyDescent="0.25">
      <c r="P7490" s="87"/>
      <c r="Q7490" s="87"/>
      <c r="R7490" s="87"/>
    </row>
    <row r="7491" spans="16:18" x14ac:dyDescent="0.25">
      <c r="P7491" s="87"/>
      <c r="Q7491" s="87"/>
      <c r="R7491" s="87"/>
    </row>
    <row r="7492" spans="16:18" x14ac:dyDescent="0.25">
      <c r="P7492" s="87"/>
      <c r="Q7492" s="87"/>
      <c r="R7492" s="87"/>
    </row>
    <row r="7493" spans="16:18" x14ac:dyDescent="0.25">
      <c r="P7493" s="87"/>
      <c r="Q7493" s="87"/>
      <c r="R7493" s="87"/>
    </row>
    <row r="7494" spans="16:18" x14ac:dyDescent="0.25">
      <c r="P7494" s="87"/>
      <c r="Q7494" s="87"/>
      <c r="R7494" s="87"/>
    </row>
    <row r="7495" spans="16:18" x14ac:dyDescent="0.25">
      <c r="P7495" s="87"/>
      <c r="Q7495" s="87"/>
      <c r="R7495" s="87"/>
    </row>
    <row r="7496" spans="16:18" x14ac:dyDescent="0.25">
      <c r="P7496" s="87"/>
      <c r="Q7496" s="87"/>
      <c r="R7496" s="87"/>
    </row>
    <row r="7497" spans="16:18" x14ac:dyDescent="0.25">
      <c r="P7497" s="87"/>
      <c r="Q7497" s="87"/>
      <c r="R7497" s="87"/>
    </row>
    <row r="7498" spans="16:18" x14ac:dyDescent="0.25">
      <c r="P7498" s="87"/>
      <c r="Q7498" s="87"/>
      <c r="R7498" s="87"/>
    </row>
    <row r="7499" spans="16:18" x14ac:dyDescent="0.25">
      <c r="P7499" s="87"/>
      <c r="Q7499" s="87"/>
      <c r="R7499" s="87"/>
    </row>
    <row r="7500" spans="16:18" x14ac:dyDescent="0.25">
      <c r="P7500" s="87"/>
      <c r="Q7500" s="87"/>
      <c r="R7500" s="87"/>
    </row>
    <row r="7501" spans="16:18" x14ac:dyDescent="0.25">
      <c r="P7501" s="87"/>
      <c r="Q7501" s="87"/>
      <c r="R7501" s="87"/>
    </row>
    <row r="7502" spans="16:18" x14ac:dyDescent="0.25">
      <c r="P7502" s="87"/>
      <c r="Q7502" s="87"/>
      <c r="R7502" s="87"/>
    </row>
    <row r="7503" spans="16:18" x14ac:dyDescent="0.25">
      <c r="P7503" s="87"/>
      <c r="Q7503" s="87"/>
      <c r="R7503" s="87"/>
    </row>
    <row r="7504" spans="16:18" x14ac:dyDescent="0.25">
      <c r="P7504" s="87"/>
      <c r="Q7504" s="87"/>
      <c r="R7504" s="87"/>
    </row>
    <row r="7505" spans="16:18" x14ac:dyDescent="0.25">
      <c r="P7505" s="87"/>
      <c r="Q7505" s="87"/>
      <c r="R7505" s="87"/>
    </row>
    <row r="7506" spans="16:18" x14ac:dyDescent="0.25">
      <c r="P7506" s="87"/>
      <c r="Q7506" s="87"/>
      <c r="R7506" s="87"/>
    </row>
    <row r="7507" spans="16:18" x14ac:dyDescent="0.25">
      <c r="P7507" s="87"/>
      <c r="Q7507" s="87"/>
      <c r="R7507" s="87"/>
    </row>
    <row r="7508" spans="16:18" x14ac:dyDescent="0.25">
      <c r="P7508" s="87"/>
      <c r="Q7508" s="87"/>
      <c r="R7508" s="87"/>
    </row>
    <row r="7509" spans="16:18" x14ac:dyDescent="0.25">
      <c r="P7509" s="87"/>
      <c r="Q7509" s="87"/>
      <c r="R7509" s="87"/>
    </row>
    <row r="7510" spans="16:18" x14ac:dyDescent="0.25">
      <c r="P7510" s="87"/>
      <c r="Q7510" s="87"/>
      <c r="R7510" s="87"/>
    </row>
    <row r="7511" spans="16:18" x14ac:dyDescent="0.25">
      <c r="P7511" s="87"/>
      <c r="Q7511" s="87"/>
      <c r="R7511" s="87"/>
    </row>
    <row r="7512" spans="16:18" x14ac:dyDescent="0.25">
      <c r="P7512" s="87"/>
      <c r="Q7512" s="87"/>
      <c r="R7512" s="87"/>
    </row>
    <row r="7513" spans="16:18" x14ac:dyDescent="0.25">
      <c r="P7513" s="87"/>
      <c r="Q7513" s="87"/>
      <c r="R7513" s="87"/>
    </row>
    <row r="7514" spans="16:18" x14ac:dyDescent="0.25">
      <c r="P7514" s="87"/>
      <c r="Q7514" s="87"/>
      <c r="R7514" s="87"/>
    </row>
    <row r="7515" spans="16:18" x14ac:dyDescent="0.25">
      <c r="P7515" s="87"/>
      <c r="Q7515" s="87"/>
      <c r="R7515" s="87"/>
    </row>
    <row r="7516" spans="16:18" x14ac:dyDescent="0.25">
      <c r="P7516" s="87"/>
      <c r="Q7516" s="87"/>
      <c r="R7516" s="87"/>
    </row>
    <row r="7517" spans="16:18" x14ac:dyDescent="0.25">
      <c r="P7517" s="87"/>
      <c r="Q7517" s="87"/>
      <c r="R7517" s="87"/>
    </row>
    <row r="7518" spans="16:18" x14ac:dyDescent="0.25">
      <c r="P7518" s="87"/>
      <c r="Q7518" s="87"/>
      <c r="R7518" s="87"/>
    </row>
    <row r="7519" spans="16:18" x14ac:dyDescent="0.25">
      <c r="P7519" s="87"/>
      <c r="Q7519" s="87"/>
      <c r="R7519" s="87"/>
    </row>
    <row r="7520" spans="16:18" x14ac:dyDescent="0.25">
      <c r="P7520" s="87"/>
      <c r="Q7520" s="87"/>
      <c r="R7520" s="87"/>
    </row>
    <row r="7521" spans="16:18" x14ac:dyDescent="0.25">
      <c r="P7521" s="87"/>
      <c r="Q7521" s="87"/>
      <c r="R7521" s="87"/>
    </row>
    <row r="7522" spans="16:18" x14ac:dyDescent="0.25">
      <c r="P7522" s="87"/>
      <c r="Q7522" s="87"/>
      <c r="R7522" s="87"/>
    </row>
    <row r="7523" spans="16:18" x14ac:dyDescent="0.25">
      <c r="P7523" s="87"/>
      <c r="Q7523" s="87"/>
      <c r="R7523" s="87"/>
    </row>
    <row r="7524" spans="16:18" x14ac:dyDescent="0.25">
      <c r="P7524" s="87"/>
      <c r="Q7524" s="87"/>
      <c r="R7524" s="87"/>
    </row>
    <row r="7525" spans="16:18" x14ac:dyDescent="0.25">
      <c r="P7525" s="87"/>
      <c r="Q7525" s="87"/>
      <c r="R7525" s="87"/>
    </row>
    <row r="7526" spans="16:18" x14ac:dyDescent="0.25">
      <c r="P7526" s="87"/>
      <c r="Q7526" s="87"/>
      <c r="R7526" s="87"/>
    </row>
    <row r="7527" spans="16:18" x14ac:dyDescent="0.25">
      <c r="P7527" s="87"/>
      <c r="Q7527" s="87"/>
      <c r="R7527" s="87"/>
    </row>
    <row r="7528" spans="16:18" x14ac:dyDescent="0.25">
      <c r="P7528" s="87"/>
      <c r="Q7528" s="87"/>
      <c r="R7528" s="87"/>
    </row>
    <row r="7529" spans="16:18" x14ac:dyDescent="0.25">
      <c r="P7529" s="87"/>
      <c r="Q7529" s="87"/>
      <c r="R7529" s="87"/>
    </row>
    <row r="7530" spans="16:18" x14ac:dyDescent="0.25">
      <c r="P7530" s="87"/>
      <c r="Q7530" s="87"/>
      <c r="R7530" s="87"/>
    </row>
    <row r="7531" spans="16:18" x14ac:dyDescent="0.25">
      <c r="P7531" s="87"/>
      <c r="Q7531" s="87"/>
      <c r="R7531" s="87"/>
    </row>
    <row r="7532" spans="16:18" x14ac:dyDescent="0.25">
      <c r="P7532" s="87"/>
      <c r="Q7532" s="87"/>
      <c r="R7532" s="87"/>
    </row>
    <row r="7533" spans="16:18" x14ac:dyDescent="0.25">
      <c r="P7533" s="87"/>
      <c r="Q7533" s="87"/>
      <c r="R7533" s="87"/>
    </row>
    <row r="7534" spans="16:18" x14ac:dyDescent="0.25">
      <c r="P7534" s="87"/>
      <c r="Q7534" s="87"/>
      <c r="R7534" s="87"/>
    </row>
    <row r="7535" spans="16:18" x14ac:dyDescent="0.25">
      <c r="P7535" s="87"/>
      <c r="Q7535" s="87"/>
      <c r="R7535" s="87"/>
    </row>
    <row r="7536" spans="16:18" x14ac:dyDescent="0.25">
      <c r="P7536" s="87"/>
      <c r="Q7536" s="87"/>
      <c r="R7536" s="87"/>
    </row>
    <row r="7537" spans="16:18" x14ac:dyDescent="0.25">
      <c r="P7537" s="87"/>
      <c r="Q7537" s="87"/>
      <c r="R7537" s="87"/>
    </row>
    <row r="7538" spans="16:18" x14ac:dyDescent="0.25">
      <c r="P7538" s="87"/>
      <c r="Q7538" s="87"/>
      <c r="R7538" s="87"/>
    </row>
    <row r="7539" spans="16:18" x14ac:dyDescent="0.25">
      <c r="P7539" s="87"/>
      <c r="Q7539" s="87"/>
      <c r="R7539" s="87"/>
    </row>
    <row r="7540" spans="16:18" x14ac:dyDescent="0.25">
      <c r="P7540" s="87"/>
      <c r="Q7540" s="87"/>
      <c r="R7540" s="87"/>
    </row>
    <row r="7541" spans="16:18" x14ac:dyDescent="0.25">
      <c r="P7541" s="87"/>
      <c r="Q7541" s="87"/>
      <c r="R7541" s="87"/>
    </row>
    <row r="7542" spans="16:18" x14ac:dyDescent="0.25">
      <c r="P7542" s="87"/>
      <c r="Q7542" s="87"/>
      <c r="R7542" s="87"/>
    </row>
    <row r="7543" spans="16:18" x14ac:dyDescent="0.25">
      <c r="P7543" s="87"/>
      <c r="Q7543" s="87"/>
      <c r="R7543" s="87"/>
    </row>
    <row r="7544" spans="16:18" x14ac:dyDescent="0.25">
      <c r="P7544" s="87"/>
      <c r="Q7544" s="87"/>
      <c r="R7544" s="87"/>
    </row>
    <row r="7545" spans="16:18" x14ac:dyDescent="0.25">
      <c r="P7545" s="87"/>
      <c r="Q7545" s="87"/>
      <c r="R7545" s="87"/>
    </row>
    <row r="7546" spans="16:18" x14ac:dyDescent="0.25">
      <c r="P7546" s="87"/>
      <c r="Q7546" s="87"/>
      <c r="R7546" s="87"/>
    </row>
    <row r="7547" spans="16:18" x14ac:dyDescent="0.25">
      <c r="P7547" s="87"/>
      <c r="Q7547" s="87"/>
      <c r="R7547" s="87"/>
    </row>
    <row r="7548" spans="16:18" x14ac:dyDescent="0.25">
      <c r="P7548" s="87"/>
      <c r="Q7548" s="87"/>
      <c r="R7548" s="87"/>
    </row>
    <row r="7549" spans="16:18" x14ac:dyDescent="0.25">
      <c r="P7549" s="87"/>
      <c r="Q7549" s="87"/>
      <c r="R7549" s="87"/>
    </row>
    <row r="7550" spans="16:18" x14ac:dyDescent="0.25">
      <c r="P7550" s="87"/>
      <c r="Q7550" s="87"/>
      <c r="R7550" s="87"/>
    </row>
    <row r="7551" spans="16:18" x14ac:dyDescent="0.25">
      <c r="P7551" s="87"/>
      <c r="Q7551" s="87"/>
      <c r="R7551" s="87"/>
    </row>
    <row r="7552" spans="16:18" x14ac:dyDescent="0.25">
      <c r="P7552" s="87"/>
      <c r="Q7552" s="87"/>
      <c r="R7552" s="87"/>
    </row>
    <row r="7553" spans="16:18" x14ac:dyDescent="0.25">
      <c r="P7553" s="87"/>
      <c r="Q7553" s="87"/>
      <c r="R7553" s="87"/>
    </row>
    <row r="7554" spans="16:18" x14ac:dyDescent="0.25">
      <c r="P7554" s="87"/>
      <c r="Q7554" s="87"/>
      <c r="R7554" s="87"/>
    </row>
    <row r="7555" spans="16:18" x14ac:dyDescent="0.25">
      <c r="P7555" s="87"/>
      <c r="Q7555" s="87"/>
      <c r="R7555" s="87"/>
    </row>
    <row r="7556" spans="16:18" x14ac:dyDescent="0.25">
      <c r="P7556" s="87"/>
      <c r="Q7556" s="87"/>
      <c r="R7556" s="87"/>
    </row>
    <row r="7557" spans="16:18" x14ac:dyDescent="0.25">
      <c r="P7557" s="87"/>
      <c r="Q7557" s="87"/>
      <c r="R7557" s="87"/>
    </row>
    <row r="7558" spans="16:18" x14ac:dyDescent="0.25">
      <c r="P7558" s="87"/>
      <c r="Q7558" s="87"/>
      <c r="R7558" s="87"/>
    </row>
    <row r="7559" spans="16:18" x14ac:dyDescent="0.25">
      <c r="P7559" s="87"/>
      <c r="Q7559" s="87"/>
      <c r="R7559" s="87"/>
    </row>
    <row r="7560" spans="16:18" x14ac:dyDescent="0.25">
      <c r="P7560" s="87"/>
      <c r="Q7560" s="87"/>
      <c r="R7560" s="87"/>
    </row>
    <row r="7561" spans="16:18" x14ac:dyDescent="0.25">
      <c r="P7561" s="87"/>
      <c r="Q7561" s="87"/>
      <c r="R7561" s="87"/>
    </row>
    <row r="7562" spans="16:18" x14ac:dyDescent="0.25">
      <c r="P7562" s="87"/>
      <c r="Q7562" s="87"/>
      <c r="R7562" s="87"/>
    </row>
    <row r="7563" spans="16:18" x14ac:dyDescent="0.25">
      <c r="P7563" s="87"/>
      <c r="Q7563" s="87"/>
      <c r="R7563" s="87"/>
    </row>
    <row r="7564" spans="16:18" x14ac:dyDescent="0.25">
      <c r="P7564" s="87"/>
      <c r="Q7564" s="87"/>
      <c r="R7564" s="87"/>
    </row>
    <row r="7565" spans="16:18" x14ac:dyDescent="0.25">
      <c r="P7565" s="87"/>
      <c r="Q7565" s="87"/>
      <c r="R7565" s="87"/>
    </row>
    <row r="7566" spans="16:18" x14ac:dyDescent="0.25">
      <c r="P7566" s="87"/>
      <c r="Q7566" s="87"/>
      <c r="R7566" s="87"/>
    </row>
    <row r="7567" spans="16:18" x14ac:dyDescent="0.25">
      <c r="P7567" s="87"/>
      <c r="Q7567" s="87"/>
      <c r="R7567" s="87"/>
    </row>
    <row r="7568" spans="16:18" x14ac:dyDescent="0.25">
      <c r="P7568" s="87"/>
      <c r="Q7568" s="87"/>
      <c r="R7568" s="87"/>
    </row>
    <row r="7569" spans="16:18" x14ac:dyDescent="0.25">
      <c r="P7569" s="87"/>
      <c r="Q7569" s="87"/>
      <c r="R7569" s="87"/>
    </row>
    <row r="7570" spans="16:18" x14ac:dyDescent="0.25">
      <c r="P7570" s="87"/>
      <c r="Q7570" s="87"/>
      <c r="R7570" s="87"/>
    </row>
    <row r="7571" spans="16:18" x14ac:dyDescent="0.25">
      <c r="P7571" s="87"/>
      <c r="Q7571" s="87"/>
      <c r="R7571" s="87"/>
    </row>
    <row r="7572" spans="16:18" x14ac:dyDescent="0.25">
      <c r="P7572" s="87"/>
      <c r="Q7572" s="87"/>
      <c r="R7572" s="87"/>
    </row>
    <row r="7573" spans="16:18" x14ac:dyDescent="0.25">
      <c r="P7573" s="87"/>
      <c r="Q7573" s="87"/>
      <c r="R7573" s="87"/>
    </row>
    <row r="7574" spans="16:18" x14ac:dyDescent="0.25">
      <c r="P7574" s="87"/>
      <c r="Q7574" s="87"/>
      <c r="R7574" s="87"/>
    </row>
    <row r="7575" spans="16:18" x14ac:dyDescent="0.25">
      <c r="P7575" s="87"/>
      <c r="Q7575" s="87"/>
      <c r="R7575" s="87"/>
    </row>
    <row r="7576" spans="16:18" x14ac:dyDescent="0.25">
      <c r="P7576" s="87"/>
      <c r="Q7576" s="87"/>
      <c r="R7576" s="87"/>
    </row>
    <row r="7577" spans="16:18" x14ac:dyDescent="0.25">
      <c r="P7577" s="87"/>
      <c r="Q7577" s="87"/>
      <c r="R7577" s="87"/>
    </row>
    <row r="7578" spans="16:18" x14ac:dyDescent="0.25">
      <c r="P7578" s="87"/>
      <c r="Q7578" s="87"/>
      <c r="R7578" s="87"/>
    </row>
    <row r="7579" spans="16:18" x14ac:dyDescent="0.25">
      <c r="P7579" s="87"/>
      <c r="Q7579" s="87"/>
      <c r="R7579" s="87"/>
    </row>
    <row r="7580" spans="16:18" x14ac:dyDescent="0.25">
      <c r="P7580" s="87"/>
      <c r="Q7580" s="87"/>
      <c r="R7580" s="87"/>
    </row>
    <row r="7581" spans="16:18" x14ac:dyDescent="0.25">
      <c r="P7581" s="87"/>
      <c r="Q7581" s="87"/>
      <c r="R7581" s="87"/>
    </row>
    <row r="7582" spans="16:18" x14ac:dyDescent="0.25">
      <c r="P7582" s="87"/>
      <c r="Q7582" s="87"/>
      <c r="R7582" s="87"/>
    </row>
    <row r="7583" spans="16:18" x14ac:dyDescent="0.25">
      <c r="P7583" s="87"/>
      <c r="Q7583" s="87"/>
      <c r="R7583" s="87"/>
    </row>
    <row r="7584" spans="16:18" x14ac:dyDescent="0.25">
      <c r="P7584" s="87"/>
      <c r="Q7584" s="87"/>
      <c r="R7584" s="87"/>
    </row>
    <row r="7585" spans="16:18" x14ac:dyDescent="0.25">
      <c r="P7585" s="87"/>
      <c r="Q7585" s="87"/>
      <c r="R7585" s="87"/>
    </row>
    <row r="7586" spans="16:18" x14ac:dyDescent="0.25">
      <c r="P7586" s="87"/>
      <c r="Q7586" s="87"/>
      <c r="R7586" s="87"/>
    </row>
    <row r="7587" spans="16:18" x14ac:dyDescent="0.25">
      <c r="P7587" s="87"/>
      <c r="Q7587" s="87"/>
      <c r="R7587" s="87"/>
    </row>
    <row r="7588" spans="16:18" x14ac:dyDescent="0.25">
      <c r="P7588" s="87"/>
      <c r="Q7588" s="87"/>
      <c r="R7588" s="87"/>
    </row>
    <row r="7589" spans="16:18" x14ac:dyDescent="0.25">
      <c r="P7589" s="87"/>
      <c r="Q7589" s="87"/>
      <c r="R7589" s="87"/>
    </row>
    <row r="7590" spans="16:18" x14ac:dyDescent="0.25">
      <c r="P7590" s="87"/>
      <c r="Q7590" s="87"/>
      <c r="R7590" s="87"/>
    </row>
    <row r="7591" spans="16:18" x14ac:dyDescent="0.25">
      <c r="P7591" s="87"/>
      <c r="Q7591" s="87"/>
      <c r="R7591" s="87"/>
    </row>
    <row r="7592" spans="16:18" x14ac:dyDescent="0.25">
      <c r="P7592" s="87"/>
      <c r="Q7592" s="87"/>
      <c r="R7592" s="87"/>
    </row>
    <row r="7593" spans="16:18" x14ac:dyDescent="0.25">
      <c r="P7593" s="87"/>
      <c r="Q7593" s="87"/>
      <c r="R7593" s="87"/>
    </row>
    <row r="7594" spans="16:18" x14ac:dyDescent="0.25">
      <c r="P7594" s="87"/>
      <c r="Q7594" s="87"/>
      <c r="R7594" s="87"/>
    </row>
    <row r="7595" spans="16:18" x14ac:dyDescent="0.25">
      <c r="P7595" s="87"/>
      <c r="Q7595" s="87"/>
      <c r="R7595" s="87"/>
    </row>
    <row r="7596" spans="16:18" x14ac:dyDescent="0.25">
      <c r="P7596" s="87"/>
      <c r="Q7596" s="87"/>
      <c r="R7596" s="87"/>
    </row>
    <row r="7597" spans="16:18" x14ac:dyDescent="0.25">
      <c r="P7597" s="87"/>
      <c r="Q7597" s="87"/>
      <c r="R7597" s="87"/>
    </row>
    <row r="7598" spans="16:18" x14ac:dyDescent="0.25">
      <c r="P7598" s="87"/>
      <c r="Q7598" s="87"/>
      <c r="R7598" s="87"/>
    </row>
    <row r="7599" spans="16:18" x14ac:dyDescent="0.25">
      <c r="P7599" s="87"/>
      <c r="Q7599" s="87"/>
      <c r="R7599" s="87"/>
    </row>
    <row r="7600" spans="16:18" x14ac:dyDescent="0.25">
      <c r="P7600" s="87"/>
      <c r="Q7600" s="87"/>
      <c r="R7600" s="87"/>
    </row>
    <row r="7601" spans="16:18" x14ac:dyDescent="0.25">
      <c r="P7601" s="87"/>
      <c r="Q7601" s="87"/>
      <c r="R7601" s="87"/>
    </row>
    <row r="7602" spans="16:18" x14ac:dyDescent="0.25">
      <c r="P7602" s="87"/>
      <c r="Q7602" s="87"/>
      <c r="R7602" s="87"/>
    </row>
    <row r="7603" spans="16:18" x14ac:dyDescent="0.25">
      <c r="P7603" s="87"/>
      <c r="Q7603" s="87"/>
      <c r="R7603" s="87"/>
    </row>
    <row r="7604" spans="16:18" x14ac:dyDescent="0.25">
      <c r="P7604" s="87"/>
      <c r="Q7604" s="87"/>
      <c r="R7604" s="87"/>
    </row>
    <row r="7605" spans="16:18" x14ac:dyDescent="0.25">
      <c r="P7605" s="87"/>
      <c r="Q7605" s="87"/>
      <c r="R7605" s="87"/>
    </row>
    <row r="7606" spans="16:18" x14ac:dyDescent="0.25">
      <c r="P7606" s="87"/>
      <c r="Q7606" s="87"/>
      <c r="R7606" s="87"/>
    </row>
    <row r="7607" spans="16:18" x14ac:dyDescent="0.25">
      <c r="P7607" s="87"/>
      <c r="Q7607" s="87"/>
      <c r="R7607" s="87"/>
    </row>
    <row r="7608" spans="16:18" x14ac:dyDescent="0.25">
      <c r="P7608" s="87"/>
      <c r="Q7608" s="87"/>
      <c r="R7608" s="87"/>
    </row>
    <row r="7609" spans="16:18" x14ac:dyDescent="0.25">
      <c r="P7609" s="87"/>
      <c r="Q7609" s="87"/>
      <c r="R7609" s="87"/>
    </row>
    <row r="7610" spans="16:18" x14ac:dyDescent="0.25">
      <c r="P7610" s="87"/>
      <c r="Q7610" s="87"/>
      <c r="R7610" s="87"/>
    </row>
    <row r="7611" spans="16:18" x14ac:dyDescent="0.25">
      <c r="P7611" s="87"/>
      <c r="Q7611" s="87"/>
      <c r="R7611" s="87"/>
    </row>
    <row r="7612" spans="16:18" x14ac:dyDescent="0.25">
      <c r="P7612" s="87"/>
      <c r="Q7612" s="87"/>
      <c r="R7612" s="87"/>
    </row>
    <row r="7613" spans="16:18" x14ac:dyDescent="0.25">
      <c r="P7613" s="87"/>
      <c r="Q7613" s="87"/>
      <c r="R7613" s="87"/>
    </row>
    <row r="7614" spans="16:18" x14ac:dyDescent="0.25">
      <c r="P7614" s="87"/>
      <c r="Q7614" s="87"/>
      <c r="R7614" s="87"/>
    </row>
    <row r="7615" spans="16:18" x14ac:dyDescent="0.25">
      <c r="P7615" s="87"/>
      <c r="Q7615" s="87"/>
      <c r="R7615" s="87"/>
    </row>
    <row r="7616" spans="16:18" x14ac:dyDescent="0.25">
      <c r="P7616" s="87"/>
      <c r="Q7616" s="87"/>
      <c r="R7616" s="87"/>
    </row>
    <row r="7617" spans="16:18" x14ac:dyDescent="0.25">
      <c r="P7617" s="87"/>
      <c r="Q7617" s="87"/>
      <c r="R7617" s="87"/>
    </row>
    <row r="7618" spans="16:18" x14ac:dyDescent="0.25">
      <c r="P7618" s="87"/>
      <c r="Q7618" s="87"/>
      <c r="R7618" s="87"/>
    </row>
    <row r="7619" spans="16:18" x14ac:dyDescent="0.25">
      <c r="P7619" s="87"/>
      <c r="Q7619" s="87"/>
      <c r="R7619" s="87"/>
    </row>
    <row r="7620" spans="16:18" x14ac:dyDescent="0.25">
      <c r="P7620" s="87"/>
      <c r="Q7620" s="87"/>
      <c r="R7620" s="87"/>
    </row>
    <row r="7621" spans="16:18" x14ac:dyDescent="0.25">
      <c r="P7621" s="87"/>
      <c r="Q7621" s="87"/>
      <c r="R7621" s="87"/>
    </row>
    <row r="7622" spans="16:18" x14ac:dyDescent="0.25">
      <c r="P7622" s="87"/>
      <c r="Q7622" s="87"/>
      <c r="R7622" s="87"/>
    </row>
    <row r="7623" spans="16:18" x14ac:dyDescent="0.25">
      <c r="P7623" s="87"/>
      <c r="Q7623" s="87"/>
      <c r="R7623" s="87"/>
    </row>
    <row r="7624" spans="16:18" x14ac:dyDescent="0.25">
      <c r="P7624" s="87"/>
      <c r="Q7624" s="87"/>
      <c r="R7624" s="87"/>
    </row>
    <row r="7625" spans="16:18" x14ac:dyDescent="0.25">
      <c r="P7625" s="87"/>
      <c r="Q7625" s="87"/>
      <c r="R7625" s="87"/>
    </row>
    <row r="7626" spans="16:18" x14ac:dyDescent="0.25">
      <c r="P7626" s="87"/>
      <c r="Q7626" s="87"/>
      <c r="R7626" s="87"/>
    </row>
    <row r="7627" spans="16:18" x14ac:dyDescent="0.25">
      <c r="P7627" s="87"/>
      <c r="Q7627" s="87"/>
      <c r="R7627" s="87"/>
    </row>
    <row r="7628" spans="16:18" x14ac:dyDescent="0.25">
      <c r="P7628" s="87"/>
      <c r="Q7628" s="87"/>
      <c r="R7628" s="87"/>
    </row>
    <row r="7629" spans="16:18" x14ac:dyDescent="0.25">
      <c r="P7629" s="87"/>
      <c r="Q7629" s="87"/>
      <c r="R7629" s="87"/>
    </row>
    <row r="7630" spans="16:18" x14ac:dyDescent="0.25">
      <c r="P7630" s="87"/>
      <c r="Q7630" s="87"/>
      <c r="R7630" s="87"/>
    </row>
    <row r="7631" spans="16:18" x14ac:dyDescent="0.25">
      <c r="P7631" s="87"/>
      <c r="Q7631" s="87"/>
      <c r="R7631" s="87"/>
    </row>
    <row r="7632" spans="16:18" x14ac:dyDescent="0.25">
      <c r="P7632" s="87"/>
      <c r="Q7632" s="87"/>
      <c r="R7632" s="87"/>
    </row>
    <row r="7633" spans="16:18" x14ac:dyDescent="0.25">
      <c r="P7633" s="87"/>
      <c r="Q7633" s="87"/>
      <c r="R7633" s="87"/>
    </row>
    <row r="7634" spans="16:18" x14ac:dyDescent="0.25">
      <c r="P7634" s="87"/>
      <c r="Q7634" s="87"/>
      <c r="R7634" s="87"/>
    </row>
    <row r="7635" spans="16:18" x14ac:dyDescent="0.25">
      <c r="P7635" s="87"/>
      <c r="Q7635" s="87"/>
      <c r="R7635" s="87"/>
    </row>
    <row r="7636" spans="16:18" x14ac:dyDescent="0.25">
      <c r="P7636" s="87"/>
      <c r="Q7636" s="87"/>
      <c r="R7636" s="87"/>
    </row>
    <row r="7637" spans="16:18" x14ac:dyDescent="0.25">
      <c r="P7637" s="87"/>
      <c r="Q7637" s="87"/>
      <c r="R7637" s="87"/>
    </row>
    <row r="7638" spans="16:18" x14ac:dyDescent="0.25">
      <c r="P7638" s="87"/>
      <c r="Q7638" s="87"/>
      <c r="R7638" s="87"/>
    </row>
    <row r="7639" spans="16:18" x14ac:dyDescent="0.25">
      <c r="P7639" s="87"/>
      <c r="Q7639" s="87"/>
      <c r="R7639" s="87"/>
    </row>
    <row r="7640" spans="16:18" x14ac:dyDescent="0.25">
      <c r="P7640" s="87"/>
      <c r="Q7640" s="87"/>
      <c r="R7640" s="87"/>
    </row>
    <row r="7641" spans="16:18" x14ac:dyDescent="0.25">
      <c r="P7641" s="87"/>
      <c r="Q7641" s="87"/>
      <c r="R7641" s="87"/>
    </row>
    <row r="7642" spans="16:18" x14ac:dyDescent="0.25">
      <c r="P7642" s="87"/>
      <c r="Q7642" s="87"/>
      <c r="R7642" s="87"/>
    </row>
    <row r="7643" spans="16:18" x14ac:dyDescent="0.25">
      <c r="P7643" s="87"/>
      <c r="Q7643" s="87"/>
      <c r="R7643" s="87"/>
    </row>
    <row r="7644" spans="16:18" x14ac:dyDescent="0.25">
      <c r="P7644" s="87"/>
      <c r="Q7644" s="87"/>
      <c r="R7644" s="87"/>
    </row>
    <row r="7645" spans="16:18" x14ac:dyDescent="0.25">
      <c r="P7645" s="87"/>
      <c r="Q7645" s="87"/>
      <c r="R7645" s="87"/>
    </row>
    <row r="7646" spans="16:18" x14ac:dyDescent="0.25">
      <c r="P7646" s="87"/>
      <c r="Q7646" s="87"/>
      <c r="R7646" s="87"/>
    </row>
    <row r="7647" spans="16:18" x14ac:dyDescent="0.25">
      <c r="P7647" s="87"/>
      <c r="Q7647" s="87"/>
      <c r="R7647" s="87"/>
    </row>
    <row r="7648" spans="16:18" x14ac:dyDescent="0.25">
      <c r="P7648" s="87"/>
      <c r="Q7648" s="87"/>
      <c r="R7648" s="87"/>
    </row>
    <row r="7649" spans="16:18" x14ac:dyDescent="0.25">
      <c r="P7649" s="87"/>
      <c r="Q7649" s="87"/>
      <c r="R7649" s="87"/>
    </row>
    <row r="7650" spans="16:18" x14ac:dyDescent="0.25">
      <c r="P7650" s="87"/>
      <c r="Q7650" s="87"/>
      <c r="R7650" s="87"/>
    </row>
    <row r="7651" spans="16:18" x14ac:dyDescent="0.25">
      <c r="P7651" s="87"/>
      <c r="Q7651" s="87"/>
      <c r="R7651" s="87"/>
    </row>
    <row r="7652" spans="16:18" x14ac:dyDescent="0.25">
      <c r="P7652" s="87"/>
      <c r="Q7652" s="87"/>
      <c r="R7652" s="87"/>
    </row>
    <row r="7653" spans="16:18" x14ac:dyDescent="0.25">
      <c r="P7653" s="87"/>
      <c r="Q7653" s="87"/>
      <c r="R7653" s="87"/>
    </row>
    <row r="7654" spans="16:18" x14ac:dyDescent="0.25">
      <c r="P7654" s="87"/>
      <c r="Q7654" s="87"/>
      <c r="R7654" s="87"/>
    </row>
    <row r="7655" spans="16:18" x14ac:dyDescent="0.25">
      <c r="P7655" s="87"/>
      <c r="Q7655" s="87"/>
      <c r="R7655" s="87"/>
    </row>
    <row r="7656" spans="16:18" x14ac:dyDescent="0.25">
      <c r="P7656" s="87"/>
      <c r="Q7656" s="87"/>
      <c r="R7656" s="87"/>
    </row>
    <row r="7657" spans="16:18" x14ac:dyDescent="0.25">
      <c r="P7657" s="87"/>
      <c r="Q7657" s="87"/>
      <c r="R7657" s="87"/>
    </row>
    <row r="7658" spans="16:18" x14ac:dyDescent="0.25">
      <c r="P7658" s="87"/>
      <c r="Q7658" s="87"/>
      <c r="R7658" s="87"/>
    </row>
    <row r="7659" spans="16:18" x14ac:dyDescent="0.25">
      <c r="P7659" s="87"/>
      <c r="Q7659" s="87"/>
      <c r="R7659" s="87"/>
    </row>
    <row r="7660" spans="16:18" x14ac:dyDescent="0.25">
      <c r="P7660" s="87"/>
      <c r="Q7660" s="87"/>
      <c r="R7660" s="87"/>
    </row>
    <row r="7661" spans="16:18" x14ac:dyDescent="0.25">
      <c r="P7661" s="87"/>
      <c r="Q7661" s="87"/>
      <c r="R7661" s="87"/>
    </row>
    <row r="7662" spans="16:18" x14ac:dyDescent="0.25">
      <c r="P7662" s="87"/>
      <c r="Q7662" s="87"/>
      <c r="R7662" s="87"/>
    </row>
    <row r="7663" spans="16:18" x14ac:dyDescent="0.25">
      <c r="P7663" s="87"/>
      <c r="Q7663" s="87"/>
      <c r="R7663" s="87"/>
    </row>
    <row r="7664" spans="16:18" x14ac:dyDescent="0.25">
      <c r="P7664" s="87"/>
      <c r="Q7664" s="87"/>
      <c r="R7664" s="87"/>
    </row>
    <row r="7665" spans="16:18" x14ac:dyDescent="0.25">
      <c r="P7665" s="87"/>
      <c r="Q7665" s="87"/>
      <c r="R7665" s="87"/>
    </row>
    <row r="7666" spans="16:18" x14ac:dyDescent="0.25">
      <c r="P7666" s="87"/>
      <c r="Q7666" s="87"/>
      <c r="R7666" s="87"/>
    </row>
    <row r="7667" spans="16:18" x14ac:dyDescent="0.25">
      <c r="P7667" s="87"/>
      <c r="Q7667" s="87"/>
      <c r="R7667" s="87"/>
    </row>
    <row r="7668" spans="16:18" x14ac:dyDescent="0.25">
      <c r="P7668" s="87"/>
      <c r="Q7668" s="87"/>
      <c r="R7668" s="87"/>
    </row>
    <row r="7669" spans="16:18" x14ac:dyDescent="0.25">
      <c r="P7669" s="87"/>
      <c r="Q7669" s="87"/>
      <c r="R7669" s="87"/>
    </row>
    <row r="7670" spans="16:18" x14ac:dyDescent="0.25">
      <c r="P7670" s="87"/>
      <c r="Q7670" s="87"/>
      <c r="R7670" s="87"/>
    </row>
    <row r="7671" spans="16:18" x14ac:dyDescent="0.25">
      <c r="P7671" s="87"/>
      <c r="Q7671" s="87"/>
      <c r="R7671" s="87"/>
    </row>
    <row r="7672" spans="16:18" x14ac:dyDescent="0.25">
      <c r="P7672" s="87"/>
      <c r="Q7672" s="87"/>
      <c r="R7672" s="87"/>
    </row>
    <row r="7673" spans="16:18" x14ac:dyDescent="0.25">
      <c r="P7673" s="87"/>
      <c r="Q7673" s="87"/>
      <c r="R7673" s="87"/>
    </row>
    <row r="7674" spans="16:18" x14ac:dyDescent="0.25">
      <c r="P7674" s="87"/>
      <c r="Q7674" s="87"/>
      <c r="R7674" s="87"/>
    </row>
    <row r="7675" spans="16:18" x14ac:dyDescent="0.25">
      <c r="P7675" s="87"/>
      <c r="Q7675" s="87"/>
      <c r="R7675" s="87"/>
    </row>
    <row r="7676" spans="16:18" x14ac:dyDescent="0.25">
      <c r="P7676" s="87"/>
      <c r="Q7676" s="87"/>
      <c r="R7676" s="87"/>
    </row>
    <row r="7677" spans="16:18" x14ac:dyDescent="0.25">
      <c r="P7677" s="87"/>
      <c r="Q7677" s="87"/>
      <c r="R7677" s="87"/>
    </row>
    <row r="7678" spans="16:18" x14ac:dyDescent="0.25">
      <c r="P7678" s="87"/>
      <c r="Q7678" s="87"/>
      <c r="R7678" s="87"/>
    </row>
    <row r="7679" spans="16:18" x14ac:dyDescent="0.25">
      <c r="P7679" s="87"/>
      <c r="Q7679" s="87"/>
      <c r="R7679" s="87"/>
    </row>
    <row r="7680" spans="16:18" x14ac:dyDescent="0.25">
      <c r="P7680" s="87"/>
      <c r="Q7680" s="87"/>
      <c r="R7680" s="87"/>
    </row>
    <row r="7681" spans="16:18" x14ac:dyDescent="0.25">
      <c r="P7681" s="87"/>
      <c r="Q7681" s="87"/>
      <c r="R7681" s="87"/>
    </row>
    <row r="7682" spans="16:18" x14ac:dyDescent="0.25">
      <c r="P7682" s="87"/>
      <c r="Q7682" s="87"/>
      <c r="R7682" s="87"/>
    </row>
    <row r="7683" spans="16:18" x14ac:dyDescent="0.25">
      <c r="P7683" s="87"/>
      <c r="Q7683" s="87"/>
      <c r="R7683" s="87"/>
    </row>
    <row r="7684" spans="16:18" x14ac:dyDescent="0.25">
      <c r="P7684" s="87"/>
      <c r="Q7684" s="87"/>
      <c r="R7684" s="87"/>
    </row>
    <row r="7685" spans="16:18" x14ac:dyDescent="0.25">
      <c r="P7685" s="87"/>
      <c r="Q7685" s="87"/>
      <c r="R7685" s="87"/>
    </row>
    <row r="7686" spans="16:18" x14ac:dyDescent="0.25">
      <c r="P7686" s="87"/>
      <c r="Q7686" s="87"/>
      <c r="R7686" s="87"/>
    </row>
    <row r="7687" spans="16:18" x14ac:dyDescent="0.25">
      <c r="P7687" s="87"/>
      <c r="Q7687" s="87"/>
      <c r="R7687" s="87"/>
    </row>
    <row r="7688" spans="16:18" x14ac:dyDescent="0.25">
      <c r="P7688" s="87"/>
      <c r="Q7688" s="87"/>
      <c r="R7688" s="87"/>
    </row>
    <row r="7689" spans="16:18" x14ac:dyDescent="0.25">
      <c r="P7689" s="87"/>
      <c r="Q7689" s="87"/>
      <c r="R7689" s="87"/>
    </row>
    <row r="7690" spans="16:18" x14ac:dyDescent="0.25">
      <c r="P7690" s="87"/>
      <c r="Q7690" s="87"/>
      <c r="R7690" s="87"/>
    </row>
    <row r="7691" spans="16:18" x14ac:dyDescent="0.25">
      <c r="P7691" s="87"/>
      <c r="Q7691" s="87"/>
      <c r="R7691" s="87"/>
    </row>
    <row r="7692" spans="16:18" x14ac:dyDescent="0.25">
      <c r="P7692" s="87"/>
      <c r="Q7692" s="87"/>
      <c r="R7692" s="87"/>
    </row>
    <row r="7693" spans="16:18" x14ac:dyDescent="0.25">
      <c r="P7693" s="87"/>
      <c r="Q7693" s="87"/>
      <c r="R7693" s="87"/>
    </row>
    <row r="7694" spans="16:18" x14ac:dyDescent="0.25">
      <c r="P7694" s="87"/>
      <c r="Q7694" s="87"/>
      <c r="R7694" s="87"/>
    </row>
    <row r="7695" spans="16:18" x14ac:dyDescent="0.25">
      <c r="P7695" s="87"/>
      <c r="Q7695" s="87"/>
      <c r="R7695" s="87"/>
    </row>
    <row r="7696" spans="16:18" x14ac:dyDescent="0.25">
      <c r="P7696" s="87"/>
      <c r="Q7696" s="87"/>
      <c r="R7696" s="87"/>
    </row>
    <row r="7697" spans="16:18" x14ac:dyDescent="0.25">
      <c r="P7697" s="87"/>
      <c r="Q7697" s="87"/>
      <c r="R7697" s="87"/>
    </row>
    <row r="7698" spans="16:18" x14ac:dyDescent="0.25">
      <c r="P7698" s="87"/>
      <c r="Q7698" s="87"/>
      <c r="R7698" s="87"/>
    </row>
    <row r="7699" spans="16:18" x14ac:dyDescent="0.25">
      <c r="P7699" s="87"/>
      <c r="Q7699" s="87"/>
      <c r="R7699" s="87"/>
    </row>
    <row r="7700" spans="16:18" x14ac:dyDescent="0.25">
      <c r="P7700" s="87"/>
      <c r="Q7700" s="87"/>
      <c r="R7700" s="87"/>
    </row>
    <row r="7701" spans="16:18" x14ac:dyDescent="0.25">
      <c r="P7701" s="87"/>
      <c r="Q7701" s="87"/>
      <c r="R7701" s="87"/>
    </row>
    <row r="7702" spans="16:18" x14ac:dyDescent="0.25">
      <c r="P7702" s="87"/>
      <c r="Q7702" s="87"/>
      <c r="R7702" s="87"/>
    </row>
    <row r="7703" spans="16:18" x14ac:dyDescent="0.25">
      <c r="P7703" s="87"/>
      <c r="Q7703" s="87"/>
      <c r="R7703" s="87"/>
    </row>
    <row r="7704" spans="16:18" x14ac:dyDescent="0.25">
      <c r="P7704" s="87"/>
      <c r="Q7704" s="87"/>
      <c r="R7704" s="87"/>
    </row>
    <row r="7705" spans="16:18" x14ac:dyDescent="0.25">
      <c r="P7705" s="87"/>
      <c r="Q7705" s="87"/>
      <c r="R7705" s="87"/>
    </row>
    <row r="7706" spans="16:18" x14ac:dyDescent="0.25">
      <c r="P7706" s="87"/>
      <c r="Q7706" s="87"/>
      <c r="R7706" s="87"/>
    </row>
    <row r="7707" spans="16:18" x14ac:dyDescent="0.25">
      <c r="P7707" s="87"/>
      <c r="Q7707" s="87"/>
      <c r="R7707" s="87"/>
    </row>
    <row r="7708" spans="16:18" x14ac:dyDescent="0.25">
      <c r="P7708" s="87"/>
      <c r="Q7708" s="87"/>
      <c r="R7708" s="87"/>
    </row>
    <row r="7709" spans="16:18" x14ac:dyDescent="0.25">
      <c r="P7709" s="87"/>
      <c r="Q7709" s="87"/>
      <c r="R7709" s="87"/>
    </row>
    <row r="7710" spans="16:18" x14ac:dyDescent="0.25">
      <c r="P7710" s="87"/>
      <c r="Q7710" s="87"/>
      <c r="R7710" s="87"/>
    </row>
    <row r="7711" spans="16:18" x14ac:dyDescent="0.25">
      <c r="P7711" s="87"/>
      <c r="Q7711" s="87"/>
      <c r="R7711" s="87"/>
    </row>
    <row r="7712" spans="16:18" x14ac:dyDescent="0.25">
      <c r="P7712" s="87"/>
      <c r="Q7712" s="87"/>
      <c r="R7712" s="87"/>
    </row>
    <row r="7713" spans="16:18" x14ac:dyDescent="0.25">
      <c r="P7713" s="87"/>
      <c r="Q7713" s="87"/>
      <c r="R7713" s="87"/>
    </row>
    <row r="7714" spans="16:18" x14ac:dyDescent="0.25">
      <c r="P7714" s="87"/>
      <c r="Q7714" s="87"/>
      <c r="R7714" s="87"/>
    </row>
    <row r="7715" spans="16:18" x14ac:dyDescent="0.25">
      <c r="P7715" s="87"/>
      <c r="Q7715" s="87"/>
      <c r="R7715" s="87"/>
    </row>
    <row r="7716" spans="16:18" x14ac:dyDescent="0.25">
      <c r="P7716" s="87"/>
      <c r="Q7716" s="87"/>
      <c r="R7716" s="87"/>
    </row>
    <row r="7717" spans="16:18" x14ac:dyDescent="0.25">
      <c r="P7717" s="87"/>
      <c r="Q7717" s="87"/>
      <c r="R7717" s="87"/>
    </row>
    <row r="7718" spans="16:18" x14ac:dyDescent="0.25">
      <c r="P7718" s="87"/>
      <c r="Q7718" s="87"/>
      <c r="R7718" s="87"/>
    </row>
    <row r="7719" spans="16:18" x14ac:dyDescent="0.25">
      <c r="P7719" s="87"/>
      <c r="Q7719" s="87"/>
      <c r="R7719" s="87"/>
    </row>
    <row r="7720" spans="16:18" x14ac:dyDescent="0.25">
      <c r="P7720" s="87"/>
      <c r="Q7720" s="87"/>
      <c r="R7720" s="87"/>
    </row>
    <row r="7721" spans="16:18" x14ac:dyDescent="0.25">
      <c r="P7721" s="87"/>
      <c r="Q7721" s="87"/>
      <c r="R7721" s="87"/>
    </row>
    <row r="7722" spans="16:18" x14ac:dyDescent="0.25">
      <c r="P7722" s="87"/>
      <c r="Q7722" s="87"/>
      <c r="R7722" s="87"/>
    </row>
    <row r="7723" spans="16:18" x14ac:dyDescent="0.25">
      <c r="P7723" s="87"/>
      <c r="Q7723" s="87"/>
      <c r="R7723" s="87"/>
    </row>
    <row r="7724" spans="16:18" x14ac:dyDescent="0.25">
      <c r="P7724" s="87"/>
      <c r="Q7724" s="87"/>
      <c r="R7724" s="87"/>
    </row>
    <row r="7725" spans="16:18" x14ac:dyDescent="0.25">
      <c r="P7725" s="87"/>
      <c r="Q7725" s="87"/>
      <c r="R7725" s="87"/>
    </row>
    <row r="7726" spans="16:18" x14ac:dyDescent="0.25">
      <c r="P7726" s="87"/>
      <c r="Q7726" s="87"/>
      <c r="R7726" s="87"/>
    </row>
    <row r="7727" spans="16:18" x14ac:dyDescent="0.25">
      <c r="P7727" s="87"/>
      <c r="Q7727" s="87"/>
      <c r="R7727" s="87"/>
    </row>
    <row r="7728" spans="16:18" x14ac:dyDescent="0.25">
      <c r="P7728" s="87"/>
      <c r="Q7728" s="87"/>
      <c r="R7728" s="87"/>
    </row>
    <row r="7729" spans="16:18" x14ac:dyDescent="0.25">
      <c r="P7729" s="87"/>
      <c r="Q7729" s="87"/>
      <c r="R7729" s="87"/>
    </row>
    <row r="7730" spans="16:18" x14ac:dyDescent="0.25">
      <c r="P7730" s="87"/>
      <c r="Q7730" s="87"/>
      <c r="R7730" s="87"/>
    </row>
    <row r="7731" spans="16:18" x14ac:dyDescent="0.25">
      <c r="P7731" s="87"/>
      <c r="Q7731" s="87"/>
      <c r="R7731" s="87"/>
    </row>
    <row r="7732" spans="16:18" x14ac:dyDescent="0.25">
      <c r="P7732" s="87"/>
      <c r="Q7732" s="87"/>
      <c r="R7732" s="87"/>
    </row>
    <row r="7733" spans="16:18" x14ac:dyDescent="0.25">
      <c r="P7733" s="87"/>
      <c r="Q7733" s="87"/>
      <c r="R7733" s="87"/>
    </row>
    <row r="7734" spans="16:18" x14ac:dyDescent="0.25">
      <c r="P7734" s="87"/>
      <c r="Q7734" s="87"/>
      <c r="R7734" s="87"/>
    </row>
    <row r="7735" spans="16:18" x14ac:dyDescent="0.25">
      <c r="P7735" s="87"/>
      <c r="Q7735" s="87"/>
      <c r="R7735" s="87"/>
    </row>
    <row r="7736" spans="16:18" x14ac:dyDescent="0.25">
      <c r="P7736" s="87"/>
      <c r="Q7736" s="87"/>
      <c r="R7736" s="87"/>
    </row>
    <row r="7737" spans="16:18" x14ac:dyDescent="0.25">
      <c r="P7737" s="87"/>
      <c r="Q7737" s="87"/>
      <c r="R7737" s="87"/>
    </row>
    <row r="7738" spans="16:18" x14ac:dyDescent="0.25">
      <c r="P7738" s="87"/>
      <c r="Q7738" s="87"/>
      <c r="R7738" s="87"/>
    </row>
    <row r="7739" spans="16:18" x14ac:dyDescent="0.25">
      <c r="P7739" s="87"/>
      <c r="Q7739" s="87"/>
      <c r="R7739" s="87"/>
    </row>
    <row r="7740" spans="16:18" x14ac:dyDescent="0.25">
      <c r="P7740" s="87"/>
      <c r="Q7740" s="87"/>
      <c r="R7740" s="87"/>
    </row>
    <row r="7741" spans="16:18" x14ac:dyDescent="0.25">
      <c r="P7741" s="87"/>
      <c r="Q7741" s="87"/>
      <c r="R7741" s="87"/>
    </row>
    <row r="7742" spans="16:18" x14ac:dyDescent="0.25">
      <c r="P7742" s="87"/>
      <c r="Q7742" s="87"/>
      <c r="R7742" s="87"/>
    </row>
    <row r="7743" spans="16:18" x14ac:dyDescent="0.25">
      <c r="P7743" s="87"/>
      <c r="Q7743" s="87"/>
      <c r="R7743" s="87"/>
    </row>
    <row r="7744" spans="16:18" x14ac:dyDescent="0.25">
      <c r="P7744" s="87"/>
      <c r="Q7744" s="87"/>
      <c r="R7744" s="87"/>
    </row>
    <row r="7745" spans="16:18" x14ac:dyDescent="0.25">
      <c r="P7745" s="87"/>
      <c r="Q7745" s="87"/>
      <c r="R7745" s="87"/>
    </row>
    <row r="7746" spans="16:18" x14ac:dyDescent="0.25">
      <c r="P7746" s="87"/>
      <c r="Q7746" s="87"/>
      <c r="R7746" s="87"/>
    </row>
    <row r="7747" spans="16:18" x14ac:dyDescent="0.25">
      <c r="P7747" s="87"/>
      <c r="Q7747" s="87"/>
      <c r="R7747" s="87"/>
    </row>
    <row r="7748" spans="16:18" x14ac:dyDescent="0.25">
      <c r="P7748" s="87"/>
      <c r="Q7748" s="87"/>
      <c r="R7748" s="87"/>
    </row>
    <row r="7749" spans="16:18" x14ac:dyDescent="0.25">
      <c r="P7749" s="87"/>
      <c r="Q7749" s="87"/>
      <c r="R7749" s="87"/>
    </row>
    <row r="7750" spans="16:18" x14ac:dyDescent="0.25">
      <c r="P7750" s="87"/>
      <c r="Q7750" s="87"/>
      <c r="R7750" s="87"/>
    </row>
    <row r="7751" spans="16:18" x14ac:dyDescent="0.25">
      <c r="P7751" s="87"/>
      <c r="Q7751" s="87"/>
      <c r="R7751" s="87"/>
    </row>
    <row r="7752" spans="16:18" x14ac:dyDescent="0.25">
      <c r="P7752" s="87"/>
      <c r="Q7752" s="87"/>
      <c r="R7752" s="87"/>
    </row>
    <row r="7753" spans="16:18" x14ac:dyDescent="0.25">
      <c r="P7753" s="87"/>
      <c r="Q7753" s="87"/>
      <c r="R7753" s="87"/>
    </row>
    <row r="7754" spans="16:18" x14ac:dyDescent="0.25">
      <c r="P7754" s="87"/>
      <c r="Q7754" s="87"/>
      <c r="R7754" s="87"/>
    </row>
    <row r="7755" spans="16:18" x14ac:dyDescent="0.25">
      <c r="P7755" s="87"/>
      <c r="Q7755" s="87"/>
      <c r="R7755" s="87"/>
    </row>
    <row r="7756" spans="16:18" x14ac:dyDescent="0.25">
      <c r="P7756" s="87"/>
      <c r="Q7756" s="87"/>
      <c r="R7756" s="87"/>
    </row>
    <row r="7757" spans="16:18" x14ac:dyDescent="0.25">
      <c r="P7757" s="87"/>
      <c r="Q7757" s="87"/>
      <c r="R7757" s="87"/>
    </row>
    <row r="7758" spans="16:18" x14ac:dyDescent="0.25">
      <c r="P7758" s="87"/>
      <c r="Q7758" s="87"/>
      <c r="R7758" s="87"/>
    </row>
    <row r="7759" spans="16:18" x14ac:dyDescent="0.25">
      <c r="P7759" s="87"/>
      <c r="Q7759" s="87"/>
      <c r="R7759" s="87"/>
    </row>
    <row r="7760" spans="16:18" x14ac:dyDescent="0.25">
      <c r="P7760" s="87"/>
      <c r="Q7760" s="87"/>
      <c r="R7760" s="87"/>
    </row>
    <row r="7761" spans="16:18" x14ac:dyDescent="0.25">
      <c r="P7761" s="87"/>
      <c r="Q7761" s="87"/>
      <c r="R7761" s="87"/>
    </row>
    <row r="7762" spans="16:18" x14ac:dyDescent="0.25">
      <c r="P7762" s="87"/>
      <c r="Q7762" s="87"/>
      <c r="R7762" s="87"/>
    </row>
    <row r="7763" spans="16:18" x14ac:dyDescent="0.25">
      <c r="P7763" s="87"/>
      <c r="Q7763" s="87"/>
      <c r="R7763" s="87"/>
    </row>
    <row r="7764" spans="16:18" x14ac:dyDescent="0.25">
      <c r="P7764" s="87"/>
      <c r="Q7764" s="87"/>
      <c r="R7764" s="87"/>
    </row>
    <row r="7765" spans="16:18" x14ac:dyDescent="0.25">
      <c r="P7765" s="87"/>
      <c r="Q7765" s="87"/>
      <c r="R7765" s="87"/>
    </row>
    <row r="7766" spans="16:18" x14ac:dyDescent="0.25">
      <c r="P7766" s="87"/>
      <c r="Q7766" s="87"/>
      <c r="R7766" s="87"/>
    </row>
    <row r="7767" spans="16:18" x14ac:dyDescent="0.25">
      <c r="P7767" s="87"/>
      <c r="Q7767" s="87"/>
      <c r="R7767" s="87"/>
    </row>
    <row r="7768" spans="16:18" x14ac:dyDescent="0.25">
      <c r="P7768" s="87"/>
      <c r="Q7768" s="87"/>
      <c r="R7768" s="87"/>
    </row>
    <row r="7769" spans="16:18" x14ac:dyDescent="0.25">
      <c r="P7769" s="87"/>
      <c r="Q7769" s="87"/>
      <c r="R7769" s="87"/>
    </row>
    <row r="7770" spans="16:18" x14ac:dyDescent="0.25">
      <c r="P7770" s="87"/>
      <c r="Q7770" s="87"/>
      <c r="R7770" s="87"/>
    </row>
    <row r="7771" spans="16:18" x14ac:dyDescent="0.25">
      <c r="P7771" s="87"/>
      <c r="Q7771" s="87"/>
      <c r="R7771" s="87"/>
    </row>
    <row r="7772" spans="16:18" x14ac:dyDescent="0.25">
      <c r="P7772" s="87"/>
      <c r="Q7772" s="87"/>
      <c r="R7772" s="87"/>
    </row>
    <row r="7773" spans="16:18" x14ac:dyDescent="0.25">
      <c r="P7773" s="87"/>
      <c r="Q7773" s="87"/>
      <c r="R7773" s="87"/>
    </row>
    <row r="7774" spans="16:18" x14ac:dyDescent="0.25">
      <c r="P7774" s="87"/>
      <c r="Q7774" s="87"/>
      <c r="R7774" s="87"/>
    </row>
    <row r="7775" spans="16:18" x14ac:dyDescent="0.25">
      <c r="P7775" s="87"/>
      <c r="Q7775" s="87"/>
      <c r="R7775" s="87"/>
    </row>
    <row r="7776" spans="16:18" x14ac:dyDescent="0.25">
      <c r="P7776" s="87"/>
      <c r="Q7776" s="87"/>
      <c r="R7776" s="87"/>
    </row>
    <row r="7777" spans="16:18" x14ac:dyDescent="0.25">
      <c r="P7777" s="87"/>
      <c r="Q7777" s="87"/>
      <c r="R7777" s="87"/>
    </row>
    <row r="7778" spans="16:18" x14ac:dyDescent="0.25">
      <c r="P7778" s="87"/>
      <c r="Q7778" s="87"/>
      <c r="R7778" s="87"/>
    </row>
    <row r="7779" spans="16:18" x14ac:dyDescent="0.25">
      <c r="P7779" s="87"/>
      <c r="Q7779" s="87"/>
      <c r="R7779" s="87"/>
    </row>
    <row r="7780" spans="16:18" x14ac:dyDescent="0.25">
      <c r="P7780" s="87"/>
      <c r="Q7780" s="87"/>
      <c r="R7780" s="87"/>
    </row>
    <row r="7781" spans="16:18" x14ac:dyDescent="0.25">
      <c r="P7781" s="87"/>
      <c r="Q7781" s="87"/>
      <c r="R7781" s="87"/>
    </row>
    <row r="7782" spans="16:18" x14ac:dyDescent="0.25">
      <c r="P7782" s="87"/>
      <c r="Q7782" s="87"/>
      <c r="R7782" s="87"/>
    </row>
    <row r="7783" spans="16:18" x14ac:dyDescent="0.25">
      <c r="P7783" s="87"/>
      <c r="Q7783" s="87"/>
      <c r="R7783" s="87"/>
    </row>
    <row r="7784" spans="16:18" x14ac:dyDescent="0.25">
      <c r="P7784" s="87"/>
      <c r="Q7784" s="87"/>
      <c r="R7784" s="87"/>
    </row>
    <row r="7785" spans="16:18" x14ac:dyDescent="0.25">
      <c r="P7785" s="87"/>
      <c r="Q7785" s="87"/>
      <c r="R7785" s="87"/>
    </row>
    <row r="7786" spans="16:18" x14ac:dyDescent="0.25">
      <c r="P7786" s="87"/>
      <c r="Q7786" s="87"/>
      <c r="R7786" s="87"/>
    </row>
    <row r="7787" spans="16:18" x14ac:dyDescent="0.25">
      <c r="P7787" s="87"/>
      <c r="Q7787" s="87"/>
      <c r="R7787" s="87"/>
    </row>
    <row r="7788" spans="16:18" x14ac:dyDescent="0.25">
      <c r="P7788" s="87"/>
      <c r="Q7788" s="87"/>
      <c r="R7788" s="87"/>
    </row>
    <row r="7789" spans="16:18" x14ac:dyDescent="0.25">
      <c r="P7789" s="87"/>
      <c r="Q7789" s="87"/>
      <c r="R7789" s="87"/>
    </row>
    <row r="7790" spans="16:18" x14ac:dyDescent="0.25">
      <c r="P7790" s="87"/>
      <c r="Q7790" s="87"/>
      <c r="R7790" s="87"/>
    </row>
    <row r="7791" spans="16:18" x14ac:dyDescent="0.25">
      <c r="P7791" s="87"/>
      <c r="Q7791" s="87"/>
      <c r="R7791" s="87"/>
    </row>
    <row r="7792" spans="16:18" x14ac:dyDescent="0.25">
      <c r="P7792" s="87"/>
      <c r="Q7792" s="87"/>
      <c r="R7792" s="87"/>
    </row>
    <row r="7793" spans="16:18" x14ac:dyDescent="0.25">
      <c r="P7793" s="87"/>
      <c r="Q7793" s="87"/>
      <c r="R7793" s="87"/>
    </row>
    <row r="7794" spans="16:18" x14ac:dyDescent="0.25">
      <c r="P7794" s="87"/>
      <c r="Q7794" s="87"/>
      <c r="R7794" s="87"/>
    </row>
    <row r="7795" spans="16:18" x14ac:dyDescent="0.25">
      <c r="P7795" s="87"/>
      <c r="Q7795" s="87"/>
      <c r="R7795" s="87"/>
    </row>
    <row r="7796" spans="16:18" x14ac:dyDescent="0.25">
      <c r="P7796" s="87"/>
      <c r="Q7796" s="87"/>
      <c r="R7796" s="87"/>
    </row>
    <row r="7797" spans="16:18" x14ac:dyDescent="0.25">
      <c r="P7797" s="87"/>
      <c r="Q7797" s="87"/>
      <c r="R7797" s="87"/>
    </row>
    <row r="7798" spans="16:18" x14ac:dyDescent="0.25">
      <c r="P7798" s="87"/>
      <c r="Q7798" s="87"/>
      <c r="R7798" s="87"/>
    </row>
    <row r="7799" spans="16:18" x14ac:dyDescent="0.25">
      <c r="P7799" s="87"/>
      <c r="Q7799" s="87"/>
      <c r="R7799" s="87"/>
    </row>
    <row r="7800" spans="16:18" x14ac:dyDescent="0.25">
      <c r="P7800" s="87"/>
      <c r="Q7800" s="87"/>
      <c r="R7800" s="87"/>
    </row>
    <row r="7801" spans="16:18" x14ac:dyDescent="0.25">
      <c r="P7801" s="87"/>
      <c r="Q7801" s="87"/>
      <c r="R7801" s="87"/>
    </row>
    <row r="7802" spans="16:18" x14ac:dyDescent="0.25">
      <c r="P7802" s="87"/>
      <c r="Q7802" s="87"/>
      <c r="R7802" s="87"/>
    </row>
    <row r="7803" spans="16:18" x14ac:dyDescent="0.25">
      <c r="P7803" s="87"/>
      <c r="Q7803" s="87"/>
      <c r="R7803" s="87"/>
    </row>
    <row r="7804" spans="16:18" x14ac:dyDescent="0.25">
      <c r="P7804" s="87"/>
      <c r="Q7804" s="87"/>
      <c r="R7804" s="87"/>
    </row>
    <row r="7805" spans="16:18" x14ac:dyDescent="0.25">
      <c r="P7805" s="87"/>
      <c r="Q7805" s="87"/>
      <c r="R7805" s="87"/>
    </row>
    <row r="7806" spans="16:18" x14ac:dyDescent="0.25">
      <c r="P7806" s="87"/>
      <c r="Q7806" s="87"/>
      <c r="R7806" s="87"/>
    </row>
    <row r="7807" spans="16:18" x14ac:dyDescent="0.25">
      <c r="P7807" s="87"/>
      <c r="Q7807" s="87"/>
      <c r="R7807" s="87"/>
    </row>
    <row r="7808" spans="16:18" x14ac:dyDescent="0.25">
      <c r="P7808" s="87"/>
      <c r="Q7808" s="87"/>
      <c r="R7808" s="87"/>
    </row>
    <row r="7809" spans="16:18" x14ac:dyDescent="0.25">
      <c r="P7809" s="87"/>
      <c r="Q7809" s="87"/>
      <c r="R7809" s="87"/>
    </row>
    <row r="7810" spans="16:18" x14ac:dyDescent="0.25">
      <c r="P7810" s="87"/>
      <c r="Q7810" s="87"/>
      <c r="R7810" s="87"/>
    </row>
    <row r="7811" spans="16:18" x14ac:dyDescent="0.25">
      <c r="P7811" s="87"/>
      <c r="Q7811" s="87"/>
      <c r="R7811" s="87"/>
    </row>
    <row r="7812" spans="16:18" x14ac:dyDescent="0.25">
      <c r="P7812" s="87"/>
      <c r="Q7812" s="87"/>
      <c r="R7812" s="87"/>
    </row>
    <row r="7813" spans="16:18" x14ac:dyDescent="0.25">
      <c r="P7813" s="87"/>
      <c r="Q7813" s="87"/>
      <c r="R7813" s="87"/>
    </row>
    <row r="7814" spans="16:18" x14ac:dyDescent="0.25">
      <c r="P7814" s="87"/>
      <c r="Q7814" s="87"/>
      <c r="R7814" s="87"/>
    </row>
    <row r="7815" spans="16:18" x14ac:dyDescent="0.25">
      <c r="P7815" s="87"/>
      <c r="Q7815" s="87"/>
      <c r="R7815" s="87"/>
    </row>
    <row r="7816" spans="16:18" x14ac:dyDescent="0.25">
      <c r="P7816" s="87"/>
      <c r="Q7816" s="87"/>
      <c r="R7816" s="87"/>
    </row>
    <row r="7817" spans="16:18" x14ac:dyDescent="0.25">
      <c r="P7817" s="87"/>
      <c r="Q7817" s="87"/>
      <c r="R7817" s="87"/>
    </row>
    <row r="7818" spans="16:18" x14ac:dyDescent="0.25">
      <c r="P7818" s="87"/>
      <c r="Q7818" s="87"/>
      <c r="R7818" s="87"/>
    </row>
    <row r="7819" spans="16:18" x14ac:dyDescent="0.25">
      <c r="P7819" s="87"/>
      <c r="Q7819" s="87"/>
      <c r="R7819" s="87"/>
    </row>
    <row r="7820" spans="16:18" x14ac:dyDescent="0.25">
      <c r="P7820" s="87"/>
      <c r="Q7820" s="87"/>
      <c r="R7820" s="87"/>
    </row>
    <row r="7821" spans="16:18" x14ac:dyDescent="0.25">
      <c r="P7821" s="87"/>
      <c r="Q7821" s="87"/>
      <c r="R7821" s="87"/>
    </row>
    <row r="7822" spans="16:18" x14ac:dyDescent="0.25">
      <c r="P7822" s="87"/>
      <c r="Q7822" s="87"/>
      <c r="R7822" s="87"/>
    </row>
    <row r="7823" spans="16:18" x14ac:dyDescent="0.25">
      <c r="P7823" s="87"/>
      <c r="Q7823" s="87"/>
      <c r="R7823" s="87"/>
    </row>
    <row r="7824" spans="16:18" x14ac:dyDescent="0.25">
      <c r="P7824" s="87"/>
      <c r="Q7824" s="87"/>
      <c r="R7824" s="87"/>
    </row>
    <row r="7825" spans="16:18" x14ac:dyDescent="0.25">
      <c r="P7825" s="87"/>
      <c r="Q7825" s="87"/>
      <c r="R7825" s="87"/>
    </row>
    <row r="7826" spans="16:18" x14ac:dyDescent="0.25">
      <c r="P7826" s="87"/>
      <c r="Q7826" s="87"/>
      <c r="R7826" s="87"/>
    </row>
    <row r="7827" spans="16:18" x14ac:dyDescent="0.25">
      <c r="P7827" s="87"/>
      <c r="Q7827" s="87"/>
      <c r="R7827" s="87"/>
    </row>
    <row r="7828" spans="16:18" x14ac:dyDescent="0.25">
      <c r="P7828" s="87"/>
      <c r="Q7828" s="87"/>
      <c r="R7828" s="87"/>
    </row>
    <row r="7829" spans="16:18" x14ac:dyDescent="0.25">
      <c r="P7829" s="87"/>
      <c r="Q7829" s="87"/>
      <c r="R7829" s="87"/>
    </row>
    <row r="7830" spans="16:18" x14ac:dyDescent="0.25">
      <c r="P7830" s="87"/>
      <c r="Q7830" s="87"/>
      <c r="R7830" s="87"/>
    </row>
    <row r="7831" spans="16:18" x14ac:dyDescent="0.25">
      <c r="P7831" s="87"/>
      <c r="Q7831" s="87"/>
      <c r="R7831" s="87"/>
    </row>
    <row r="7832" spans="16:18" x14ac:dyDescent="0.25">
      <c r="P7832" s="87"/>
      <c r="Q7832" s="87"/>
      <c r="R7832" s="87"/>
    </row>
    <row r="7833" spans="16:18" x14ac:dyDescent="0.25">
      <c r="P7833" s="87"/>
      <c r="Q7833" s="87"/>
      <c r="R7833" s="87"/>
    </row>
    <row r="7834" spans="16:18" x14ac:dyDescent="0.25">
      <c r="P7834" s="87"/>
      <c r="Q7834" s="87"/>
      <c r="R7834" s="87"/>
    </row>
    <row r="7835" spans="16:18" x14ac:dyDescent="0.25">
      <c r="P7835" s="87"/>
      <c r="Q7835" s="87"/>
      <c r="R7835" s="87"/>
    </row>
    <row r="7836" spans="16:18" x14ac:dyDescent="0.25">
      <c r="P7836" s="87"/>
      <c r="Q7836" s="87"/>
      <c r="R7836" s="87"/>
    </row>
    <row r="7837" spans="16:18" x14ac:dyDescent="0.25">
      <c r="P7837" s="87"/>
      <c r="Q7837" s="87"/>
      <c r="R7837" s="87"/>
    </row>
    <row r="7838" spans="16:18" x14ac:dyDescent="0.25">
      <c r="P7838" s="87"/>
      <c r="Q7838" s="87"/>
      <c r="R7838" s="87"/>
    </row>
    <row r="7839" spans="16:18" x14ac:dyDescent="0.25">
      <c r="P7839" s="87"/>
      <c r="Q7839" s="87"/>
      <c r="R7839" s="87"/>
    </row>
    <row r="7840" spans="16:18" x14ac:dyDescent="0.25">
      <c r="P7840" s="87"/>
      <c r="Q7840" s="87"/>
      <c r="R7840" s="87"/>
    </row>
    <row r="7841" spans="16:18" x14ac:dyDescent="0.25">
      <c r="P7841" s="87"/>
      <c r="Q7841" s="87"/>
      <c r="R7841" s="87"/>
    </row>
    <row r="7842" spans="16:18" x14ac:dyDescent="0.25">
      <c r="P7842" s="87"/>
      <c r="Q7842" s="87"/>
      <c r="R7842" s="87"/>
    </row>
    <row r="7843" spans="16:18" x14ac:dyDescent="0.25">
      <c r="P7843" s="87"/>
      <c r="Q7843" s="87"/>
      <c r="R7843" s="87"/>
    </row>
    <row r="7844" spans="16:18" x14ac:dyDescent="0.25">
      <c r="P7844" s="87"/>
      <c r="Q7844" s="87"/>
      <c r="R7844" s="87"/>
    </row>
    <row r="7845" spans="16:18" x14ac:dyDescent="0.25">
      <c r="P7845" s="87"/>
      <c r="Q7845" s="87"/>
      <c r="R7845" s="87"/>
    </row>
    <row r="7846" spans="16:18" x14ac:dyDescent="0.25">
      <c r="P7846" s="87"/>
      <c r="Q7846" s="87"/>
      <c r="R7846" s="87"/>
    </row>
    <row r="7847" spans="16:18" x14ac:dyDescent="0.25">
      <c r="P7847" s="87"/>
      <c r="Q7847" s="87"/>
      <c r="R7847" s="87"/>
    </row>
    <row r="7848" spans="16:18" x14ac:dyDescent="0.25">
      <c r="P7848" s="87"/>
      <c r="Q7848" s="87"/>
      <c r="R7848" s="87"/>
    </row>
    <row r="7849" spans="16:18" x14ac:dyDescent="0.25">
      <c r="P7849" s="87"/>
      <c r="Q7849" s="87"/>
      <c r="R7849" s="87"/>
    </row>
    <row r="7850" spans="16:18" x14ac:dyDescent="0.25">
      <c r="P7850" s="87"/>
      <c r="Q7850" s="87"/>
      <c r="R7850" s="87"/>
    </row>
    <row r="7851" spans="16:18" x14ac:dyDescent="0.25">
      <c r="P7851" s="87"/>
      <c r="Q7851" s="87"/>
      <c r="R7851" s="87"/>
    </row>
    <row r="7852" spans="16:18" x14ac:dyDescent="0.25">
      <c r="P7852" s="87"/>
      <c r="Q7852" s="87"/>
      <c r="R7852" s="87"/>
    </row>
    <row r="7853" spans="16:18" x14ac:dyDescent="0.25">
      <c r="P7853" s="87"/>
      <c r="Q7853" s="87"/>
      <c r="R7853" s="87"/>
    </row>
    <row r="7854" spans="16:18" x14ac:dyDescent="0.25">
      <c r="P7854" s="87"/>
      <c r="Q7854" s="87"/>
      <c r="R7854" s="87"/>
    </row>
    <row r="7855" spans="16:18" x14ac:dyDescent="0.25">
      <c r="P7855" s="87"/>
      <c r="Q7855" s="87"/>
      <c r="R7855" s="87"/>
    </row>
    <row r="7856" spans="16:18" x14ac:dyDescent="0.25">
      <c r="P7856" s="87"/>
      <c r="Q7856" s="87"/>
      <c r="R7856" s="87"/>
    </row>
    <row r="7857" spans="16:18" x14ac:dyDescent="0.25">
      <c r="P7857" s="87"/>
      <c r="Q7857" s="87"/>
      <c r="R7857" s="87"/>
    </row>
    <row r="7858" spans="16:18" x14ac:dyDescent="0.25">
      <c r="P7858" s="87"/>
      <c r="Q7858" s="87"/>
      <c r="R7858" s="87"/>
    </row>
    <row r="7859" spans="16:18" x14ac:dyDescent="0.25">
      <c r="P7859" s="87"/>
      <c r="Q7859" s="87"/>
      <c r="R7859" s="87"/>
    </row>
    <row r="7860" spans="16:18" x14ac:dyDescent="0.25">
      <c r="P7860" s="87"/>
      <c r="Q7860" s="87"/>
      <c r="R7860" s="87"/>
    </row>
    <row r="7861" spans="16:18" x14ac:dyDescent="0.25">
      <c r="P7861" s="87"/>
      <c r="Q7861" s="87"/>
      <c r="R7861" s="87"/>
    </row>
    <row r="7862" spans="16:18" x14ac:dyDescent="0.25">
      <c r="P7862" s="87"/>
      <c r="Q7862" s="87"/>
      <c r="R7862" s="87"/>
    </row>
    <row r="7863" spans="16:18" x14ac:dyDescent="0.25">
      <c r="P7863" s="87"/>
      <c r="Q7863" s="87"/>
      <c r="R7863" s="87"/>
    </row>
    <row r="7864" spans="16:18" x14ac:dyDescent="0.25">
      <c r="P7864" s="87"/>
      <c r="Q7864" s="87"/>
      <c r="R7864" s="87"/>
    </row>
    <row r="7865" spans="16:18" x14ac:dyDescent="0.25">
      <c r="P7865" s="87"/>
      <c r="Q7865" s="87"/>
      <c r="R7865" s="87"/>
    </row>
    <row r="7866" spans="16:18" x14ac:dyDescent="0.25">
      <c r="P7866" s="87"/>
      <c r="Q7866" s="87"/>
      <c r="R7866" s="87"/>
    </row>
    <row r="7867" spans="16:18" x14ac:dyDescent="0.25">
      <c r="P7867" s="87"/>
      <c r="Q7867" s="87"/>
      <c r="R7867" s="87"/>
    </row>
    <row r="7868" spans="16:18" x14ac:dyDescent="0.25">
      <c r="P7868" s="87"/>
      <c r="Q7868" s="87"/>
      <c r="R7868" s="87"/>
    </row>
    <row r="7869" spans="16:18" x14ac:dyDescent="0.25">
      <c r="P7869" s="87"/>
      <c r="Q7869" s="87"/>
      <c r="R7869" s="87"/>
    </row>
    <row r="7870" spans="16:18" x14ac:dyDescent="0.25">
      <c r="P7870" s="87"/>
      <c r="Q7870" s="87"/>
      <c r="R7870" s="87"/>
    </row>
    <row r="7871" spans="16:18" x14ac:dyDescent="0.25">
      <c r="P7871" s="87"/>
      <c r="Q7871" s="87"/>
      <c r="R7871" s="87"/>
    </row>
    <row r="7872" spans="16:18" x14ac:dyDescent="0.25">
      <c r="P7872" s="87"/>
      <c r="Q7872" s="87"/>
      <c r="R7872" s="87"/>
    </row>
    <row r="7873" spans="16:18" x14ac:dyDescent="0.25">
      <c r="P7873" s="87"/>
      <c r="Q7873" s="87"/>
      <c r="R7873" s="87"/>
    </row>
    <row r="7874" spans="16:18" x14ac:dyDescent="0.25">
      <c r="P7874" s="87"/>
      <c r="Q7874" s="87"/>
      <c r="R7874" s="87"/>
    </row>
    <row r="7875" spans="16:18" x14ac:dyDescent="0.25">
      <c r="P7875" s="87"/>
      <c r="Q7875" s="87"/>
      <c r="R7875" s="87"/>
    </row>
    <row r="7876" spans="16:18" x14ac:dyDescent="0.25">
      <c r="P7876" s="87"/>
      <c r="Q7876" s="87"/>
      <c r="R7876" s="87"/>
    </row>
    <row r="7877" spans="16:18" x14ac:dyDescent="0.25">
      <c r="P7877" s="87"/>
      <c r="Q7877" s="87"/>
      <c r="R7877" s="87"/>
    </row>
    <row r="7878" spans="16:18" x14ac:dyDescent="0.25">
      <c r="P7878" s="87"/>
      <c r="Q7878" s="87"/>
      <c r="R7878" s="87"/>
    </row>
    <row r="7879" spans="16:18" x14ac:dyDescent="0.25">
      <c r="P7879" s="87"/>
      <c r="Q7879" s="87"/>
      <c r="R7879" s="87"/>
    </row>
    <row r="7880" spans="16:18" x14ac:dyDescent="0.25">
      <c r="P7880" s="87"/>
      <c r="Q7880" s="87"/>
      <c r="R7880" s="87"/>
    </row>
    <row r="7881" spans="16:18" x14ac:dyDescent="0.25">
      <c r="P7881" s="87"/>
      <c r="Q7881" s="87"/>
      <c r="R7881" s="87"/>
    </row>
    <row r="7882" spans="16:18" x14ac:dyDescent="0.25">
      <c r="P7882" s="87"/>
      <c r="Q7882" s="87"/>
      <c r="R7882" s="87"/>
    </row>
    <row r="7883" spans="16:18" x14ac:dyDescent="0.25">
      <c r="P7883" s="87"/>
      <c r="Q7883" s="87"/>
      <c r="R7883" s="87"/>
    </row>
    <row r="7884" spans="16:18" x14ac:dyDescent="0.25">
      <c r="P7884" s="87"/>
      <c r="Q7884" s="87"/>
      <c r="R7884" s="87"/>
    </row>
    <row r="7885" spans="16:18" x14ac:dyDescent="0.25">
      <c r="P7885" s="87"/>
      <c r="Q7885" s="87"/>
      <c r="R7885" s="87"/>
    </row>
    <row r="7886" spans="16:18" x14ac:dyDescent="0.25">
      <c r="P7886" s="87"/>
      <c r="Q7886" s="87"/>
      <c r="R7886" s="87"/>
    </row>
    <row r="7887" spans="16:18" x14ac:dyDescent="0.25">
      <c r="P7887" s="87"/>
      <c r="Q7887" s="87"/>
      <c r="R7887" s="87"/>
    </row>
    <row r="7888" spans="16:18" x14ac:dyDescent="0.25">
      <c r="P7888" s="87"/>
      <c r="Q7888" s="87"/>
      <c r="R7888" s="87"/>
    </row>
    <row r="7889" spans="16:18" x14ac:dyDescent="0.25">
      <c r="P7889" s="87"/>
      <c r="Q7889" s="87"/>
      <c r="R7889" s="87"/>
    </row>
    <row r="7890" spans="16:18" x14ac:dyDescent="0.25">
      <c r="P7890" s="87"/>
      <c r="Q7890" s="87"/>
      <c r="R7890" s="87"/>
    </row>
    <row r="7891" spans="16:18" x14ac:dyDescent="0.25">
      <c r="P7891" s="87"/>
      <c r="Q7891" s="87"/>
      <c r="R7891" s="87"/>
    </row>
    <row r="7892" spans="16:18" x14ac:dyDescent="0.25">
      <c r="P7892" s="87"/>
      <c r="Q7892" s="87"/>
      <c r="R7892" s="87"/>
    </row>
    <row r="7893" spans="16:18" x14ac:dyDescent="0.25">
      <c r="P7893" s="87"/>
      <c r="Q7893" s="87"/>
      <c r="R7893" s="87"/>
    </row>
    <row r="7894" spans="16:18" x14ac:dyDescent="0.25">
      <c r="P7894" s="87"/>
      <c r="Q7894" s="87"/>
      <c r="R7894" s="87"/>
    </row>
    <row r="7895" spans="16:18" x14ac:dyDescent="0.25">
      <c r="P7895" s="87"/>
      <c r="Q7895" s="87"/>
      <c r="R7895" s="87"/>
    </row>
    <row r="7896" spans="16:18" x14ac:dyDescent="0.25">
      <c r="P7896" s="87"/>
      <c r="Q7896" s="87"/>
      <c r="R7896" s="87"/>
    </row>
    <row r="7897" spans="16:18" x14ac:dyDescent="0.25">
      <c r="P7897" s="87"/>
      <c r="Q7897" s="87"/>
      <c r="R7897" s="87"/>
    </row>
    <row r="7898" spans="16:18" x14ac:dyDescent="0.25">
      <c r="P7898" s="87"/>
      <c r="Q7898" s="87"/>
      <c r="R7898" s="87"/>
    </row>
    <row r="7899" spans="16:18" x14ac:dyDescent="0.25">
      <c r="P7899" s="87"/>
      <c r="Q7899" s="87"/>
      <c r="R7899" s="87"/>
    </row>
    <row r="7900" spans="16:18" x14ac:dyDescent="0.25">
      <c r="P7900" s="87"/>
      <c r="Q7900" s="87"/>
      <c r="R7900" s="87"/>
    </row>
    <row r="7901" spans="16:18" x14ac:dyDescent="0.25">
      <c r="P7901" s="87"/>
      <c r="Q7901" s="87"/>
      <c r="R7901" s="87"/>
    </row>
    <row r="7902" spans="16:18" x14ac:dyDescent="0.25">
      <c r="P7902" s="87"/>
      <c r="Q7902" s="87"/>
      <c r="R7902" s="87"/>
    </row>
    <row r="7903" spans="16:18" x14ac:dyDescent="0.25">
      <c r="P7903" s="87"/>
      <c r="Q7903" s="87"/>
      <c r="R7903" s="87"/>
    </row>
    <row r="7904" spans="16:18" x14ac:dyDescent="0.25">
      <c r="P7904" s="87"/>
      <c r="Q7904" s="87"/>
      <c r="R7904" s="87"/>
    </row>
    <row r="7905" spans="16:18" x14ac:dyDescent="0.25">
      <c r="P7905" s="87"/>
      <c r="Q7905" s="87"/>
      <c r="R7905" s="87"/>
    </row>
    <row r="7906" spans="16:18" x14ac:dyDescent="0.25">
      <c r="P7906" s="87"/>
      <c r="Q7906" s="87"/>
      <c r="R7906" s="87"/>
    </row>
    <row r="7907" spans="16:18" x14ac:dyDescent="0.25">
      <c r="P7907" s="87"/>
      <c r="Q7907" s="87"/>
      <c r="R7907" s="87"/>
    </row>
    <row r="7908" spans="16:18" x14ac:dyDescent="0.25">
      <c r="P7908" s="87"/>
      <c r="Q7908" s="87"/>
      <c r="R7908" s="87"/>
    </row>
    <row r="7909" spans="16:18" x14ac:dyDescent="0.25">
      <c r="P7909" s="87"/>
      <c r="Q7909" s="87"/>
      <c r="R7909" s="87"/>
    </row>
    <row r="7910" spans="16:18" x14ac:dyDescent="0.25">
      <c r="P7910" s="87"/>
      <c r="Q7910" s="87"/>
      <c r="R7910" s="87"/>
    </row>
    <row r="7911" spans="16:18" x14ac:dyDescent="0.25">
      <c r="P7911" s="87"/>
      <c r="Q7911" s="87"/>
      <c r="R7911" s="87"/>
    </row>
    <row r="7912" spans="16:18" x14ac:dyDescent="0.25">
      <c r="P7912" s="87"/>
      <c r="Q7912" s="87"/>
      <c r="R7912" s="87"/>
    </row>
    <row r="7913" spans="16:18" x14ac:dyDescent="0.25">
      <c r="P7913" s="87"/>
      <c r="Q7913" s="87"/>
      <c r="R7913" s="87"/>
    </row>
    <row r="7914" spans="16:18" x14ac:dyDescent="0.25">
      <c r="P7914" s="87"/>
      <c r="Q7914" s="87"/>
      <c r="R7914" s="87"/>
    </row>
    <row r="7915" spans="16:18" x14ac:dyDescent="0.25">
      <c r="P7915" s="87"/>
      <c r="Q7915" s="87"/>
      <c r="R7915" s="87"/>
    </row>
    <row r="7916" spans="16:18" x14ac:dyDescent="0.25">
      <c r="P7916" s="87"/>
      <c r="Q7916" s="87"/>
      <c r="R7916" s="87"/>
    </row>
    <row r="7917" spans="16:18" x14ac:dyDescent="0.25">
      <c r="P7917" s="87"/>
      <c r="Q7917" s="87"/>
      <c r="R7917" s="87"/>
    </row>
    <row r="7918" spans="16:18" x14ac:dyDescent="0.25">
      <c r="P7918" s="87"/>
      <c r="Q7918" s="87"/>
      <c r="R7918" s="87"/>
    </row>
    <row r="7919" spans="16:18" x14ac:dyDescent="0.25">
      <c r="P7919" s="87"/>
      <c r="Q7919" s="87"/>
      <c r="R7919" s="87"/>
    </row>
    <row r="7920" spans="16:18" x14ac:dyDescent="0.25">
      <c r="P7920" s="87"/>
      <c r="Q7920" s="87"/>
      <c r="R7920" s="87"/>
    </row>
    <row r="7921" spans="16:18" x14ac:dyDescent="0.25">
      <c r="P7921" s="87"/>
      <c r="Q7921" s="87"/>
      <c r="R7921" s="87"/>
    </row>
    <row r="7922" spans="16:18" x14ac:dyDescent="0.25">
      <c r="P7922" s="87"/>
      <c r="Q7922" s="87"/>
      <c r="R7922" s="87"/>
    </row>
    <row r="7923" spans="16:18" x14ac:dyDescent="0.25">
      <c r="P7923" s="87"/>
      <c r="Q7923" s="87"/>
      <c r="R7923" s="87"/>
    </row>
    <row r="7924" spans="16:18" x14ac:dyDescent="0.25">
      <c r="P7924" s="87"/>
      <c r="Q7924" s="87"/>
      <c r="R7924" s="87"/>
    </row>
    <row r="7925" spans="16:18" x14ac:dyDescent="0.25">
      <c r="P7925" s="87"/>
      <c r="Q7925" s="87"/>
      <c r="R7925" s="87"/>
    </row>
    <row r="7926" spans="16:18" x14ac:dyDescent="0.25">
      <c r="P7926" s="87"/>
      <c r="Q7926" s="87"/>
      <c r="R7926" s="87"/>
    </row>
    <row r="7927" spans="16:18" x14ac:dyDescent="0.25">
      <c r="P7927" s="87"/>
      <c r="Q7927" s="87"/>
      <c r="R7927" s="87"/>
    </row>
    <row r="7928" spans="16:18" x14ac:dyDescent="0.25">
      <c r="P7928" s="87"/>
      <c r="Q7928" s="87"/>
      <c r="R7928" s="87"/>
    </row>
    <row r="7929" spans="16:18" x14ac:dyDescent="0.25">
      <c r="P7929" s="87"/>
      <c r="Q7929" s="87"/>
      <c r="R7929" s="87"/>
    </row>
    <row r="7930" spans="16:18" x14ac:dyDescent="0.25">
      <c r="P7930" s="87"/>
      <c r="Q7930" s="87"/>
      <c r="R7930" s="87"/>
    </row>
    <row r="7931" spans="16:18" x14ac:dyDescent="0.25">
      <c r="P7931" s="87"/>
      <c r="Q7931" s="87"/>
      <c r="R7931" s="87"/>
    </row>
    <row r="7932" spans="16:18" x14ac:dyDescent="0.25">
      <c r="P7932" s="87"/>
      <c r="Q7932" s="87"/>
      <c r="R7932" s="87"/>
    </row>
    <row r="7933" spans="16:18" x14ac:dyDescent="0.25">
      <c r="P7933" s="87"/>
      <c r="Q7933" s="87"/>
      <c r="R7933" s="87"/>
    </row>
    <row r="7934" spans="16:18" x14ac:dyDescent="0.25">
      <c r="P7934" s="87"/>
      <c r="Q7934" s="87"/>
      <c r="R7934" s="87"/>
    </row>
    <row r="7935" spans="16:18" x14ac:dyDescent="0.25">
      <c r="P7935" s="87"/>
      <c r="Q7935" s="87"/>
      <c r="R7935" s="87"/>
    </row>
    <row r="7936" spans="16:18" x14ac:dyDescent="0.25">
      <c r="P7936" s="87"/>
      <c r="Q7936" s="87"/>
      <c r="R7936" s="87"/>
    </row>
    <row r="7937" spans="16:18" x14ac:dyDescent="0.25">
      <c r="P7937" s="87"/>
      <c r="Q7937" s="87"/>
      <c r="R7937" s="87"/>
    </row>
    <row r="7938" spans="16:18" x14ac:dyDescent="0.25">
      <c r="P7938" s="87"/>
      <c r="Q7938" s="87"/>
      <c r="R7938" s="87"/>
    </row>
    <row r="7939" spans="16:18" x14ac:dyDescent="0.25">
      <c r="P7939" s="87"/>
      <c r="Q7939" s="87"/>
      <c r="R7939" s="87"/>
    </row>
    <row r="7940" spans="16:18" x14ac:dyDescent="0.25">
      <c r="P7940" s="87"/>
      <c r="Q7940" s="87"/>
      <c r="R7940" s="87"/>
    </row>
    <row r="7941" spans="16:18" x14ac:dyDescent="0.25">
      <c r="P7941" s="87"/>
      <c r="Q7941" s="87"/>
      <c r="R7941" s="87"/>
    </row>
    <row r="7942" spans="16:18" x14ac:dyDescent="0.25">
      <c r="P7942" s="87"/>
      <c r="Q7942" s="87"/>
      <c r="R7942" s="87"/>
    </row>
    <row r="7943" spans="16:18" x14ac:dyDescent="0.25">
      <c r="P7943" s="87"/>
      <c r="Q7943" s="87"/>
      <c r="R7943" s="87"/>
    </row>
    <row r="7944" spans="16:18" x14ac:dyDescent="0.25">
      <c r="P7944" s="87"/>
      <c r="Q7944" s="87"/>
      <c r="R7944" s="87"/>
    </row>
    <row r="7945" spans="16:18" x14ac:dyDescent="0.25">
      <c r="P7945" s="87"/>
      <c r="Q7945" s="87"/>
      <c r="R7945" s="87"/>
    </row>
    <row r="7946" spans="16:18" x14ac:dyDescent="0.25">
      <c r="P7946" s="87"/>
      <c r="Q7946" s="87"/>
      <c r="R7946" s="87"/>
    </row>
    <row r="7947" spans="16:18" x14ac:dyDescent="0.25">
      <c r="P7947" s="87"/>
      <c r="Q7947" s="87"/>
      <c r="R7947" s="87"/>
    </row>
    <row r="7948" spans="16:18" x14ac:dyDescent="0.25">
      <c r="P7948" s="87"/>
      <c r="Q7948" s="87"/>
      <c r="R7948" s="87"/>
    </row>
    <row r="7949" spans="16:18" x14ac:dyDescent="0.25">
      <c r="P7949" s="87"/>
      <c r="Q7949" s="87"/>
      <c r="R7949" s="87"/>
    </row>
    <row r="7950" spans="16:18" x14ac:dyDescent="0.25">
      <c r="P7950" s="87"/>
      <c r="Q7950" s="87"/>
      <c r="R7950" s="87"/>
    </row>
    <row r="7951" spans="16:18" x14ac:dyDescent="0.25">
      <c r="P7951" s="87"/>
      <c r="Q7951" s="87"/>
      <c r="R7951" s="87"/>
    </row>
    <row r="7952" spans="16:18" x14ac:dyDescent="0.25">
      <c r="P7952" s="87"/>
      <c r="Q7952" s="87"/>
      <c r="R7952" s="87"/>
    </row>
    <row r="7953" spans="16:18" x14ac:dyDescent="0.25">
      <c r="P7953" s="87"/>
      <c r="Q7953" s="87"/>
      <c r="R7953" s="87"/>
    </row>
    <row r="7954" spans="16:18" x14ac:dyDescent="0.25">
      <c r="P7954" s="87"/>
      <c r="Q7954" s="87"/>
      <c r="R7954" s="87"/>
    </row>
    <row r="7955" spans="16:18" x14ac:dyDescent="0.25">
      <c r="P7955" s="87"/>
      <c r="Q7955" s="87"/>
      <c r="R7955" s="87"/>
    </row>
    <row r="7956" spans="16:18" x14ac:dyDescent="0.25">
      <c r="P7956" s="87"/>
      <c r="Q7956" s="87"/>
      <c r="R7956" s="87"/>
    </row>
    <row r="7957" spans="16:18" x14ac:dyDescent="0.25">
      <c r="P7957" s="87"/>
      <c r="Q7957" s="87"/>
      <c r="R7957" s="87"/>
    </row>
    <row r="7958" spans="16:18" x14ac:dyDescent="0.25">
      <c r="P7958" s="87"/>
      <c r="Q7958" s="87"/>
      <c r="R7958" s="87"/>
    </row>
    <row r="7959" spans="16:18" x14ac:dyDescent="0.25">
      <c r="P7959" s="87"/>
      <c r="Q7959" s="87"/>
      <c r="R7959" s="87"/>
    </row>
    <row r="7960" spans="16:18" x14ac:dyDescent="0.25">
      <c r="P7960" s="87"/>
      <c r="Q7960" s="87"/>
      <c r="R7960" s="87"/>
    </row>
    <row r="7961" spans="16:18" x14ac:dyDescent="0.25">
      <c r="P7961" s="87"/>
      <c r="Q7961" s="87"/>
      <c r="R7961" s="87"/>
    </row>
    <row r="7962" spans="16:18" x14ac:dyDescent="0.25">
      <c r="P7962" s="87"/>
      <c r="Q7962" s="87"/>
      <c r="R7962" s="87"/>
    </row>
    <row r="7963" spans="16:18" x14ac:dyDescent="0.25">
      <c r="P7963" s="87"/>
      <c r="Q7963" s="87"/>
      <c r="R7963" s="87"/>
    </row>
    <row r="7964" spans="16:18" x14ac:dyDescent="0.25">
      <c r="P7964" s="87"/>
      <c r="Q7964" s="87"/>
      <c r="R7964" s="87"/>
    </row>
    <row r="7965" spans="16:18" x14ac:dyDescent="0.25">
      <c r="P7965" s="87"/>
      <c r="Q7965" s="87"/>
      <c r="R7965" s="87"/>
    </row>
    <row r="7966" spans="16:18" x14ac:dyDescent="0.25">
      <c r="P7966" s="87"/>
      <c r="Q7966" s="87"/>
      <c r="R7966" s="87"/>
    </row>
    <row r="7967" spans="16:18" x14ac:dyDescent="0.25">
      <c r="P7967" s="87"/>
      <c r="Q7967" s="87"/>
      <c r="R7967" s="87"/>
    </row>
    <row r="7968" spans="16:18" x14ac:dyDescent="0.25">
      <c r="P7968" s="87"/>
      <c r="Q7968" s="87"/>
      <c r="R7968" s="87"/>
    </row>
    <row r="7969" spans="16:18" x14ac:dyDescent="0.25">
      <c r="P7969" s="87"/>
      <c r="Q7969" s="87"/>
      <c r="R7969" s="87"/>
    </row>
    <row r="7970" spans="16:18" x14ac:dyDescent="0.25">
      <c r="P7970" s="87"/>
      <c r="Q7970" s="87"/>
      <c r="R7970" s="87"/>
    </row>
    <row r="7971" spans="16:18" x14ac:dyDescent="0.25">
      <c r="P7971" s="87"/>
      <c r="Q7971" s="87"/>
      <c r="R7971" s="87"/>
    </row>
    <row r="7972" spans="16:18" x14ac:dyDescent="0.25">
      <c r="P7972" s="87"/>
      <c r="Q7972" s="87"/>
      <c r="R7972" s="87"/>
    </row>
    <row r="7973" spans="16:18" x14ac:dyDescent="0.25">
      <c r="P7973" s="87"/>
      <c r="Q7973" s="87"/>
      <c r="R7973" s="87"/>
    </row>
    <row r="7974" spans="16:18" x14ac:dyDescent="0.25">
      <c r="P7974" s="87"/>
      <c r="Q7974" s="87"/>
      <c r="R7974" s="87"/>
    </row>
    <row r="7975" spans="16:18" x14ac:dyDescent="0.25">
      <c r="P7975" s="87"/>
      <c r="Q7975" s="87"/>
      <c r="R7975" s="87"/>
    </row>
    <row r="7976" spans="16:18" x14ac:dyDescent="0.25">
      <c r="P7976" s="87"/>
      <c r="Q7976" s="87"/>
      <c r="R7976" s="87"/>
    </row>
    <row r="7977" spans="16:18" x14ac:dyDescent="0.25">
      <c r="P7977" s="87"/>
      <c r="Q7977" s="87"/>
      <c r="R7977" s="87"/>
    </row>
    <row r="7978" spans="16:18" x14ac:dyDescent="0.25">
      <c r="P7978" s="87"/>
      <c r="Q7978" s="87"/>
      <c r="R7978" s="87"/>
    </row>
    <row r="7979" spans="16:18" x14ac:dyDescent="0.25">
      <c r="P7979" s="87"/>
      <c r="Q7979" s="87"/>
      <c r="R7979" s="87"/>
    </row>
    <row r="7980" spans="16:18" x14ac:dyDescent="0.25">
      <c r="P7980" s="87"/>
      <c r="Q7980" s="87"/>
      <c r="R7980" s="87"/>
    </row>
    <row r="7981" spans="16:18" x14ac:dyDescent="0.25">
      <c r="P7981" s="87"/>
      <c r="Q7981" s="87"/>
      <c r="R7981" s="87"/>
    </row>
    <row r="7982" spans="16:18" x14ac:dyDescent="0.25">
      <c r="P7982" s="87"/>
      <c r="Q7982" s="87"/>
      <c r="R7982" s="87"/>
    </row>
    <row r="7983" spans="16:18" x14ac:dyDescent="0.25">
      <c r="P7983" s="87"/>
      <c r="Q7983" s="87"/>
      <c r="R7983" s="87"/>
    </row>
    <row r="7984" spans="16:18" x14ac:dyDescent="0.25">
      <c r="P7984" s="87"/>
      <c r="Q7984" s="87"/>
      <c r="R7984" s="87"/>
    </row>
    <row r="7985" spans="16:18" x14ac:dyDescent="0.25">
      <c r="P7985" s="87"/>
      <c r="Q7985" s="87"/>
      <c r="R7985" s="87"/>
    </row>
    <row r="7986" spans="16:18" x14ac:dyDescent="0.25">
      <c r="P7986" s="87"/>
      <c r="Q7986" s="87"/>
      <c r="R7986" s="87"/>
    </row>
    <row r="7987" spans="16:18" x14ac:dyDescent="0.25">
      <c r="P7987" s="87"/>
      <c r="Q7987" s="87"/>
      <c r="R7987" s="87"/>
    </row>
    <row r="7988" spans="16:18" x14ac:dyDescent="0.25">
      <c r="P7988" s="87"/>
      <c r="Q7988" s="87"/>
      <c r="R7988" s="87"/>
    </row>
    <row r="7989" spans="16:18" x14ac:dyDescent="0.25">
      <c r="P7989" s="87"/>
      <c r="Q7989" s="87"/>
      <c r="R7989" s="87"/>
    </row>
    <row r="7990" spans="16:18" x14ac:dyDescent="0.25">
      <c r="P7990" s="87"/>
      <c r="Q7990" s="87"/>
      <c r="R7990" s="87"/>
    </row>
    <row r="7991" spans="16:18" x14ac:dyDescent="0.25">
      <c r="P7991" s="87"/>
      <c r="Q7991" s="87"/>
      <c r="R7991" s="87"/>
    </row>
    <row r="7992" spans="16:18" x14ac:dyDescent="0.25">
      <c r="P7992" s="87"/>
      <c r="Q7992" s="87"/>
      <c r="R7992" s="87"/>
    </row>
    <row r="7993" spans="16:18" x14ac:dyDescent="0.25">
      <c r="P7993" s="87"/>
      <c r="Q7993" s="87"/>
      <c r="R7993" s="87"/>
    </row>
    <row r="7994" spans="16:18" x14ac:dyDescent="0.25">
      <c r="P7994" s="87"/>
      <c r="Q7994" s="87"/>
      <c r="R7994" s="87"/>
    </row>
    <row r="7995" spans="16:18" x14ac:dyDescent="0.25">
      <c r="P7995" s="87"/>
      <c r="Q7995" s="87"/>
      <c r="R7995" s="87"/>
    </row>
    <row r="7996" spans="16:18" x14ac:dyDescent="0.25">
      <c r="P7996" s="87"/>
      <c r="Q7996" s="87"/>
      <c r="R7996" s="87"/>
    </row>
    <row r="7997" spans="16:18" x14ac:dyDescent="0.25">
      <c r="P7997" s="87"/>
      <c r="Q7997" s="87"/>
      <c r="R7997" s="87"/>
    </row>
    <row r="7998" spans="16:18" x14ac:dyDescent="0.25">
      <c r="P7998" s="87"/>
      <c r="Q7998" s="87"/>
      <c r="R7998" s="87"/>
    </row>
    <row r="7999" spans="16:18" x14ac:dyDescent="0.25">
      <c r="P7999" s="87"/>
      <c r="Q7999" s="87"/>
      <c r="R7999" s="87"/>
    </row>
    <row r="8000" spans="16:18" x14ac:dyDescent="0.25">
      <c r="P8000" s="87"/>
      <c r="Q8000" s="87"/>
      <c r="R8000" s="87"/>
    </row>
    <row r="8001" spans="16:18" x14ac:dyDescent="0.25">
      <c r="P8001" s="87"/>
      <c r="Q8001" s="87"/>
      <c r="R8001" s="87"/>
    </row>
    <row r="8002" spans="16:18" x14ac:dyDescent="0.25">
      <c r="P8002" s="87"/>
      <c r="Q8002" s="87"/>
      <c r="R8002" s="87"/>
    </row>
    <row r="8003" spans="16:18" x14ac:dyDescent="0.25">
      <c r="P8003" s="87"/>
      <c r="Q8003" s="87"/>
      <c r="R8003" s="87"/>
    </row>
    <row r="8004" spans="16:18" x14ac:dyDescent="0.25">
      <c r="P8004" s="87"/>
      <c r="Q8004" s="87"/>
      <c r="R8004" s="87"/>
    </row>
    <row r="8005" spans="16:18" x14ac:dyDescent="0.25">
      <c r="P8005" s="87"/>
      <c r="Q8005" s="87"/>
      <c r="R8005" s="87"/>
    </row>
    <row r="8006" spans="16:18" x14ac:dyDescent="0.25">
      <c r="P8006" s="87"/>
      <c r="Q8006" s="87"/>
      <c r="R8006" s="87"/>
    </row>
    <row r="8007" spans="16:18" x14ac:dyDescent="0.25">
      <c r="P8007" s="87"/>
      <c r="Q8007" s="87"/>
      <c r="R8007" s="87"/>
    </row>
    <row r="8008" spans="16:18" x14ac:dyDescent="0.25">
      <c r="P8008" s="87"/>
      <c r="Q8008" s="87"/>
      <c r="R8008" s="87"/>
    </row>
    <row r="8009" spans="16:18" x14ac:dyDescent="0.25">
      <c r="P8009" s="87"/>
      <c r="Q8009" s="87"/>
      <c r="R8009" s="87"/>
    </row>
    <row r="8010" spans="16:18" x14ac:dyDescent="0.25">
      <c r="P8010" s="87"/>
      <c r="Q8010" s="87"/>
      <c r="R8010" s="87"/>
    </row>
    <row r="8011" spans="16:18" x14ac:dyDescent="0.25">
      <c r="P8011" s="87"/>
      <c r="Q8011" s="87"/>
      <c r="R8011" s="87"/>
    </row>
    <row r="8012" spans="16:18" x14ac:dyDescent="0.25">
      <c r="P8012" s="87"/>
      <c r="Q8012" s="87"/>
      <c r="R8012" s="87"/>
    </row>
    <row r="8013" spans="16:18" x14ac:dyDescent="0.25">
      <c r="P8013" s="87"/>
      <c r="Q8013" s="87"/>
      <c r="R8013" s="87"/>
    </row>
    <row r="8014" spans="16:18" x14ac:dyDescent="0.25">
      <c r="P8014" s="87"/>
      <c r="Q8014" s="87"/>
      <c r="R8014" s="87"/>
    </row>
    <row r="8015" spans="16:18" x14ac:dyDescent="0.25">
      <c r="P8015" s="87"/>
      <c r="Q8015" s="87"/>
      <c r="R8015" s="87"/>
    </row>
    <row r="8016" spans="16:18" x14ac:dyDescent="0.25">
      <c r="P8016" s="87"/>
      <c r="Q8016" s="87"/>
      <c r="R8016" s="87"/>
    </row>
    <row r="8017" spans="16:18" x14ac:dyDescent="0.25">
      <c r="P8017" s="87"/>
      <c r="Q8017" s="87"/>
      <c r="R8017" s="87"/>
    </row>
    <row r="8018" spans="16:18" x14ac:dyDescent="0.25">
      <c r="P8018" s="87"/>
      <c r="Q8018" s="87"/>
      <c r="R8018" s="87"/>
    </row>
    <row r="8019" spans="16:18" x14ac:dyDescent="0.25">
      <c r="P8019" s="87"/>
      <c r="Q8019" s="87"/>
      <c r="R8019" s="87"/>
    </row>
    <row r="8020" spans="16:18" x14ac:dyDescent="0.25">
      <c r="P8020" s="87"/>
      <c r="Q8020" s="87"/>
      <c r="R8020" s="87"/>
    </row>
    <row r="8021" spans="16:18" x14ac:dyDescent="0.25">
      <c r="P8021" s="87"/>
      <c r="Q8021" s="87"/>
      <c r="R8021" s="87"/>
    </row>
    <row r="8022" spans="16:18" x14ac:dyDescent="0.25">
      <c r="P8022" s="87"/>
      <c r="Q8022" s="87"/>
      <c r="R8022" s="87"/>
    </row>
    <row r="8023" spans="16:18" x14ac:dyDescent="0.25">
      <c r="P8023" s="87"/>
      <c r="Q8023" s="87"/>
      <c r="R8023" s="87"/>
    </row>
    <row r="8024" spans="16:18" x14ac:dyDescent="0.25">
      <c r="P8024" s="87"/>
      <c r="Q8024" s="87"/>
      <c r="R8024" s="87"/>
    </row>
    <row r="8025" spans="16:18" x14ac:dyDescent="0.25">
      <c r="P8025" s="87"/>
      <c r="Q8025" s="87"/>
      <c r="R8025" s="87"/>
    </row>
    <row r="8026" spans="16:18" x14ac:dyDescent="0.25">
      <c r="P8026" s="87"/>
      <c r="Q8026" s="87"/>
      <c r="R8026" s="87"/>
    </row>
    <row r="8027" spans="16:18" x14ac:dyDescent="0.25">
      <c r="P8027" s="87"/>
      <c r="Q8027" s="87"/>
      <c r="R8027" s="87"/>
    </row>
    <row r="8028" spans="16:18" x14ac:dyDescent="0.25">
      <c r="P8028" s="87"/>
      <c r="Q8028" s="87"/>
      <c r="R8028" s="87"/>
    </row>
    <row r="8029" spans="16:18" x14ac:dyDescent="0.25">
      <c r="P8029" s="87"/>
      <c r="Q8029" s="87"/>
      <c r="R8029" s="87"/>
    </row>
    <row r="8030" spans="16:18" x14ac:dyDescent="0.25">
      <c r="P8030" s="87"/>
      <c r="Q8030" s="87"/>
      <c r="R8030" s="87"/>
    </row>
    <row r="8031" spans="16:18" x14ac:dyDescent="0.25">
      <c r="P8031" s="87"/>
      <c r="Q8031" s="87"/>
      <c r="R8031" s="87"/>
    </row>
    <row r="8032" spans="16:18" x14ac:dyDescent="0.25">
      <c r="P8032" s="87"/>
      <c r="Q8032" s="87"/>
      <c r="R8032" s="87"/>
    </row>
    <row r="8033" spans="16:18" x14ac:dyDescent="0.25">
      <c r="P8033" s="87"/>
      <c r="Q8033" s="87"/>
      <c r="R8033" s="87"/>
    </row>
    <row r="8034" spans="16:18" x14ac:dyDescent="0.25">
      <c r="P8034" s="87"/>
      <c r="Q8034" s="87"/>
      <c r="R8034" s="87"/>
    </row>
    <row r="8035" spans="16:18" x14ac:dyDescent="0.25">
      <c r="P8035" s="87"/>
      <c r="Q8035" s="87"/>
      <c r="R8035" s="87"/>
    </row>
    <row r="8036" spans="16:18" x14ac:dyDescent="0.25">
      <c r="P8036" s="87"/>
      <c r="Q8036" s="87"/>
      <c r="R8036" s="87"/>
    </row>
    <row r="8037" spans="16:18" x14ac:dyDescent="0.25">
      <c r="P8037" s="87"/>
      <c r="Q8037" s="87"/>
      <c r="R8037" s="87"/>
    </row>
    <row r="8038" spans="16:18" x14ac:dyDescent="0.25">
      <c r="P8038" s="87"/>
      <c r="Q8038" s="87"/>
      <c r="R8038" s="87"/>
    </row>
    <row r="8039" spans="16:18" x14ac:dyDescent="0.25">
      <c r="P8039" s="87"/>
      <c r="Q8039" s="87"/>
      <c r="R8039" s="87"/>
    </row>
    <row r="8040" spans="16:18" x14ac:dyDescent="0.25">
      <c r="P8040" s="87"/>
      <c r="Q8040" s="87"/>
      <c r="R8040" s="87"/>
    </row>
    <row r="8041" spans="16:18" x14ac:dyDescent="0.25">
      <c r="P8041" s="87"/>
      <c r="Q8041" s="87"/>
      <c r="R8041" s="87"/>
    </row>
    <row r="8042" spans="16:18" x14ac:dyDescent="0.25">
      <c r="P8042" s="87"/>
      <c r="Q8042" s="87"/>
      <c r="R8042" s="87"/>
    </row>
    <row r="8043" spans="16:18" x14ac:dyDescent="0.25">
      <c r="P8043" s="87"/>
      <c r="Q8043" s="87"/>
      <c r="R8043" s="87"/>
    </row>
    <row r="8044" spans="16:18" x14ac:dyDescent="0.25">
      <c r="P8044" s="87"/>
      <c r="Q8044" s="87"/>
      <c r="R8044" s="87"/>
    </row>
    <row r="8045" spans="16:18" x14ac:dyDescent="0.25">
      <c r="P8045" s="87"/>
      <c r="Q8045" s="87"/>
      <c r="R8045" s="87"/>
    </row>
    <row r="8046" spans="16:18" x14ac:dyDescent="0.25">
      <c r="P8046" s="87"/>
      <c r="Q8046" s="87"/>
      <c r="R8046" s="87"/>
    </row>
    <row r="8047" spans="16:18" x14ac:dyDescent="0.25">
      <c r="P8047" s="87"/>
      <c r="Q8047" s="87"/>
      <c r="R8047" s="87"/>
    </row>
    <row r="8048" spans="16:18" x14ac:dyDescent="0.25">
      <c r="P8048" s="87"/>
      <c r="Q8048" s="87"/>
      <c r="R8048" s="87"/>
    </row>
    <row r="8049" spans="16:18" x14ac:dyDescent="0.25">
      <c r="P8049" s="87"/>
      <c r="Q8049" s="87"/>
      <c r="R8049" s="87"/>
    </row>
    <row r="8050" spans="16:18" x14ac:dyDescent="0.25">
      <c r="P8050" s="87"/>
      <c r="Q8050" s="87"/>
      <c r="R8050" s="87"/>
    </row>
    <row r="8051" spans="16:18" x14ac:dyDescent="0.25">
      <c r="P8051" s="87"/>
      <c r="Q8051" s="87"/>
      <c r="R8051" s="87"/>
    </row>
    <row r="8052" spans="16:18" x14ac:dyDescent="0.25">
      <c r="P8052" s="87"/>
      <c r="Q8052" s="87"/>
      <c r="R8052" s="87"/>
    </row>
    <row r="8053" spans="16:18" x14ac:dyDescent="0.25">
      <c r="P8053" s="87"/>
      <c r="Q8053" s="87"/>
      <c r="R8053" s="87"/>
    </row>
    <row r="8054" spans="16:18" x14ac:dyDescent="0.25">
      <c r="P8054" s="87"/>
      <c r="Q8054" s="87"/>
      <c r="R8054" s="87"/>
    </row>
    <row r="8055" spans="16:18" x14ac:dyDescent="0.25">
      <c r="P8055" s="87"/>
      <c r="Q8055" s="87"/>
      <c r="R8055" s="87"/>
    </row>
    <row r="8056" spans="16:18" x14ac:dyDescent="0.25">
      <c r="P8056" s="87"/>
      <c r="Q8056" s="87"/>
      <c r="R8056" s="87"/>
    </row>
    <row r="8057" spans="16:18" x14ac:dyDescent="0.25">
      <c r="P8057" s="87"/>
      <c r="Q8057" s="87"/>
      <c r="R8057" s="87"/>
    </row>
    <row r="8058" spans="16:18" x14ac:dyDescent="0.25">
      <c r="P8058" s="87"/>
      <c r="Q8058" s="87"/>
      <c r="R8058" s="87"/>
    </row>
    <row r="8059" spans="16:18" x14ac:dyDescent="0.25">
      <c r="P8059" s="87"/>
      <c r="Q8059" s="87"/>
      <c r="R8059" s="87"/>
    </row>
    <row r="8060" spans="16:18" x14ac:dyDescent="0.25">
      <c r="P8060" s="87"/>
      <c r="Q8060" s="87"/>
      <c r="R8060" s="87"/>
    </row>
    <row r="8061" spans="16:18" x14ac:dyDescent="0.25">
      <c r="P8061" s="87"/>
      <c r="Q8061" s="87"/>
      <c r="R8061" s="87"/>
    </row>
    <row r="8062" spans="16:18" x14ac:dyDescent="0.25">
      <c r="P8062" s="87"/>
      <c r="Q8062" s="87"/>
      <c r="R8062" s="87"/>
    </row>
    <row r="8063" spans="16:18" x14ac:dyDescent="0.25">
      <c r="P8063" s="87"/>
      <c r="Q8063" s="87"/>
      <c r="R8063" s="87"/>
    </row>
    <row r="8064" spans="16:18" x14ac:dyDescent="0.25">
      <c r="P8064" s="87"/>
      <c r="Q8064" s="87"/>
      <c r="R8064" s="87"/>
    </row>
    <row r="8065" spans="16:18" x14ac:dyDescent="0.25">
      <c r="P8065" s="87"/>
      <c r="Q8065" s="87"/>
      <c r="R8065" s="87"/>
    </row>
    <row r="8066" spans="16:18" x14ac:dyDescent="0.25">
      <c r="P8066" s="87"/>
      <c r="Q8066" s="87"/>
      <c r="R8066" s="87"/>
    </row>
    <row r="8067" spans="16:18" x14ac:dyDescent="0.25">
      <c r="P8067" s="87"/>
      <c r="Q8067" s="87"/>
      <c r="R8067" s="87"/>
    </row>
    <row r="8068" spans="16:18" x14ac:dyDescent="0.25">
      <c r="P8068" s="87"/>
      <c r="Q8068" s="87"/>
      <c r="R8068" s="87"/>
    </row>
    <row r="8069" spans="16:18" x14ac:dyDescent="0.25">
      <c r="P8069" s="87"/>
      <c r="Q8069" s="87"/>
      <c r="R8069" s="87"/>
    </row>
    <row r="8070" spans="16:18" x14ac:dyDescent="0.25">
      <c r="P8070" s="87"/>
      <c r="Q8070" s="87"/>
      <c r="R8070" s="87"/>
    </row>
    <row r="8071" spans="16:18" x14ac:dyDescent="0.25">
      <c r="P8071" s="87"/>
      <c r="Q8071" s="87"/>
      <c r="R8071" s="87"/>
    </row>
    <row r="8072" spans="16:18" x14ac:dyDescent="0.25">
      <c r="P8072" s="87"/>
      <c r="Q8072" s="87"/>
      <c r="R8072" s="87"/>
    </row>
    <row r="8073" spans="16:18" x14ac:dyDescent="0.25">
      <c r="P8073" s="87"/>
      <c r="Q8073" s="87"/>
      <c r="R8073" s="87"/>
    </row>
    <row r="8074" spans="16:18" x14ac:dyDescent="0.25">
      <c r="P8074" s="87"/>
      <c r="Q8074" s="87"/>
      <c r="R8074" s="87"/>
    </row>
    <row r="8075" spans="16:18" x14ac:dyDescent="0.25">
      <c r="P8075" s="87"/>
      <c r="Q8075" s="87"/>
      <c r="R8075" s="87"/>
    </row>
    <row r="8076" spans="16:18" x14ac:dyDescent="0.25">
      <c r="P8076" s="87"/>
      <c r="Q8076" s="87"/>
      <c r="R8076" s="87"/>
    </row>
    <row r="8077" spans="16:18" x14ac:dyDescent="0.25">
      <c r="P8077" s="87"/>
      <c r="Q8077" s="87"/>
      <c r="R8077" s="87"/>
    </row>
    <row r="8078" spans="16:18" x14ac:dyDescent="0.25">
      <c r="P8078" s="87"/>
      <c r="Q8078" s="87"/>
      <c r="R8078" s="87"/>
    </row>
    <row r="8079" spans="16:18" x14ac:dyDescent="0.25">
      <c r="P8079" s="87"/>
      <c r="Q8079" s="87"/>
      <c r="R8079" s="87"/>
    </row>
    <row r="8080" spans="16:18" x14ac:dyDescent="0.25">
      <c r="P8080" s="87"/>
      <c r="Q8080" s="87"/>
      <c r="R8080" s="87"/>
    </row>
    <row r="8081" spans="16:18" x14ac:dyDescent="0.25">
      <c r="P8081" s="87"/>
      <c r="Q8081" s="87"/>
      <c r="R8081" s="87"/>
    </row>
    <row r="8082" spans="16:18" x14ac:dyDescent="0.25">
      <c r="P8082" s="87"/>
      <c r="Q8082" s="87"/>
      <c r="R8082" s="87"/>
    </row>
    <row r="8083" spans="16:18" x14ac:dyDescent="0.25">
      <c r="P8083" s="87"/>
      <c r="Q8083" s="87"/>
      <c r="R8083" s="87"/>
    </row>
    <row r="8084" spans="16:18" x14ac:dyDescent="0.25">
      <c r="P8084" s="87"/>
      <c r="Q8084" s="87"/>
      <c r="R8084" s="87"/>
    </row>
    <row r="8085" spans="16:18" x14ac:dyDescent="0.25">
      <c r="P8085" s="87"/>
      <c r="Q8085" s="87"/>
      <c r="R8085" s="87"/>
    </row>
    <row r="8086" spans="16:18" x14ac:dyDescent="0.25">
      <c r="P8086" s="87"/>
      <c r="Q8086" s="87"/>
      <c r="R8086" s="87"/>
    </row>
    <row r="8087" spans="16:18" x14ac:dyDescent="0.25">
      <c r="P8087" s="87"/>
      <c r="Q8087" s="87"/>
      <c r="R8087" s="87"/>
    </row>
    <row r="8088" spans="16:18" x14ac:dyDescent="0.25">
      <c r="P8088" s="87"/>
      <c r="Q8088" s="87"/>
      <c r="R8088" s="87"/>
    </row>
    <row r="8089" spans="16:18" x14ac:dyDescent="0.25">
      <c r="P8089" s="87"/>
      <c r="Q8089" s="87"/>
      <c r="R8089" s="87"/>
    </row>
    <row r="8090" spans="16:18" x14ac:dyDescent="0.25">
      <c r="P8090" s="87"/>
      <c r="Q8090" s="87"/>
      <c r="R8090" s="87"/>
    </row>
    <row r="8091" spans="16:18" x14ac:dyDescent="0.25">
      <c r="P8091" s="87"/>
      <c r="Q8091" s="87"/>
      <c r="R8091" s="87"/>
    </row>
    <row r="8092" spans="16:18" x14ac:dyDescent="0.25">
      <c r="P8092" s="87"/>
      <c r="Q8092" s="87"/>
      <c r="R8092" s="87"/>
    </row>
    <row r="8093" spans="16:18" x14ac:dyDescent="0.25">
      <c r="P8093" s="87"/>
      <c r="Q8093" s="87"/>
      <c r="R8093" s="87"/>
    </row>
    <row r="8094" spans="16:18" x14ac:dyDescent="0.25">
      <c r="P8094" s="87"/>
      <c r="Q8094" s="87"/>
      <c r="R8094" s="87"/>
    </row>
    <row r="8095" spans="16:18" x14ac:dyDescent="0.25">
      <c r="P8095" s="87"/>
      <c r="Q8095" s="87"/>
      <c r="R8095" s="87"/>
    </row>
    <row r="8096" spans="16:18" x14ac:dyDescent="0.25">
      <c r="P8096" s="87"/>
      <c r="Q8096" s="87"/>
      <c r="R8096" s="87"/>
    </row>
    <row r="8097" spans="16:18" x14ac:dyDescent="0.25">
      <c r="P8097" s="87"/>
      <c r="Q8097" s="87"/>
      <c r="R8097" s="87"/>
    </row>
    <row r="8098" spans="16:18" x14ac:dyDescent="0.25">
      <c r="P8098" s="87"/>
      <c r="Q8098" s="87"/>
      <c r="R8098" s="87"/>
    </row>
    <row r="8099" spans="16:18" x14ac:dyDescent="0.25">
      <c r="P8099" s="87"/>
      <c r="Q8099" s="87"/>
      <c r="R8099" s="87"/>
    </row>
    <row r="8100" spans="16:18" x14ac:dyDescent="0.25">
      <c r="P8100" s="87"/>
      <c r="Q8100" s="87"/>
      <c r="R8100" s="87"/>
    </row>
    <row r="8101" spans="16:18" x14ac:dyDescent="0.25">
      <c r="P8101" s="87"/>
      <c r="Q8101" s="87"/>
      <c r="R8101" s="87"/>
    </row>
    <row r="8102" spans="16:18" x14ac:dyDescent="0.25">
      <c r="P8102" s="87"/>
      <c r="Q8102" s="87"/>
      <c r="R8102" s="87"/>
    </row>
    <row r="8103" spans="16:18" x14ac:dyDescent="0.25">
      <c r="P8103" s="87"/>
      <c r="Q8103" s="87"/>
      <c r="R8103" s="87"/>
    </row>
    <row r="8104" spans="16:18" x14ac:dyDescent="0.25">
      <c r="P8104" s="87"/>
      <c r="Q8104" s="87"/>
      <c r="R8104" s="87"/>
    </row>
    <row r="8105" spans="16:18" x14ac:dyDescent="0.25">
      <c r="P8105" s="87"/>
      <c r="Q8105" s="87"/>
      <c r="R8105" s="87"/>
    </row>
    <row r="8106" spans="16:18" x14ac:dyDescent="0.25">
      <c r="P8106" s="87"/>
      <c r="Q8106" s="87"/>
      <c r="R8106" s="87"/>
    </row>
    <row r="8107" spans="16:18" x14ac:dyDescent="0.25">
      <c r="P8107" s="87"/>
      <c r="Q8107" s="87"/>
      <c r="R8107" s="87"/>
    </row>
    <row r="8108" spans="16:18" x14ac:dyDescent="0.25">
      <c r="P8108" s="87"/>
      <c r="Q8108" s="87"/>
      <c r="R8108" s="87"/>
    </row>
    <row r="8109" spans="16:18" x14ac:dyDescent="0.25">
      <c r="P8109" s="87"/>
      <c r="Q8109" s="87"/>
      <c r="R8109" s="87"/>
    </row>
    <row r="8110" spans="16:18" x14ac:dyDescent="0.25">
      <c r="P8110" s="87"/>
      <c r="Q8110" s="87"/>
      <c r="R8110" s="87"/>
    </row>
    <row r="8111" spans="16:18" x14ac:dyDescent="0.25">
      <c r="P8111" s="87"/>
      <c r="Q8111" s="87"/>
      <c r="R8111" s="87"/>
    </row>
    <row r="8112" spans="16:18" x14ac:dyDescent="0.25">
      <c r="P8112" s="87"/>
      <c r="Q8112" s="87"/>
      <c r="R8112" s="87"/>
    </row>
    <row r="8113" spans="16:18" x14ac:dyDescent="0.25">
      <c r="P8113" s="87"/>
      <c r="Q8113" s="87"/>
      <c r="R8113" s="87"/>
    </row>
    <row r="8114" spans="16:18" x14ac:dyDescent="0.25">
      <c r="P8114" s="87"/>
      <c r="Q8114" s="87"/>
      <c r="R8114" s="87"/>
    </row>
    <row r="8115" spans="16:18" x14ac:dyDescent="0.25">
      <c r="P8115" s="87"/>
      <c r="Q8115" s="87"/>
      <c r="R8115" s="87"/>
    </row>
    <row r="8116" spans="16:18" x14ac:dyDescent="0.25">
      <c r="P8116" s="87"/>
      <c r="Q8116" s="87"/>
      <c r="R8116" s="87"/>
    </row>
    <row r="8117" spans="16:18" x14ac:dyDescent="0.25">
      <c r="P8117" s="87"/>
      <c r="Q8117" s="87"/>
      <c r="R8117" s="87"/>
    </row>
    <row r="8118" spans="16:18" x14ac:dyDescent="0.25">
      <c r="P8118" s="87"/>
      <c r="Q8118" s="87"/>
      <c r="R8118" s="87"/>
    </row>
    <row r="8119" spans="16:18" x14ac:dyDescent="0.25">
      <c r="P8119" s="87"/>
      <c r="Q8119" s="87"/>
      <c r="R8119" s="87"/>
    </row>
    <row r="8120" spans="16:18" x14ac:dyDescent="0.25">
      <c r="P8120" s="87"/>
      <c r="Q8120" s="87"/>
      <c r="R8120" s="87"/>
    </row>
    <row r="8121" spans="16:18" x14ac:dyDescent="0.25">
      <c r="P8121" s="87"/>
      <c r="Q8121" s="87"/>
      <c r="R8121" s="87"/>
    </row>
    <row r="8122" spans="16:18" x14ac:dyDescent="0.25">
      <c r="P8122" s="87"/>
      <c r="Q8122" s="87"/>
      <c r="R8122" s="87"/>
    </row>
    <row r="8123" spans="16:18" x14ac:dyDescent="0.25">
      <c r="P8123" s="87"/>
      <c r="Q8123" s="87"/>
      <c r="R8123" s="87"/>
    </row>
    <row r="8124" spans="16:18" x14ac:dyDescent="0.25">
      <c r="P8124" s="87"/>
      <c r="Q8124" s="87"/>
      <c r="R8124" s="87"/>
    </row>
    <row r="8125" spans="16:18" x14ac:dyDescent="0.25">
      <c r="P8125" s="87"/>
      <c r="Q8125" s="87"/>
      <c r="R8125" s="87"/>
    </row>
    <row r="8126" spans="16:18" x14ac:dyDescent="0.25">
      <c r="P8126" s="87"/>
      <c r="Q8126" s="87"/>
      <c r="R8126" s="87"/>
    </row>
    <row r="8127" spans="16:18" x14ac:dyDescent="0.25">
      <c r="P8127" s="87"/>
      <c r="Q8127" s="87"/>
      <c r="R8127" s="87"/>
    </row>
    <row r="8128" spans="16:18" x14ac:dyDescent="0.25">
      <c r="P8128" s="87"/>
      <c r="Q8128" s="87"/>
      <c r="R8128" s="87"/>
    </row>
    <row r="8129" spans="16:18" x14ac:dyDescent="0.25">
      <c r="P8129" s="87"/>
      <c r="Q8129" s="87"/>
      <c r="R8129" s="87"/>
    </row>
    <row r="8130" spans="16:18" x14ac:dyDescent="0.25">
      <c r="P8130" s="87"/>
      <c r="Q8130" s="87"/>
      <c r="R8130" s="87"/>
    </row>
    <row r="8131" spans="16:18" x14ac:dyDescent="0.25">
      <c r="P8131" s="87"/>
      <c r="Q8131" s="87"/>
      <c r="R8131" s="87"/>
    </row>
    <row r="8132" spans="16:18" x14ac:dyDescent="0.25">
      <c r="P8132" s="87"/>
      <c r="Q8132" s="87"/>
      <c r="R8132" s="87"/>
    </row>
    <row r="8133" spans="16:18" x14ac:dyDescent="0.25">
      <c r="P8133" s="87"/>
      <c r="Q8133" s="87"/>
      <c r="R8133" s="87"/>
    </row>
    <row r="8134" spans="16:18" x14ac:dyDescent="0.25">
      <c r="P8134" s="87"/>
      <c r="Q8134" s="87"/>
      <c r="R8134" s="87"/>
    </row>
    <row r="8135" spans="16:18" x14ac:dyDescent="0.25">
      <c r="P8135" s="87"/>
      <c r="Q8135" s="87"/>
      <c r="R8135" s="87"/>
    </row>
    <row r="8136" spans="16:18" x14ac:dyDescent="0.25">
      <c r="P8136" s="87"/>
      <c r="Q8136" s="87"/>
      <c r="R8136" s="87"/>
    </row>
    <row r="8137" spans="16:18" x14ac:dyDescent="0.25">
      <c r="P8137" s="87"/>
      <c r="Q8137" s="87"/>
      <c r="R8137" s="87"/>
    </row>
    <row r="8138" spans="16:18" x14ac:dyDescent="0.25">
      <c r="P8138" s="87"/>
      <c r="Q8138" s="87"/>
      <c r="R8138" s="87"/>
    </row>
    <row r="8139" spans="16:18" x14ac:dyDescent="0.25">
      <c r="P8139" s="87"/>
      <c r="Q8139" s="87"/>
      <c r="R8139" s="87"/>
    </row>
    <row r="8140" spans="16:18" x14ac:dyDescent="0.25">
      <c r="P8140" s="87"/>
      <c r="Q8140" s="87"/>
      <c r="R8140" s="87"/>
    </row>
    <row r="8141" spans="16:18" x14ac:dyDescent="0.25">
      <c r="P8141" s="87"/>
      <c r="Q8141" s="87"/>
      <c r="R8141" s="87"/>
    </row>
    <row r="8142" spans="16:18" x14ac:dyDescent="0.25">
      <c r="P8142" s="87"/>
      <c r="Q8142" s="87"/>
      <c r="R8142" s="87"/>
    </row>
    <row r="8143" spans="16:18" x14ac:dyDescent="0.25">
      <c r="P8143" s="87"/>
      <c r="Q8143" s="87"/>
      <c r="R8143" s="87"/>
    </row>
    <row r="8144" spans="16:18" x14ac:dyDescent="0.25">
      <c r="P8144" s="87"/>
      <c r="Q8144" s="87"/>
      <c r="R8144" s="87"/>
    </row>
    <row r="8145" spans="16:18" x14ac:dyDescent="0.25">
      <c r="P8145" s="87"/>
      <c r="Q8145" s="87"/>
      <c r="R8145" s="87"/>
    </row>
    <row r="8146" spans="16:18" x14ac:dyDescent="0.25">
      <c r="P8146" s="87"/>
      <c r="Q8146" s="87"/>
      <c r="R8146" s="87"/>
    </row>
    <row r="8147" spans="16:18" x14ac:dyDescent="0.25">
      <c r="P8147" s="87"/>
      <c r="Q8147" s="87"/>
      <c r="R8147" s="87"/>
    </row>
    <row r="8148" spans="16:18" x14ac:dyDescent="0.25">
      <c r="P8148" s="87"/>
      <c r="Q8148" s="87"/>
      <c r="R8148" s="87"/>
    </row>
    <row r="8149" spans="16:18" x14ac:dyDescent="0.25">
      <c r="P8149" s="87"/>
      <c r="Q8149" s="87"/>
      <c r="R8149" s="87"/>
    </row>
    <row r="8150" spans="16:18" x14ac:dyDescent="0.25">
      <c r="P8150" s="87"/>
      <c r="Q8150" s="87"/>
      <c r="R8150" s="87"/>
    </row>
    <row r="8151" spans="16:18" x14ac:dyDescent="0.25">
      <c r="P8151" s="87"/>
      <c r="Q8151" s="87"/>
      <c r="R8151" s="87"/>
    </row>
    <row r="8152" spans="16:18" x14ac:dyDescent="0.25">
      <c r="P8152" s="87"/>
      <c r="Q8152" s="87"/>
      <c r="R8152" s="87"/>
    </row>
    <row r="8153" spans="16:18" x14ac:dyDescent="0.25">
      <c r="P8153" s="87"/>
      <c r="Q8153" s="87"/>
      <c r="R8153" s="87"/>
    </row>
    <row r="8154" spans="16:18" x14ac:dyDescent="0.25">
      <c r="P8154" s="87"/>
      <c r="Q8154" s="87"/>
      <c r="R8154" s="87"/>
    </row>
    <row r="8155" spans="16:18" x14ac:dyDescent="0.25">
      <c r="P8155" s="87"/>
      <c r="Q8155" s="87"/>
      <c r="R8155" s="87"/>
    </row>
    <row r="8156" spans="16:18" x14ac:dyDescent="0.25">
      <c r="P8156" s="87"/>
      <c r="Q8156" s="87"/>
      <c r="R8156" s="87"/>
    </row>
    <row r="8157" spans="16:18" x14ac:dyDescent="0.25">
      <c r="P8157" s="87"/>
      <c r="Q8157" s="87"/>
      <c r="R8157" s="87"/>
    </row>
    <row r="8158" spans="16:18" x14ac:dyDescent="0.25">
      <c r="P8158" s="87"/>
      <c r="Q8158" s="87"/>
      <c r="R8158" s="87"/>
    </row>
    <row r="8159" spans="16:18" x14ac:dyDescent="0.25">
      <c r="P8159" s="87"/>
      <c r="Q8159" s="87"/>
      <c r="R8159" s="87"/>
    </row>
    <row r="8160" spans="16:18" x14ac:dyDescent="0.25">
      <c r="P8160" s="87"/>
      <c r="Q8160" s="87"/>
      <c r="R8160" s="87"/>
    </row>
    <row r="8161" spans="16:18" x14ac:dyDescent="0.25">
      <c r="P8161" s="87"/>
      <c r="Q8161" s="87"/>
      <c r="R8161" s="87"/>
    </row>
    <row r="8162" spans="16:18" x14ac:dyDescent="0.25">
      <c r="P8162" s="87"/>
      <c r="Q8162" s="87"/>
      <c r="R8162" s="87"/>
    </row>
    <row r="8163" spans="16:18" x14ac:dyDescent="0.25">
      <c r="P8163" s="87"/>
      <c r="Q8163" s="87"/>
      <c r="R8163" s="87"/>
    </row>
    <row r="8164" spans="16:18" x14ac:dyDescent="0.25">
      <c r="P8164" s="87"/>
      <c r="Q8164" s="87"/>
      <c r="R8164" s="87"/>
    </row>
    <row r="8165" spans="16:18" x14ac:dyDescent="0.25">
      <c r="P8165" s="87"/>
      <c r="Q8165" s="87"/>
      <c r="R8165" s="87"/>
    </row>
    <row r="8166" spans="16:18" x14ac:dyDescent="0.25">
      <c r="P8166" s="87"/>
      <c r="Q8166" s="87"/>
      <c r="R8166" s="87"/>
    </row>
    <row r="8167" spans="16:18" x14ac:dyDescent="0.25">
      <c r="P8167" s="87"/>
      <c r="Q8167" s="87"/>
      <c r="R8167" s="87"/>
    </row>
    <row r="8168" spans="16:18" x14ac:dyDescent="0.25">
      <c r="P8168" s="87"/>
      <c r="Q8168" s="87"/>
      <c r="R8168" s="87"/>
    </row>
    <row r="8169" spans="16:18" x14ac:dyDescent="0.25">
      <c r="P8169" s="87"/>
      <c r="Q8169" s="87"/>
      <c r="R8169" s="87"/>
    </row>
    <row r="8170" spans="16:18" x14ac:dyDescent="0.25">
      <c r="P8170" s="87"/>
      <c r="Q8170" s="87"/>
      <c r="R8170" s="87"/>
    </row>
    <row r="8171" spans="16:18" x14ac:dyDescent="0.25">
      <c r="P8171" s="87"/>
      <c r="Q8171" s="87"/>
      <c r="R8171" s="87"/>
    </row>
    <row r="8172" spans="16:18" x14ac:dyDescent="0.25">
      <c r="P8172" s="87"/>
      <c r="Q8172" s="87"/>
      <c r="R8172" s="87"/>
    </row>
    <row r="8173" spans="16:18" x14ac:dyDescent="0.25">
      <c r="P8173" s="87"/>
      <c r="Q8173" s="87"/>
      <c r="R8173" s="87"/>
    </row>
    <row r="8174" spans="16:18" x14ac:dyDescent="0.25">
      <c r="P8174" s="87"/>
      <c r="Q8174" s="87"/>
      <c r="R8174" s="87"/>
    </row>
    <row r="8175" spans="16:18" x14ac:dyDescent="0.25">
      <c r="P8175" s="87"/>
      <c r="Q8175" s="87"/>
      <c r="R8175" s="87"/>
    </row>
    <row r="8176" spans="16:18" x14ac:dyDescent="0.25">
      <c r="P8176" s="87"/>
      <c r="Q8176" s="87"/>
      <c r="R8176" s="87"/>
    </row>
    <row r="8177" spans="16:18" x14ac:dyDescent="0.25">
      <c r="P8177" s="87"/>
      <c r="Q8177" s="87"/>
      <c r="R8177" s="87"/>
    </row>
    <row r="8178" spans="16:18" x14ac:dyDescent="0.25">
      <c r="P8178" s="87"/>
      <c r="Q8178" s="87"/>
      <c r="R8178" s="87"/>
    </row>
    <row r="8179" spans="16:18" x14ac:dyDescent="0.25">
      <c r="P8179" s="87"/>
      <c r="Q8179" s="87"/>
      <c r="R8179" s="87"/>
    </row>
    <row r="8180" spans="16:18" x14ac:dyDescent="0.25">
      <c r="P8180" s="87"/>
      <c r="Q8180" s="87"/>
      <c r="R8180" s="87"/>
    </row>
    <row r="8181" spans="16:18" x14ac:dyDescent="0.25">
      <c r="P8181" s="87"/>
      <c r="Q8181" s="87"/>
      <c r="R8181" s="87"/>
    </row>
    <row r="8182" spans="16:18" x14ac:dyDescent="0.25">
      <c r="P8182" s="87"/>
      <c r="Q8182" s="87"/>
      <c r="R8182" s="87"/>
    </row>
    <row r="8183" spans="16:18" x14ac:dyDescent="0.25">
      <c r="P8183" s="87"/>
      <c r="Q8183" s="87"/>
      <c r="R8183" s="87"/>
    </row>
    <row r="8184" spans="16:18" x14ac:dyDescent="0.25">
      <c r="P8184" s="87"/>
      <c r="Q8184" s="87"/>
      <c r="R8184" s="87"/>
    </row>
    <row r="8185" spans="16:18" x14ac:dyDescent="0.25">
      <c r="P8185" s="87"/>
      <c r="Q8185" s="87"/>
      <c r="R8185" s="87"/>
    </row>
    <row r="8186" spans="16:18" x14ac:dyDescent="0.25">
      <c r="P8186" s="87"/>
      <c r="Q8186" s="87"/>
      <c r="R8186" s="87"/>
    </row>
    <row r="8187" spans="16:18" x14ac:dyDescent="0.25">
      <c r="P8187" s="87"/>
      <c r="Q8187" s="87"/>
      <c r="R8187" s="87"/>
    </row>
    <row r="8188" spans="16:18" x14ac:dyDescent="0.25">
      <c r="P8188" s="87"/>
      <c r="Q8188" s="87"/>
      <c r="R8188" s="87"/>
    </row>
    <row r="8189" spans="16:18" x14ac:dyDescent="0.25">
      <c r="P8189" s="87"/>
      <c r="Q8189" s="87"/>
      <c r="R8189" s="87"/>
    </row>
    <row r="8190" spans="16:18" x14ac:dyDescent="0.25">
      <c r="P8190" s="87"/>
      <c r="Q8190" s="87"/>
      <c r="R8190" s="87"/>
    </row>
    <row r="8191" spans="16:18" x14ac:dyDescent="0.25">
      <c r="P8191" s="87"/>
      <c r="Q8191" s="87"/>
      <c r="R8191" s="87"/>
    </row>
    <row r="8192" spans="16:18" x14ac:dyDescent="0.25">
      <c r="P8192" s="87"/>
      <c r="Q8192" s="87"/>
      <c r="R8192" s="87"/>
    </row>
    <row r="8193" spans="16:18" x14ac:dyDescent="0.25">
      <c r="P8193" s="87"/>
      <c r="Q8193" s="87"/>
      <c r="R8193" s="87"/>
    </row>
    <row r="8194" spans="16:18" x14ac:dyDescent="0.25">
      <c r="P8194" s="87"/>
      <c r="Q8194" s="87"/>
      <c r="R8194" s="87"/>
    </row>
    <row r="8195" spans="16:18" x14ac:dyDescent="0.25">
      <c r="P8195" s="87"/>
      <c r="Q8195" s="87"/>
      <c r="R8195" s="87"/>
    </row>
    <row r="8196" spans="16:18" x14ac:dyDescent="0.25">
      <c r="P8196" s="87"/>
      <c r="Q8196" s="87"/>
      <c r="R8196" s="87"/>
    </row>
    <row r="8197" spans="16:18" x14ac:dyDescent="0.25">
      <c r="P8197" s="87"/>
      <c r="Q8197" s="87"/>
      <c r="R8197" s="87"/>
    </row>
    <row r="8198" spans="16:18" x14ac:dyDescent="0.25">
      <c r="P8198" s="87"/>
      <c r="Q8198" s="87"/>
      <c r="R8198" s="87"/>
    </row>
    <row r="8199" spans="16:18" x14ac:dyDescent="0.25">
      <c r="P8199" s="87"/>
      <c r="Q8199" s="87"/>
      <c r="R8199" s="87"/>
    </row>
    <row r="8200" spans="16:18" x14ac:dyDescent="0.25">
      <c r="P8200" s="87"/>
      <c r="Q8200" s="87"/>
      <c r="R8200" s="87"/>
    </row>
    <row r="8201" spans="16:18" x14ac:dyDescent="0.25">
      <c r="P8201" s="87"/>
      <c r="Q8201" s="87"/>
      <c r="R8201" s="87"/>
    </row>
    <row r="8202" spans="16:18" x14ac:dyDescent="0.25">
      <c r="P8202" s="87"/>
      <c r="Q8202" s="87"/>
      <c r="R8202" s="87"/>
    </row>
    <row r="8203" spans="16:18" x14ac:dyDescent="0.25">
      <c r="P8203" s="87"/>
      <c r="Q8203" s="87"/>
      <c r="R8203" s="87"/>
    </row>
    <row r="8204" spans="16:18" x14ac:dyDescent="0.25">
      <c r="P8204" s="87"/>
      <c r="Q8204" s="87"/>
      <c r="R8204" s="87"/>
    </row>
    <row r="8205" spans="16:18" x14ac:dyDescent="0.25">
      <c r="P8205" s="87"/>
      <c r="Q8205" s="87"/>
      <c r="R8205" s="87"/>
    </row>
    <row r="8206" spans="16:18" x14ac:dyDescent="0.25">
      <c r="P8206" s="87"/>
      <c r="Q8206" s="87"/>
      <c r="R8206" s="87"/>
    </row>
    <row r="8207" spans="16:18" x14ac:dyDescent="0.25">
      <c r="P8207" s="87"/>
      <c r="Q8207" s="87"/>
      <c r="R8207" s="87"/>
    </row>
    <row r="8208" spans="16:18" x14ac:dyDescent="0.25">
      <c r="P8208" s="87"/>
      <c r="Q8208" s="87"/>
      <c r="R8208" s="87"/>
    </row>
    <row r="8209" spans="16:18" x14ac:dyDescent="0.25">
      <c r="P8209" s="87"/>
      <c r="Q8209" s="87"/>
      <c r="R8209" s="87"/>
    </row>
    <row r="8210" spans="16:18" x14ac:dyDescent="0.25">
      <c r="P8210" s="87"/>
      <c r="Q8210" s="87"/>
      <c r="R8210" s="87"/>
    </row>
    <row r="8211" spans="16:18" x14ac:dyDescent="0.25">
      <c r="P8211" s="87"/>
      <c r="Q8211" s="87"/>
      <c r="R8211" s="87"/>
    </row>
    <row r="8212" spans="16:18" x14ac:dyDescent="0.25">
      <c r="P8212" s="87"/>
      <c r="Q8212" s="87"/>
      <c r="R8212" s="87"/>
    </row>
    <row r="8213" spans="16:18" x14ac:dyDescent="0.25">
      <c r="P8213" s="87"/>
      <c r="Q8213" s="87"/>
      <c r="R8213" s="87"/>
    </row>
    <row r="8214" spans="16:18" x14ac:dyDescent="0.25">
      <c r="P8214" s="87"/>
      <c r="Q8214" s="87"/>
      <c r="R8214" s="87"/>
    </row>
    <row r="8215" spans="16:18" x14ac:dyDescent="0.25">
      <c r="P8215" s="87"/>
      <c r="Q8215" s="87"/>
      <c r="R8215" s="87"/>
    </row>
    <row r="8216" spans="16:18" x14ac:dyDescent="0.25">
      <c r="P8216" s="87"/>
      <c r="Q8216" s="87"/>
      <c r="R8216" s="87"/>
    </row>
    <row r="8217" spans="16:18" x14ac:dyDescent="0.25">
      <c r="P8217" s="87"/>
      <c r="Q8217" s="87"/>
      <c r="R8217" s="87"/>
    </row>
    <row r="8218" spans="16:18" x14ac:dyDescent="0.25">
      <c r="P8218" s="87"/>
      <c r="Q8218" s="87"/>
      <c r="R8218" s="87"/>
    </row>
    <row r="8219" spans="16:18" x14ac:dyDescent="0.25">
      <c r="P8219" s="87"/>
      <c r="Q8219" s="87"/>
      <c r="R8219" s="87"/>
    </row>
    <row r="8220" spans="16:18" x14ac:dyDescent="0.25">
      <c r="P8220" s="87"/>
      <c r="Q8220" s="87"/>
      <c r="R8220" s="87"/>
    </row>
    <row r="8221" spans="16:18" x14ac:dyDescent="0.25">
      <c r="P8221" s="87"/>
      <c r="Q8221" s="87"/>
      <c r="R8221" s="87"/>
    </row>
    <row r="8222" spans="16:18" x14ac:dyDescent="0.25">
      <c r="P8222" s="87"/>
      <c r="Q8222" s="87"/>
      <c r="R8222" s="87"/>
    </row>
    <row r="8223" spans="16:18" x14ac:dyDescent="0.25">
      <c r="P8223" s="87"/>
      <c r="Q8223" s="87"/>
      <c r="R8223" s="87"/>
    </row>
    <row r="8224" spans="16:18" x14ac:dyDescent="0.25">
      <c r="P8224" s="87"/>
      <c r="Q8224" s="87"/>
      <c r="R8224" s="87"/>
    </row>
    <row r="8225" spans="16:18" x14ac:dyDescent="0.25">
      <c r="P8225" s="87"/>
      <c r="Q8225" s="87"/>
      <c r="R8225" s="87"/>
    </row>
    <row r="8226" spans="16:18" x14ac:dyDescent="0.25">
      <c r="P8226" s="87"/>
      <c r="Q8226" s="87"/>
      <c r="R8226" s="87"/>
    </row>
    <row r="8227" spans="16:18" x14ac:dyDescent="0.25">
      <c r="P8227" s="87"/>
      <c r="Q8227" s="87"/>
      <c r="R8227" s="87"/>
    </row>
    <row r="8228" spans="16:18" x14ac:dyDescent="0.25">
      <c r="P8228" s="87"/>
      <c r="Q8228" s="87"/>
      <c r="R8228" s="87"/>
    </row>
    <row r="8229" spans="16:18" x14ac:dyDescent="0.25">
      <c r="P8229" s="87"/>
      <c r="Q8229" s="87"/>
      <c r="R8229" s="87"/>
    </row>
    <row r="8230" spans="16:18" x14ac:dyDescent="0.25">
      <c r="P8230" s="87"/>
      <c r="Q8230" s="87"/>
      <c r="R8230" s="87"/>
    </row>
    <row r="8231" spans="16:18" x14ac:dyDescent="0.25">
      <c r="P8231" s="87"/>
      <c r="Q8231" s="87"/>
      <c r="R8231" s="87"/>
    </row>
    <row r="8232" spans="16:18" x14ac:dyDescent="0.25">
      <c r="P8232" s="87"/>
      <c r="Q8232" s="87"/>
      <c r="R8232" s="87"/>
    </row>
    <row r="8233" spans="16:18" x14ac:dyDescent="0.25">
      <c r="P8233" s="87"/>
      <c r="Q8233" s="87"/>
      <c r="R8233" s="87"/>
    </row>
    <row r="8234" spans="16:18" x14ac:dyDescent="0.25">
      <c r="P8234" s="87"/>
      <c r="Q8234" s="87"/>
      <c r="R8234" s="87"/>
    </row>
    <row r="8235" spans="16:18" x14ac:dyDescent="0.25">
      <c r="P8235" s="87"/>
      <c r="Q8235" s="87"/>
      <c r="R8235" s="87"/>
    </row>
    <row r="8236" spans="16:18" x14ac:dyDescent="0.25">
      <c r="P8236" s="87"/>
      <c r="Q8236" s="87"/>
      <c r="R8236" s="87"/>
    </row>
    <row r="8237" spans="16:18" x14ac:dyDescent="0.25">
      <c r="P8237" s="87"/>
      <c r="Q8237" s="87"/>
      <c r="R8237" s="87"/>
    </row>
    <row r="8238" spans="16:18" x14ac:dyDescent="0.25">
      <c r="P8238" s="87"/>
      <c r="Q8238" s="87"/>
      <c r="R8238" s="87"/>
    </row>
    <row r="8239" spans="16:18" x14ac:dyDescent="0.25">
      <c r="P8239" s="87"/>
      <c r="Q8239" s="87"/>
      <c r="R8239" s="87"/>
    </row>
    <row r="8240" spans="16:18" x14ac:dyDescent="0.25">
      <c r="P8240" s="87"/>
      <c r="Q8240" s="87"/>
      <c r="R8240" s="87"/>
    </row>
    <row r="8241" spans="16:18" x14ac:dyDescent="0.25">
      <c r="P8241" s="87"/>
      <c r="Q8241" s="87"/>
      <c r="R8241" s="87"/>
    </row>
    <row r="8242" spans="16:18" x14ac:dyDescent="0.25">
      <c r="P8242" s="87"/>
      <c r="Q8242" s="87"/>
      <c r="R8242" s="87"/>
    </row>
    <row r="8243" spans="16:18" x14ac:dyDescent="0.25">
      <c r="P8243" s="87"/>
      <c r="Q8243" s="87"/>
      <c r="R8243" s="87"/>
    </row>
    <row r="8244" spans="16:18" x14ac:dyDescent="0.25">
      <c r="P8244" s="87"/>
      <c r="Q8244" s="87"/>
      <c r="R8244" s="87"/>
    </row>
    <row r="8245" spans="16:18" x14ac:dyDescent="0.25">
      <c r="P8245" s="87"/>
      <c r="Q8245" s="87"/>
      <c r="R8245" s="87"/>
    </row>
    <row r="8246" spans="16:18" x14ac:dyDescent="0.25">
      <c r="P8246" s="87"/>
      <c r="Q8246" s="87"/>
      <c r="R8246" s="87"/>
    </row>
    <row r="8247" spans="16:18" x14ac:dyDescent="0.25">
      <c r="P8247" s="87"/>
      <c r="Q8247" s="87"/>
      <c r="R8247" s="87"/>
    </row>
    <row r="8248" spans="16:18" x14ac:dyDescent="0.25">
      <c r="P8248" s="87"/>
      <c r="Q8248" s="87"/>
      <c r="R8248" s="87"/>
    </row>
    <row r="8249" spans="16:18" x14ac:dyDescent="0.25">
      <c r="P8249" s="87"/>
      <c r="Q8249" s="87"/>
      <c r="R8249" s="87"/>
    </row>
    <row r="8250" spans="16:18" x14ac:dyDescent="0.25">
      <c r="P8250" s="87"/>
      <c r="Q8250" s="87"/>
      <c r="R8250" s="87"/>
    </row>
    <row r="8251" spans="16:18" x14ac:dyDescent="0.25">
      <c r="P8251" s="87"/>
      <c r="Q8251" s="87"/>
      <c r="R8251" s="87"/>
    </row>
    <row r="8252" spans="16:18" x14ac:dyDescent="0.25">
      <c r="P8252" s="87"/>
      <c r="Q8252" s="87"/>
      <c r="R8252" s="87"/>
    </row>
    <row r="8253" spans="16:18" x14ac:dyDescent="0.25">
      <c r="P8253" s="87"/>
      <c r="Q8253" s="87"/>
      <c r="R8253" s="87"/>
    </row>
    <row r="8254" spans="16:18" x14ac:dyDescent="0.25">
      <c r="P8254" s="87"/>
      <c r="Q8254" s="87"/>
      <c r="R8254" s="87"/>
    </row>
    <row r="8255" spans="16:18" x14ac:dyDescent="0.25">
      <c r="P8255" s="87"/>
      <c r="Q8255" s="87"/>
      <c r="R8255" s="87"/>
    </row>
    <row r="8256" spans="16:18" x14ac:dyDescent="0.25">
      <c r="P8256" s="87"/>
      <c r="Q8256" s="87"/>
      <c r="R8256" s="87"/>
    </row>
    <row r="8257" spans="16:18" x14ac:dyDescent="0.25">
      <c r="P8257" s="87"/>
      <c r="Q8257" s="87"/>
      <c r="R8257" s="87"/>
    </row>
    <row r="8258" spans="16:18" x14ac:dyDescent="0.25">
      <c r="P8258" s="87"/>
      <c r="Q8258" s="87"/>
      <c r="R8258" s="87"/>
    </row>
    <row r="8259" spans="16:18" x14ac:dyDescent="0.25">
      <c r="P8259" s="87"/>
      <c r="Q8259" s="87"/>
      <c r="R8259" s="87"/>
    </row>
    <row r="8260" spans="16:18" x14ac:dyDescent="0.25">
      <c r="P8260" s="87"/>
      <c r="Q8260" s="87"/>
      <c r="R8260" s="87"/>
    </row>
    <row r="8261" spans="16:18" x14ac:dyDescent="0.25">
      <c r="P8261" s="87"/>
      <c r="Q8261" s="87"/>
      <c r="R8261" s="87"/>
    </row>
    <row r="8262" spans="16:18" x14ac:dyDescent="0.25">
      <c r="P8262" s="87"/>
      <c r="Q8262" s="87"/>
      <c r="R8262" s="87"/>
    </row>
    <row r="8263" spans="16:18" x14ac:dyDescent="0.25">
      <c r="P8263" s="87"/>
      <c r="Q8263" s="87"/>
      <c r="R8263" s="87"/>
    </row>
    <row r="8264" spans="16:18" x14ac:dyDescent="0.25">
      <c r="P8264" s="87"/>
      <c r="Q8264" s="87"/>
      <c r="R8264" s="87"/>
    </row>
    <row r="8265" spans="16:18" x14ac:dyDescent="0.25">
      <c r="P8265" s="87"/>
      <c r="Q8265" s="87"/>
      <c r="R8265" s="87"/>
    </row>
    <row r="8266" spans="16:18" x14ac:dyDescent="0.25">
      <c r="P8266" s="87"/>
      <c r="Q8266" s="87"/>
      <c r="R8266" s="87"/>
    </row>
    <row r="8267" spans="16:18" x14ac:dyDescent="0.25">
      <c r="P8267" s="87"/>
      <c r="Q8267" s="87"/>
      <c r="R8267" s="87"/>
    </row>
    <row r="8268" spans="16:18" x14ac:dyDescent="0.25">
      <c r="P8268" s="87"/>
      <c r="Q8268" s="87"/>
      <c r="R8268" s="87"/>
    </row>
    <row r="8269" spans="16:18" x14ac:dyDescent="0.25">
      <c r="P8269" s="87"/>
      <c r="Q8269" s="87"/>
      <c r="R8269" s="87"/>
    </row>
    <row r="8270" spans="16:18" x14ac:dyDescent="0.25">
      <c r="P8270" s="87"/>
      <c r="Q8270" s="87"/>
      <c r="R8270" s="87"/>
    </row>
    <row r="8271" spans="16:18" x14ac:dyDescent="0.25">
      <c r="P8271" s="87"/>
      <c r="Q8271" s="87"/>
      <c r="R8271" s="87"/>
    </row>
    <row r="8272" spans="16:18" x14ac:dyDescent="0.25">
      <c r="P8272" s="87"/>
      <c r="Q8272" s="87"/>
      <c r="R8272" s="87"/>
    </row>
    <row r="8273" spans="16:18" x14ac:dyDescent="0.25">
      <c r="P8273" s="87"/>
      <c r="Q8273" s="87"/>
      <c r="R8273" s="87"/>
    </row>
    <row r="8274" spans="16:18" x14ac:dyDescent="0.25">
      <c r="P8274" s="87"/>
      <c r="Q8274" s="87"/>
      <c r="R8274" s="87"/>
    </row>
    <row r="8275" spans="16:18" x14ac:dyDescent="0.25">
      <c r="P8275" s="87"/>
      <c r="Q8275" s="87"/>
      <c r="R8275" s="87"/>
    </row>
    <row r="8276" spans="16:18" x14ac:dyDescent="0.25">
      <c r="P8276" s="87"/>
      <c r="Q8276" s="87"/>
      <c r="R8276" s="87"/>
    </row>
    <row r="8277" spans="16:18" x14ac:dyDescent="0.25">
      <c r="P8277" s="87"/>
      <c r="Q8277" s="87"/>
      <c r="R8277" s="87"/>
    </row>
    <row r="8278" spans="16:18" x14ac:dyDescent="0.25">
      <c r="P8278" s="87"/>
      <c r="Q8278" s="87"/>
      <c r="R8278" s="87"/>
    </row>
    <row r="8279" spans="16:18" x14ac:dyDescent="0.25">
      <c r="P8279" s="87"/>
      <c r="Q8279" s="87"/>
      <c r="R8279" s="87"/>
    </row>
    <row r="8280" spans="16:18" x14ac:dyDescent="0.25">
      <c r="P8280" s="87"/>
      <c r="Q8280" s="87"/>
      <c r="R8280" s="87"/>
    </row>
    <row r="8281" spans="16:18" x14ac:dyDescent="0.25">
      <c r="P8281" s="87"/>
      <c r="Q8281" s="87"/>
      <c r="R8281" s="87"/>
    </row>
    <row r="8282" spans="16:18" x14ac:dyDescent="0.25">
      <c r="P8282" s="87"/>
      <c r="Q8282" s="87"/>
      <c r="R8282" s="87"/>
    </row>
    <row r="8283" spans="16:18" x14ac:dyDescent="0.25">
      <c r="P8283" s="87"/>
      <c r="Q8283" s="87"/>
      <c r="R8283" s="87"/>
    </row>
    <row r="8284" spans="16:18" x14ac:dyDescent="0.25">
      <c r="P8284" s="87"/>
      <c r="Q8284" s="87"/>
      <c r="R8284" s="87"/>
    </row>
    <row r="8285" spans="16:18" x14ac:dyDescent="0.25">
      <c r="P8285" s="87"/>
      <c r="Q8285" s="87"/>
      <c r="R8285" s="87"/>
    </row>
    <row r="8286" spans="16:18" x14ac:dyDescent="0.25">
      <c r="P8286" s="87"/>
      <c r="Q8286" s="87"/>
      <c r="R8286" s="87"/>
    </row>
    <row r="8287" spans="16:18" x14ac:dyDescent="0.25">
      <c r="P8287" s="87"/>
      <c r="Q8287" s="87"/>
      <c r="R8287" s="87"/>
    </row>
    <row r="8288" spans="16:18" x14ac:dyDescent="0.25">
      <c r="P8288" s="87"/>
      <c r="Q8288" s="87"/>
      <c r="R8288" s="87"/>
    </row>
    <row r="8289" spans="16:18" x14ac:dyDescent="0.25">
      <c r="P8289" s="87"/>
      <c r="Q8289" s="87"/>
      <c r="R8289" s="87"/>
    </row>
    <row r="8290" spans="16:18" x14ac:dyDescent="0.25">
      <c r="P8290" s="87"/>
      <c r="Q8290" s="87"/>
      <c r="R8290" s="87"/>
    </row>
    <row r="8291" spans="16:18" x14ac:dyDescent="0.25">
      <c r="P8291" s="87"/>
      <c r="Q8291" s="87"/>
      <c r="R8291" s="87"/>
    </row>
    <row r="8292" spans="16:18" x14ac:dyDescent="0.25">
      <c r="P8292" s="87"/>
      <c r="Q8292" s="87"/>
      <c r="R8292" s="87"/>
    </row>
    <row r="8293" spans="16:18" x14ac:dyDescent="0.25">
      <c r="P8293" s="87"/>
      <c r="Q8293" s="87"/>
      <c r="R8293" s="87"/>
    </row>
    <row r="8294" spans="16:18" x14ac:dyDescent="0.25">
      <c r="P8294" s="87"/>
      <c r="Q8294" s="87"/>
      <c r="R8294" s="87"/>
    </row>
    <row r="8295" spans="16:18" x14ac:dyDescent="0.25">
      <c r="P8295" s="87"/>
      <c r="Q8295" s="87"/>
      <c r="R8295" s="87"/>
    </row>
    <row r="8296" spans="16:18" x14ac:dyDescent="0.25">
      <c r="P8296" s="87"/>
      <c r="Q8296" s="87"/>
      <c r="R8296" s="87"/>
    </row>
    <row r="8297" spans="16:18" x14ac:dyDescent="0.25">
      <c r="P8297" s="87"/>
      <c r="Q8297" s="87"/>
      <c r="R8297" s="87"/>
    </row>
    <row r="8298" spans="16:18" x14ac:dyDescent="0.25">
      <c r="P8298" s="87"/>
      <c r="Q8298" s="87"/>
      <c r="R8298" s="87"/>
    </row>
    <row r="8299" spans="16:18" x14ac:dyDescent="0.25">
      <c r="P8299" s="87"/>
      <c r="Q8299" s="87"/>
      <c r="R8299" s="87"/>
    </row>
    <row r="8300" spans="16:18" x14ac:dyDescent="0.25">
      <c r="P8300" s="87"/>
      <c r="Q8300" s="87"/>
      <c r="R8300" s="87"/>
    </row>
    <row r="8301" spans="16:18" x14ac:dyDescent="0.25">
      <c r="P8301" s="87"/>
      <c r="Q8301" s="87"/>
      <c r="R8301" s="87"/>
    </row>
    <row r="8302" spans="16:18" x14ac:dyDescent="0.25">
      <c r="P8302" s="87"/>
      <c r="Q8302" s="87"/>
      <c r="R8302" s="87"/>
    </row>
    <row r="8303" spans="16:18" x14ac:dyDescent="0.25">
      <c r="P8303" s="87"/>
      <c r="Q8303" s="87"/>
      <c r="R8303" s="87"/>
    </row>
    <row r="8304" spans="16:18" x14ac:dyDescent="0.25">
      <c r="P8304" s="87"/>
      <c r="Q8304" s="87"/>
      <c r="R8304" s="87"/>
    </row>
    <row r="8305" spans="16:18" x14ac:dyDescent="0.25">
      <c r="P8305" s="87"/>
      <c r="Q8305" s="87"/>
      <c r="R8305" s="87"/>
    </row>
    <row r="8306" spans="16:18" x14ac:dyDescent="0.25">
      <c r="P8306" s="87"/>
      <c r="Q8306" s="87"/>
      <c r="R8306" s="87"/>
    </row>
    <row r="8307" spans="16:18" x14ac:dyDescent="0.25">
      <c r="P8307" s="87"/>
      <c r="Q8307" s="87"/>
      <c r="R8307" s="87"/>
    </row>
    <row r="8308" spans="16:18" x14ac:dyDescent="0.25">
      <c r="P8308" s="87"/>
      <c r="Q8308" s="87"/>
      <c r="R8308" s="87"/>
    </row>
    <row r="8309" spans="16:18" x14ac:dyDescent="0.25">
      <c r="P8309" s="87"/>
      <c r="Q8309" s="87"/>
      <c r="R8309" s="87"/>
    </row>
    <row r="8310" spans="16:18" x14ac:dyDescent="0.25">
      <c r="P8310" s="87"/>
      <c r="Q8310" s="87"/>
      <c r="R8310" s="87"/>
    </row>
    <row r="8311" spans="16:18" x14ac:dyDescent="0.25">
      <c r="P8311" s="87"/>
      <c r="Q8311" s="87"/>
      <c r="R8311" s="87"/>
    </row>
    <row r="8312" spans="16:18" x14ac:dyDescent="0.25">
      <c r="P8312" s="87"/>
      <c r="Q8312" s="87"/>
      <c r="R8312" s="87"/>
    </row>
    <row r="8313" spans="16:18" x14ac:dyDescent="0.25">
      <c r="P8313" s="87"/>
      <c r="Q8313" s="87"/>
      <c r="R8313" s="87"/>
    </row>
    <row r="8314" spans="16:18" x14ac:dyDescent="0.25">
      <c r="P8314" s="87"/>
      <c r="Q8314" s="87"/>
      <c r="R8314" s="87"/>
    </row>
    <row r="8315" spans="16:18" x14ac:dyDescent="0.25">
      <c r="P8315" s="87"/>
      <c r="Q8315" s="87"/>
      <c r="R8315" s="87"/>
    </row>
    <row r="8316" spans="16:18" x14ac:dyDescent="0.25">
      <c r="P8316" s="87"/>
      <c r="Q8316" s="87"/>
      <c r="R8316" s="87"/>
    </row>
    <row r="8317" spans="16:18" x14ac:dyDescent="0.25">
      <c r="P8317" s="87"/>
      <c r="Q8317" s="87"/>
      <c r="R8317" s="87"/>
    </row>
    <row r="8318" spans="16:18" x14ac:dyDescent="0.25">
      <c r="P8318" s="87"/>
      <c r="Q8318" s="87"/>
      <c r="R8318" s="87"/>
    </row>
    <row r="8319" spans="16:18" x14ac:dyDescent="0.25">
      <c r="P8319" s="87"/>
      <c r="Q8319" s="87"/>
      <c r="R8319" s="87"/>
    </row>
    <row r="8320" spans="16:18" x14ac:dyDescent="0.25">
      <c r="P8320" s="87"/>
      <c r="Q8320" s="87"/>
      <c r="R8320" s="87"/>
    </row>
    <row r="8321" spans="16:18" x14ac:dyDescent="0.25">
      <c r="P8321" s="87"/>
      <c r="Q8321" s="87"/>
      <c r="R8321" s="87"/>
    </row>
    <row r="8322" spans="16:18" x14ac:dyDescent="0.25">
      <c r="P8322" s="87"/>
      <c r="Q8322" s="87"/>
      <c r="R8322" s="87"/>
    </row>
    <row r="8323" spans="16:18" x14ac:dyDescent="0.25">
      <c r="P8323" s="87"/>
      <c r="Q8323" s="87"/>
      <c r="R8323" s="87"/>
    </row>
    <row r="8324" spans="16:18" x14ac:dyDescent="0.25">
      <c r="P8324" s="87"/>
      <c r="Q8324" s="87"/>
      <c r="R8324" s="87"/>
    </row>
    <row r="8325" spans="16:18" x14ac:dyDescent="0.25">
      <c r="P8325" s="87"/>
      <c r="Q8325" s="87"/>
      <c r="R8325" s="87"/>
    </row>
    <row r="8326" spans="16:18" x14ac:dyDescent="0.25">
      <c r="P8326" s="87"/>
      <c r="Q8326" s="87"/>
      <c r="R8326" s="87"/>
    </row>
    <row r="8327" spans="16:18" x14ac:dyDescent="0.25">
      <c r="P8327" s="87"/>
      <c r="Q8327" s="87"/>
      <c r="R8327" s="87"/>
    </row>
    <row r="8328" spans="16:18" x14ac:dyDescent="0.25">
      <c r="P8328" s="87"/>
      <c r="Q8328" s="87"/>
      <c r="R8328" s="87"/>
    </row>
    <row r="8329" spans="16:18" x14ac:dyDescent="0.25">
      <c r="P8329" s="87"/>
      <c r="Q8329" s="87"/>
      <c r="R8329" s="87"/>
    </row>
    <row r="8330" spans="16:18" x14ac:dyDescent="0.25">
      <c r="P8330" s="87"/>
      <c r="Q8330" s="87"/>
      <c r="R8330" s="87"/>
    </row>
    <row r="8331" spans="16:18" x14ac:dyDescent="0.25">
      <c r="P8331" s="87"/>
      <c r="Q8331" s="87"/>
      <c r="R8331" s="87"/>
    </row>
    <row r="8332" spans="16:18" x14ac:dyDescent="0.25">
      <c r="P8332" s="87"/>
      <c r="Q8332" s="87"/>
      <c r="R8332" s="87"/>
    </row>
    <row r="8333" spans="16:18" x14ac:dyDescent="0.25">
      <c r="P8333" s="87"/>
      <c r="Q8333" s="87"/>
      <c r="R8333" s="87"/>
    </row>
    <row r="8334" spans="16:18" x14ac:dyDescent="0.25">
      <c r="P8334" s="87"/>
      <c r="Q8334" s="87"/>
      <c r="R8334" s="87"/>
    </row>
    <row r="8335" spans="16:18" x14ac:dyDescent="0.25">
      <c r="P8335" s="87"/>
      <c r="Q8335" s="87"/>
      <c r="R8335" s="87"/>
    </row>
    <row r="8336" spans="16:18" x14ac:dyDescent="0.25">
      <c r="P8336" s="87"/>
      <c r="Q8336" s="87"/>
      <c r="R8336" s="87"/>
    </row>
    <row r="8337" spans="16:18" x14ac:dyDescent="0.25">
      <c r="P8337" s="87"/>
      <c r="Q8337" s="87"/>
      <c r="R8337" s="87"/>
    </row>
    <row r="8338" spans="16:18" x14ac:dyDescent="0.25">
      <c r="P8338" s="87"/>
      <c r="Q8338" s="87"/>
      <c r="R8338" s="87"/>
    </row>
    <row r="8339" spans="16:18" x14ac:dyDescent="0.25">
      <c r="P8339" s="87"/>
      <c r="Q8339" s="87"/>
      <c r="R8339" s="87"/>
    </row>
    <row r="8340" spans="16:18" x14ac:dyDescent="0.25">
      <c r="P8340" s="87"/>
      <c r="Q8340" s="87"/>
      <c r="R8340" s="87"/>
    </row>
    <row r="8341" spans="16:18" x14ac:dyDescent="0.25">
      <c r="P8341" s="87"/>
      <c r="Q8341" s="87"/>
      <c r="R8341" s="87"/>
    </row>
    <row r="8342" spans="16:18" x14ac:dyDescent="0.25">
      <c r="P8342" s="87"/>
      <c r="Q8342" s="87"/>
      <c r="R8342" s="87"/>
    </row>
    <row r="8343" spans="16:18" x14ac:dyDescent="0.25">
      <c r="P8343" s="87"/>
      <c r="Q8343" s="87"/>
      <c r="R8343" s="87"/>
    </row>
    <row r="8344" spans="16:18" x14ac:dyDescent="0.25">
      <c r="P8344" s="87"/>
      <c r="Q8344" s="87"/>
      <c r="R8344" s="87"/>
    </row>
    <row r="8345" spans="16:18" x14ac:dyDescent="0.25">
      <c r="P8345" s="87"/>
      <c r="Q8345" s="87"/>
      <c r="R8345" s="87"/>
    </row>
    <row r="8346" spans="16:18" x14ac:dyDescent="0.25">
      <c r="P8346" s="87"/>
      <c r="Q8346" s="87"/>
      <c r="R8346" s="87"/>
    </row>
    <row r="8347" spans="16:18" x14ac:dyDescent="0.25">
      <c r="P8347" s="87"/>
      <c r="Q8347" s="87"/>
      <c r="R8347" s="87"/>
    </row>
    <row r="8348" spans="16:18" x14ac:dyDescent="0.25">
      <c r="P8348" s="87"/>
      <c r="Q8348" s="87"/>
      <c r="R8348" s="87"/>
    </row>
    <row r="8349" spans="16:18" x14ac:dyDescent="0.25">
      <c r="P8349" s="87"/>
      <c r="Q8349" s="87"/>
      <c r="R8349" s="87"/>
    </row>
    <row r="8350" spans="16:18" x14ac:dyDescent="0.25">
      <c r="P8350" s="87"/>
      <c r="Q8350" s="87"/>
      <c r="R8350" s="87"/>
    </row>
    <row r="8351" spans="16:18" x14ac:dyDescent="0.25">
      <c r="P8351" s="87"/>
      <c r="Q8351" s="87"/>
      <c r="R8351" s="87"/>
    </row>
    <row r="8352" spans="16:18" x14ac:dyDescent="0.25">
      <c r="P8352" s="87"/>
      <c r="Q8352" s="87"/>
      <c r="R8352" s="87"/>
    </row>
    <row r="8353" spans="16:18" x14ac:dyDescent="0.25">
      <c r="P8353" s="87"/>
      <c r="Q8353" s="87"/>
      <c r="R8353" s="87"/>
    </row>
    <row r="8354" spans="16:18" x14ac:dyDescent="0.25">
      <c r="P8354" s="87"/>
      <c r="Q8354" s="87"/>
      <c r="R8354" s="87"/>
    </row>
    <row r="8355" spans="16:18" x14ac:dyDescent="0.25">
      <c r="P8355" s="87"/>
      <c r="Q8355" s="87"/>
      <c r="R8355" s="87"/>
    </row>
    <row r="8356" spans="16:18" x14ac:dyDescent="0.25">
      <c r="P8356" s="87"/>
      <c r="Q8356" s="87"/>
      <c r="R8356" s="87"/>
    </row>
    <row r="8357" spans="16:18" x14ac:dyDescent="0.25">
      <c r="P8357" s="87"/>
      <c r="Q8357" s="87"/>
      <c r="R8357" s="87"/>
    </row>
    <row r="8358" spans="16:18" x14ac:dyDescent="0.25">
      <c r="P8358" s="87"/>
      <c r="Q8358" s="87"/>
      <c r="R8358" s="87"/>
    </row>
    <row r="8359" spans="16:18" x14ac:dyDescent="0.25">
      <c r="P8359" s="87"/>
      <c r="Q8359" s="87"/>
      <c r="R8359" s="87"/>
    </row>
    <row r="8360" spans="16:18" x14ac:dyDescent="0.25">
      <c r="P8360" s="87"/>
      <c r="Q8360" s="87"/>
      <c r="R8360" s="87"/>
    </row>
    <row r="8361" spans="16:18" x14ac:dyDescent="0.25">
      <c r="P8361" s="87"/>
      <c r="Q8361" s="87"/>
      <c r="R8361" s="87"/>
    </row>
    <row r="8362" spans="16:18" x14ac:dyDescent="0.25">
      <c r="P8362" s="87"/>
      <c r="Q8362" s="87"/>
      <c r="R8362" s="87"/>
    </row>
    <row r="8363" spans="16:18" x14ac:dyDescent="0.25">
      <c r="P8363" s="87"/>
      <c r="Q8363" s="87"/>
      <c r="R8363" s="87"/>
    </row>
    <row r="8364" spans="16:18" x14ac:dyDescent="0.25">
      <c r="P8364" s="87"/>
      <c r="Q8364" s="87"/>
      <c r="R8364" s="87"/>
    </row>
    <row r="8365" spans="16:18" x14ac:dyDescent="0.25">
      <c r="P8365" s="87"/>
      <c r="Q8365" s="87"/>
      <c r="R8365" s="87"/>
    </row>
    <row r="8366" spans="16:18" x14ac:dyDescent="0.25">
      <c r="P8366" s="87"/>
      <c r="Q8366" s="87"/>
      <c r="R8366" s="87"/>
    </row>
    <row r="8367" spans="16:18" x14ac:dyDescent="0.25">
      <c r="P8367" s="87"/>
      <c r="Q8367" s="87"/>
      <c r="R8367" s="87"/>
    </row>
    <row r="8368" spans="16:18" x14ac:dyDescent="0.25">
      <c r="P8368" s="87"/>
      <c r="Q8368" s="87"/>
      <c r="R8368" s="87"/>
    </row>
    <row r="8369" spans="16:18" x14ac:dyDescent="0.25">
      <c r="P8369" s="87"/>
      <c r="Q8369" s="87"/>
      <c r="R8369" s="87"/>
    </row>
    <row r="8370" spans="16:18" x14ac:dyDescent="0.25">
      <c r="P8370" s="87"/>
      <c r="Q8370" s="87"/>
      <c r="R8370" s="87"/>
    </row>
    <row r="8371" spans="16:18" x14ac:dyDescent="0.25">
      <c r="P8371" s="87"/>
      <c r="Q8371" s="87"/>
      <c r="R8371" s="87"/>
    </row>
    <row r="8372" spans="16:18" x14ac:dyDescent="0.25">
      <c r="P8372" s="87"/>
      <c r="Q8372" s="87"/>
      <c r="R8372" s="87"/>
    </row>
    <row r="8373" spans="16:18" x14ac:dyDescent="0.25">
      <c r="P8373" s="87"/>
      <c r="Q8373" s="87"/>
      <c r="R8373" s="87"/>
    </row>
    <row r="8374" spans="16:18" x14ac:dyDescent="0.25">
      <c r="P8374" s="87"/>
      <c r="Q8374" s="87"/>
      <c r="R8374" s="87"/>
    </row>
    <row r="8375" spans="16:18" x14ac:dyDescent="0.25">
      <c r="P8375" s="87"/>
      <c r="Q8375" s="87"/>
      <c r="R8375" s="87"/>
    </row>
    <row r="8376" spans="16:18" x14ac:dyDescent="0.25">
      <c r="P8376" s="87"/>
      <c r="Q8376" s="87"/>
      <c r="R8376" s="87"/>
    </row>
    <row r="8377" spans="16:18" x14ac:dyDescent="0.25">
      <c r="P8377" s="87"/>
      <c r="Q8377" s="87"/>
      <c r="R8377" s="87"/>
    </row>
    <row r="8378" spans="16:18" x14ac:dyDescent="0.25">
      <c r="P8378" s="87"/>
      <c r="Q8378" s="87"/>
      <c r="R8378" s="87"/>
    </row>
    <row r="8379" spans="16:18" x14ac:dyDescent="0.25">
      <c r="P8379" s="87"/>
      <c r="Q8379" s="87"/>
      <c r="R8379" s="87"/>
    </row>
    <row r="8380" spans="16:18" x14ac:dyDescent="0.25">
      <c r="P8380" s="87"/>
      <c r="Q8380" s="87"/>
      <c r="R8380" s="87"/>
    </row>
    <row r="8381" spans="16:18" x14ac:dyDescent="0.25">
      <c r="P8381" s="87"/>
      <c r="Q8381" s="87"/>
      <c r="R8381" s="87"/>
    </row>
    <row r="8382" spans="16:18" x14ac:dyDescent="0.25">
      <c r="P8382" s="87"/>
      <c r="Q8382" s="87"/>
      <c r="R8382" s="87"/>
    </row>
    <row r="8383" spans="16:18" x14ac:dyDescent="0.25">
      <c r="P8383" s="87"/>
      <c r="Q8383" s="87"/>
      <c r="R8383" s="87"/>
    </row>
    <row r="8384" spans="16:18" x14ac:dyDescent="0.25">
      <c r="P8384" s="87"/>
      <c r="Q8384" s="87"/>
      <c r="R8384" s="87"/>
    </row>
    <row r="8385" spans="16:18" x14ac:dyDescent="0.25">
      <c r="P8385" s="87"/>
      <c r="Q8385" s="87"/>
      <c r="R8385" s="87"/>
    </row>
    <row r="8386" spans="16:18" x14ac:dyDescent="0.25">
      <c r="P8386" s="87"/>
      <c r="Q8386" s="87"/>
      <c r="R8386" s="87"/>
    </row>
    <row r="8387" spans="16:18" x14ac:dyDescent="0.25">
      <c r="P8387" s="87"/>
      <c r="Q8387" s="87"/>
      <c r="R8387" s="87"/>
    </row>
    <row r="8388" spans="16:18" x14ac:dyDescent="0.25">
      <c r="P8388" s="87"/>
      <c r="Q8388" s="87"/>
      <c r="R8388" s="87"/>
    </row>
    <row r="8389" spans="16:18" x14ac:dyDescent="0.25">
      <c r="P8389" s="87"/>
      <c r="Q8389" s="87"/>
      <c r="R8389" s="87"/>
    </row>
    <row r="8390" spans="16:18" x14ac:dyDescent="0.25">
      <c r="P8390" s="87"/>
      <c r="Q8390" s="87"/>
      <c r="R8390" s="87"/>
    </row>
    <row r="8391" spans="16:18" x14ac:dyDescent="0.25">
      <c r="P8391" s="87"/>
      <c r="Q8391" s="87"/>
      <c r="R8391" s="87"/>
    </row>
    <row r="8392" spans="16:18" x14ac:dyDescent="0.25">
      <c r="P8392" s="87"/>
      <c r="Q8392" s="87"/>
      <c r="R8392" s="87"/>
    </row>
    <row r="8393" spans="16:18" x14ac:dyDescent="0.25">
      <c r="P8393" s="87"/>
      <c r="Q8393" s="87"/>
      <c r="R8393" s="87"/>
    </row>
    <row r="8394" spans="16:18" x14ac:dyDescent="0.25">
      <c r="P8394" s="87"/>
      <c r="Q8394" s="87"/>
      <c r="R8394" s="87"/>
    </row>
    <row r="8395" spans="16:18" x14ac:dyDescent="0.25">
      <c r="P8395" s="87"/>
      <c r="Q8395" s="87"/>
      <c r="R8395" s="87"/>
    </row>
    <row r="8396" spans="16:18" x14ac:dyDescent="0.25">
      <c r="P8396" s="87"/>
      <c r="Q8396" s="87"/>
      <c r="R8396" s="87"/>
    </row>
    <row r="8397" spans="16:18" x14ac:dyDescent="0.25">
      <c r="P8397" s="87"/>
      <c r="Q8397" s="87"/>
      <c r="R8397" s="87"/>
    </row>
    <row r="8398" spans="16:18" x14ac:dyDescent="0.25">
      <c r="P8398" s="87"/>
      <c r="Q8398" s="87"/>
      <c r="R8398" s="87"/>
    </row>
    <row r="8399" spans="16:18" x14ac:dyDescent="0.25">
      <c r="P8399" s="87"/>
      <c r="Q8399" s="87"/>
      <c r="R8399" s="87"/>
    </row>
    <row r="8400" spans="16:18" x14ac:dyDescent="0.25">
      <c r="P8400" s="87"/>
      <c r="Q8400" s="87"/>
      <c r="R8400" s="87"/>
    </row>
    <row r="8401" spans="16:18" x14ac:dyDescent="0.25">
      <c r="P8401" s="87"/>
      <c r="Q8401" s="87"/>
      <c r="R8401" s="87"/>
    </row>
    <row r="8402" spans="16:18" x14ac:dyDescent="0.25">
      <c r="P8402" s="87"/>
      <c r="Q8402" s="87"/>
      <c r="R8402" s="87"/>
    </row>
    <row r="8403" spans="16:18" x14ac:dyDescent="0.25">
      <c r="P8403" s="87"/>
      <c r="Q8403" s="87"/>
      <c r="R8403" s="87"/>
    </row>
    <row r="8404" spans="16:18" x14ac:dyDescent="0.25">
      <c r="P8404" s="87"/>
      <c r="Q8404" s="87"/>
      <c r="R8404" s="87"/>
    </row>
    <row r="8405" spans="16:18" x14ac:dyDescent="0.25">
      <c r="P8405" s="87"/>
      <c r="Q8405" s="87"/>
      <c r="R8405" s="87"/>
    </row>
    <row r="8406" spans="16:18" x14ac:dyDescent="0.25">
      <c r="P8406" s="87"/>
      <c r="Q8406" s="87"/>
      <c r="R8406" s="87"/>
    </row>
    <row r="8407" spans="16:18" x14ac:dyDescent="0.25">
      <c r="P8407" s="87"/>
      <c r="Q8407" s="87"/>
      <c r="R8407" s="87"/>
    </row>
    <row r="8408" spans="16:18" x14ac:dyDescent="0.25">
      <c r="P8408" s="87"/>
      <c r="Q8408" s="87"/>
      <c r="R8408" s="87"/>
    </row>
    <row r="8409" spans="16:18" x14ac:dyDescent="0.25">
      <c r="P8409" s="87"/>
      <c r="Q8409" s="87"/>
      <c r="R8409" s="87"/>
    </row>
    <row r="8410" spans="16:18" x14ac:dyDescent="0.25">
      <c r="P8410" s="87"/>
      <c r="Q8410" s="87"/>
      <c r="R8410" s="87"/>
    </row>
    <row r="8411" spans="16:18" x14ac:dyDescent="0.25">
      <c r="P8411" s="87"/>
      <c r="Q8411" s="87"/>
      <c r="R8411" s="87"/>
    </row>
    <row r="8412" spans="16:18" x14ac:dyDescent="0.25">
      <c r="P8412" s="87"/>
      <c r="Q8412" s="87"/>
      <c r="R8412" s="87"/>
    </row>
    <row r="8413" spans="16:18" x14ac:dyDescent="0.25">
      <c r="P8413" s="87"/>
      <c r="Q8413" s="87"/>
      <c r="R8413" s="87"/>
    </row>
    <row r="8414" spans="16:18" x14ac:dyDescent="0.25">
      <c r="P8414" s="87"/>
      <c r="Q8414" s="87"/>
      <c r="R8414" s="87"/>
    </row>
    <row r="8415" spans="16:18" x14ac:dyDescent="0.25">
      <c r="P8415" s="87"/>
      <c r="Q8415" s="87"/>
      <c r="R8415" s="87"/>
    </row>
    <row r="8416" spans="16:18" x14ac:dyDescent="0.25">
      <c r="P8416" s="87"/>
      <c r="Q8416" s="87"/>
      <c r="R8416" s="87"/>
    </row>
    <row r="8417" spans="16:18" x14ac:dyDescent="0.25">
      <c r="P8417" s="87"/>
      <c r="Q8417" s="87"/>
      <c r="R8417" s="87"/>
    </row>
    <row r="8418" spans="16:18" x14ac:dyDescent="0.25">
      <c r="P8418" s="87"/>
      <c r="Q8418" s="87"/>
      <c r="R8418" s="87"/>
    </row>
    <row r="8419" spans="16:18" x14ac:dyDescent="0.25">
      <c r="P8419" s="87"/>
      <c r="Q8419" s="87"/>
      <c r="R8419" s="87"/>
    </row>
    <row r="8420" spans="16:18" x14ac:dyDescent="0.25">
      <c r="P8420" s="87"/>
      <c r="Q8420" s="87"/>
      <c r="R8420" s="87"/>
    </row>
    <row r="8421" spans="16:18" x14ac:dyDescent="0.25">
      <c r="P8421" s="87"/>
      <c r="Q8421" s="87"/>
      <c r="R8421" s="87"/>
    </row>
    <row r="8422" spans="16:18" x14ac:dyDescent="0.25">
      <c r="P8422" s="87"/>
      <c r="Q8422" s="87"/>
      <c r="R8422" s="87"/>
    </row>
    <row r="8423" spans="16:18" x14ac:dyDescent="0.25">
      <c r="P8423" s="87"/>
      <c r="Q8423" s="87"/>
      <c r="R8423" s="87"/>
    </row>
    <row r="8424" spans="16:18" x14ac:dyDescent="0.25">
      <c r="P8424" s="87"/>
      <c r="Q8424" s="87"/>
      <c r="R8424" s="87"/>
    </row>
    <row r="8425" spans="16:18" x14ac:dyDescent="0.25">
      <c r="P8425" s="87"/>
      <c r="Q8425" s="87"/>
      <c r="R8425" s="87"/>
    </row>
    <row r="8426" spans="16:18" x14ac:dyDescent="0.25">
      <c r="P8426" s="87"/>
      <c r="Q8426" s="87"/>
      <c r="R8426" s="87"/>
    </row>
    <row r="8427" spans="16:18" x14ac:dyDescent="0.25">
      <c r="P8427" s="87"/>
      <c r="Q8427" s="87"/>
      <c r="R8427" s="87"/>
    </row>
    <row r="8428" spans="16:18" x14ac:dyDescent="0.25">
      <c r="P8428" s="87"/>
      <c r="Q8428" s="87"/>
      <c r="R8428" s="87"/>
    </row>
    <row r="8429" spans="16:18" x14ac:dyDescent="0.25">
      <c r="P8429" s="87"/>
      <c r="Q8429" s="87"/>
      <c r="R8429" s="87"/>
    </row>
    <row r="8430" spans="16:18" x14ac:dyDescent="0.25">
      <c r="P8430" s="87"/>
      <c r="Q8430" s="87"/>
      <c r="R8430" s="87"/>
    </row>
    <row r="8431" spans="16:18" x14ac:dyDescent="0.25">
      <c r="P8431" s="87"/>
      <c r="Q8431" s="87"/>
      <c r="R8431" s="87"/>
    </row>
    <row r="8432" spans="16:18" x14ac:dyDescent="0.25">
      <c r="P8432" s="87"/>
      <c r="Q8432" s="87"/>
      <c r="R8432" s="87"/>
    </row>
    <row r="8433" spans="16:18" x14ac:dyDescent="0.25">
      <c r="P8433" s="87"/>
      <c r="Q8433" s="87"/>
      <c r="R8433" s="87"/>
    </row>
    <row r="8434" spans="16:18" x14ac:dyDescent="0.25">
      <c r="P8434" s="87"/>
      <c r="Q8434" s="87"/>
      <c r="R8434" s="87"/>
    </row>
    <row r="8435" spans="16:18" x14ac:dyDescent="0.25">
      <c r="P8435" s="87"/>
      <c r="Q8435" s="87"/>
      <c r="R8435" s="87"/>
    </row>
    <row r="8436" spans="16:18" x14ac:dyDescent="0.25">
      <c r="P8436" s="87"/>
      <c r="Q8436" s="87"/>
      <c r="R8436" s="87"/>
    </row>
    <row r="8437" spans="16:18" x14ac:dyDescent="0.25">
      <c r="P8437" s="87"/>
      <c r="Q8437" s="87"/>
      <c r="R8437" s="87"/>
    </row>
    <row r="8438" spans="16:18" x14ac:dyDescent="0.25">
      <c r="P8438" s="87"/>
      <c r="Q8438" s="87"/>
      <c r="R8438" s="87"/>
    </row>
    <row r="8439" spans="16:18" x14ac:dyDescent="0.25">
      <c r="P8439" s="87"/>
      <c r="Q8439" s="87"/>
      <c r="R8439" s="87"/>
    </row>
    <row r="8440" spans="16:18" x14ac:dyDescent="0.25">
      <c r="P8440" s="87"/>
      <c r="Q8440" s="87"/>
      <c r="R8440" s="87"/>
    </row>
    <row r="8441" spans="16:18" x14ac:dyDescent="0.25">
      <c r="P8441" s="87"/>
      <c r="Q8441" s="87"/>
      <c r="R8441" s="87"/>
    </row>
    <row r="8442" spans="16:18" x14ac:dyDescent="0.25">
      <c r="P8442" s="87"/>
      <c r="Q8442" s="87"/>
      <c r="R8442" s="87"/>
    </row>
    <row r="8443" spans="16:18" x14ac:dyDescent="0.25">
      <c r="P8443" s="87"/>
      <c r="Q8443" s="87"/>
      <c r="R8443" s="87"/>
    </row>
    <row r="8444" spans="16:18" x14ac:dyDescent="0.25">
      <c r="P8444" s="87"/>
      <c r="Q8444" s="87"/>
      <c r="R8444" s="87"/>
    </row>
    <row r="8445" spans="16:18" x14ac:dyDescent="0.25">
      <c r="P8445" s="87"/>
      <c r="Q8445" s="87"/>
      <c r="R8445" s="87"/>
    </row>
    <row r="8446" spans="16:18" x14ac:dyDescent="0.25">
      <c r="P8446" s="87"/>
      <c r="Q8446" s="87"/>
      <c r="R8446" s="87"/>
    </row>
    <row r="8447" spans="16:18" x14ac:dyDescent="0.25">
      <c r="P8447" s="87"/>
      <c r="Q8447" s="87"/>
      <c r="R8447" s="87"/>
    </row>
    <row r="8448" spans="16:18" x14ac:dyDescent="0.25">
      <c r="P8448" s="87"/>
      <c r="Q8448" s="87"/>
      <c r="R8448" s="87"/>
    </row>
    <row r="8449" spans="16:18" x14ac:dyDescent="0.25">
      <c r="P8449" s="87"/>
      <c r="Q8449" s="87"/>
      <c r="R8449" s="87"/>
    </row>
    <row r="8450" spans="16:18" x14ac:dyDescent="0.25">
      <c r="P8450" s="87"/>
      <c r="Q8450" s="87"/>
      <c r="R8450" s="87"/>
    </row>
    <row r="8451" spans="16:18" x14ac:dyDescent="0.25">
      <c r="P8451" s="87"/>
      <c r="Q8451" s="87"/>
      <c r="R8451" s="87"/>
    </row>
    <row r="8452" spans="16:18" x14ac:dyDescent="0.25">
      <c r="P8452" s="87"/>
      <c r="Q8452" s="87"/>
      <c r="R8452" s="87"/>
    </row>
    <row r="8453" spans="16:18" x14ac:dyDescent="0.25">
      <c r="P8453" s="87"/>
      <c r="Q8453" s="87"/>
      <c r="R8453" s="87"/>
    </row>
    <row r="8454" spans="16:18" x14ac:dyDescent="0.25">
      <c r="P8454" s="87"/>
      <c r="Q8454" s="87"/>
      <c r="R8454" s="87"/>
    </row>
    <row r="8455" spans="16:18" x14ac:dyDescent="0.25">
      <c r="P8455" s="87"/>
      <c r="Q8455" s="87"/>
      <c r="R8455" s="87"/>
    </row>
    <row r="8456" spans="16:18" x14ac:dyDescent="0.25">
      <c r="P8456" s="87"/>
      <c r="Q8456" s="87"/>
      <c r="R8456" s="87"/>
    </row>
    <row r="8457" spans="16:18" x14ac:dyDescent="0.25">
      <c r="P8457" s="87"/>
      <c r="Q8457" s="87"/>
      <c r="R8457" s="87"/>
    </row>
    <row r="8458" spans="16:18" x14ac:dyDescent="0.25">
      <c r="P8458" s="87"/>
      <c r="Q8458" s="87"/>
      <c r="R8458" s="87"/>
    </row>
    <row r="8459" spans="16:18" x14ac:dyDescent="0.25">
      <c r="P8459" s="87"/>
      <c r="Q8459" s="87"/>
      <c r="R8459" s="87"/>
    </row>
    <row r="8460" spans="16:18" x14ac:dyDescent="0.25">
      <c r="P8460" s="87"/>
      <c r="Q8460" s="87"/>
      <c r="R8460" s="87"/>
    </row>
    <row r="8461" spans="16:18" x14ac:dyDescent="0.25">
      <c r="P8461" s="87"/>
      <c r="Q8461" s="87"/>
      <c r="R8461" s="87"/>
    </row>
    <row r="8462" spans="16:18" x14ac:dyDescent="0.25">
      <c r="P8462" s="87"/>
      <c r="Q8462" s="87"/>
      <c r="R8462" s="87"/>
    </row>
    <row r="8463" spans="16:18" x14ac:dyDescent="0.25">
      <c r="P8463" s="87"/>
      <c r="Q8463" s="87"/>
      <c r="R8463" s="87"/>
    </row>
    <row r="8464" spans="16:18" x14ac:dyDescent="0.25">
      <c r="P8464" s="87"/>
      <c r="Q8464" s="87"/>
      <c r="R8464" s="87"/>
    </row>
    <row r="8465" spans="16:18" x14ac:dyDescent="0.25">
      <c r="P8465" s="87"/>
      <c r="Q8465" s="87"/>
      <c r="R8465" s="87"/>
    </row>
    <row r="8466" spans="16:18" x14ac:dyDescent="0.25">
      <c r="P8466" s="87"/>
      <c r="Q8466" s="87"/>
      <c r="R8466" s="87"/>
    </row>
    <row r="8467" spans="16:18" x14ac:dyDescent="0.25">
      <c r="P8467" s="87"/>
      <c r="Q8467" s="87"/>
      <c r="R8467" s="87"/>
    </row>
    <row r="8468" spans="16:18" x14ac:dyDescent="0.25">
      <c r="P8468" s="87"/>
      <c r="Q8468" s="87"/>
      <c r="R8468" s="87"/>
    </row>
    <row r="8469" spans="16:18" x14ac:dyDescent="0.25">
      <c r="P8469" s="87"/>
      <c r="Q8469" s="87"/>
      <c r="R8469" s="87"/>
    </row>
    <row r="8470" spans="16:18" x14ac:dyDescent="0.25">
      <c r="P8470" s="87"/>
      <c r="Q8470" s="87"/>
      <c r="R8470" s="87"/>
    </row>
    <row r="8471" spans="16:18" x14ac:dyDescent="0.25">
      <c r="P8471" s="87"/>
      <c r="Q8471" s="87"/>
      <c r="R8471" s="87"/>
    </row>
    <row r="8472" spans="16:18" x14ac:dyDescent="0.25">
      <c r="P8472" s="87"/>
      <c r="Q8472" s="87"/>
      <c r="R8472" s="87"/>
    </row>
    <row r="8473" spans="16:18" x14ac:dyDescent="0.25">
      <c r="P8473" s="87"/>
      <c r="Q8473" s="87"/>
      <c r="R8473" s="87"/>
    </row>
    <row r="8474" spans="16:18" x14ac:dyDescent="0.25">
      <c r="P8474" s="87"/>
      <c r="Q8474" s="87"/>
      <c r="R8474" s="87"/>
    </row>
    <row r="8475" spans="16:18" x14ac:dyDescent="0.25">
      <c r="P8475" s="87"/>
      <c r="Q8475" s="87"/>
      <c r="R8475" s="87"/>
    </row>
    <row r="8476" spans="16:18" x14ac:dyDescent="0.25">
      <c r="P8476" s="87"/>
      <c r="Q8476" s="87"/>
      <c r="R8476" s="87"/>
    </row>
    <row r="8477" spans="16:18" x14ac:dyDescent="0.25">
      <c r="P8477" s="87"/>
      <c r="Q8477" s="87"/>
      <c r="R8477" s="87"/>
    </row>
    <row r="8478" spans="16:18" x14ac:dyDescent="0.25">
      <c r="P8478" s="87"/>
      <c r="Q8478" s="87"/>
      <c r="R8478" s="87"/>
    </row>
    <row r="8479" spans="16:18" x14ac:dyDescent="0.25">
      <c r="P8479" s="87"/>
      <c r="Q8479" s="87"/>
      <c r="R8479" s="87"/>
    </row>
    <row r="8480" spans="16:18" x14ac:dyDescent="0.25">
      <c r="P8480" s="87"/>
      <c r="Q8480" s="87"/>
      <c r="R8480" s="87"/>
    </row>
    <row r="8481" spans="16:18" x14ac:dyDescent="0.25">
      <c r="P8481" s="87"/>
      <c r="Q8481" s="87"/>
      <c r="R8481" s="87"/>
    </row>
    <row r="8482" spans="16:18" x14ac:dyDescent="0.25">
      <c r="P8482" s="87"/>
      <c r="Q8482" s="87"/>
      <c r="R8482" s="87"/>
    </row>
    <row r="8483" spans="16:18" x14ac:dyDescent="0.25">
      <c r="P8483" s="87"/>
      <c r="Q8483" s="87"/>
      <c r="R8483" s="87"/>
    </row>
    <row r="8484" spans="16:18" x14ac:dyDescent="0.25">
      <c r="P8484" s="87"/>
      <c r="Q8484" s="87"/>
      <c r="R8484" s="87"/>
    </row>
    <row r="8485" spans="16:18" x14ac:dyDescent="0.25">
      <c r="P8485" s="87"/>
      <c r="Q8485" s="87"/>
      <c r="R8485" s="87"/>
    </row>
    <row r="8486" spans="16:18" x14ac:dyDescent="0.25">
      <c r="P8486" s="87"/>
      <c r="Q8486" s="87"/>
      <c r="R8486" s="87"/>
    </row>
    <row r="8487" spans="16:18" x14ac:dyDescent="0.25">
      <c r="P8487" s="87"/>
      <c r="Q8487" s="87"/>
      <c r="R8487" s="87"/>
    </row>
    <row r="8488" spans="16:18" x14ac:dyDescent="0.25">
      <c r="P8488" s="87"/>
      <c r="Q8488" s="87"/>
      <c r="R8488" s="87"/>
    </row>
    <row r="8489" spans="16:18" x14ac:dyDescent="0.25">
      <c r="P8489" s="87"/>
      <c r="Q8489" s="87"/>
      <c r="R8489" s="87"/>
    </row>
    <row r="8490" spans="16:18" x14ac:dyDescent="0.25">
      <c r="P8490" s="87"/>
      <c r="Q8490" s="87"/>
      <c r="R8490" s="87"/>
    </row>
    <row r="8491" spans="16:18" x14ac:dyDescent="0.25">
      <c r="P8491" s="87"/>
      <c r="Q8491" s="87"/>
      <c r="R8491" s="87"/>
    </row>
    <row r="8492" spans="16:18" x14ac:dyDescent="0.25">
      <c r="P8492" s="87"/>
      <c r="Q8492" s="87"/>
      <c r="R8492" s="87"/>
    </row>
    <row r="8493" spans="16:18" x14ac:dyDescent="0.25">
      <c r="P8493" s="87"/>
      <c r="Q8493" s="87"/>
      <c r="R8493" s="87"/>
    </row>
    <row r="8494" spans="16:18" x14ac:dyDescent="0.25">
      <c r="P8494" s="87"/>
      <c r="Q8494" s="87"/>
      <c r="R8494" s="87"/>
    </row>
    <row r="8495" spans="16:18" x14ac:dyDescent="0.25">
      <c r="P8495" s="87"/>
      <c r="Q8495" s="87"/>
      <c r="R8495" s="87"/>
    </row>
    <row r="8496" spans="16:18" x14ac:dyDescent="0.25">
      <c r="P8496" s="87"/>
      <c r="Q8496" s="87"/>
      <c r="R8496" s="87"/>
    </row>
    <row r="8497" spans="16:18" x14ac:dyDescent="0.25">
      <c r="P8497" s="87"/>
      <c r="Q8497" s="87"/>
      <c r="R8497" s="87"/>
    </row>
    <row r="8498" spans="16:18" x14ac:dyDescent="0.25">
      <c r="P8498" s="87"/>
      <c r="Q8498" s="87"/>
      <c r="R8498" s="87"/>
    </row>
    <row r="8499" spans="16:18" x14ac:dyDescent="0.25">
      <c r="P8499" s="87"/>
      <c r="Q8499" s="87"/>
      <c r="R8499" s="87"/>
    </row>
    <row r="8500" spans="16:18" x14ac:dyDescent="0.25">
      <c r="P8500" s="87"/>
      <c r="Q8500" s="87"/>
      <c r="R8500" s="87"/>
    </row>
    <row r="8501" spans="16:18" x14ac:dyDescent="0.25">
      <c r="P8501" s="87"/>
      <c r="Q8501" s="87"/>
      <c r="R8501" s="87"/>
    </row>
    <row r="8502" spans="16:18" x14ac:dyDescent="0.25">
      <c r="P8502" s="87"/>
      <c r="Q8502" s="87"/>
      <c r="R8502" s="87"/>
    </row>
    <row r="8503" spans="16:18" x14ac:dyDescent="0.25">
      <c r="P8503" s="87"/>
      <c r="Q8503" s="87"/>
      <c r="R8503" s="87"/>
    </row>
    <row r="8504" spans="16:18" x14ac:dyDescent="0.25">
      <c r="P8504" s="87"/>
      <c r="Q8504" s="87"/>
      <c r="R8504" s="87"/>
    </row>
    <row r="8505" spans="16:18" x14ac:dyDescent="0.25">
      <c r="P8505" s="87"/>
      <c r="Q8505" s="87"/>
      <c r="R8505" s="87"/>
    </row>
    <row r="8506" spans="16:18" x14ac:dyDescent="0.25">
      <c r="P8506" s="87"/>
      <c r="Q8506" s="87"/>
      <c r="R8506" s="87"/>
    </row>
    <row r="8507" spans="16:18" x14ac:dyDescent="0.25">
      <c r="P8507" s="87"/>
      <c r="Q8507" s="87"/>
      <c r="R8507" s="87"/>
    </row>
    <row r="8508" spans="16:18" x14ac:dyDescent="0.25">
      <c r="P8508" s="87"/>
      <c r="Q8508" s="87"/>
      <c r="R8508" s="87"/>
    </row>
    <row r="8509" spans="16:18" x14ac:dyDescent="0.25">
      <c r="P8509" s="87"/>
      <c r="Q8509" s="87"/>
      <c r="R8509" s="87"/>
    </row>
    <row r="8510" spans="16:18" x14ac:dyDescent="0.25">
      <c r="P8510" s="87"/>
      <c r="Q8510" s="87"/>
      <c r="R8510" s="87"/>
    </row>
    <row r="8511" spans="16:18" x14ac:dyDescent="0.25">
      <c r="P8511" s="87"/>
      <c r="Q8511" s="87"/>
      <c r="R8511" s="87"/>
    </row>
    <row r="8512" spans="16:18" x14ac:dyDescent="0.25">
      <c r="P8512" s="87"/>
      <c r="Q8512" s="87"/>
      <c r="R8512" s="87"/>
    </row>
    <row r="8513" spans="16:18" x14ac:dyDescent="0.25">
      <c r="P8513" s="87"/>
      <c r="Q8513" s="87"/>
      <c r="R8513" s="87"/>
    </row>
    <row r="8514" spans="16:18" x14ac:dyDescent="0.25">
      <c r="P8514" s="87"/>
      <c r="Q8514" s="87"/>
      <c r="R8514" s="87"/>
    </row>
    <row r="8515" spans="16:18" x14ac:dyDescent="0.25">
      <c r="P8515" s="87"/>
      <c r="Q8515" s="87"/>
      <c r="R8515" s="87"/>
    </row>
    <row r="8516" spans="16:18" x14ac:dyDescent="0.25">
      <c r="P8516" s="87"/>
      <c r="Q8516" s="87"/>
      <c r="R8516" s="87"/>
    </row>
    <row r="8517" spans="16:18" x14ac:dyDescent="0.25">
      <c r="P8517" s="87"/>
      <c r="Q8517" s="87"/>
      <c r="R8517" s="87"/>
    </row>
    <row r="8518" spans="16:18" x14ac:dyDescent="0.25">
      <c r="P8518" s="87"/>
      <c r="Q8518" s="87"/>
      <c r="R8518" s="87"/>
    </row>
    <row r="8519" spans="16:18" x14ac:dyDescent="0.25">
      <c r="P8519" s="87"/>
      <c r="Q8519" s="87"/>
      <c r="R8519" s="87"/>
    </row>
    <row r="8520" spans="16:18" x14ac:dyDescent="0.25">
      <c r="P8520" s="87"/>
      <c r="Q8520" s="87"/>
      <c r="R8520" s="87"/>
    </row>
    <row r="8521" spans="16:18" x14ac:dyDescent="0.25">
      <c r="P8521" s="87"/>
      <c r="Q8521" s="87"/>
      <c r="R8521" s="87"/>
    </row>
    <row r="8522" spans="16:18" x14ac:dyDescent="0.25">
      <c r="P8522" s="87"/>
      <c r="Q8522" s="87"/>
      <c r="R8522" s="87"/>
    </row>
    <row r="8523" spans="16:18" x14ac:dyDescent="0.25">
      <c r="P8523" s="87"/>
      <c r="Q8523" s="87"/>
      <c r="R8523" s="87"/>
    </row>
    <row r="8524" spans="16:18" x14ac:dyDescent="0.25">
      <c r="P8524" s="87"/>
      <c r="Q8524" s="87"/>
      <c r="R8524" s="87"/>
    </row>
    <row r="8525" spans="16:18" x14ac:dyDescent="0.25">
      <c r="P8525" s="87"/>
      <c r="Q8525" s="87"/>
      <c r="R8525" s="87"/>
    </row>
    <row r="8526" spans="16:18" x14ac:dyDescent="0.25">
      <c r="P8526" s="87"/>
      <c r="Q8526" s="87"/>
      <c r="R8526" s="87"/>
    </row>
    <row r="8527" spans="16:18" x14ac:dyDescent="0.25">
      <c r="P8527" s="87"/>
      <c r="Q8527" s="87"/>
      <c r="R8527" s="87"/>
    </row>
    <row r="8528" spans="16:18" x14ac:dyDescent="0.25">
      <c r="P8528" s="87"/>
      <c r="Q8528" s="87"/>
      <c r="R8528" s="87"/>
    </row>
    <row r="8529" spans="16:18" x14ac:dyDescent="0.25">
      <c r="P8529" s="87"/>
      <c r="Q8529" s="87"/>
      <c r="R8529" s="87"/>
    </row>
    <row r="8530" spans="16:18" x14ac:dyDescent="0.25">
      <c r="P8530" s="87"/>
      <c r="Q8530" s="87"/>
      <c r="R8530" s="87"/>
    </row>
    <row r="8531" spans="16:18" x14ac:dyDescent="0.25">
      <c r="P8531" s="87"/>
      <c r="Q8531" s="87"/>
      <c r="R8531" s="87"/>
    </row>
    <row r="8532" spans="16:18" x14ac:dyDescent="0.25">
      <c r="P8532" s="87"/>
      <c r="Q8532" s="87"/>
      <c r="R8532" s="87"/>
    </row>
    <row r="8533" spans="16:18" x14ac:dyDescent="0.25">
      <c r="P8533" s="87"/>
      <c r="Q8533" s="87"/>
      <c r="R8533" s="87"/>
    </row>
    <row r="8534" spans="16:18" x14ac:dyDescent="0.25">
      <c r="P8534" s="87"/>
      <c r="Q8534" s="87"/>
      <c r="R8534" s="87"/>
    </row>
    <row r="8535" spans="16:18" x14ac:dyDescent="0.25">
      <c r="P8535" s="87"/>
      <c r="Q8535" s="87"/>
      <c r="R8535" s="87"/>
    </row>
    <row r="8536" spans="16:18" x14ac:dyDescent="0.25">
      <c r="P8536" s="87"/>
      <c r="Q8536" s="87"/>
      <c r="R8536" s="87"/>
    </row>
    <row r="8537" spans="16:18" x14ac:dyDescent="0.25">
      <c r="P8537" s="87"/>
      <c r="Q8537" s="87"/>
      <c r="R8537" s="87"/>
    </row>
    <row r="8538" spans="16:18" x14ac:dyDescent="0.25">
      <c r="P8538" s="87"/>
      <c r="Q8538" s="87"/>
      <c r="R8538" s="87"/>
    </row>
    <row r="8539" spans="16:18" x14ac:dyDescent="0.25">
      <c r="P8539" s="87"/>
      <c r="Q8539" s="87"/>
      <c r="R8539" s="87"/>
    </row>
    <row r="8540" spans="16:18" x14ac:dyDescent="0.25">
      <c r="P8540" s="87"/>
      <c r="Q8540" s="87"/>
      <c r="R8540" s="87"/>
    </row>
    <row r="8541" spans="16:18" x14ac:dyDescent="0.25">
      <c r="P8541" s="87"/>
      <c r="Q8541" s="87"/>
      <c r="R8541" s="87"/>
    </row>
    <row r="8542" spans="16:18" x14ac:dyDescent="0.25">
      <c r="P8542" s="87"/>
      <c r="Q8542" s="87"/>
      <c r="R8542" s="87"/>
    </row>
    <row r="8543" spans="16:18" x14ac:dyDescent="0.25">
      <c r="P8543" s="87"/>
      <c r="Q8543" s="87"/>
      <c r="R8543" s="87"/>
    </row>
    <row r="8544" spans="16:18" x14ac:dyDescent="0.25">
      <c r="P8544" s="87"/>
      <c r="Q8544" s="87"/>
      <c r="R8544" s="87"/>
    </row>
    <row r="8545" spans="16:18" x14ac:dyDescent="0.25">
      <c r="P8545" s="87"/>
      <c r="Q8545" s="87"/>
      <c r="R8545" s="87"/>
    </row>
    <row r="8546" spans="16:18" x14ac:dyDescent="0.25">
      <c r="P8546" s="87"/>
      <c r="Q8546" s="87"/>
      <c r="R8546" s="87"/>
    </row>
    <row r="8547" spans="16:18" x14ac:dyDescent="0.25">
      <c r="P8547" s="87"/>
      <c r="Q8547" s="87"/>
      <c r="R8547" s="87"/>
    </row>
    <row r="8548" spans="16:18" x14ac:dyDescent="0.25">
      <c r="P8548" s="87"/>
      <c r="Q8548" s="87"/>
      <c r="R8548" s="87"/>
    </row>
    <row r="8549" spans="16:18" x14ac:dyDescent="0.25">
      <c r="P8549" s="87"/>
      <c r="Q8549" s="87"/>
      <c r="R8549" s="87"/>
    </row>
    <row r="8550" spans="16:18" x14ac:dyDescent="0.25">
      <c r="P8550" s="87"/>
      <c r="Q8550" s="87"/>
      <c r="R8550" s="87"/>
    </row>
    <row r="8551" spans="16:18" x14ac:dyDescent="0.25">
      <c r="P8551" s="87"/>
      <c r="Q8551" s="87"/>
      <c r="R8551" s="87"/>
    </row>
    <row r="8552" spans="16:18" x14ac:dyDescent="0.25">
      <c r="P8552" s="87"/>
      <c r="Q8552" s="87"/>
      <c r="R8552" s="87"/>
    </row>
    <row r="8553" spans="16:18" x14ac:dyDescent="0.25">
      <c r="P8553" s="87"/>
      <c r="Q8553" s="87"/>
      <c r="R8553" s="87"/>
    </row>
    <row r="8554" spans="16:18" x14ac:dyDescent="0.25">
      <c r="P8554" s="87"/>
      <c r="Q8554" s="87"/>
      <c r="R8554" s="87"/>
    </row>
    <row r="8555" spans="16:18" x14ac:dyDescent="0.25">
      <c r="P8555" s="87"/>
      <c r="Q8555" s="87"/>
      <c r="R8555" s="87"/>
    </row>
    <row r="8556" spans="16:18" x14ac:dyDescent="0.25">
      <c r="P8556" s="87"/>
      <c r="Q8556" s="87"/>
      <c r="R8556" s="87"/>
    </row>
    <row r="8557" spans="16:18" x14ac:dyDescent="0.25">
      <c r="P8557" s="87"/>
      <c r="Q8557" s="87"/>
      <c r="R8557" s="87"/>
    </row>
    <row r="8558" spans="16:18" x14ac:dyDescent="0.25">
      <c r="P8558" s="87"/>
      <c r="Q8558" s="87"/>
      <c r="R8558" s="87"/>
    </row>
    <row r="8559" spans="16:18" x14ac:dyDescent="0.25">
      <c r="P8559" s="87"/>
      <c r="Q8559" s="87"/>
      <c r="R8559" s="87"/>
    </row>
    <row r="8560" spans="16:18" x14ac:dyDescent="0.25">
      <c r="P8560" s="87"/>
      <c r="Q8560" s="87"/>
      <c r="R8560" s="87"/>
    </row>
    <row r="8561" spans="16:18" x14ac:dyDescent="0.25">
      <c r="P8561" s="87"/>
      <c r="Q8561" s="87"/>
      <c r="R8561" s="87"/>
    </row>
    <row r="8562" spans="16:18" x14ac:dyDescent="0.25">
      <c r="P8562" s="87"/>
      <c r="Q8562" s="87"/>
      <c r="R8562" s="87"/>
    </row>
    <row r="8563" spans="16:18" x14ac:dyDescent="0.25">
      <c r="P8563" s="87"/>
      <c r="Q8563" s="87"/>
      <c r="R8563" s="87"/>
    </row>
    <row r="8564" spans="16:18" x14ac:dyDescent="0.25">
      <c r="P8564" s="87"/>
      <c r="Q8564" s="87"/>
      <c r="R8564" s="87"/>
    </row>
    <row r="8565" spans="16:18" x14ac:dyDescent="0.25">
      <c r="P8565" s="87"/>
      <c r="Q8565" s="87"/>
      <c r="R8565" s="87"/>
    </row>
    <row r="8566" spans="16:18" x14ac:dyDescent="0.25">
      <c r="P8566" s="87"/>
      <c r="Q8566" s="87"/>
      <c r="R8566" s="87"/>
    </row>
    <row r="8567" spans="16:18" x14ac:dyDescent="0.25">
      <c r="P8567" s="87"/>
      <c r="Q8567" s="87"/>
      <c r="R8567" s="87"/>
    </row>
    <row r="8568" spans="16:18" x14ac:dyDescent="0.25">
      <c r="P8568" s="87"/>
      <c r="Q8568" s="87"/>
      <c r="R8568" s="87"/>
    </row>
    <row r="8569" spans="16:18" x14ac:dyDescent="0.25">
      <c r="P8569" s="87"/>
      <c r="Q8569" s="87"/>
      <c r="R8569" s="87"/>
    </row>
    <row r="8570" spans="16:18" x14ac:dyDescent="0.25">
      <c r="P8570" s="87"/>
      <c r="Q8570" s="87"/>
      <c r="R8570" s="87"/>
    </row>
    <row r="8571" spans="16:18" x14ac:dyDescent="0.25">
      <c r="P8571" s="87"/>
      <c r="Q8571" s="87"/>
      <c r="R8571" s="87"/>
    </row>
    <row r="8572" spans="16:18" x14ac:dyDescent="0.25">
      <c r="P8572" s="87"/>
      <c r="Q8572" s="87"/>
      <c r="R8572" s="87"/>
    </row>
    <row r="8573" spans="16:18" x14ac:dyDescent="0.25">
      <c r="P8573" s="87"/>
      <c r="Q8573" s="87"/>
      <c r="R8573" s="87"/>
    </row>
    <row r="8574" spans="16:18" x14ac:dyDescent="0.25">
      <c r="P8574" s="87"/>
      <c r="Q8574" s="87"/>
      <c r="R8574" s="87"/>
    </row>
    <row r="8575" spans="16:18" x14ac:dyDescent="0.25">
      <c r="P8575" s="87"/>
      <c r="Q8575" s="87"/>
      <c r="R8575" s="87"/>
    </row>
    <row r="8576" spans="16:18" x14ac:dyDescent="0.25">
      <c r="P8576" s="87"/>
      <c r="Q8576" s="87"/>
      <c r="R8576" s="87"/>
    </row>
    <row r="8577" spans="16:18" x14ac:dyDescent="0.25">
      <c r="P8577" s="87"/>
      <c r="Q8577" s="87"/>
      <c r="R8577" s="87"/>
    </row>
    <row r="8578" spans="16:18" x14ac:dyDescent="0.25">
      <c r="P8578" s="87"/>
      <c r="Q8578" s="87"/>
      <c r="R8578" s="87"/>
    </row>
    <row r="8579" spans="16:18" x14ac:dyDescent="0.25">
      <c r="P8579" s="87"/>
      <c r="Q8579" s="87"/>
      <c r="R8579" s="87"/>
    </row>
    <row r="8580" spans="16:18" x14ac:dyDescent="0.25">
      <c r="P8580" s="87"/>
      <c r="Q8580" s="87"/>
      <c r="R8580" s="87"/>
    </row>
    <row r="8581" spans="16:18" x14ac:dyDescent="0.25">
      <c r="P8581" s="87"/>
      <c r="Q8581" s="87"/>
      <c r="R8581" s="87"/>
    </row>
    <row r="8582" spans="16:18" x14ac:dyDescent="0.25">
      <c r="P8582" s="87"/>
      <c r="Q8582" s="87"/>
      <c r="R8582" s="87"/>
    </row>
    <row r="8583" spans="16:18" x14ac:dyDescent="0.25">
      <c r="P8583" s="87"/>
      <c r="Q8583" s="87"/>
      <c r="R8583" s="87"/>
    </row>
    <row r="8584" spans="16:18" x14ac:dyDescent="0.25">
      <c r="P8584" s="87"/>
      <c r="Q8584" s="87"/>
      <c r="R8584" s="87"/>
    </row>
    <row r="8585" spans="16:18" x14ac:dyDescent="0.25">
      <c r="P8585" s="87"/>
      <c r="Q8585" s="87"/>
      <c r="R8585" s="87"/>
    </row>
    <row r="8586" spans="16:18" x14ac:dyDescent="0.25">
      <c r="P8586" s="87"/>
      <c r="Q8586" s="87"/>
      <c r="R8586" s="87"/>
    </row>
    <row r="8587" spans="16:18" x14ac:dyDescent="0.25">
      <c r="P8587" s="87"/>
      <c r="Q8587" s="87"/>
      <c r="R8587" s="87"/>
    </row>
    <row r="8588" spans="16:18" x14ac:dyDescent="0.25">
      <c r="P8588" s="87"/>
      <c r="Q8588" s="87"/>
      <c r="R8588" s="87"/>
    </row>
    <row r="8589" spans="16:18" x14ac:dyDescent="0.25">
      <c r="P8589" s="87"/>
      <c r="Q8589" s="87"/>
      <c r="R8589" s="87"/>
    </row>
    <row r="8590" spans="16:18" x14ac:dyDescent="0.25">
      <c r="P8590" s="87"/>
      <c r="Q8590" s="87"/>
      <c r="R8590" s="87"/>
    </row>
    <row r="8591" spans="16:18" x14ac:dyDescent="0.25">
      <c r="P8591" s="87"/>
      <c r="Q8591" s="87"/>
      <c r="R8591" s="87"/>
    </row>
    <row r="8592" spans="16:18" x14ac:dyDescent="0.25">
      <c r="P8592" s="87"/>
      <c r="Q8592" s="87"/>
      <c r="R8592" s="87"/>
    </row>
    <row r="8593" spans="16:18" x14ac:dyDescent="0.25">
      <c r="P8593" s="87"/>
      <c r="Q8593" s="87"/>
      <c r="R8593" s="87"/>
    </row>
    <row r="8594" spans="16:18" x14ac:dyDescent="0.25">
      <c r="P8594" s="87"/>
      <c r="Q8594" s="87"/>
      <c r="R8594" s="87"/>
    </row>
    <row r="8595" spans="16:18" x14ac:dyDescent="0.25">
      <c r="P8595" s="87"/>
      <c r="Q8595" s="87"/>
      <c r="R8595" s="87"/>
    </row>
    <row r="8596" spans="16:18" x14ac:dyDescent="0.25">
      <c r="P8596" s="87"/>
      <c r="Q8596" s="87"/>
      <c r="R8596" s="87"/>
    </row>
    <row r="8597" spans="16:18" x14ac:dyDescent="0.25">
      <c r="P8597" s="87"/>
      <c r="Q8597" s="87"/>
      <c r="R8597" s="87"/>
    </row>
    <row r="8598" spans="16:18" x14ac:dyDescent="0.25">
      <c r="P8598" s="87"/>
      <c r="Q8598" s="87"/>
      <c r="R8598" s="87"/>
    </row>
    <row r="8599" spans="16:18" x14ac:dyDescent="0.25">
      <c r="P8599" s="87"/>
      <c r="Q8599" s="87"/>
      <c r="R8599" s="87"/>
    </row>
    <row r="8600" spans="16:18" x14ac:dyDescent="0.25">
      <c r="P8600" s="87"/>
      <c r="Q8600" s="87"/>
      <c r="R8600" s="87"/>
    </row>
    <row r="8601" spans="16:18" x14ac:dyDescent="0.25">
      <c r="P8601" s="87"/>
      <c r="Q8601" s="87"/>
      <c r="R8601" s="87"/>
    </row>
    <row r="8602" spans="16:18" x14ac:dyDescent="0.25">
      <c r="P8602" s="87"/>
      <c r="Q8602" s="87"/>
      <c r="R8602" s="87"/>
    </row>
    <row r="8603" spans="16:18" x14ac:dyDescent="0.25">
      <c r="P8603" s="87"/>
      <c r="Q8603" s="87"/>
      <c r="R8603" s="87"/>
    </row>
    <row r="8604" spans="16:18" x14ac:dyDescent="0.25">
      <c r="P8604" s="87"/>
      <c r="Q8604" s="87"/>
      <c r="R8604" s="87"/>
    </row>
    <row r="8605" spans="16:18" x14ac:dyDescent="0.25">
      <c r="P8605" s="87"/>
      <c r="Q8605" s="87"/>
      <c r="R8605" s="87"/>
    </row>
    <row r="8606" spans="16:18" x14ac:dyDescent="0.25">
      <c r="P8606" s="87"/>
      <c r="Q8606" s="87"/>
      <c r="R8606" s="87"/>
    </row>
    <row r="8607" spans="16:18" x14ac:dyDescent="0.25">
      <c r="P8607" s="87"/>
      <c r="Q8607" s="87"/>
      <c r="R8607" s="87"/>
    </row>
    <row r="8608" spans="16:18" x14ac:dyDescent="0.25">
      <c r="P8608" s="87"/>
      <c r="Q8608" s="87"/>
      <c r="R8608" s="87"/>
    </row>
    <row r="8609" spans="16:18" x14ac:dyDescent="0.25">
      <c r="P8609" s="87"/>
      <c r="Q8609" s="87"/>
      <c r="R8609" s="87"/>
    </row>
    <row r="8610" spans="16:18" x14ac:dyDescent="0.25">
      <c r="P8610" s="87"/>
      <c r="Q8610" s="87"/>
      <c r="R8610" s="87"/>
    </row>
    <row r="8611" spans="16:18" x14ac:dyDescent="0.25">
      <c r="P8611" s="87"/>
      <c r="Q8611" s="87"/>
      <c r="R8611" s="87"/>
    </row>
    <row r="8612" spans="16:18" x14ac:dyDescent="0.25">
      <c r="P8612" s="87"/>
      <c r="Q8612" s="87"/>
      <c r="R8612" s="87"/>
    </row>
    <row r="8613" spans="16:18" x14ac:dyDescent="0.25">
      <c r="P8613" s="87"/>
      <c r="Q8613" s="87"/>
      <c r="R8613" s="87"/>
    </row>
    <row r="8614" spans="16:18" x14ac:dyDescent="0.25">
      <c r="P8614" s="87"/>
      <c r="Q8614" s="87"/>
      <c r="R8614" s="87"/>
    </row>
    <row r="8615" spans="16:18" x14ac:dyDescent="0.25">
      <c r="P8615" s="87"/>
      <c r="Q8615" s="87"/>
      <c r="R8615" s="87"/>
    </row>
    <row r="8616" spans="16:18" x14ac:dyDescent="0.25">
      <c r="P8616" s="87"/>
      <c r="Q8616" s="87"/>
      <c r="R8616" s="87"/>
    </row>
    <row r="8617" spans="16:18" x14ac:dyDescent="0.25">
      <c r="P8617" s="87"/>
      <c r="Q8617" s="87"/>
      <c r="R8617" s="87"/>
    </row>
    <row r="8618" spans="16:18" x14ac:dyDescent="0.25">
      <c r="P8618" s="87"/>
      <c r="Q8618" s="87"/>
      <c r="R8618" s="87"/>
    </row>
    <row r="8619" spans="16:18" x14ac:dyDescent="0.25">
      <c r="P8619" s="87"/>
      <c r="Q8619" s="87"/>
      <c r="R8619" s="87"/>
    </row>
    <row r="8620" spans="16:18" x14ac:dyDescent="0.25">
      <c r="P8620" s="87"/>
      <c r="Q8620" s="87"/>
      <c r="R8620" s="87"/>
    </row>
    <row r="8621" spans="16:18" x14ac:dyDescent="0.25">
      <c r="P8621" s="87"/>
      <c r="Q8621" s="87"/>
      <c r="R8621" s="87"/>
    </row>
    <row r="8622" spans="16:18" x14ac:dyDescent="0.25">
      <c r="P8622" s="87"/>
      <c r="Q8622" s="87"/>
      <c r="R8622" s="87"/>
    </row>
    <row r="8623" spans="16:18" x14ac:dyDescent="0.25">
      <c r="P8623" s="87"/>
      <c r="Q8623" s="87"/>
      <c r="R8623" s="87"/>
    </row>
    <row r="8624" spans="16:18" x14ac:dyDescent="0.25">
      <c r="P8624" s="87"/>
      <c r="Q8624" s="87"/>
      <c r="R8624" s="87"/>
    </row>
    <row r="8625" spans="16:18" x14ac:dyDescent="0.25">
      <c r="P8625" s="87"/>
      <c r="Q8625" s="87"/>
      <c r="R8625" s="87"/>
    </row>
    <row r="8626" spans="16:18" x14ac:dyDescent="0.25">
      <c r="P8626" s="87"/>
      <c r="Q8626" s="87"/>
      <c r="R8626" s="87"/>
    </row>
    <row r="8627" spans="16:18" x14ac:dyDescent="0.25">
      <c r="P8627" s="87"/>
      <c r="Q8627" s="87"/>
      <c r="R8627" s="87"/>
    </row>
    <row r="8628" spans="16:18" x14ac:dyDescent="0.25">
      <c r="P8628" s="87"/>
      <c r="Q8628" s="87"/>
      <c r="R8628" s="87"/>
    </row>
    <row r="8629" spans="16:18" x14ac:dyDescent="0.25">
      <c r="P8629" s="87"/>
      <c r="Q8629" s="87"/>
      <c r="R8629" s="87"/>
    </row>
    <row r="8630" spans="16:18" x14ac:dyDescent="0.25">
      <c r="P8630" s="87"/>
      <c r="Q8630" s="87"/>
      <c r="R8630" s="87"/>
    </row>
    <row r="8631" spans="16:18" x14ac:dyDescent="0.25">
      <c r="P8631" s="87"/>
      <c r="Q8631" s="87"/>
      <c r="R8631" s="87"/>
    </row>
    <row r="8632" spans="16:18" x14ac:dyDescent="0.25">
      <c r="P8632" s="87"/>
      <c r="Q8632" s="87"/>
      <c r="R8632" s="87"/>
    </row>
    <row r="8633" spans="16:18" x14ac:dyDescent="0.25">
      <c r="P8633" s="87"/>
      <c r="Q8633" s="87"/>
      <c r="R8633" s="87"/>
    </row>
    <row r="8634" spans="16:18" x14ac:dyDescent="0.25">
      <c r="P8634" s="87"/>
      <c r="Q8634" s="87"/>
      <c r="R8634" s="87"/>
    </row>
    <row r="8635" spans="16:18" x14ac:dyDescent="0.25">
      <c r="P8635" s="87"/>
      <c r="Q8635" s="87"/>
      <c r="R8635" s="87"/>
    </row>
    <row r="8636" spans="16:18" x14ac:dyDescent="0.25">
      <c r="P8636" s="87"/>
      <c r="Q8636" s="87"/>
      <c r="R8636" s="87"/>
    </row>
    <row r="8637" spans="16:18" x14ac:dyDescent="0.25">
      <c r="P8637" s="87"/>
      <c r="Q8637" s="87"/>
      <c r="R8637" s="87"/>
    </row>
    <row r="8638" spans="16:18" x14ac:dyDescent="0.25">
      <c r="P8638" s="87"/>
      <c r="Q8638" s="87"/>
      <c r="R8638" s="87"/>
    </row>
    <row r="8639" spans="16:18" x14ac:dyDescent="0.25">
      <c r="P8639" s="87"/>
      <c r="Q8639" s="87"/>
      <c r="R8639" s="87"/>
    </row>
    <row r="8640" spans="16:18" x14ac:dyDescent="0.25">
      <c r="P8640" s="87"/>
      <c r="Q8640" s="87"/>
      <c r="R8640" s="87"/>
    </row>
    <row r="8641" spans="16:18" x14ac:dyDescent="0.25">
      <c r="P8641" s="87"/>
      <c r="Q8641" s="87"/>
      <c r="R8641" s="87"/>
    </row>
    <row r="8642" spans="16:18" x14ac:dyDescent="0.25">
      <c r="P8642" s="87"/>
      <c r="Q8642" s="87"/>
      <c r="R8642" s="87"/>
    </row>
    <row r="8643" spans="16:18" x14ac:dyDescent="0.25">
      <c r="P8643" s="87"/>
      <c r="Q8643" s="87"/>
      <c r="R8643" s="87"/>
    </row>
    <row r="8644" spans="16:18" x14ac:dyDescent="0.25">
      <c r="P8644" s="87"/>
      <c r="Q8644" s="87"/>
      <c r="R8644" s="87"/>
    </row>
    <row r="8645" spans="16:18" x14ac:dyDescent="0.25">
      <c r="P8645" s="87"/>
      <c r="Q8645" s="87"/>
      <c r="R8645" s="87"/>
    </row>
    <row r="8646" spans="16:18" x14ac:dyDescent="0.25">
      <c r="P8646" s="87"/>
      <c r="Q8646" s="87"/>
      <c r="R8646" s="87"/>
    </row>
    <row r="8647" spans="16:18" x14ac:dyDescent="0.25">
      <c r="P8647" s="87"/>
      <c r="Q8647" s="87"/>
      <c r="R8647" s="87"/>
    </row>
    <row r="8648" spans="16:18" x14ac:dyDescent="0.25">
      <c r="P8648" s="87"/>
      <c r="Q8648" s="87"/>
      <c r="R8648" s="87"/>
    </row>
    <row r="8649" spans="16:18" x14ac:dyDescent="0.25">
      <c r="P8649" s="87"/>
      <c r="Q8649" s="87"/>
      <c r="R8649" s="87"/>
    </row>
    <row r="8650" spans="16:18" x14ac:dyDescent="0.25">
      <c r="P8650" s="87"/>
      <c r="Q8650" s="87"/>
      <c r="R8650" s="87"/>
    </row>
    <row r="8651" spans="16:18" x14ac:dyDescent="0.25">
      <c r="P8651" s="87"/>
      <c r="Q8651" s="87"/>
      <c r="R8651" s="87"/>
    </row>
    <row r="8652" spans="16:18" x14ac:dyDescent="0.25">
      <c r="P8652" s="87"/>
      <c r="Q8652" s="87"/>
      <c r="R8652" s="87"/>
    </row>
    <row r="8653" spans="16:18" x14ac:dyDescent="0.25">
      <c r="P8653" s="87"/>
      <c r="Q8653" s="87"/>
      <c r="R8653" s="87"/>
    </row>
    <row r="8654" spans="16:18" x14ac:dyDescent="0.25">
      <c r="P8654" s="87"/>
      <c r="Q8654" s="87"/>
      <c r="R8654" s="87"/>
    </row>
    <row r="8655" spans="16:18" x14ac:dyDescent="0.25">
      <c r="P8655" s="87"/>
      <c r="Q8655" s="87"/>
      <c r="R8655" s="87"/>
    </row>
    <row r="8656" spans="16:18" x14ac:dyDescent="0.25">
      <c r="P8656" s="87"/>
      <c r="Q8656" s="87"/>
      <c r="R8656" s="87"/>
    </row>
    <row r="8657" spans="16:18" x14ac:dyDescent="0.25">
      <c r="P8657" s="87"/>
      <c r="Q8657" s="87"/>
      <c r="R8657" s="87"/>
    </row>
    <row r="8658" spans="16:18" x14ac:dyDescent="0.25">
      <c r="P8658" s="87"/>
      <c r="Q8658" s="87"/>
      <c r="R8658" s="87"/>
    </row>
    <row r="8659" spans="16:18" x14ac:dyDescent="0.25">
      <c r="P8659" s="87"/>
      <c r="Q8659" s="87"/>
      <c r="R8659" s="87"/>
    </row>
    <row r="8660" spans="16:18" x14ac:dyDescent="0.25">
      <c r="P8660" s="87"/>
      <c r="Q8660" s="87"/>
      <c r="R8660" s="87"/>
    </row>
    <row r="8661" spans="16:18" x14ac:dyDescent="0.25">
      <c r="P8661" s="87"/>
      <c r="Q8661" s="87"/>
      <c r="R8661" s="87"/>
    </row>
    <row r="8662" spans="16:18" x14ac:dyDescent="0.25">
      <c r="P8662" s="87"/>
      <c r="Q8662" s="87"/>
      <c r="R8662" s="87"/>
    </row>
    <row r="8663" spans="16:18" x14ac:dyDescent="0.25">
      <c r="P8663" s="87"/>
      <c r="Q8663" s="87"/>
      <c r="R8663" s="87"/>
    </row>
    <row r="8664" spans="16:18" x14ac:dyDescent="0.25">
      <c r="P8664" s="87"/>
      <c r="Q8664" s="87"/>
      <c r="R8664" s="87"/>
    </row>
    <row r="8665" spans="16:18" x14ac:dyDescent="0.25">
      <c r="P8665" s="87"/>
      <c r="Q8665" s="87"/>
      <c r="R8665" s="87"/>
    </row>
    <row r="8666" spans="16:18" x14ac:dyDescent="0.25">
      <c r="P8666" s="87"/>
      <c r="Q8666" s="87"/>
      <c r="R8666" s="87"/>
    </row>
    <row r="8667" spans="16:18" x14ac:dyDescent="0.25">
      <c r="P8667" s="87"/>
      <c r="Q8667" s="87"/>
      <c r="R8667" s="87"/>
    </row>
    <row r="8668" spans="16:18" x14ac:dyDescent="0.25">
      <c r="P8668" s="87"/>
      <c r="Q8668" s="87"/>
      <c r="R8668" s="87"/>
    </row>
    <row r="8669" spans="16:18" x14ac:dyDescent="0.25">
      <c r="P8669" s="87"/>
      <c r="Q8669" s="87"/>
      <c r="R8669" s="87"/>
    </row>
    <row r="8670" spans="16:18" x14ac:dyDescent="0.25">
      <c r="P8670" s="87"/>
      <c r="Q8670" s="87"/>
      <c r="R8670" s="87"/>
    </row>
    <row r="8671" spans="16:18" x14ac:dyDescent="0.25">
      <c r="P8671" s="87"/>
      <c r="Q8671" s="87"/>
      <c r="R8671" s="87"/>
    </row>
    <row r="8672" spans="16:18" x14ac:dyDescent="0.25">
      <c r="P8672" s="87"/>
      <c r="Q8672" s="87"/>
      <c r="R8672" s="87"/>
    </row>
    <row r="8673" spans="16:18" x14ac:dyDescent="0.25">
      <c r="P8673" s="87"/>
      <c r="Q8673" s="87"/>
      <c r="R8673" s="87"/>
    </row>
    <row r="8674" spans="16:18" x14ac:dyDescent="0.25">
      <c r="P8674" s="87"/>
      <c r="Q8674" s="87"/>
      <c r="R8674" s="87"/>
    </row>
    <row r="8675" spans="16:18" x14ac:dyDescent="0.25">
      <c r="P8675" s="87"/>
      <c r="Q8675" s="87"/>
      <c r="R8675" s="87"/>
    </row>
    <row r="8676" spans="16:18" x14ac:dyDescent="0.25">
      <c r="P8676" s="87"/>
      <c r="Q8676" s="87"/>
      <c r="R8676" s="87"/>
    </row>
    <row r="8677" spans="16:18" x14ac:dyDescent="0.25">
      <c r="P8677" s="87"/>
      <c r="Q8677" s="87"/>
      <c r="R8677" s="87"/>
    </row>
    <row r="8678" spans="16:18" x14ac:dyDescent="0.25">
      <c r="P8678" s="87"/>
      <c r="Q8678" s="87"/>
      <c r="R8678" s="87"/>
    </row>
    <row r="8679" spans="16:18" x14ac:dyDescent="0.25">
      <c r="P8679" s="87"/>
      <c r="Q8679" s="87"/>
      <c r="R8679" s="87"/>
    </row>
    <row r="8680" spans="16:18" x14ac:dyDescent="0.25">
      <c r="P8680" s="87"/>
      <c r="Q8680" s="87"/>
      <c r="R8680" s="87"/>
    </row>
    <row r="8681" spans="16:18" x14ac:dyDescent="0.25">
      <c r="P8681" s="87"/>
      <c r="Q8681" s="87"/>
      <c r="R8681" s="87"/>
    </row>
    <row r="8682" spans="16:18" x14ac:dyDescent="0.25">
      <c r="P8682" s="87"/>
      <c r="Q8682" s="87"/>
      <c r="R8682" s="87"/>
    </row>
    <row r="8683" spans="16:18" x14ac:dyDescent="0.25">
      <c r="P8683" s="87"/>
      <c r="Q8683" s="87"/>
      <c r="R8683" s="87"/>
    </row>
    <row r="8684" spans="16:18" x14ac:dyDescent="0.25">
      <c r="P8684" s="87"/>
      <c r="Q8684" s="87"/>
      <c r="R8684" s="87"/>
    </row>
    <row r="8685" spans="16:18" x14ac:dyDescent="0.25">
      <c r="P8685" s="87"/>
      <c r="Q8685" s="87"/>
      <c r="R8685" s="87"/>
    </row>
    <row r="8686" spans="16:18" x14ac:dyDescent="0.25">
      <c r="P8686" s="87"/>
      <c r="Q8686" s="87"/>
      <c r="R8686" s="87"/>
    </row>
    <row r="8687" spans="16:18" x14ac:dyDescent="0.25">
      <c r="P8687" s="87"/>
      <c r="Q8687" s="87"/>
      <c r="R8687" s="87"/>
    </row>
    <row r="8688" spans="16:18" x14ac:dyDescent="0.25">
      <c r="P8688" s="87"/>
      <c r="Q8688" s="87"/>
      <c r="R8688" s="87"/>
    </row>
    <row r="8689" spans="16:18" x14ac:dyDescent="0.25">
      <c r="P8689" s="87"/>
      <c r="Q8689" s="87"/>
      <c r="R8689" s="87"/>
    </row>
    <row r="8690" spans="16:18" x14ac:dyDescent="0.25">
      <c r="P8690" s="87"/>
      <c r="Q8690" s="87"/>
      <c r="R8690" s="87"/>
    </row>
    <row r="8691" spans="16:18" x14ac:dyDescent="0.25">
      <c r="P8691" s="87"/>
      <c r="Q8691" s="87"/>
      <c r="R8691" s="87"/>
    </row>
    <row r="8692" spans="16:18" x14ac:dyDescent="0.25">
      <c r="P8692" s="87"/>
      <c r="Q8692" s="87"/>
      <c r="R8692" s="87"/>
    </row>
    <row r="8693" spans="16:18" x14ac:dyDescent="0.25">
      <c r="P8693" s="87"/>
      <c r="Q8693" s="87"/>
      <c r="R8693" s="87"/>
    </row>
    <row r="8694" spans="16:18" x14ac:dyDescent="0.25">
      <c r="P8694" s="87"/>
      <c r="Q8694" s="87"/>
      <c r="R8694" s="87"/>
    </row>
    <row r="8695" spans="16:18" x14ac:dyDescent="0.25">
      <c r="P8695" s="87"/>
      <c r="Q8695" s="87"/>
      <c r="R8695" s="87"/>
    </row>
    <row r="8696" spans="16:18" x14ac:dyDescent="0.25">
      <c r="P8696" s="87"/>
      <c r="Q8696" s="87"/>
      <c r="R8696" s="87"/>
    </row>
    <row r="8697" spans="16:18" x14ac:dyDescent="0.25">
      <c r="P8697" s="87"/>
      <c r="Q8697" s="87"/>
      <c r="R8697" s="87"/>
    </row>
    <row r="8698" spans="16:18" x14ac:dyDescent="0.25">
      <c r="P8698" s="87"/>
      <c r="Q8698" s="87"/>
      <c r="R8698" s="87"/>
    </row>
    <row r="8699" spans="16:18" x14ac:dyDescent="0.25">
      <c r="P8699" s="87"/>
      <c r="Q8699" s="87"/>
      <c r="R8699" s="87"/>
    </row>
    <row r="8700" spans="16:18" x14ac:dyDescent="0.25">
      <c r="P8700" s="87"/>
      <c r="Q8700" s="87"/>
      <c r="R8700" s="87"/>
    </row>
    <row r="8701" spans="16:18" x14ac:dyDescent="0.25">
      <c r="P8701" s="87"/>
      <c r="Q8701" s="87"/>
      <c r="R8701" s="87"/>
    </row>
    <row r="8702" spans="16:18" x14ac:dyDescent="0.25">
      <c r="P8702" s="87"/>
      <c r="Q8702" s="87"/>
      <c r="R8702" s="87"/>
    </row>
    <row r="8703" spans="16:18" x14ac:dyDescent="0.25">
      <c r="P8703" s="87"/>
      <c r="Q8703" s="87"/>
      <c r="R8703" s="87"/>
    </row>
    <row r="8704" spans="16:18" x14ac:dyDescent="0.25">
      <c r="P8704" s="87"/>
      <c r="Q8704" s="87"/>
      <c r="R8704" s="87"/>
    </row>
    <row r="8705" spans="16:18" x14ac:dyDescent="0.25">
      <c r="P8705" s="87"/>
      <c r="Q8705" s="87"/>
      <c r="R8705" s="87"/>
    </row>
    <row r="8706" spans="16:18" x14ac:dyDescent="0.25">
      <c r="P8706" s="87"/>
      <c r="Q8706" s="87"/>
      <c r="R8706" s="87"/>
    </row>
    <row r="8707" spans="16:18" x14ac:dyDescent="0.25">
      <c r="P8707" s="87"/>
      <c r="Q8707" s="87"/>
      <c r="R8707" s="87"/>
    </row>
    <row r="8708" spans="16:18" x14ac:dyDescent="0.25">
      <c r="P8708" s="87"/>
      <c r="Q8708" s="87"/>
      <c r="R8708" s="87"/>
    </row>
    <row r="8709" spans="16:18" x14ac:dyDescent="0.25">
      <c r="P8709" s="87"/>
      <c r="Q8709" s="87"/>
      <c r="R8709" s="87"/>
    </row>
    <row r="8710" spans="16:18" x14ac:dyDescent="0.25">
      <c r="P8710" s="87"/>
      <c r="Q8710" s="87"/>
      <c r="R8710" s="87"/>
    </row>
    <row r="8711" spans="16:18" x14ac:dyDescent="0.25">
      <c r="P8711" s="87"/>
      <c r="Q8711" s="87"/>
      <c r="R8711" s="87"/>
    </row>
    <row r="8712" spans="16:18" x14ac:dyDescent="0.25">
      <c r="P8712" s="87"/>
      <c r="Q8712" s="87"/>
      <c r="R8712" s="87"/>
    </row>
    <row r="8713" spans="16:18" x14ac:dyDescent="0.25">
      <c r="P8713" s="87"/>
      <c r="Q8713" s="87"/>
      <c r="R8713" s="87"/>
    </row>
    <row r="8714" spans="16:18" x14ac:dyDescent="0.25">
      <c r="P8714" s="87"/>
      <c r="Q8714" s="87"/>
      <c r="R8714" s="87"/>
    </row>
    <row r="8715" spans="16:18" x14ac:dyDescent="0.25">
      <c r="P8715" s="87"/>
      <c r="Q8715" s="87"/>
      <c r="R8715" s="87"/>
    </row>
    <row r="8716" spans="16:18" x14ac:dyDescent="0.25">
      <c r="P8716" s="87"/>
      <c r="Q8716" s="87"/>
      <c r="R8716" s="87"/>
    </row>
    <row r="8717" spans="16:18" x14ac:dyDescent="0.25">
      <c r="P8717" s="87"/>
      <c r="Q8717" s="87"/>
      <c r="R8717" s="87"/>
    </row>
    <row r="8718" spans="16:18" x14ac:dyDescent="0.25">
      <c r="P8718" s="87"/>
      <c r="Q8718" s="87"/>
      <c r="R8718" s="87"/>
    </row>
    <row r="8719" spans="16:18" x14ac:dyDescent="0.25">
      <c r="P8719" s="87"/>
      <c r="Q8719" s="87"/>
      <c r="R8719" s="87"/>
    </row>
    <row r="8720" spans="16:18" x14ac:dyDescent="0.25">
      <c r="P8720" s="87"/>
      <c r="Q8720" s="87"/>
      <c r="R8720" s="87"/>
    </row>
    <row r="8721" spans="16:18" x14ac:dyDescent="0.25">
      <c r="P8721" s="87"/>
      <c r="Q8721" s="87"/>
      <c r="R8721" s="87"/>
    </row>
    <row r="8722" spans="16:18" x14ac:dyDescent="0.25">
      <c r="P8722" s="87"/>
      <c r="Q8722" s="87"/>
      <c r="R8722" s="87"/>
    </row>
    <row r="8723" spans="16:18" x14ac:dyDescent="0.25">
      <c r="P8723" s="87"/>
      <c r="Q8723" s="87"/>
      <c r="R8723" s="87"/>
    </row>
    <row r="8724" spans="16:18" x14ac:dyDescent="0.25">
      <c r="P8724" s="87"/>
      <c r="Q8724" s="87"/>
      <c r="R8724" s="87"/>
    </row>
    <row r="8725" spans="16:18" x14ac:dyDescent="0.25">
      <c r="P8725" s="87"/>
      <c r="Q8725" s="87"/>
      <c r="R8725" s="87"/>
    </row>
    <row r="8726" spans="16:18" x14ac:dyDescent="0.25">
      <c r="P8726" s="87"/>
      <c r="Q8726" s="87"/>
      <c r="R8726" s="87"/>
    </row>
    <row r="8727" spans="16:18" x14ac:dyDescent="0.25">
      <c r="P8727" s="87"/>
      <c r="Q8727" s="87"/>
      <c r="R8727" s="87"/>
    </row>
    <row r="8728" spans="16:18" x14ac:dyDescent="0.25">
      <c r="P8728" s="87"/>
      <c r="Q8728" s="87"/>
      <c r="R8728" s="87"/>
    </row>
    <row r="8729" spans="16:18" x14ac:dyDescent="0.25">
      <c r="P8729" s="87"/>
      <c r="Q8729" s="87"/>
      <c r="R8729" s="87"/>
    </row>
    <row r="8730" spans="16:18" x14ac:dyDescent="0.25">
      <c r="P8730" s="87"/>
      <c r="Q8730" s="87"/>
      <c r="R8730" s="87"/>
    </row>
    <row r="8731" spans="16:18" x14ac:dyDescent="0.25">
      <c r="P8731" s="87"/>
      <c r="Q8731" s="87"/>
      <c r="R8731" s="87"/>
    </row>
    <row r="8732" spans="16:18" x14ac:dyDescent="0.25">
      <c r="P8732" s="87"/>
      <c r="Q8732" s="87"/>
      <c r="R8732" s="87"/>
    </row>
    <row r="8733" spans="16:18" x14ac:dyDescent="0.25">
      <c r="P8733" s="87"/>
      <c r="Q8733" s="87"/>
      <c r="R8733" s="87"/>
    </row>
    <row r="8734" spans="16:18" x14ac:dyDescent="0.25">
      <c r="P8734" s="87"/>
      <c r="Q8734" s="87"/>
      <c r="R8734" s="87"/>
    </row>
    <row r="8735" spans="16:18" x14ac:dyDescent="0.25">
      <c r="P8735" s="87"/>
      <c r="Q8735" s="87"/>
      <c r="R8735" s="87"/>
    </row>
    <row r="8736" spans="16:18" x14ac:dyDescent="0.25">
      <c r="P8736" s="87"/>
      <c r="Q8736" s="87"/>
      <c r="R8736" s="87"/>
    </row>
    <row r="8737" spans="16:18" x14ac:dyDescent="0.25">
      <c r="P8737" s="87"/>
      <c r="Q8737" s="87"/>
      <c r="R8737" s="87"/>
    </row>
    <row r="8738" spans="16:18" x14ac:dyDescent="0.25">
      <c r="P8738" s="87"/>
      <c r="Q8738" s="87"/>
      <c r="R8738" s="87"/>
    </row>
    <row r="8739" spans="16:18" x14ac:dyDescent="0.25">
      <c r="P8739" s="87"/>
      <c r="Q8739" s="87"/>
      <c r="R8739" s="87"/>
    </row>
    <row r="8740" spans="16:18" x14ac:dyDescent="0.25">
      <c r="P8740" s="87"/>
      <c r="Q8740" s="87"/>
      <c r="R8740" s="87"/>
    </row>
    <row r="8741" spans="16:18" x14ac:dyDescent="0.25">
      <c r="P8741" s="87"/>
      <c r="Q8741" s="87"/>
      <c r="R8741" s="87"/>
    </row>
    <row r="8742" spans="16:18" x14ac:dyDescent="0.25">
      <c r="P8742" s="87"/>
      <c r="Q8742" s="87"/>
      <c r="R8742" s="87"/>
    </row>
    <row r="8743" spans="16:18" x14ac:dyDescent="0.25">
      <c r="P8743" s="87"/>
      <c r="Q8743" s="87"/>
      <c r="R8743" s="87"/>
    </row>
    <row r="8744" spans="16:18" x14ac:dyDescent="0.25">
      <c r="P8744" s="87"/>
      <c r="Q8744" s="87"/>
      <c r="R8744" s="87"/>
    </row>
    <row r="8745" spans="16:18" x14ac:dyDescent="0.25">
      <c r="P8745" s="87"/>
      <c r="Q8745" s="87"/>
      <c r="R8745" s="87"/>
    </row>
    <row r="8746" spans="16:18" x14ac:dyDescent="0.25">
      <c r="P8746" s="87"/>
      <c r="Q8746" s="87"/>
      <c r="R8746" s="87"/>
    </row>
    <row r="8747" spans="16:18" x14ac:dyDescent="0.25">
      <c r="P8747" s="87"/>
      <c r="Q8747" s="87"/>
      <c r="R8747" s="87"/>
    </row>
    <row r="8748" spans="16:18" x14ac:dyDescent="0.25">
      <c r="P8748" s="87"/>
      <c r="Q8748" s="87"/>
      <c r="R8748" s="87"/>
    </row>
    <row r="8749" spans="16:18" x14ac:dyDescent="0.25">
      <c r="P8749" s="87"/>
      <c r="Q8749" s="87"/>
      <c r="R8749" s="87"/>
    </row>
    <row r="8750" spans="16:18" x14ac:dyDescent="0.25">
      <c r="P8750" s="87"/>
      <c r="Q8750" s="87"/>
      <c r="R8750" s="87"/>
    </row>
    <row r="8751" spans="16:18" x14ac:dyDescent="0.25">
      <c r="P8751" s="87"/>
      <c r="Q8751" s="87"/>
      <c r="R8751" s="87"/>
    </row>
    <row r="8752" spans="16:18" x14ac:dyDescent="0.25">
      <c r="P8752" s="87"/>
      <c r="Q8752" s="87"/>
      <c r="R8752" s="87"/>
    </row>
    <row r="8753" spans="16:18" x14ac:dyDescent="0.25">
      <c r="P8753" s="87"/>
      <c r="Q8753" s="87"/>
      <c r="R8753" s="87"/>
    </row>
    <row r="8754" spans="16:18" x14ac:dyDescent="0.25">
      <c r="P8754" s="87"/>
      <c r="Q8754" s="87"/>
      <c r="R8754" s="87"/>
    </row>
    <row r="8755" spans="16:18" x14ac:dyDescent="0.25">
      <c r="P8755" s="87"/>
      <c r="Q8755" s="87"/>
      <c r="R8755" s="87"/>
    </row>
    <row r="8756" spans="16:18" x14ac:dyDescent="0.25">
      <c r="P8756" s="87"/>
      <c r="Q8756" s="87"/>
      <c r="R8756" s="87"/>
    </row>
    <row r="8757" spans="16:18" x14ac:dyDescent="0.25">
      <c r="P8757" s="87"/>
      <c r="Q8757" s="87"/>
      <c r="R8757" s="87"/>
    </row>
    <row r="8758" spans="16:18" x14ac:dyDescent="0.25">
      <c r="P8758" s="87"/>
      <c r="Q8758" s="87"/>
      <c r="R8758" s="87"/>
    </row>
    <row r="8759" spans="16:18" x14ac:dyDescent="0.25">
      <c r="P8759" s="87"/>
      <c r="Q8759" s="87"/>
      <c r="R8759" s="87"/>
    </row>
    <row r="8760" spans="16:18" x14ac:dyDescent="0.25">
      <c r="P8760" s="87"/>
      <c r="Q8760" s="87"/>
      <c r="R8760" s="87"/>
    </row>
    <row r="8761" spans="16:18" x14ac:dyDescent="0.25">
      <c r="P8761" s="87"/>
      <c r="Q8761" s="87"/>
      <c r="R8761" s="87"/>
    </row>
    <row r="8762" spans="16:18" x14ac:dyDescent="0.25">
      <c r="P8762" s="87"/>
      <c r="Q8762" s="87"/>
      <c r="R8762" s="87"/>
    </row>
    <row r="8763" spans="16:18" x14ac:dyDescent="0.25">
      <c r="P8763" s="87"/>
      <c r="Q8763" s="87"/>
      <c r="R8763" s="87"/>
    </row>
    <row r="8764" spans="16:18" x14ac:dyDescent="0.25">
      <c r="P8764" s="87"/>
      <c r="Q8764" s="87"/>
      <c r="R8764" s="87"/>
    </row>
    <row r="8765" spans="16:18" x14ac:dyDescent="0.25">
      <c r="P8765" s="87"/>
      <c r="Q8765" s="87"/>
      <c r="R8765" s="87"/>
    </row>
    <row r="8766" spans="16:18" x14ac:dyDescent="0.25">
      <c r="P8766" s="87"/>
      <c r="Q8766" s="87"/>
      <c r="R8766" s="87"/>
    </row>
    <row r="8767" spans="16:18" x14ac:dyDescent="0.25">
      <c r="P8767" s="87"/>
      <c r="Q8767" s="87"/>
      <c r="R8767" s="87"/>
    </row>
    <row r="8768" spans="16:18" x14ac:dyDescent="0.25">
      <c r="P8768" s="87"/>
      <c r="Q8768" s="87"/>
      <c r="R8768" s="87"/>
    </row>
    <row r="8769" spans="16:18" x14ac:dyDescent="0.25">
      <c r="P8769" s="87"/>
      <c r="Q8769" s="87"/>
      <c r="R8769" s="87"/>
    </row>
    <row r="8770" spans="16:18" x14ac:dyDescent="0.25">
      <c r="P8770" s="87"/>
      <c r="Q8770" s="87"/>
      <c r="R8770" s="87"/>
    </row>
    <row r="8771" spans="16:18" x14ac:dyDescent="0.25">
      <c r="P8771" s="87"/>
      <c r="Q8771" s="87"/>
      <c r="R8771" s="87"/>
    </row>
    <row r="8772" spans="16:18" x14ac:dyDescent="0.25">
      <c r="P8772" s="87"/>
      <c r="Q8772" s="87"/>
      <c r="R8772" s="87"/>
    </row>
    <row r="8773" spans="16:18" x14ac:dyDescent="0.25">
      <c r="P8773" s="87"/>
      <c r="Q8773" s="87"/>
      <c r="R8773" s="87"/>
    </row>
    <row r="8774" spans="16:18" x14ac:dyDescent="0.25">
      <c r="P8774" s="87"/>
      <c r="Q8774" s="87"/>
      <c r="R8774" s="87"/>
    </row>
    <row r="8775" spans="16:18" x14ac:dyDescent="0.25">
      <c r="P8775" s="87"/>
      <c r="Q8775" s="87"/>
      <c r="R8775" s="87"/>
    </row>
    <row r="8776" spans="16:18" x14ac:dyDescent="0.25">
      <c r="P8776" s="87"/>
      <c r="Q8776" s="87"/>
      <c r="R8776" s="87"/>
    </row>
    <row r="8777" spans="16:18" x14ac:dyDescent="0.25">
      <c r="P8777" s="87"/>
      <c r="Q8777" s="87"/>
      <c r="R8777" s="87"/>
    </row>
    <row r="8778" spans="16:18" x14ac:dyDescent="0.25">
      <c r="P8778" s="87"/>
      <c r="Q8778" s="87"/>
      <c r="R8778" s="87"/>
    </row>
    <row r="8779" spans="16:18" x14ac:dyDescent="0.25">
      <c r="P8779" s="87"/>
      <c r="Q8779" s="87"/>
      <c r="R8779" s="87"/>
    </row>
    <row r="8780" spans="16:18" x14ac:dyDescent="0.25">
      <c r="P8780" s="87"/>
      <c r="Q8780" s="87"/>
      <c r="R8780" s="87"/>
    </row>
    <row r="8781" spans="16:18" x14ac:dyDescent="0.25">
      <c r="P8781" s="87"/>
      <c r="Q8781" s="87"/>
      <c r="R8781" s="87"/>
    </row>
    <row r="8782" spans="16:18" x14ac:dyDescent="0.25">
      <c r="P8782" s="87"/>
      <c r="Q8782" s="87"/>
      <c r="R8782" s="87"/>
    </row>
    <row r="8783" spans="16:18" x14ac:dyDescent="0.25">
      <c r="P8783" s="87"/>
      <c r="Q8783" s="87"/>
      <c r="R8783" s="87"/>
    </row>
    <row r="8784" spans="16:18" x14ac:dyDescent="0.25">
      <c r="P8784" s="87"/>
      <c r="Q8784" s="87"/>
      <c r="R8784" s="87"/>
    </row>
    <row r="8785" spans="16:18" x14ac:dyDescent="0.25">
      <c r="P8785" s="87"/>
      <c r="Q8785" s="87"/>
      <c r="R8785" s="87"/>
    </row>
    <row r="8786" spans="16:18" x14ac:dyDescent="0.25">
      <c r="P8786" s="87"/>
      <c r="Q8786" s="87"/>
      <c r="R8786" s="87"/>
    </row>
    <row r="8787" spans="16:18" x14ac:dyDescent="0.25">
      <c r="P8787" s="87"/>
      <c r="Q8787" s="87"/>
      <c r="R8787" s="87"/>
    </row>
    <row r="8788" spans="16:18" x14ac:dyDescent="0.25">
      <c r="P8788" s="87"/>
      <c r="Q8788" s="87"/>
      <c r="R8788" s="87"/>
    </row>
    <row r="8789" spans="16:18" x14ac:dyDescent="0.25">
      <c r="P8789" s="87"/>
      <c r="Q8789" s="87"/>
      <c r="R8789" s="87"/>
    </row>
    <row r="8790" spans="16:18" x14ac:dyDescent="0.25">
      <c r="P8790" s="87"/>
      <c r="Q8790" s="87"/>
      <c r="R8790" s="87"/>
    </row>
    <row r="8791" spans="16:18" x14ac:dyDescent="0.25">
      <c r="P8791" s="87"/>
      <c r="Q8791" s="87"/>
      <c r="R8791" s="87"/>
    </row>
    <row r="8792" spans="16:18" x14ac:dyDescent="0.25">
      <c r="P8792" s="87"/>
      <c r="Q8792" s="87"/>
      <c r="R8792" s="87"/>
    </row>
    <row r="8793" spans="16:18" x14ac:dyDescent="0.25">
      <c r="P8793" s="87"/>
      <c r="Q8793" s="87"/>
      <c r="R8793" s="87"/>
    </row>
    <row r="8794" spans="16:18" x14ac:dyDescent="0.25">
      <c r="P8794" s="87"/>
      <c r="Q8794" s="87"/>
      <c r="R8794" s="87"/>
    </row>
    <row r="8795" spans="16:18" x14ac:dyDescent="0.25">
      <c r="P8795" s="87"/>
      <c r="Q8795" s="87"/>
      <c r="R8795" s="87"/>
    </row>
    <row r="8796" spans="16:18" x14ac:dyDescent="0.25">
      <c r="P8796" s="87"/>
      <c r="Q8796" s="87"/>
      <c r="R8796" s="87"/>
    </row>
    <row r="8797" spans="16:18" x14ac:dyDescent="0.25">
      <c r="P8797" s="87"/>
      <c r="Q8797" s="87"/>
      <c r="R8797" s="87"/>
    </row>
    <row r="8798" spans="16:18" x14ac:dyDescent="0.25">
      <c r="P8798" s="87"/>
      <c r="Q8798" s="87"/>
      <c r="R8798" s="87"/>
    </row>
    <row r="8799" spans="16:18" x14ac:dyDescent="0.25">
      <c r="P8799" s="87"/>
      <c r="Q8799" s="87"/>
      <c r="R8799" s="87"/>
    </row>
    <row r="8800" spans="16:18" x14ac:dyDescent="0.25">
      <c r="P8800" s="87"/>
      <c r="Q8800" s="87"/>
      <c r="R8800" s="87"/>
    </row>
    <row r="8801" spans="16:18" x14ac:dyDescent="0.25">
      <c r="P8801" s="87"/>
      <c r="Q8801" s="87"/>
      <c r="R8801" s="87"/>
    </row>
    <row r="8802" spans="16:18" x14ac:dyDescent="0.25">
      <c r="P8802" s="87"/>
      <c r="Q8802" s="87"/>
      <c r="R8802" s="87"/>
    </row>
    <row r="8803" spans="16:18" x14ac:dyDescent="0.25">
      <c r="P8803" s="87"/>
      <c r="Q8803" s="87"/>
      <c r="R8803" s="87"/>
    </row>
    <row r="8804" spans="16:18" x14ac:dyDescent="0.25">
      <c r="P8804" s="87"/>
      <c r="Q8804" s="87"/>
      <c r="R8804" s="87"/>
    </row>
    <row r="8805" spans="16:18" x14ac:dyDescent="0.25">
      <c r="P8805" s="87"/>
      <c r="Q8805" s="87"/>
      <c r="R8805" s="87"/>
    </row>
    <row r="8806" spans="16:18" x14ac:dyDescent="0.25">
      <c r="P8806" s="87"/>
      <c r="Q8806" s="87"/>
      <c r="R8806" s="87"/>
    </row>
    <row r="8807" spans="16:18" x14ac:dyDescent="0.25">
      <c r="P8807" s="87"/>
      <c r="Q8807" s="87"/>
      <c r="R8807" s="87"/>
    </row>
    <row r="8808" spans="16:18" x14ac:dyDescent="0.25">
      <c r="P8808" s="87"/>
      <c r="Q8808" s="87"/>
      <c r="R8808" s="87"/>
    </row>
    <row r="8809" spans="16:18" x14ac:dyDescent="0.25">
      <c r="P8809" s="87"/>
      <c r="Q8809" s="87"/>
      <c r="R8809" s="87"/>
    </row>
    <row r="8810" spans="16:18" x14ac:dyDescent="0.25">
      <c r="P8810" s="87"/>
      <c r="Q8810" s="87"/>
      <c r="R8810" s="87"/>
    </row>
    <row r="8811" spans="16:18" x14ac:dyDescent="0.25">
      <c r="P8811" s="87"/>
      <c r="Q8811" s="87"/>
      <c r="R8811" s="87"/>
    </row>
    <row r="8812" spans="16:18" x14ac:dyDescent="0.25">
      <c r="P8812" s="87"/>
      <c r="Q8812" s="87"/>
      <c r="R8812" s="87"/>
    </row>
    <row r="8813" spans="16:18" x14ac:dyDescent="0.25">
      <c r="P8813" s="87"/>
      <c r="Q8813" s="87"/>
      <c r="R8813" s="87"/>
    </row>
    <row r="8814" spans="16:18" x14ac:dyDescent="0.25">
      <c r="P8814" s="87"/>
      <c r="Q8814" s="87"/>
      <c r="R8814" s="87"/>
    </row>
    <row r="8815" spans="16:18" x14ac:dyDescent="0.25">
      <c r="P8815" s="87"/>
      <c r="Q8815" s="87"/>
      <c r="R8815" s="87"/>
    </row>
    <row r="8816" spans="16:18" x14ac:dyDescent="0.25">
      <c r="P8816" s="87"/>
      <c r="Q8816" s="87"/>
      <c r="R8816" s="87"/>
    </row>
    <row r="8817" spans="16:18" x14ac:dyDescent="0.25">
      <c r="P8817" s="87"/>
      <c r="Q8817" s="87"/>
      <c r="R8817" s="87"/>
    </row>
    <row r="8818" spans="16:18" x14ac:dyDescent="0.25">
      <c r="P8818" s="87"/>
      <c r="Q8818" s="87"/>
      <c r="R8818" s="87"/>
    </row>
    <row r="8819" spans="16:18" x14ac:dyDescent="0.25">
      <c r="P8819" s="87"/>
      <c r="Q8819" s="87"/>
      <c r="R8819" s="87"/>
    </row>
    <row r="8820" spans="16:18" x14ac:dyDescent="0.25">
      <c r="P8820" s="87"/>
      <c r="Q8820" s="87"/>
      <c r="R8820" s="87"/>
    </row>
    <row r="8821" spans="16:18" x14ac:dyDescent="0.25">
      <c r="P8821" s="87"/>
      <c r="Q8821" s="87"/>
      <c r="R8821" s="87"/>
    </row>
    <row r="8822" spans="16:18" x14ac:dyDescent="0.25">
      <c r="P8822" s="87"/>
      <c r="Q8822" s="87"/>
      <c r="R8822" s="87"/>
    </row>
    <row r="8823" spans="16:18" x14ac:dyDescent="0.25">
      <c r="P8823" s="87"/>
      <c r="Q8823" s="87"/>
      <c r="R8823" s="87"/>
    </row>
    <row r="8824" spans="16:18" x14ac:dyDescent="0.25">
      <c r="P8824" s="87"/>
      <c r="Q8824" s="87"/>
      <c r="R8824" s="87"/>
    </row>
    <row r="8825" spans="16:18" x14ac:dyDescent="0.25">
      <c r="P8825" s="87"/>
      <c r="Q8825" s="87"/>
      <c r="R8825" s="87"/>
    </row>
    <row r="8826" spans="16:18" x14ac:dyDescent="0.25">
      <c r="P8826" s="87"/>
      <c r="Q8826" s="87"/>
      <c r="R8826" s="87"/>
    </row>
    <row r="8827" spans="16:18" x14ac:dyDescent="0.25">
      <c r="P8827" s="87"/>
      <c r="Q8827" s="87"/>
      <c r="R8827" s="87"/>
    </row>
    <row r="8828" spans="16:18" x14ac:dyDescent="0.25">
      <c r="P8828" s="87"/>
      <c r="Q8828" s="87"/>
      <c r="R8828" s="87"/>
    </row>
    <row r="8829" spans="16:18" x14ac:dyDescent="0.25">
      <c r="P8829" s="87"/>
      <c r="Q8829" s="87"/>
      <c r="R8829" s="87"/>
    </row>
    <row r="8830" spans="16:18" x14ac:dyDescent="0.25">
      <c r="P8830" s="87"/>
      <c r="Q8830" s="87"/>
      <c r="R8830" s="87"/>
    </row>
    <row r="8831" spans="16:18" x14ac:dyDescent="0.25">
      <c r="P8831" s="87"/>
      <c r="Q8831" s="87"/>
      <c r="R8831" s="87"/>
    </row>
    <row r="8832" spans="16:18" x14ac:dyDescent="0.25">
      <c r="P8832" s="87"/>
      <c r="Q8832" s="87"/>
      <c r="R8832" s="87"/>
    </row>
    <row r="8833" spans="16:18" x14ac:dyDescent="0.25">
      <c r="P8833" s="87"/>
      <c r="Q8833" s="87"/>
      <c r="R8833" s="87"/>
    </row>
    <row r="8834" spans="16:18" x14ac:dyDescent="0.25">
      <c r="P8834" s="87"/>
      <c r="Q8834" s="87"/>
      <c r="R8834" s="87"/>
    </row>
    <row r="8835" spans="16:18" x14ac:dyDescent="0.25">
      <c r="P8835" s="87"/>
      <c r="Q8835" s="87"/>
      <c r="R8835" s="87"/>
    </row>
    <row r="8836" spans="16:18" x14ac:dyDescent="0.25">
      <c r="P8836" s="87"/>
      <c r="Q8836" s="87"/>
      <c r="R8836" s="87"/>
    </row>
    <row r="8837" spans="16:18" x14ac:dyDescent="0.25">
      <c r="P8837" s="87"/>
      <c r="Q8837" s="87"/>
      <c r="R8837" s="87"/>
    </row>
    <row r="8838" spans="16:18" x14ac:dyDescent="0.25">
      <c r="P8838" s="87"/>
      <c r="Q8838" s="87"/>
      <c r="R8838" s="87"/>
    </row>
    <row r="8839" spans="16:18" x14ac:dyDescent="0.25">
      <c r="P8839" s="87"/>
      <c r="Q8839" s="87"/>
      <c r="R8839" s="87"/>
    </row>
    <row r="8840" spans="16:18" x14ac:dyDescent="0.25">
      <c r="P8840" s="87"/>
      <c r="Q8840" s="87"/>
      <c r="R8840" s="87"/>
    </row>
    <row r="8841" spans="16:18" x14ac:dyDescent="0.25">
      <c r="P8841" s="87"/>
      <c r="Q8841" s="87"/>
      <c r="R8841" s="87"/>
    </row>
    <row r="8842" spans="16:18" x14ac:dyDescent="0.25">
      <c r="P8842" s="87"/>
      <c r="Q8842" s="87"/>
      <c r="R8842" s="87"/>
    </row>
    <row r="8843" spans="16:18" x14ac:dyDescent="0.25">
      <c r="P8843" s="87"/>
      <c r="Q8843" s="87"/>
      <c r="R8843" s="87"/>
    </row>
    <row r="8844" spans="16:18" x14ac:dyDescent="0.25">
      <c r="P8844" s="87"/>
      <c r="Q8844" s="87"/>
      <c r="R8844" s="87"/>
    </row>
    <row r="8845" spans="16:18" x14ac:dyDescent="0.25">
      <c r="P8845" s="87"/>
      <c r="Q8845" s="87"/>
      <c r="R8845" s="87"/>
    </row>
    <row r="8846" spans="16:18" x14ac:dyDescent="0.25">
      <c r="P8846" s="87"/>
      <c r="Q8846" s="87"/>
      <c r="R8846" s="87"/>
    </row>
    <row r="8847" spans="16:18" x14ac:dyDescent="0.25">
      <c r="P8847" s="87"/>
      <c r="Q8847" s="87"/>
      <c r="R8847" s="87"/>
    </row>
    <row r="8848" spans="16:18" x14ac:dyDescent="0.25">
      <c r="P8848" s="87"/>
      <c r="Q8848" s="87"/>
      <c r="R8848" s="87"/>
    </row>
    <row r="8849" spans="16:18" x14ac:dyDescent="0.25">
      <c r="P8849" s="87"/>
      <c r="Q8849" s="87"/>
      <c r="R8849" s="87"/>
    </row>
    <row r="8850" spans="16:18" x14ac:dyDescent="0.25">
      <c r="P8850" s="87"/>
      <c r="Q8850" s="87"/>
      <c r="R8850" s="87"/>
    </row>
    <row r="8851" spans="16:18" x14ac:dyDescent="0.25">
      <c r="P8851" s="87"/>
      <c r="Q8851" s="87"/>
      <c r="R8851" s="87"/>
    </row>
    <row r="8852" spans="16:18" x14ac:dyDescent="0.25">
      <c r="P8852" s="87"/>
      <c r="Q8852" s="87"/>
      <c r="R8852" s="87"/>
    </row>
    <row r="8853" spans="16:18" x14ac:dyDescent="0.25">
      <c r="P8853" s="87"/>
      <c r="Q8853" s="87"/>
      <c r="R8853" s="87"/>
    </row>
    <row r="8854" spans="16:18" x14ac:dyDescent="0.25">
      <c r="P8854" s="87"/>
      <c r="Q8854" s="87"/>
      <c r="R8854" s="87"/>
    </row>
    <row r="8855" spans="16:18" x14ac:dyDescent="0.25">
      <c r="P8855" s="87"/>
      <c r="Q8855" s="87"/>
      <c r="R8855" s="87"/>
    </row>
    <row r="8856" spans="16:18" x14ac:dyDescent="0.25">
      <c r="P8856" s="87"/>
      <c r="Q8856" s="87"/>
      <c r="R8856" s="87"/>
    </row>
    <row r="8857" spans="16:18" x14ac:dyDescent="0.25">
      <c r="P8857" s="87"/>
      <c r="Q8857" s="87"/>
      <c r="R8857" s="87"/>
    </row>
    <row r="8858" spans="16:18" x14ac:dyDescent="0.25">
      <c r="P8858" s="87"/>
      <c r="Q8858" s="87"/>
      <c r="R8858" s="87"/>
    </row>
    <row r="8859" spans="16:18" x14ac:dyDescent="0.25">
      <c r="P8859" s="87"/>
      <c r="Q8859" s="87"/>
      <c r="R8859" s="87"/>
    </row>
    <row r="8860" spans="16:18" x14ac:dyDescent="0.25">
      <c r="P8860" s="87"/>
      <c r="Q8860" s="87"/>
      <c r="R8860" s="87"/>
    </row>
    <row r="8861" spans="16:18" x14ac:dyDescent="0.25">
      <c r="P8861" s="87"/>
      <c r="Q8861" s="87"/>
      <c r="R8861" s="87"/>
    </row>
    <row r="8862" spans="16:18" x14ac:dyDescent="0.25">
      <c r="P8862" s="87"/>
      <c r="Q8862" s="87"/>
      <c r="R8862" s="87"/>
    </row>
    <row r="8863" spans="16:18" x14ac:dyDescent="0.25">
      <c r="P8863" s="87"/>
      <c r="Q8863" s="87"/>
      <c r="R8863" s="87"/>
    </row>
    <row r="8864" spans="16:18" x14ac:dyDescent="0.25">
      <c r="P8864" s="87"/>
      <c r="Q8864" s="87"/>
      <c r="R8864" s="87"/>
    </row>
    <row r="8865" spans="16:18" x14ac:dyDescent="0.25">
      <c r="P8865" s="87"/>
      <c r="Q8865" s="87"/>
      <c r="R8865" s="87"/>
    </row>
    <row r="8866" spans="16:18" x14ac:dyDescent="0.25">
      <c r="P8866" s="87"/>
      <c r="Q8866" s="87"/>
      <c r="R8866" s="87"/>
    </row>
    <row r="8867" spans="16:18" x14ac:dyDescent="0.25">
      <c r="P8867" s="87"/>
      <c r="Q8867" s="87"/>
      <c r="R8867" s="87"/>
    </row>
    <row r="8868" spans="16:18" x14ac:dyDescent="0.25">
      <c r="P8868" s="87"/>
      <c r="Q8868" s="87"/>
      <c r="R8868" s="87"/>
    </row>
    <row r="8869" spans="16:18" x14ac:dyDescent="0.25">
      <c r="P8869" s="87"/>
      <c r="Q8869" s="87"/>
      <c r="R8869" s="87"/>
    </row>
    <row r="8870" spans="16:18" x14ac:dyDescent="0.25">
      <c r="P8870" s="87"/>
      <c r="Q8870" s="87"/>
      <c r="R8870" s="87"/>
    </row>
    <row r="8871" spans="16:18" x14ac:dyDescent="0.25">
      <c r="P8871" s="87"/>
      <c r="Q8871" s="87"/>
      <c r="R8871" s="87"/>
    </row>
    <row r="8872" spans="16:18" x14ac:dyDescent="0.25">
      <c r="P8872" s="87"/>
      <c r="Q8872" s="87"/>
      <c r="R8872" s="87"/>
    </row>
    <row r="8873" spans="16:18" x14ac:dyDescent="0.25">
      <c r="P8873" s="87"/>
      <c r="Q8873" s="87"/>
      <c r="R8873" s="87"/>
    </row>
    <row r="8874" spans="16:18" x14ac:dyDescent="0.25">
      <c r="P8874" s="87"/>
      <c r="Q8874" s="87"/>
      <c r="R8874" s="87"/>
    </row>
    <row r="8875" spans="16:18" x14ac:dyDescent="0.25">
      <c r="P8875" s="87"/>
      <c r="Q8875" s="87"/>
      <c r="R8875" s="87"/>
    </row>
    <row r="8876" spans="16:18" x14ac:dyDescent="0.25">
      <c r="P8876" s="87"/>
      <c r="Q8876" s="87"/>
      <c r="R8876" s="87"/>
    </row>
    <row r="8877" spans="16:18" x14ac:dyDescent="0.25">
      <c r="P8877" s="87"/>
      <c r="Q8877" s="87"/>
      <c r="R8877" s="87"/>
    </row>
    <row r="8878" spans="16:18" x14ac:dyDescent="0.25">
      <c r="P8878" s="87"/>
      <c r="Q8878" s="87"/>
      <c r="R8878" s="87"/>
    </row>
    <row r="8879" spans="16:18" x14ac:dyDescent="0.25">
      <c r="P8879" s="87"/>
      <c r="Q8879" s="87"/>
      <c r="R8879" s="87"/>
    </row>
    <row r="8880" spans="16:18" x14ac:dyDescent="0.25">
      <c r="P8880" s="87"/>
      <c r="Q8880" s="87"/>
      <c r="R8880" s="87"/>
    </row>
    <row r="8881" spans="16:18" x14ac:dyDescent="0.25">
      <c r="P8881" s="87"/>
      <c r="Q8881" s="87"/>
      <c r="R8881" s="87"/>
    </row>
    <row r="8882" spans="16:18" x14ac:dyDescent="0.25">
      <c r="P8882" s="87"/>
      <c r="Q8882" s="87"/>
      <c r="R8882" s="87"/>
    </row>
    <row r="8883" spans="16:18" x14ac:dyDescent="0.25">
      <c r="P8883" s="87"/>
      <c r="Q8883" s="87"/>
      <c r="R8883" s="87"/>
    </row>
    <row r="8884" spans="16:18" x14ac:dyDescent="0.25">
      <c r="P8884" s="87"/>
      <c r="Q8884" s="87"/>
      <c r="R8884" s="87"/>
    </row>
    <row r="8885" spans="16:18" x14ac:dyDescent="0.25">
      <c r="P8885" s="87"/>
      <c r="Q8885" s="87"/>
      <c r="R8885" s="87"/>
    </row>
    <row r="8886" spans="16:18" x14ac:dyDescent="0.25">
      <c r="P8886" s="87"/>
      <c r="Q8886" s="87"/>
      <c r="R8886" s="87"/>
    </row>
    <row r="8887" spans="16:18" x14ac:dyDescent="0.25">
      <c r="P8887" s="87"/>
      <c r="Q8887" s="87"/>
      <c r="R8887" s="87"/>
    </row>
    <row r="8888" spans="16:18" x14ac:dyDescent="0.25">
      <c r="P8888" s="87"/>
      <c r="Q8888" s="87"/>
      <c r="R8888" s="87"/>
    </row>
    <row r="8889" spans="16:18" x14ac:dyDescent="0.25">
      <c r="P8889" s="87"/>
      <c r="Q8889" s="87"/>
      <c r="R8889" s="87"/>
    </row>
    <row r="8890" spans="16:18" x14ac:dyDescent="0.25">
      <c r="P8890" s="87"/>
      <c r="Q8890" s="87"/>
      <c r="R8890" s="87"/>
    </row>
    <row r="8891" spans="16:18" x14ac:dyDescent="0.25">
      <c r="P8891" s="87"/>
      <c r="Q8891" s="87"/>
      <c r="R8891" s="87"/>
    </row>
    <row r="8892" spans="16:18" x14ac:dyDescent="0.25">
      <c r="P8892" s="87"/>
      <c r="Q8892" s="87"/>
      <c r="R8892" s="87"/>
    </row>
    <row r="8893" spans="16:18" x14ac:dyDescent="0.25">
      <c r="P8893" s="87"/>
      <c r="Q8893" s="87"/>
      <c r="R8893" s="87"/>
    </row>
    <row r="8894" spans="16:18" x14ac:dyDescent="0.25">
      <c r="P8894" s="87"/>
      <c r="Q8894" s="87"/>
      <c r="R8894" s="87"/>
    </row>
    <row r="8895" spans="16:18" x14ac:dyDescent="0.25">
      <c r="P8895" s="87"/>
      <c r="Q8895" s="87"/>
      <c r="R8895" s="87"/>
    </row>
    <row r="8896" spans="16:18" x14ac:dyDescent="0.25">
      <c r="P8896" s="87"/>
      <c r="Q8896" s="87"/>
      <c r="R8896" s="87"/>
    </row>
    <row r="8897" spans="16:18" x14ac:dyDescent="0.25">
      <c r="P8897" s="87"/>
      <c r="Q8897" s="87"/>
      <c r="R8897" s="87"/>
    </row>
    <row r="8898" spans="16:18" x14ac:dyDescent="0.25">
      <c r="P8898" s="87"/>
      <c r="Q8898" s="87"/>
      <c r="R8898" s="87"/>
    </row>
    <row r="8899" spans="16:18" x14ac:dyDescent="0.25">
      <c r="P8899" s="87"/>
      <c r="Q8899" s="87"/>
      <c r="R8899" s="87"/>
    </row>
    <row r="8900" spans="16:18" x14ac:dyDescent="0.25">
      <c r="P8900" s="87"/>
      <c r="Q8900" s="87"/>
      <c r="R8900" s="87"/>
    </row>
    <row r="8901" spans="16:18" x14ac:dyDescent="0.25">
      <c r="P8901" s="87"/>
      <c r="Q8901" s="87"/>
      <c r="R8901" s="87"/>
    </row>
    <row r="8902" spans="16:18" x14ac:dyDescent="0.25">
      <c r="P8902" s="87"/>
      <c r="Q8902" s="87"/>
      <c r="R8902" s="87"/>
    </row>
    <row r="8903" spans="16:18" x14ac:dyDescent="0.25">
      <c r="P8903" s="87"/>
      <c r="Q8903" s="87"/>
      <c r="R8903" s="87"/>
    </row>
    <row r="8904" spans="16:18" x14ac:dyDescent="0.25">
      <c r="P8904" s="87"/>
      <c r="Q8904" s="87"/>
      <c r="R8904" s="87"/>
    </row>
    <row r="8905" spans="16:18" x14ac:dyDescent="0.25">
      <c r="P8905" s="87"/>
      <c r="Q8905" s="87"/>
      <c r="R8905" s="87"/>
    </row>
    <row r="8906" spans="16:18" x14ac:dyDescent="0.25">
      <c r="P8906" s="87"/>
      <c r="Q8906" s="87"/>
      <c r="R8906" s="87"/>
    </row>
    <row r="8907" spans="16:18" x14ac:dyDescent="0.25">
      <c r="P8907" s="87"/>
      <c r="Q8907" s="87"/>
      <c r="R8907" s="87"/>
    </row>
    <row r="8908" spans="16:18" x14ac:dyDescent="0.25">
      <c r="P8908" s="87"/>
      <c r="Q8908" s="87"/>
      <c r="R8908" s="87"/>
    </row>
    <row r="8909" spans="16:18" x14ac:dyDescent="0.25">
      <c r="P8909" s="87"/>
      <c r="Q8909" s="87"/>
      <c r="R8909" s="87"/>
    </row>
    <row r="8910" spans="16:18" x14ac:dyDescent="0.25">
      <c r="P8910" s="87"/>
      <c r="Q8910" s="87"/>
      <c r="R8910" s="87"/>
    </row>
    <row r="8911" spans="16:18" x14ac:dyDescent="0.25">
      <c r="P8911" s="87"/>
      <c r="Q8911" s="87"/>
      <c r="R8911" s="87"/>
    </row>
    <row r="8912" spans="16:18" x14ac:dyDescent="0.25">
      <c r="P8912" s="87"/>
      <c r="Q8912" s="87"/>
      <c r="R8912" s="87"/>
    </row>
    <row r="8913" spans="16:18" x14ac:dyDescent="0.25">
      <c r="P8913" s="87"/>
      <c r="Q8913" s="87"/>
      <c r="R8913" s="87"/>
    </row>
    <row r="8914" spans="16:18" x14ac:dyDescent="0.25">
      <c r="P8914" s="87"/>
      <c r="Q8914" s="87"/>
      <c r="R8914" s="87"/>
    </row>
    <row r="8915" spans="16:18" x14ac:dyDescent="0.25">
      <c r="P8915" s="87"/>
      <c r="Q8915" s="87"/>
      <c r="R8915" s="87"/>
    </row>
    <row r="8916" spans="16:18" x14ac:dyDescent="0.25">
      <c r="P8916" s="87"/>
      <c r="Q8916" s="87"/>
      <c r="R8916" s="87"/>
    </row>
    <row r="8917" spans="16:18" x14ac:dyDescent="0.25">
      <c r="P8917" s="87"/>
      <c r="Q8917" s="87"/>
      <c r="R8917" s="87"/>
    </row>
    <row r="8918" spans="16:18" x14ac:dyDescent="0.25">
      <c r="P8918" s="87"/>
      <c r="Q8918" s="87"/>
      <c r="R8918" s="87"/>
    </row>
    <row r="8919" spans="16:18" x14ac:dyDescent="0.25">
      <c r="P8919" s="87"/>
      <c r="Q8919" s="87"/>
      <c r="R8919" s="87"/>
    </row>
    <row r="8920" spans="16:18" x14ac:dyDescent="0.25">
      <c r="P8920" s="87"/>
      <c r="Q8920" s="87"/>
      <c r="R8920" s="87"/>
    </row>
    <row r="8921" spans="16:18" x14ac:dyDescent="0.25">
      <c r="P8921" s="87"/>
      <c r="Q8921" s="87"/>
      <c r="R8921" s="87"/>
    </row>
    <row r="8922" spans="16:18" x14ac:dyDescent="0.25">
      <c r="P8922" s="87"/>
      <c r="Q8922" s="87"/>
      <c r="R8922" s="87"/>
    </row>
    <row r="8923" spans="16:18" x14ac:dyDescent="0.25">
      <c r="P8923" s="87"/>
      <c r="Q8923" s="87"/>
      <c r="R8923" s="87"/>
    </row>
    <row r="8924" spans="16:18" x14ac:dyDescent="0.25">
      <c r="P8924" s="87"/>
      <c r="Q8924" s="87"/>
      <c r="R8924" s="87"/>
    </row>
    <row r="8925" spans="16:18" x14ac:dyDescent="0.25">
      <c r="P8925" s="87"/>
      <c r="Q8925" s="87"/>
      <c r="R8925" s="87"/>
    </row>
    <row r="8926" spans="16:18" x14ac:dyDescent="0.25">
      <c r="P8926" s="87"/>
      <c r="Q8926" s="87"/>
      <c r="R8926" s="87"/>
    </row>
    <row r="8927" spans="16:18" x14ac:dyDescent="0.25">
      <c r="P8927" s="87"/>
      <c r="Q8927" s="87"/>
      <c r="R8927" s="87"/>
    </row>
    <row r="8928" spans="16:18" x14ac:dyDescent="0.25">
      <c r="P8928" s="87"/>
      <c r="Q8928" s="87"/>
      <c r="R8928" s="87"/>
    </row>
    <row r="8929" spans="16:18" x14ac:dyDescent="0.25">
      <c r="P8929" s="87"/>
      <c r="Q8929" s="87"/>
      <c r="R8929" s="87"/>
    </row>
    <row r="8930" spans="16:18" x14ac:dyDescent="0.25">
      <c r="P8930" s="87"/>
      <c r="Q8930" s="87"/>
      <c r="R8930" s="87"/>
    </row>
    <row r="8931" spans="16:18" x14ac:dyDescent="0.25">
      <c r="P8931" s="87"/>
      <c r="Q8931" s="87"/>
      <c r="R8931" s="87"/>
    </row>
    <row r="8932" spans="16:18" x14ac:dyDescent="0.25">
      <c r="P8932" s="87"/>
      <c r="Q8932" s="87"/>
      <c r="R8932" s="87"/>
    </row>
    <row r="8933" spans="16:18" x14ac:dyDescent="0.25">
      <c r="P8933" s="87"/>
      <c r="Q8933" s="87"/>
      <c r="R8933" s="87"/>
    </row>
    <row r="8934" spans="16:18" x14ac:dyDescent="0.25">
      <c r="P8934" s="87"/>
      <c r="Q8934" s="87"/>
      <c r="R8934" s="87"/>
    </row>
    <row r="8935" spans="16:18" x14ac:dyDescent="0.25">
      <c r="P8935" s="87"/>
      <c r="Q8935" s="87"/>
      <c r="R8935" s="87"/>
    </row>
    <row r="8936" spans="16:18" x14ac:dyDescent="0.25">
      <c r="P8936" s="87"/>
      <c r="Q8936" s="87"/>
      <c r="R8936" s="87"/>
    </row>
    <row r="8937" spans="16:18" x14ac:dyDescent="0.25">
      <c r="P8937" s="87"/>
      <c r="Q8937" s="87"/>
      <c r="R8937" s="87"/>
    </row>
    <row r="8938" spans="16:18" x14ac:dyDescent="0.25">
      <c r="P8938" s="87"/>
      <c r="Q8938" s="87"/>
      <c r="R8938" s="87"/>
    </row>
    <row r="8939" spans="16:18" x14ac:dyDescent="0.25">
      <c r="P8939" s="87"/>
      <c r="Q8939" s="87"/>
      <c r="R8939" s="87"/>
    </row>
    <row r="8940" spans="16:18" x14ac:dyDescent="0.25">
      <c r="P8940" s="87"/>
      <c r="Q8940" s="87"/>
      <c r="R8940" s="87"/>
    </row>
    <row r="8941" spans="16:18" x14ac:dyDescent="0.25">
      <c r="P8941" s="87"/>
      <c r="Q8941" s="87"/>
      <c r="R8941" s="87"/>
    </row>
    <row r="8942" spans="16:18" x14ac:dyDescent="0.25">
      <c r="P8942" s="87"/>
      <c r="Q8942" s="87"/>
      <c r="R8942" s="87"/>
    </row>
    <row r="8943" spans="16:18" x14ac:dyDescent="0.25">
      <c r="P8943" s="87"/>
      <c r="Q8943" s="87"/>
      <c r="R8943" s="87"/>
    </row>
    <row r="8944" spans="16:18" x14ac:dyDescent="0.25">
      <c r="P8944" s="87"/>
      <c r="Q8944" s="87"/>
      <c r="R8944" s="87"/>
    </row>
    <row r="8945" spans="16:18" x14ac:dyDescent="0.25">
      <c r="P8945" s="87"/>
      <c r="Q8945" s="87"/>
      <c r="R8945" s="87"/>
    </row>
    <row r="8946" spans="16:18" x14ac:dyDescent="0.25">
      <c r="P8946" s="87"/>
      <c r="Q8946" s="87"/>
      <c r="R8946" s="87"/>
    </row>
    <row r="8947" spans="16:18" x14ac:dyDescent="0.25">
      <c r="P8947" s="87"/>
      <c r="Q8947" s="87"/>
      <c r="R8947" s="87"/>
    </row>
    <row r="8948" spans="16:18" x14ac:dyDescent="0.25">
      <c r="P8948" s="87"/>
      <c r="Q8948" s="87"/>
      <c r="R8948" s="87"/>
    </row>
    <row r="8949" spans="16:18" x14ac:dyDescent="0.25">
      <c r="P8949" s="87"/>
      <c r="Q8949" s="87"/>
      <c r="R8949" s="87"/>
    </row>
    <row r="8950" spans="16:18" x14ac:dyDescent="0.25">
      <c r="P8950" s="87"/>
      <c r="Q8950" s="87"/>
      <c r="R8950" s="87"/>
    </row>
    <row r="8951" spans="16:18" x14ac:dyDescent="0.25">
      <c r="P8951" s="87"/>
      <c r="Q8951" s="87"/>
      <c r="R8951" s="87"/>
    </row>
    <row r="8952" spans="16:18" x14ac:dyDescent="0.25">
      <c r="P8952" s="87"/>
      <c r="Q8952" s="87"/>
      <c r="R8952" s="87"/>
    </row>
    <row r="8953" spans="16:18" x14ac:dyDescent="0.25">
      <c r="P8953" s="87"/>
      <c r="Q8953" s="87"/>
      <c r="R8953" s="87"/>
    </row>
    <row r="8954" spans="16:18" x14ac:dyDescent="0.25">
      <c r="P8954" s="87"/>
      <c r="Q8954" s="87"/>
      <c r="R8954" s="87"/>
    </row>
    <row r="8955" spans="16:18" x14ac:dyDescent="0.25">
      <c r="P8955" s="87"/>
      <c r="Q8955" s="87"/>
      <c r="R8955" s="87"/>
    </row>
    <row r="8956" spans="16:18" x14ac:dyDescent="0.25">
      <c r="P8956" s="87"/>
      <c r="Q8956" s="87"/>
      <c r="R8956" s="87"/>
    </row>
    <row r="8957" spans="16:18" x14ac:dyDescent="0.25">
      <c r="P8957" s="87"/>
      <c r="Q8957" s="87"/>
      <c r="R8957" s="87"/>
    </row>
    <row r="8958" spans="16:18" x14ac:dyDescent="0.25">
      <c r="P8958" s="87"/>
      <c r="Q8958" s="87"/>
      <c r="R8958" s="87"/>
    </row>
    <row r="8959" spans="16:18" x14ac:dyDescent="0.25">
      <c r="P8959" s="87"/>
      <c r="Q8959" s="87"/>
      <c r="R8959" s="87"/>
    </row>
    <row r="8960" spans="16:18" x14ac:dyDescent="0.25">
      <c r="P8960" s="87"/>
      <c r="Q8960" s="87"/>
      <c r="R8960" s="87"/>
    </row>
    <row r="8961" spans="16:18" x14ac:dyDescent="0.25">
      <c r="P8961" s="87"/>
      <c r="Q8961" s="87"/>
      <c r="R8961" s="87"/>
    </row>
    <row r="8962" spans="16:18" x14ac:dyDescent="0.25">
      <c r="P8962" s="87"/>
      <c r="Q8962" s="87"/>
      <c r="R8962" s="87"/>
    </row>
    <row r="8963" spans="16:18" x14ac:dyDescent="0.25">
      <c r="P8963" s="87"/>
      <c r="Q8963" s="87"/>
      <c r="R8963" s="87"/>
    </row>
    <row r="8964" spans="16:18" x14ac:dyDescent="0.25">
      <c r="P8964" s="87"/>
      <c r="Q8964" s="87"/>
      <c r="R8964" s="87"/>
    </row>
    <row r="8965" spans="16:18" x14ac:dyDescent="0.25">
      <c r="P8965" s="87"/>
      <c r="Q8965" s="87"/>
      <c r="R8965" s="87"/>
    </row>
    <row r="8966" spans="16:18" x14ac:dyDescent="0.25">
      <c r="P8966" s="87"/>
      <c r="Q8966" s="87"/>
      <c r="R8966" s="87"/>
    </row>
    <row r="8967" spans="16:18" x14ac:dyDescent="0.25">
      <c r="P8967" s="87"/>
      <c r="Q8967" s="87"/>
      <c r="R8967" s="87"/>
    </row>
    <row r="8968" spans="16:18" x14ac:dyDescent="0.25">
      <c r="P8968" s="87"/>
      <c r="Q8968" s="87"/>
      <c r="R8968" s="87"/>
    </row>
    <row r="8969" spans="16:18" x14ac:dyDescent="0.25">
      <c r="P8969" s="87"/>
      <c r="Q8969" s="87"/>
      <c r="R8969" s="87"/>
    </row>
    <row r="8970" spans="16:18" x14ac:dyDescent="0.25">
      <c r="P8970" s="87"/>
      <c r="Q8970" s="87"/>
      <c r="R8970" s="87"/>
    </row>
    <row r="8971" spans="16:18" x14ac:dyDescent="0.25">
      <c r="P8971" s="87"/>
      <c r="Q8971" s="87"/>
      <c r="R8971" s="87"/>
    </row>
    <row r="8972" spans="16:18" x14ac:dyDescent="0.25">
      <c r="P8972" s="87"/>
      <c r="Q8972" s="87"/>
      <c r="R8972" s="87"/>
    </row>
    <row r="8973" spans="16:18" x14ac:dyDescent="0.25">
      <c r="P8973" s="87"/>
      <c r="Q8973" s="87"/>
      <c r="R8973" s="87"/>
    </row>
    <row r="8974" spans="16:18" x14ac:dyDescent="0.25">
      <c r="P8974" s="87"/>
      <c r="Q8974" s="87"/>
      <c r="R8974" s="87"/>
    </row>
    <row r="8975" spans="16:18" x14ac:dyDescent="0.25">
      <c r="P8975" s="87"/>
      <c r="Q8975" s="87"/>
      <c r="R8975" s="87"/>
    </row>
    <row r="8976" spans="16:18" x14ac:dyDescent="0.25">
      <c r="P8976" s="87"/>
      <c r="Q8976" s="87"/>
      <c r="R8976" s="87"/>
    </row>
    <row r="8977" spans="16:18" x14ac:dyDescent="0.25">
      <c r="P8977" s="87"/>
      <c r="Q8977" s="87"/>
      <c r="R8977" s="87"/>
    </row>
    <row r="8978" spans="16:18" x14ac:dyDescent="0.25">
      <c r="P8978" s="87"/>
      <c r="Q8978" s="87"/>
      <c r="R8978" s="87"/>
    </row>
    <row r="8979" spans="16:18" x14ac:dyDescent="0.25">
      <c r="P8979" s="87"/>
      <c r="Q8979" s="87"/>
      <c r="R8979" s="87"/>
    </row>
    <row r="8980" spans="16:18" x14ac:dyDescent="0.25">
      <c r="P8980" s="87"/>
      <c r="Q8980" s="87"/>
      <c r="R8980" s="87"/>
    </row>
    <row r="8981" spans="16:18" x14ac:dyDescent="0.25">
      <c r="P8981" s="87"/>
      <c r="Q8981" s="87"/>
      <c r="R8981" s="87"/>
    </row>
    <row r="8982" spans="16:18" x14ac:dyDescent="0.25">
      <c r="P8982" s="87"/>
      <c r="Q8982" s="87"/>
      <c r="R8982" s="87"/>
    </row>
    <row r="8983" spans="16:18" x14ac:dyDescent="0.25">
      <c r="P8983" s="87"/>
      <c r="Q8983" s="87"/>
      <c r="R8983" s="87"/>
    </row>
    <row r="8984" spans="16:18" x14ac:dyDescent="0.25">
      <c r="P8984" s="87"/>
      <c r="Q8984" s="87"/>
      <c r="R8984" s="87"/>
    </row>
    <row r="8985" spans="16:18" x14ac:dyDescent="0.25">
      <c r="P8985" s="87"/>
      <c r="Q8985" s="87"/>
      <c r="R8985" s="87"/>
    </row>
    <row r="8986" spans="16:18" x14ac:dyDescent="0.25">
      <c r="P8986" s="87"/>
      <c r="Q8986" s="87"/>
      <c r="R8986" s="87"/>
    </row>
    <row r="8987" spans="16:18" x14ac:dyDescent="0.25">
      <c r="P8987" s="87"/>
      <c r="Q8987" s="87"/>
      <c r="R8987" s="87"/>
    </row>
    <row r="8988" spans="16:18" x14ac:dyDescent="0.25">
      <c r="P8988" s="87"/>
      <c r="Q8988" s="87"/>
      <c r="R8988" s="87"/>
    </row>
    <row r="8989" spans="16:18" x14ac:dyDescent="0.25">
      <c r="P8989" s="87"/>
      <c r="Q8989" s="87"/>
      <c r="R8989" s="87"/>
    </row>
    <row r="8990" spans="16:18" x14ac:dyDescent="0.25">
      <c r="P8990" s="87"/>
      <c r="Q8990" s="87"/>
      <c r="R8990" s="87"/>
    </row>
    <row r="8991" spans="16:18" x14ac:dyDescent="0.25">
      <c r="P8991" s="87"/>
      <c r="Q8991" s="87"/>
      <c r="R8991" s="87"/>
    </row>
    <row r="8992" spans="16:18" x14ac:dyDescent="0.25">
      <c r="P8992" s="87"/>
      <c r="Q8992" s="87"/>
      <c r="R8992" s="87"/>
    </row>
    <row r="8993" spans="16:18" x14ac:dyDescent="0.25">
      <c r="P8993" s="87"/>
      <c r="Q8993" s="87"/>
      <c r="R8993" s="87"/>
    </row>
    <row r="8994" spans="16:18" x14ac:dyDescent="0.25">
      <c r="P8994" s="87"/>
      <c r="Q8994" s="87"/>
      <c r="R8994" s="87"/>
    </row>
    <row r="8995" spans="16:18" x14ac:dyDescent="0.25">
      <c r="P8995" s="87"/>
      <c r="Q8995" s="87"/>
      <c r="R8995" s="87"/>
    </row>
    <row r="8996" spans="16:18" x14ac:dyDescent="0.25">
      <c r="P8996" s="87"/>
      <c r="Q8996" s="87"/>
      <c r="R8996" s="87"/>
    </row>
    <row r="8997" spans="16:18" x14ac:dyDescent="0.25">
      <c r="P8997" s="87"/>
      <c r="Q8997" s="87"/>
      <c r="R8997" s="87"/>
    </row>
    <row r="8998" spans="16:18" x14ac:dyDescent="0.25">
      <c r="P8998" s="87"/>
      <c r="Q8998" s="87"/>
      <c r="R8998" s="87"/>
    </row>
    <row r="8999" spans="16:18" x14ac:dyDescent="0.25">
      <c r="P8999" s="87"/>
      <c r="Q8999" s="87"/>
      <c r="R8999" s="87"/>
    </row>
    <row r="9000" spans="16:18" x14ac:dyDescent="0.25">
      <c r="P9000" s="87"/>
      <c r="Q9000" s="87"/>
      <c r="R9000" s="87"/>
    </row>
    <row r="9001" spans="16:18" x14ac:dyDescent="0.25">
      <c r="P9001" s="87"/>
      <c r="Q9001" s="87"/>
      <c r="R9001" s="87"/>
    </row>
    <row r="9002" spans="16:18" x14ac:dyDescent="0.25">
      <c r="P9002" s="87"/>
      <c r="Q9002" s="87"/>
      <c r="R9002" s="87"/>
    </row>
    <row r="9003" spans="16:18" x14ac:dyDescent="0.25">
      <c r="P9003" s="87"/>
      <c r="Q9003" s="87"/>
      <c r="R9003" s="87"/>
    </row>
    <row r="9004" spans="16:18" x14ac:dyDescent="0.25">
      <c r="P9004" s="87"/>
      <c r="Q9004" s="87"/>
      <c r="R9004" s="87"/>
    </row>
    <row r="9005" spans="16:18" x14ac:dyDescent="0.25">
      <c r="P9005" s="87"/>
      <c r="Q9005" s="87"/>
      <c r="R9005" s="87"/>
    </row>
    <row r="9006" spans="16:18" x14ac:dyDescent="0.25">
      <c r="P9006" s="87"/>
      <c r="Q9006" s="87"/>
      <c r="R9006" s="87"/>
    </row>
    <row r="9007" spans="16:18" x14ac:dyDescent="0.25">
      <c r="P9007" s="87"/>
      <c r="Q9007" s="87"/>
      <c r="R9007" s="87"/>
    </row>
    <row r="9008" spans="16:18" x14ac:dyDescent="0.25">
      <c r="P9008" s="87"/>
      <c r="Q9008" s="87"/>
      <c r="R9008" s="87"/>
    </row>
    <row r="9009" spans="16:18" x14ac:dyDescent="0.25">
      <c r="P9009" s="87"/>
      <c r="Q9009" s="87"/>
      <c r="R9009" s="87"/>
    </row>
    <row r="9010" spans="16:18" x14ac:dyDescent="0.25">
      <c r="P9010" s="87"/>
      <c r="Q9010" s="87"/>
      <c r="R9010" s="87"/>
    </row>
    <row r="9011" spans="16:18" x14ac:dyDescent="0.25">
      <c r="P9011" s="87"/>
      <c r="Q9011" s="87"/>
      <c r="R9011" s="87"/>
    </row>
    <row r="9012" spans="16:18" x14ac:dyDescent="0.25">
      <c r="P9012" s="87"/>
      <c r="Q9012" s="87"/>
      <c r="R9012" s="87"/>
    </row>
    <row r="9013" spans="16:18" x14ac:dyDescent="0.25">
      <c r="P9013" s="87"/>
      <c r="Q9013" s="87"/>
      <c r="R9013" s="87"/>
    </row>
    <row r="9014" spans="16:18" x14ac:dyDescent="0.25">
      <c r="P9014" s="87"/>
      <c r="Q9014" s="87"/>
      <c r="R9014" s="87"/>
    </row>
    <row r="9015" spans="16:18" x14ac:dyDescent="0.25">
      <c r="P9015" s="87"/>
      <c r="Q9015" s="87"/>
      <c r="R9015" s="87"/>
    </row>
    <row r="9016" spans="16:18" x14ac:dyDescent="0.25">
      <c r="P9016" s="87"/>
      <c r="Q9016" s="87"/>
      <c r="R9016" s="87"/>
    </row>
    <row r="9017" spans="16:18" x14ac:dyDescent="0.25">
      <c r="P9017" s="87"/>
      <c r="Q9017" s="87"/>
      <c r="R9017" s="87"/>
    </row>
    <row r="9018" spans="16:18" x14ac:dyDescent="0.25">
      <c r="P9018" s="87"/>
      <c r="Q9018" s="87"/>
      <c r="R9018" s="87"/>
    </row>
    <row r="9019" spans="16:18" x14ac:dyDescent="0.25">
      <c r="P9019" s="87"/>
      <c r="Q9019" s="87"/>
      <c r="R9019" s="87"/>
    </row>
    <row r="9020" spans="16:18" x14ac:dyDescent="0.25">
      <c r="P9020" s="87"/>
      <c r="Q9020" s="87"/>
      <c r="R9020" s="87"/>
    </row>
    <row r="9021" spans="16:18" x14ac:dyDescent="0.25">
      <c r="P9021" s="87"/>
      <c r="Q9021" s="87"/>
      <c r="R9021" s="87"/>
    </row>
    <row r="9022" spans="16:18" x14ac:dyDescent="0.25">
      <c r="P9022" s="87"/>
      <c r="Q9022" s="87"/>
      <c r="R9022" s="87"/>
    </row>
    <row r="9023" spans="16:18" x14ac:dyDescent="0.25">
      <c r="P9023" s="87"/>
      <c r="Q9023" s="87"/>
      <c r="R9023" s="87"/>
    </row>
    <row r="9024" spans="16:18" x14ac:dyDescent="0.25">
      <c r="P9024" s="87"/>
      <c r="Q9024" s="87"/>
      <c r="R9024" s="87"/>
    </row>
    <row r="9025" spans="16:18" x14ac:dyDescent="0.25">
      <c r="P9025" s="87"/>
      <c r="Q9025" s="87"/>
      <c r="R9025" s="87"/>
    </row>
    <row r="9026" spans="16:18" x14ac:dyDescent="0.25">
      <c r="P9026" s="87"/>
      <c r="Q9026" s="87"/>
      <c r="R9026" s="87"/>
    </row>
    <row r="9027" spans="16:18" x14ac:dyDescent="0.25">
      <c r="P9027" s="87"/>
      <c r="Q9027" s="87"/>
      <c r="R9027" s="87"/>
    </row>
    <row r="9028" spans="16:18" x14ac:dyDescent="0.25">
      <c r="P9028" s="87"/>
      <c r="Q9028" s="87"/>
      <c r="R9028" s="87"/>
    </row>
    <row r="9029" spans="16:18" x14ac:dyDescent="0.25">
      <c r="P9029" s="87"/>
      <c r="Q9029" s="87"/>
      <c r="R9029" s="87"/>
    </row>
    <row r="9030" spans="16:18" x14ac:dyDescent="0.25">
      <c r="P9030" s="87"/>
      <c r="Q9030" s="87"/>
      <c r="R9030" s="87"/>
    </row>
    <row r="9031" spans="16:18" x14ac:dyDescent="0.25">
      <c r="P9031" s="87"/>
      <c r="Q9031" s="87"/>
      <c r="R9031" s="87"/>
    </row>
    <row r="9032" spans="16:18" x14ac:dyDescent="0.25">
      <c r="P9032" s="87"/>
      <c r="Q9032" s="87"/>
      <c r="R9032" s="87"/>
    </row>
    <row r="9033" spans="16:18" x14ac:dyDescent="0.25">
      <c r="P9033" s="87"/>
      <c r="Q9033" s="87"/>
      <c r="R9033" s="87"/>
    </row>
    <row r="9034" spans="16:18" x14ac:dyDescent="0.25">
      <c r="P9034" s="87"/>
      <c r="Q9034" s="87"/>
      <c r="R9034" s="87"/>
    </row>
    <row r="9035" spans="16:18" x14ac:dyDescent="0.25">
      <c r="P9035" s="87"/>
      <c r="Q9035" s="87"/>
      <c r="R9035" s="87"/>
    </row>
    <row r="9036" spans="16:18" x14ac:dyDescent="0.25">
      <c r="P9036" s="87"/>
      <c r="Q9036" s="87"/>
      <c r="R9036" s="87"/>
    </row>
    <row r="9037" spans="16:18" x14ac:dyDescent="0.25">
      <c r="P9037" s="87"/>
      <c r="Q9037" s="87"/>
      <c r="R9037" s="87"/>
    </row>
    <row r="9038" spans="16:18" x14ac:dyDescent="0.25">
      <c r="P9038" s="87"/>
      <c r="Q9038" s="87"/>
      <c r="R9038" s="87"/>
    </row>
    <row r="9039" spans="16:18" x14ac:dyDescent="0.25">
      <c r="P9039" s="87"/>
      <c r="Q9039" s="87"/>
      <c r="R9039" s="87"/>
    </row>
    <row r="9040" spans="16:18" x14ac:dyDescent="0.25">
      <c r="P9040" s="87"/>
      <c r="Q9040" s="87"/>
      <c r="R9040" s="87"/>
    </row>
    <row r="9041" spans="16:18" x14ac:dyDescent="0.25">
      <c r="P9041" s="87"/>
      <c r="Q9041" s="87"/>
      <c r="R9041" s="87"/>
    </row>
    <row r="9042" spans="16:18" x14ac:dyDescent="0.25">
      <c r="P9042" s="87"/>
      <c r="Q9042" s="87"/>
      <c r="R9042" s="87"/>
    </row>
    <row r="9043" spans="16:18" x14ac:dyDescent="0.25">
      <c r="P9043" s="87"/>
      <c r="Q9043" s="87"/>
      <c r="R9043" s="87"/>
    </row>
    <row r="9044" spans="16:18" x14ac:dyDescent="0.25">
      <c r="P9044" s="87"/>
      <c r="Q9044" s="87"/>
      <c r="R9044" s="87"/>
    </row>
    <row r="9045" spans="16:18" x14ac:dyDescent="0.25">
      <c r="P9045" s="87"/>
      <c r="Q9045" s="87"/>
      <c r="R9045" s="87"/>
    </row>
    <row r="9046" spans="16:18" x14ac:dyDescent="0.25">
      <c r="P9046" s="87"/>
      <c r="Q9046" s="87"/>
      <c r="R9046" s="87"/>
    </row>
    <row r="9047" spans="16:18" x14ac:dyDescent="0.25">
      <c r="P9047" s="87"/>
      <c r="Q9047" s="87"/>
      <c r="R9047" s="87"/>
    </row>
    <row r="9048" spans="16:18" x14ac:dyDescent="0.25">
      <c r="P9048" s="87"/>
      <c r="Q9048" s="87"/>
      <c r="R9048" s="87"/>
    </row>
    <row r="9049" spans="16:18" x14ac:dyDescent="0.25">
      <c r="P9049" s="87"/>
      <c r="Q9049" s="87"/>
      <c r="R9049" s="87"/>
    </row>
    <row r="9050" spans="16:18" x14ac:dyDescent="0.25">
      <c r="P9050" s="87"/>
      <c r="Q9050" s="87"/>
      <c r="R9050" s="87"/>
    </row>
    <row r="9051" spans="16:18" x14ac:dyDescent="0.25">
      <c r="P9051" s="87"/>
      <c r="Q9051" s="87"/>
      <c r="R9051" s="87"/>
    </row>
    <row r="9052" spans="16:18" x14ac:dyDescent="0.25">
      <c r="P9052" s="87"/>
      <c r="Q9052" s="87"/>
      <c r="R9052" s="87"/>
    </row>
    <row r="9053" spans="16:18" x14ac:dyDescent="0.25">
      <c r="P9053" s="87"/>
      <c r="Q9053" s="87"/>
      <c r="R9053" s="87"/>
    </row>
    <row r="9054" spans="16:18" x14ac:dyDescent="0.25">
      <c r="P9054" s="87"/>
      <c r="Q9054" s="87"/>
      <c r="R9054" s="87"/>
    </row>
    <row r="9055" spans="16:18" x14ac:dyDescent="0.25">
      <c r="P9055" s="87"/>
      <c r="Q9055" s="87"/>
      <c r="R9055" s="87"/>
    </row>
    <row r="9056" spans="16:18" x14ac:dyDescent="0.25">
      <c r="P9056" s="87"/>
      <c r="Q9056" s="87"/>
      <c r="R9056" s="87"/>
    </row>
    <row r="9057" spans="16:18" x14ac:dyDescent="0.25">
      <c r="P9057" s="87"/>
      <c r="Q9057" s="87"/>
      <c r="R9057" s="87"/>
    </row>
    <row r="9058" spans="16:18" x14ac:dyDescent="0.25">
      <c r="P9058" s="87"/>
      <c r="Q9058" s="87"/>
      <c r="R9058" s="87"/>
    </row>
    <row r="9059" spans="16:18" x14ac:dyDescent="0.25">
      <c r="P9059" s="87"/>
      <c r="Q9059" s="87"/>
      <c r="R9059" s="87"/>
    </row>
    <row r="9060" spans="16:18" x14ac:dyDescent="0.25">
      <c r="P9060" s="87"/>
      <c r="Q9060" s="87"/>
      <c r="R9060" s="87"/>
    </row>
    <row r="9061" spans="16:18" x14ac:dyDescent="0.25">
      <c r="P9061" s="87"/>
      <c r="Q9061" s="87"/>
      <c r="R9061" s="87"/>
    </row>
    <row r="9062" spans="16:18" x14ac:dyDescent="0.25">
      <c r="P9062" s="87"/>
      <c r="Q9062" s="87"/>
      <c r="R9062" s="87"/>
    </row>
    <row r="9063" spans="16:18" x14ac:dyDescent="0.25">
      <c r="P9063" s="87"/>
      <c r="Q9063" s="87"/>
      <c r="R9063" s="87"/>
    </row>
    <row r="9064" spans="16:18" x14ac:dyDescent="0.25">
      <c r="P9064" s="87"/>
      <c r="Q9064" s="87"/>
      <c r="R9064" s="87"/>
    </row>
    <row r="9065" spans="16:18" x14ac:dyDescent="0.25">
      <c r="P9065" s="87"/>
      <c r="Q9065" s="87"/>
      <c r="R9065" s="87"/>
    </row>
    <row r="9066" spans="16:18" x14ac:dyDescent="0.25">
      <c r="P9066" s="87"/>
      <c r="Q9066" s="87"/>
      <c r="R9066" s="87"/>
    </row>
    <row r="9067" spans="16:18" x14ac:dyDescent="0.25">
      <c r="P9067" s="87"/>
      <c r="Q9067" s="87"/>
      <c r="R9067" s="87"/>
    </row>
    <row r="9068" spans="16:18" x14ac:dyDescent="0.25">
      <c r="P9068" s="87"/>
      <c r="Q9068" s="87"/>
      <c r="R9068" s="87"/>
    </row>
    <row r="9069" spans="16:18" x14ac:dyDescent="0.25">
      <c r="P9069" s="87"/>
      <c r="Q9069" s="87"/>
      <c r="R9069" s="87"/>
    </row>
    <row r="9070" spans="16:18" x14ac:dyDescent="0.25">
      <c r="P9070" s="87"/>
      <c r="Q9070" s="87"/>
      <c r="R9070" s="87"/>
    </row>
    <row r="9071" spans="16:18" x14ac:dyDescent="0.25">
      <c r="P9071" s="87"/>
      <c r="Q9071" s="87"/>
      <c r="R9071" s="87"/>
    </row>
    <row r="9072" spans="16:18" x14ac:dyDescent="0.25">
      <c r="P9072" s="87"/>
      <c r="Q9072" s="87"/>
      <c r="R9072" s="87"/>
    </row>
    <row r="9073" spans="16:18" x14ac:dyDescent="0.25">
      <c r="P9073" s="87"/>
      <c r="Q9073" s="87"/>
      <c r="R9073" s="87"/>
    </row>
    <row r="9074" spans="16:18" x14ac:dyDescent="0.25">
      <c r="P9074" s="87"/>
      <c r="Q9074" s="87"/>
      <c r="R9074" s="87"/>
    </row>
    <row r="9075" spans="16:18" x14ac:dyDescent="0.25">
      <c r="P9075" s="87"/>
      <c r="Q9075" s="87"/>
      <c r="R9075" s="87"/>
    </row>
    <row r="9076" spans="16:18" x14ac:dyDescent="0.25">
      <c r="P9076" s="87"/>
      <c r="Q9076" s="87"/>
      <c r="R9076" s="87"/>
    </row>
    <row r="9077" spans="16:18" x14ac:dyDescent="0.25">
      <c r="P9077" s="87"/>
      <c r="Q9077" s="87"/>
      <c r="R9077" s="87"/>
    </row>
    <row r="9078" spans="16:18" x14ac:dyDescent="0.25">
      <c r="P9078" s="87"/>
      <c r="Q9078" s="87"/>
      <c r="R9078" s="87"/>
    </row>
    <row r="9079" spans="16:18" x14ac:dyDescent="0.25">
      <c r="P9079" s="87"/>
      <c r="Q9079" s="87"/>
      <c r="R9079" s="87"/>
    </row>
    <row r="9080" spans="16:18" x14ac:dyDescent="0.25">
      <c r="P9080" s="87"/>
      <c r="Q9080" s="87"/>
      <c r="R9080" s="87"/>
    </row>
    <row r="9081" spans="16:18" x14ac:dyDescent="0.25">
      <c r="P9081" s="87"/>
      <c r="Q9081" s="87"/>
      <c r="R9081" s="87"/>
    </row>
    <row r="9082" spans="16:18" x14ac:dyDescent="0.25">
      <c r="P9082" s="87"/>
      <c r="Q9082" s="87"/>
      <c r="R9082" s="87"/>
    </row>
    <row r="9083" spans="16:18" x14ac:dyDescent="0.25">
      <c r="P9083" s="87"/>
      <c r="Q9083" s="87"/>
      <c r="R9083" s="87"/>
    </row>
    <row r="9084" spans="16:18" x14ac:dyDescent="0.25">
      <c r="P9084" s="87"/>
      <c r="Q9084" s="87"/>
      <c r="R9084" s="87"/>
    </row>
    <row r="9085" spans="16:18" x14ac:dyDescent="0.25">
      <c r="P9085" s="87"/>
      <c r="Q9085" s="87"/>
      <c r="R9085" s="87"/>
    </row>
    <row r="9086" spans="16:18" x14ac:dyDescent="0.25">
      <c r="P9086" s="87"/>
      <c r="Q9086" s="87"/>
      <c r="R9086" s="87"/>
    </row>
    <row r="9087" spans="16:18" x14ac:dyDescent="0.25">
      <c r="P9087" s="87"/>
      <c r="Q9087" s="87"/>
      <c r="R9087" s="87"/>
    </row>
    <row r="9088" spans="16:18" x14ac:dyDescent="0.25">
      <c r="P9088" s="87"/>
      <c r="Q9088" s="87"/>
      <c r="R9088" s="87"/>
    </row>
    <row r="9089" spans="16:18" x14ac:dyDescent="0.25">
      <c r="P9089" s="87"/>
      <c r="Q9089" s="87"/>
      <c r="R9089" s="87"/>
    </row>
    <row r="9090" spans="16:18" x14ac:dyDescent="0.25">
      <c r="P9090" s="87"/>
      <c r="Q9090" s="87"/>
      <c r="R9090" s="87"/>
    </row>
    <row r="9091" spans="16:18" x14ac:dyDescent="0.25">
      <c r="P9091" s="87"/>
      <c r="Q9091" s="87"/>
      <c r="R9091" s="87"/>
    </row>
    <row r="9092" spans="16:18" x14ac:dyDescent="0.25">
      <c r="P9092" s="87"/>
      <c r="Q9092" s="87"/>
      <c r="R9092" s="87"/>
    </row>
    <row r="9093" spans="16:18" x14ac:dyDescent="0.25">
      <c r="P9093" s="87"/>
      <c r="Q9093" s="87"/>
      <c r="R9093" s="87"/>
    </row>
    <row r="9094" spans="16:18" x14ac:dyDescent="0.25">
      <c r="P9094" s="87"/>
      <c r="Q9094" s="87"/>
      <c r="R9094" s="87"/>
    </row>
    <row r="9095" spans="16:18" x14ac:dyDescent="0.25">
      <c r="P9095" s="87"/>
      <c r="Q9095" s="87"/>
      <c r="R9095" s="87"/>
    </row>
    <row r="9096" spans="16:18" x14ac:dyDescent="0.25">
      <c r="P9096" s="87"/>
      <c r="Q9096" s="87"/>
      <c r="R9096" s="87"/>
    </row>
    <row r="9097" spans="16:18" x14ac:dyDescent="0.25">
      <c r="P9097" s="87"/>
      <c r="Q9097" s="87"/>
      <c r="R9097" s="87"/>
    </row>
    <row r="9098" spans="16:18" x14ac:dyDescent="0.25">
      <c r="P9098" s="87"/>
      <c r="Q9098" s="87"/>
      <c r="R9098" s="87"/>
    </row>
    <row r="9099" spans="16:18" x14ac:dyDescent="0.25">
      <c r="P9099" s="87"/>
      <c r="Q9099" s="87"/>
      <c r="R9099" s="87"/>
    </row>
    <row r="9100" spans="16:18" x14ac:dyDescent="0.25">
      <c r="P9100" s="87"/>
      <c r="Q9100" s="87"/>
      <c r="R9100" s="87"/>
    </row>
    <row r="9101" spans="16:18" x14ac:dyDescent="0.25">
      <c r="P9101" s="87"/>
      <c r="Q9101" s="87"/>
      <c r="R9101" s="87"/>
    </row>
    <row r="9102" spans="16:18" x14ac:dyDescent="0.25">
      <c r="P9102" s="87"/>
      <c r="Q9102" s="87"/>
      <c r="R9102" s="87"/>
    </row>
    <row r="9103" spans="16:18" x14ac:dyDescent="0.25">
      <c r="P9103" s="87"/>
      <c r="Q9103" s="87"/>
      <c r="R9103" s="87"/>
    </row>
    <row r="9104" spans="16:18" x14ac:dyDescent="0.25">
      <c r="P9104" s="87"/>
      <c r="Q9104" s="87"/>
      <c r="R9104" s="87"/>
    </row>
    <row r="9105" spans="16:18" x14ac:dyDescent="0.25">
      <c r="P9105" s="87"/>
      <c r="Q9105" s="87"/>
      <c r="R9105" s="87"/>
    </row>
    <row r="9106" spans="16:18" x14ac:dyDescent="0.25">
      <c r="P9106" s="87"/>
      <c r="Q9106" s="87"/>
      <c r="R9106" s="87"/>
    </row>
    <row r="9107" spans="16:18" x14ac:dyDescent="0.25">
      <c r="P9107" s="87"/>
      <c r="Q9107" s="87"/>
      <c r="R9107" s="87"/>
    </row>
    <row r="9108" spans="16:18" x14ac:dyDescent="0.25">
      <c r="P9108" s="87"/>
      <c r="Q9108" s="87"/>
      <c r="R9108" s="87"/>
    </row>
    <row r="9109" spans="16:18" x14ac:dyDescent="0.25">
      <c r="P9109" s="87"/>
      <c r="Q9109" s="87"/>
      <c r="R9109" s="87"/>
    </row>
    <row r="9110" spans="16:18" x14ac:dyDescent="0.25">
      <c r="P9110" s="87"/>
      <c r="Q9110" s="87"/>
      <c r="R9110" s="87"/>
    </row>
    <row r="9111" spans="16:18" x14ac:dyDescent="0.25">
      <c r="P9111" s="87"/>
      <c r="Q9111" s="87"/>
      <c r="R9111" s="87"/>
    </row>
    <row r="9112" spans="16:18" x14ac:dyDescent="0.25">
      <c r="P9112" s="87"/>
      <c r="Q9112" s="87"/>
      <c r="R9112" s="87"/>
    </row>
    <row r="9113" spans="16:18" x14ac:dyDescent="0.25">
      <c r="P9113" s="87"/>
      <c r="Q9113" s="87"/>
      <c r="R9113" s="87"/>
    </row>
    <row r="9114" spans="16:18" x14ac:dyDescent="0.25">
      <c r="P9114" s="87"/>
      <c r="Q9114" s="87"/>
      <c r="R9114" s="87"/>
    </row>
    <row r="9115" spans="16:18" x14ac:dyDescent="0.25">
      <c r="P9115" s="87"/>
      <c r="Q9115" s="87"/>
      <c r="R9115" s="87"/>
    </row>
    <row r="9116" spans="16:18" x14ac:dyDescent="0.25">
      <c r="P9116" s="87"/>
      <c r="Q9116" s="87"/>
      <c r="R9116" s="87"/>
    </row>
    <row r="9117" spans="16:18" x14ac:dyDescent="0.25">
      <c r="P9117" s="87"/>
      <c r="Q9117" s="87"/>
      <c r="R9117" s="87"/>
    </row>
    <row r="9118" spans="16:18" x14ac:dyDescent="0.25">
      <c r="P9118" s="87"/>
      <c r="Q9118" s="87"/>
      <c r="R9118" s="87"/>
    </row>
    <row r="9119" spans="16:18" x14ac:dyDescent="0.25">
      <c r="P9119" s="87"/>
      <c r="Q9119" s="87"/>
      <c r="R9119" s="87"/>
    </row>
    <row r="9120" spans="16:18" x14ac:dyDescent="0.25">
      <c r="P9120" s="87"/>
      <c r="Q9120" s="87"/>
      <c r="R9120" s="87"/>
    </row>
    <row r="9121" spans="16:18" x14ac:dyDescent="0.25">
      <c r="P9121" s="87"/>
      <c r="Q9121" s="87"/>
      <c r="R9121" s="87"/>
    </row>
    <row r="9122" spans="16:18" x14ac:dyDescent="0.25">
      <c r="P9122" s="87"/>
      <c r="Q9122" s="87"/>
      <c r="R9122" s="87"/>
    </row>
    <row r="9123" spans="16:18" x14ac:dyDescent="0.25">
      <c r="P9123" s="87"/>
      <c r="Q9123" s="87"/>
      <c r="R9123" s="87"/>
    </row>
    <row r="9124" spans="16:18" x14ac:dyDescent="0.25">
      <c r="P9124" s="87"/>
      <c r="Q9124" s="87"/>
      <c r="R9124" s="87"/>
    </row>
    <row r="9125" spans="16:18" x14ac:dyDescent="0.25">
      <c r="P9125" s="87"/>
      <c r="Q9125" s="87"/>
      <c r="R9125" s="87"/>
    </row>
    <row r="9126" spans="16:18" x14ac:dyDescent="0.25">
      <c r="P9126" s="87"/>
      <c r="Q9126" s="87"/>
      <c r="R9126" s="87"/>
    </row>
    <row r="9127" spans="16:18" x14ac:dyDescent="0.25">
      <c r="P9127" s="87"/>
      <c r="Q9127" s="87"/>
      <c r="R9127" s="87"/>
    </row>
    <row r="9128" spans="16:18" x14ac:dyDescent="0.25">
      <c r="P9128" s="87"/>
      <c r="Q9128" s="87"/>
      <c r="R9128" s="87"/>
    </row>
    <row r="9129" spans="16:18" x14ac:dyDescent="0.25">
      <c r="P9129" s="87"/>
      <c r="Q9129" s="87"/>
      <c r="R9129" s="87"/>
    </row>
    <row r="9130" spans="16:18" x14ac:dyDescent="0.25">
      <c r="P9130" s="87"/>
      <c r="Q9130" s="87"/>
      <c r="R9130" s="87"/>
    </row>
    <row r="9131" spans="16:18" x14ac:dyDescent="0.25">
      <c r="P9131" s="87"/>
      <c r="Q9131" s="87"/>
      <c r="R9131" s="87"/>
    </row>
    <row r="9132" spans="16:18" x14ac:dyDescent="0.25">
      <c r="P9132" s="87"/>
      <c r="Q9132" s="87"/>
      <c r="R9132" s="87"/>
    </row>
    <row r="9133" spans="16:18" x14ac:dyDescent="0.25">
      <c r="P9133" s="87"/>
      <c r="Q9133" s="87"/>
      <c r="R9133" s="87"/>
    </row>
    <row r="9134" spans="16:18" x14ac:dyDescent="0.25">
      <c r="P9134" s="87"/>
      <c r="Q9134" s="87"/>
      <c r="R9134" s="87"/>
    </row>
    <row r="9135" spans="16:18" x14ac:dyDescent="0.25">
      <c r="P9135" s="87"/>
      <c r="Q9135" s="87"/>
      <c r="R9135" s="87"/>
    </row>
    <row r="9136" spans="16:18" x14ac:dyDescent="0.25">
      <c r="P9136" s="87"/>
      <c r="Q9136" s="87"/>
      <c r="R9136" s="87"/>
    </row>
    <row r="9137" spans="16:18" x14ac:dyDescent="0.25">
      <c r="P9137" s="87"/>
      <c r="Q9137" s="87"/>
      <c r="R9137" s="87"/>
    </row>
    <row r="9138" spans="16:18" x14ac:dyDescent="0.25">
      <c r="P9138" s="87"/>
      <c r="Q9138" s="87"/>
      <c r="R9138" s="87"/>
    </row>
    <row r="9139" spans="16:18" x14ac:dyDescent="0.25">
      <c r="P9139" s="87"/>
      <c r="Q9139" s="87"/>
      <c r="R9139" s="87"/>
    </row>
    <row r="9140" spans="16:18" x14ac:dyDescent="0.25">
      <c r="P9140" s="87"/>
      <c r="Q9140" s="87"/>
      <c r="R9140" s="87"/>
    </row>
    <row r="9141" spans="16:18" x14ac:dyDescent="0.25">
      <c r="P9141" s="87"/>
      <c r="Q9141" s="87"/>
      <c r="R9141" s="87"/>
    </row>
    <row r="9142" spans="16:18" x14ac:dyDescent="0.25">
      <c r="P9142" s="87"/>
      <c r="Q9142" s="87"/>
      <c r="R9142" s="87"/>
    </row>
    <row r="9143" spans="16:18" x14ac:dyDescent="0.25">
      <c r="P9143" s="87"/>
      <c r="Q9143" s="87"/>
      <c r="R9143" s="87"/>
    </row>
    <row r="9144" spans="16:18" x14ac:dyDescent="0.25">
      <c r="P9144" s="87"/>
      <c r="Q9144" s="87"/>
      <c r="R9144" s="87"/>
    </row>
    <row r="9145" spans="16:18" x14ac:dyDescent="0.25">
      <c r="P9145" s="87"/>
      <c r="Q9145" s="87"/>
      <c r="R9145" s="87"/>
    </row>
    <row r="9146" spans="16:18" x14ac:dyDescent="0.25">
      <c r="P9146" s="87"/>
      <c r="Q9146" s="87"/>
      <c r="R9146" s="87"/>
    </row>
    <row r="9147" spans="16:18" x14ac:dyDescent="0.25">
      <c r="P9147" s="87"/>
      <c r="Q9147" s="87"/>
      <c r="R9147" s="87"/>
    </row>
    <row r="9148" spans="16:18" x14ac:dyDescent="0.25">
      <c r="P9148" s="87"/>
      <c r="Q9148" s="87"/>
      <c r="R9148" s="87"/>
    </row>
    <row r="9149" spans="16:18" x14ac:dyDescent="0.25">
      <c r="P9149" s="87"/>
      <c r="Q9149" s="87"/>
      <c r="R9149" s="87"/>
    </row>
    <row r="9150" spans="16:18" x14ac:dyDescent="0.25">
      <c r="P9150" s="87"/>
      <c r="Q9150" s="87"/>
      <c r="R9150" s="87"/>
    </row>
    <row r="9151" spans="16:18" x14ac:dyDescent="0.25">
      <c r="P9151" s="87"/>
      <c r="Q9151" s="87"/>
      <c r="R9151" s="87"/>
    </row>
    <row r="9152" spans="16:18" x14ac:dyDescent="0.25">
      <c r="P9152" s="87"/>
      <c r="Q9152" s="87"/>
      <c r="R9152" s="87"/>
    </row>
    <row r="9153" spans="16:18" x14ac:dyDescent="0.25">
      <c r="P9153" s="87"/>
      <c r="Q9153" s="87"/>
      <c r="R9153" s="87"/>
    </row>
    <row r="9154" spans="16:18" x14ac:dyDescent="0.25">
      <c r="P9154" s="87"/>
      <c r="Q9154" s="87"/>
      <c r="R9154" s="87"/>
    </row>
    <row r="9155" spans="16:18" x14ac:dyDescent="0.25">
      <c r="P9155" s="87"/>
      <c r="Q9155" s="87"/>
      <c r="R9155" s="87"/>
    </row>
    <row r="9156" spans="16:18" x14ac:dyDescent="0.25">
      <c r="P9156" s="87"/>
      <c r="Q9156" s="87"/>
      <c r="R9156" s="87"/>
    </row>
    <row r="9157" spans="16:18" x14ac:dyDescent="0.25">
      <c r="P9157" s="87"/>
      <c r="Q9157" s="87"/>
      <c r="R9157" s="87"/>
    </row>
    <row r="9158" spans="16:18" x14ac:dyDescent="0.25">
      <c r="P9158" s="87"/>
      <c r="Q9158" s="87"/>
      <c r="R9158" s="87"/>
    </row>
    <row r="9159" spans="16:18" x14ac:dyDescent="0.25">
      <c r="P9159" s="87"/>
      <c r="Q9159" s="87"/>
      <c r="R9159" s="87"/>
    </row>
    <row r="9160" spans="16:18" x14ac:dyDescent="0.25">
      <c r="P9160" s="87"/>
      <c r="Q9160" s="87"/>
      <c r="R9160" s="87"/>
    </row>
    <row r="9161" spans="16:18" x14ac:dyDescent="0.25">
      <c r="P9161" s="87"/>
      <c r="Q9161" s="87"/>
      <c r="R9161" s="87"/>
    </row>
    <row r="9162" spans="16:18" x14ac:dyDescent="0.25">
      <c r="P9162" s="87"/>
      <c r="Q9162" s="87"/>
      <c r="R9162" s="87"/>
    </row>
    <row r="9163" spans="16:18" x14ac:dyDescent="0.25">
      <c r="P9163" s="87"/>
      <c r="Q9163" s="87"/>
      <c r="R9163" s="87"/>
    </row>
    <row r="9164" spans="16:18" x14ac:dyDescent="0.25">
      <c r="P9164" s="87"/>
      <c r="Q9164" s="87"/>
      <c r="R9164" s="87"/>
    </row>
    <row r="9165" spans="16:18" x14ac:dyDescent="0.25">
      <c r="P9165" s="87"/>
      <c r="Q9165" s="87"/>
      <c r="R9165" s="87"/>
    </row>
    <row r="9166" spans="16:18" x14ac:dyDescent="0.25">
      <c r="P9166" s="87"/>
      <c r="Q9166" s="87"/>
      <c r="R9166" s="87"/>
    </row>
    <row r="9167" spans="16:18" x14ac:dyDescent="0.25">
      <c r="P9167" s="87"/>
      <c r="Q9167" s="87"/>
      <c r="R9167" s="87"/>
    </row>
    <row r="9168" spans="16:18" x14ac:dyDescent="0.25">
      <c r="P9168" s="87"/>
      <c r="Q9168" s="87"/>
      <c r="R9168" s="87"/>
    </row>
    <row r="9169" spans="16:18" x14ac:dyDescent="0.25">
      <c r="P9169" s="87"/>
      <c r="Q9169" s="87"/>
      <c r="R9169" s="87"/>
    </row>
    <row r="9170" spans="16:18" x14ac:dyDescent="0.25">
      <c r="P9170" s="87"/>
      <c r="Q9170" s="87"/>
      <c r="R9170" s="87"/>
    </row>
    <row r="9171" spans="16:18" x14ac:dyDescent="0.25">
      <c r="P9171" s="87"/>
      <c r="Q9171" s="87"/>
      <c r="R9171" s="87"/>
    </row>
    <row r="9172" spans="16:18" x14ac:dyDescent="0.25">
      <c r="P9172" s="87"/>
      <c r="Q9172" s="87"/>
      <c r="R9172" s="87"/>
    </row>
    <row r="9173" spans="16:18" x14ac:dyDescent="0.25">
      <c r="P9173" s="87"/>
      <c r="Q9173" s="87"/>
      <c r="R9173" s="87"/>
    </row>
    <row r="9174" spans="16:18" x14ac:dyDescent="0.25">
      <c r="P9174" s="87"/>
      <c r="Q9174" s="87"/>
      <c r="R9174" s="87"/>
    </row>
    <row r="9175" spans="16:18" x14ac:dyDescent="0.25">
      <c r="P9175" s="87"/>
      <c r="Q9175" s="87"/>
      <c r="R9175" s="87"/>
    </row>
    <row r="9176" spans="16:18" x14ac:dyDescent="0.25">
      <c r="P9176" s="87"/>
      <c r="Q9176" s="87"/>
      <c r="R9176" s="87"/>
    </row>
    <row r="9177" spans="16:18" x14ac:dyDescent="0.25">
      <c r="P9177" s="87"/>
      <c r="Q9177" s="87"/>
      <c r="R9177" s="87"/>
    </row>
    <row r="9178" spans="16:18" x14ac:dyDescent="0.25">
      <c r="P9178" s="87"/>
      <c r="Q9178" s="87"/>
      <c r="R9178" s="87"/>
    </row>
    <row r="9179" spans="16:18" x14ac:dyDescent="0.25">
      <c r="P9179" s="87"/>
      <c r="Q9179" s="87"/>
      <c r="R9179" s="87"/>
    </row>
    <row r="9180" spans="16:18" x14ac:dyDescent="0.25">
      <c r="P9180" s="87"/>
      <c r="Q9180" s="87"/>
      <c r="R9180" s="87"/>
    </row>
    <row r="9181" spans="16:18" x14ac:dyDescent="0.25">
      <c r="P9181" s="87"/>
      <c r="Q9181" s="87"/>
      <c r="R9181" s="87"/>
    </row>
    <row r="9182" spans="16:18" x14ac:dyDescent="0.25">
      <c r="P9182" s="87"/>
      <c r="Q9182" s="87"/>
      <c r="R9182" s="87"/>
    </row>
    <row r="9183" spans="16:18" x14ac:dyDescent="0.25">
      <c r="P9183" s="87"/>
      <c r="Q9183" s="87"/>
      <c r="R9183" s="87"/>
    </row>
    <row r="9184" spans="16:18" x14ac:dyDescent="0.25">
      <c r="P9184" s="87"/>
      <c r="Q9184" s="87"/>
      <c r="R9184" s="87"/>
    </row>
    <row r="9185" spans="16:18" x14ac:dyDescent="0.25">
      <c r="P9185" s="87"/>
      <c r="Q9185" s="87"/>
      <c r="R9185" s="87"/>
    </row>
    <row r="9186" spans="16:18" x14ac:dyDescent="0.25">
      <c r="P9186" s="87"/>
      <c r="Q9186" s="87"/>
      <c r="R9186" s="87"/>
    </row>
    <row r="9187" spans="16:18" x14ac:dyDescent="0.25">
      <c r="P9187" s="87"/>
      <c r="Q9187" s="87"/>
      <c r="R9187" s="87"/>
    </row>
    <row r="9188" spans="16:18" x14ac:dyDescent="0.25">
      <c r="P9188" s="87"/>
      <c r="Q9188" s="87"/>
      <c r="R9188" s="87"/>
    </row>
    <row r="9189" spans="16:18" x14ac:dyDescent="0.25">
      <c r="P9189" s="87"/>
      <c r="Q9189" s="87"/>
      <c r="R9189" s="87"/>
    </row>
    <row r="9190" spans="16:18" x14ac:dyDescent="0.25">
      <c r="P9190" s="87"/>
      <c r="Q9190" s="87"/>
      <c r="R9190" s="87"/>
    </row>
    <row r="9191" spans="16:18" x14ac:dyDescent="0.25">
      <c r="P9191" s="87"/>
      <c r="Q9191" s="87"/>
      <c r="R9191" s="87"/>
    </row>
    <row r="9192" spans="16:18" x14ac:dyDescent="0.25">
      <c r="P9192" s="87"/>
      <c r="Q9192" s="87"/>
      <c r="R9192" s="87"/>
    </row>
    <row r="9193" spans="16:18" x14ac:dyDescent="0.25">
      <c r="P9193" s="87"/>
      <c r="Q9193" s="87"/>
      <c r="R9193" s="87"/>
    </row>
    <row r="9194" spans="16:18" x14ac:dyDescent="0.25">
      <c r="P9194" s="87"/>
      <c r="Q9194" s="87"/>
      <c r="R9194" s="87"/>
    </row>
    <row r="9195" spans="16:18" x14ac:dyDescent="0.25">
      <c r="P9195" s="87"/>
      <c r="Q9195" s="87"/>
      <c r="R9195" s="87"/>
    </row>
    <row r="9196" spans="16:18" x14ac:dyDescent="0.25">
      <c r="P9196" s="87"/>
      <c r="Q9196" s="87"/>
      <c r="R9196" s="87"/>
    </row>
    <row r="9197" spans="16:18" x14ac:dyDescent="0.25">
      <c r="P9197" s="87"/>
      <c r="Q9197" s="87"/>
      <c r="R9197" s="87"/>
    </row>
    <row r="9198" spans="16:18" x14ac:dyDescent="0.25">
      <c r="P9198" s="87"/>
      <c r="Q9198" s="87"/>
      <c r="R9198" s="87"/>
    </row>
    <row r="9199" spans="16:18" x14ac:dyDescent="0.25">
      <c r="P9199" s="87"/>
      <c r="Q9199" s="87"/>
      <c r="R9199" s="87"/>
    </row>
    <row r="9200" spans="16:18" x14ac:dyDescent="0.25">
      <c r="P9200" s="87"/>
      <c r="Q9200" s="87"/>
      <c r="R9200" s="87"/>
    </row>
    <row r="9201" spans="16:18" x14ac:dyDescent="0.25">
      <c r="P9201" s="87"/>
      <c r="Q9201" s="87"/>
      <c r="R9201" s="87"/>
    </row>
    <row r="9202" spans="16:18" x14ac:dyDescent="0.25">
      <c r="P9202" s="87"/>
      <c r="Q9202" s="87"/>
      <c r="R9202" s="87"/>
    </row>
    <row r="9203" spans="16:18" x14ac:dyDescent="0.25">
      <c r="P9203" s="87"/>
      <c r="Q9203" s="87"/>
      <c r="R9203" s="87"/>
    </row>
    <row r="9204" spans="16:18" x14ac:dyDescent="0.25">
      <c r="P9204" s="87"/>
      <c r="Q9204" s="87"/>
      <c r="R9204" s="87"/>
    </row>
    <row r="9205" spans="16:18" x14ac:dyDescent="0.25">
      <c r="P9205" s="87"/>
      <c r="Q9205" s="87"/>
      <c r="R9205" s="87"/>
    </row>
    <row r="9206" spans="16:18" x14ac:dyDescent="0.25">
      <c r="P9206" s="87"/>
      <c r="Q9206" s="87"/>
      <c r="R9206" s="87"/>
    </row>
    <row r="9207" spans="16:18" x14ac:dyDescent="0.25">
      <c r="P9207" s="87"/>
      <c r="Q9207" s="87"/>
      <c r="R9207" s="87"/>
    </row>
    <row r="9208" spans="16:18" x14ac:dyDescent="0.25">
      <c r="P9208" s="87"/>
      <c r="Q9208" s="87"/>
      <c r="R9208" s="87"/>
    </row>
    <row r="9209" spans="16:18" x14ac:dyDescent="0.25">
      <c r="P9209" s="87"/>
      <c r="Q9209" s="87"/>
      <c r="R9209" s="87"/>
    </row>
    <row r="9210" spans="16:18" x14ac:dyDescent="0.25">
      <c r="P9210" s="87"/>
      <c r="Q9210" s="87"/>
      <c r="R9210" s="87"/>
    </row>
    <row r="9211" spans="16:18" x14ac:dyDescent="0.25">
      <c r="P9211" s="87"/>
      <c r="Q9211" s="87"/>
      <c r="R9211" s="87"/>
    </row>
    <row r="9212" spans="16:18" x14ac:dyDescent="0.25">
      <c r="P9212" s="87"/>
      <c r="Q9212" s="87"/>
      <c r="R9212" s="87"/>
    </row>
    <row r="9213" spans="16:18" x14ac:dyDescent="0.25">
      <c r="P9213" s="87"/>
      <c r="Q9213" s="87"/>
      <c r="R9213" s="87"/>
    </row>
    <row r="9214" spans="16:18" x14ac:dyDescent="0.25">
      <c r="P9214" s="87"/>
      <c r="Q9214" s="87"/>
      <c r="R9214" s="87"/>
    </row>
    <row r="9215" spans="16:18" x14ac:dyDescent="0.25">
      <c r="P9215" s="87"/>
      <c r="Q9215" s="87"/>
      <c r="R9215" s="87"/>
    </row>
    <row r="9216" spans="16:18" x14ac:dyDescent="0.25">
      <c r="P9216" s="87"/>
      <c r="Q9216" s="87"/>
      <c r="R9216" s="87"/>
    </row>
    <row r="9217" spans="16:18" x14ac:dyDescent="0.25">
      <c r="P9217" s="87"/>
      <c r="Q9217" s="87"/>
      <c r="R9217" s="87"/>
    </row>
    <row r="9218" spans="16:18" x14ac:dyDescent="0.25">
      <c r="P9218" s="87"/>
      <c r="Q9218" s="87"/>
      <c r="R9218" s="87"/>
    </row>
    <row r="9219" spans="16:18" x14ac:dyDescent="0.25">
      <c r="P9219" s="87"/>
      <c r="Q9219" s="87"/>
      <c r="R9219" s="87"/>
    </row>
    <row r="9220" spans="16:18" x14ac:dyDescent="0.25">
      <c r="P9220" s="87"/>
      <c r="Q9220" s="87"/>
      <c r="R9220" s="87"/>
    </row>
    <row r="9221" spans="16:18" x14ac:dyDescent="0.25">
      <c r="P9221" s="87"/>
      <c r="Q9221" s="87"/>
      <c r="R9221" s="87"/>
    </row>
    <row r="9222" spans="16:18" x14ac:dyDescent="0.25">
      <c r="P9222" s="87"/>
      <c r="Q9222" s="87"/>
      <c r="R9222" s="87"/>
    </row>
    <row r="9223" spans="16:18" x14ac:dyDescent="0.25">
      <c r="P9223" s="87"/>
      <c r="Q9223" s="87"/>
      <c r="R9223" s="87"/>
    </row>
    <row r="9224" spans="16:18" x14ac:dyDescent="0.25">
      <c r="P9224" s="87"/>
      <c r="Q9224" s="87"/>
      <c r="R9224" s="87"/>
    </row>
    <row r="9225" spans="16:18" x14ac:dyDescent="0.25">
      <c r="P9225" s="87"/>
      <c r="Q9225" s="87"/>
      <c r="R9225" s="87"/>
    </row>
    <row r="9226" spans="16:18" x14ac:dyDescent="0.25">
      <c r="P9226" s="87"/>
      <c r="Q9226" s="87"/>
      <c r="R9226" s="87"/>
    </row>
    <row r="9227" spans="16:18" x14ac:dyDescent="0.25">
      <c r="P9227" s="87"/>
      <c r="Q9227" s="87"/>
      <c r="R9227" s="87"/>
    </row>
    <row r="9228" spans="16:18" x14ac:dyDescent="0.25">
      <c r="P9228" s="87"/>
      <c r="Q9228" s="87"/>
      <c r="R9228" s="87"/>
    </row>
    <row r="9229" spans="16:18" x14ac:dyDescent="0.25">
      <c r="P9229" s="87"/>
      <c r="Q9229" s="87"/>
      <c r="R9229" s="87"/>
    </row>
    <row r="9230" spans="16:18" x14ac:dyDescent="0.25">
      <c r="P9230" s="87"/>
      <c r="Q9230" s="87"/>
      <c r="R9230" s="87"/>
    </row>
    <row r="9231" spans="16:18" x14ac:dyDescent="0.25">
      <c r="P9231" s="87"/>
      <c r="Q9231" s="87"/>
      <c r="R9231" s="87"/>
    </row>
    <row r="9232" spans="16:18" x14ac:dyDescent="0.25">
      <c r="P9232" s="87"/>
      <c r="Q9232" s="87"/>
      <c r="R9232" s="87"/>
    </row>
    <row r="9233" spans="16:18" x14ac:dyDescent="0.25">
      <c r="P9233" s="87"/>
      <c r="Q9233" s="87"/>
      <c r="R9233" s="87"/>
    </row>
    <row r="9234" spans="16:18" x14ac:dyDescent="0.25">
      <c r="P9234" s="87"/>
      <c r="Q9234" s="87"/>
      <c r="R9234" s="87"/>
    </row>
    <row r="9235" spans="16:18" x14ac:dyDescent="0.25">
      <c r="P9235" s="87"/>
      <c r="Q9235" s="87"/>
      <c r="R9235" s="87"/>
    </row>
    <row r="9236" spans="16:18" x14ac:dyDescent="0.25">
      <c r="P9236" s="87"/>
      <c r="Q9236" s="87"/>
      <c r="R9236" s="87"/>
    </row>
    <row r="9237" spans="16:18" x14ac:dyDescent="0.25">
      <c r="P9237" s="87"/>
      <c r="Q9237" s="87"/>
      <c r="R9237" s="87"/>
    </row>
    <row r="9238" spans="16:18" x14ac:dyDescent="0.25">
      <c r="P9238" s="87"/>
      <c r="Q9238" s="87"/>
      <c r="R9238" s="87"/>
    </row>
    <row r="9239" spans="16:18" x14ac:dyDescent="0.25">
      <c r="P9239" s="87"/>
      <c r="Q9239" s="87"/>
      <c r="R9239" s="87"/>
    </row>
    <row r="9240" spans="16:18" x14ac:dyDescent="0.25">
      <c r="P9240" s="87"/>
      <c r="Q9240" s="87"/>
      <c r="R9240" s="87"/>
    </row>
    <row r="9241" spans="16:18" x14ac:dyDescent="0.25">
      <c r="P9241" s="87"/>
      <c r="Q9241" s="87"/>
      <c r="R9241" s="87"/>
    </row>
    <row r="9242" spans="16:18" x14ac:dyDescent="0.25">
      <c r="P9242" s="87"/>
      <c r="Q9242" s="87"/>
      <c r="R9242" s="87"/>
    </row>
    <row r="9243" spans="16:18" x14ac:dyDescent="0.25">
      <c r="P9243" s="87"/>
      <c r="Q9243" s="87"/>
      <c r="R9243" s="87"/>
    </row>
    <row r="9244" spans="16:18" x14ac:dyDescent="0.25">
      <c r="P9244" s="87"/>
      <c r="Q9244" s="87"/>
      <c r="R9244" s="87"/>
    </row>
    <row r="9245" spans="16:18" x14ac:dyDescent="0.25">
      <c r="P9245" s="87"/>
      <c r="Q9245" s="87"/>
      <c r="R9245" s="87"/>
    </row>
    <row r="9246" spans="16:18" x14ac:dyDescent="0.25">
      <c r="P9246" s="87"/>
      <c r="Q9246" s="87"/>
      <c r="R9246" s="87"/>
    </row>
    <row r="9247" spans="16:18" x14ac:dyDescent="0.25">
      <c r="P9247" s="87"/>
      <c r="Q9247" s="87"/>
      <c r="R9247" s="87"/>
    </row>
    <row r="9248" spans="16:18" x14ac:dyDescent="0.25">
      <c r="P9248" s="87"/>
      <c r="Q9248" s="87"/>
      <c r="R9248" s="87"/>
    </row>
    <row r="9249" spans="16:18" x14ac:dyDescent="0.25">
      <c r="P9249" s="87"/>
      <c r="Q9249" s="87"/>
      <c r="R9249" s="87"/>
    </row>
    <row r="9250" spans="16:18" x14ac:dyDescent="0.25">
      <c r="P9250" s="87"/>
      <c r="Q9250" s="87"/>
      <c r="R9250" s="87"/>
    </row>
    <row r="9251" spans="16:18" x14ac:dyDescent="0.25">
      <c r="P9251" s="87"/>
      <c r="Q9251" s="87"/>
      <c r="R9251" s="87"/>
    </row>
    <row r="9252" spans="16:18" x14ac:dyDescent="0.25">
      <c r="P9252" s="87"/>
      <c r="Q9252" s="87"/>
      <c r="R9252" s="87"/>
    </row>
    <row r="9253" spans="16:18" x14ac:dyDescent="0.25">
      <c r="P9253" s="87"/>
      <c r="Q9253" s="87"/>
      <c r="R9253" s="87"/>
    </row>
    <row r="9254" spans="16:18" x14ac:dyDescent="0.25">
      <c r="P9254" s="87"/>
      <c r="Q9254" s="87"/>
      <c r="R9254" s="87"/>
    </row>
    <row r="9255" spans="16:18" x14ac:dyDescent="0.25">
      <c r="P9255" s="87"/>
      <c r="Q9255" s="87"/>
      <c r="R9255" s="87"/>
    </row>
    <row r="9256" spans="16:18" x14ac:dyDescent="0.25">
      <c r="P9256" s="87"/>
      <c r="Q9256" s="87"/>
      <c r="R9256" s="87"/>
    </row>
    <row r="9257" spans="16:18" x14ac:dyDescent="0.25">
      <c r="P9257" s="87"/>
      <c r="Q9257" s="87"/>
      <c r="R9257" s="87"/>
    </row>
    <row r="9258" spans="16:18" x14ac:dyDescent="0.25">
      <c r="P9258" s="87"/>
      <c r="Q9258" s="87"/>
      <c r="R9258" s="87"/>
    </row>
    <row r="9259" spans="16:18" x14ac:dyDescent="0.25">
      <c r="P9259" s="87"/>
      <c r="Q9259" s="87"/>
      <c r="R9259" s="87"/>
    </row>
    <row r="9260" spans="16:18" x14ac:dyDescent="0.25">
      <c r="P9260" s="87"/>
      <c r="Q9260" s="87"/>
      <c r="R9260" s="87"/>
    </row>
    <row r="9261" spans="16:18" x14ac:dyDescent="0.25">
      <c r="P9261" s="87"/>
      <c r="Q9261" s="87"/>
      <c r="R9261" s="87"/>
    </row>
    <row r="9262" spans="16:18" x14ac:dyDescent="0.25">
      <c r="P9262" s="87"/>
      <c r="Q9262" s="87"/>
      <c r="R9262" s="87"/>
    </row>
    <row r="9263" spans="16:18" x14ac:dyDescent="0.25">
      <c r="P9263" s="87"/>
      <c r="Q9263" s="87"/>
      <c r="R9263" s="87"/>
    </row>
    <row r="9264" spans="16:18" x14ac:dyDescent="0.25">
      <c r="P9264" s="87"/>
      <c r="Q9264" s="87"/>
      <c r="R9264" s="87"/>
    </row>
    <row r="9265" spans="16:18" x14ac:dyDescent="0.25">
      <c r="P9265" s="87"/>
      <c r="Q9265" s="87"/>
      <c r="R9265" s="87"/>
    </row>
    <row r="9266" spans="16:18" x14ac:dyDescent="0.25">
      <c r="P9266" s="87"/>
      <c r="Q9266" s="87"/>
      <c r="R9266" s="87"/>
    </row>
    <row r="9267" spans="16:18" x14ac:dyDescent="0.25">
      <c r="P9267" s="87"/>
      <c r="Q9267" s="87"/>
      <c r="R9267" s="87"/>
    </row>
    <row r="9268" spans="16:18" x14ac:dyDescent="0.25">
      <c r="P9268" s="87"/>
      <c r="Q9268" s="87"/>
      <c r="R9268" s="87"/>
    </row>
    <row r="9269" spans="16:18" x14ac:dyDescent="0.25">
      <c r="P9269" s="87"/>
      <c r="Q9269" s="87"/>
      <c r="R9269" s="87"/>
    </row>
    <row r="9270" spans="16:18" x14ac:dyDescent="0.25">
      <c r="P9270" s="87"/>
      <c r="Q9270" s="87"/>
      <c r="R9270" s="87"/>
    </row>
    <row r="9271" spans="16:18" x14ac:dyDescent="0.25">
      <c r="P9271" s="87"/>
      <c r="Q9271" s="87"/>
      <c r="R9271" s="87"/>
    </row>
    <row r="9272" spans="16:18" x14ac:dyDescent="0.25">
      <c r="P9272" s="87"/>
      <c r="Q9272" s="87"/>
      <c r="R9272" s="87"/>
    </row>
    <row r="9273" spans="16:18" x14ac:dyDescent="0.25">
      <c r="P9273" s="87"/>
      <c r="Q9273" s="87"/>
      <c r="R9273" s="87"/>
    </row>
    <row r="9274" spans="16:18" x14ac:dyDescent="0.25">
      <c r="P9274" s="87"/>
      <c r="Q9274" s="87"/>
      <c r="R9274" s="87"/>
    </row>
    <row r="9275" spans="16:18" x14ac:dyDescent="0.25">
      <c r="P9275" s="87"/>
      <c r="Q9275" s="87"/>
      <c r="R9275" s="87"/>
    </row>
    <row r="9276" spans="16:18" x14ac:dyDescent="0.25">
      <c r="P9276" s="87"/>
      <c r="Q9276" s="87"/>
      <c r="R9276" s="87"/>
    </row>
    <row r="9277" spans="16:18" x14ac:dyDescent="0.25">
      <c r="P9277" s="87"/>
      <c r="Q9277" s="87"/>
      <c r="R9277" s="87"/>
    </row>
    <row r="9278" spans="16:18" x14ac:dyDescent="0.25">
      <c r="P9278" s="87"/>
      <c r="Q9278" s="87"/>
      <c r="R9278" s="87"/>
    </row>
    <row r="9279" spans="16:18" x14ac:dyDescent="0.25">
      <c r="P9279" s="87"/>
      <c r="Q9279" s="87"/>
      <c r="R9279" s="87"/>
    </row>
    <row r="9280" spans="16:18" x14ac:dyDescent="0.25">
      <c r="P9280" s="87"/>
      <c r="Q9280" s="87"/>
      <c r="R9280" s="87"/>
    </row>
    <row r="9281" spans="16:18" x14ac:dyDescent="0.25">
      <c r="P9281" s="87"/>
      <c r="Q9281" s="87"/>
      <c r="R9281" s="87"/>
    </row>
    <row r="9282" spans="16:18" x14ac:dyDescent="0.25">
      <c r="P9282" s="87"/>
      <c r="Q9282" s="87"/>
      <c r="R9282" s="87"/>
    </row>
    <row r="9283" spans="16:18" x14ac:dyDescent="0.25">
      <c r="P9283" s="87"/>
      <c r="Q9283" s="87"/>
      <c r="R9283" s="87"/>
    </row>
    <row r="9284" spans="16:18" x14ac:dyDescent="0.25">
      <c r="P9284" s="87"/>
      <c r="Q9284" s="87"/>
      <c r="R9284" s="87"/>
    </row>
    <row r="9285" spans="16:18" x14ac:dyDescent="0.25">
      <c r="P9285" s="87"/>
      <c r="Q9285" s="87"/>
      <c r="R9285" s="87"/>
    </row>
    <row r="9286" spans="16:18" x14ac:dyDescent="0.25">
      <c r="P9286" s="87"/>
      <c r="Q9286" s="87"/>
      <c r="R9286" s="87"/>
    </row>
    <row r="9287" spans="16:18" x14ac:dyDescent="0.25">
      <c r="P9287" s="87"/>
      <c r="Q9287" s="87"/>
      <c r="R9287" s="87"/>
    </row>
    <row r="9288" spans="16:18" x14ac:dyDescent="0.25">
      <c r="P9288" s="87"/>
      <c r="Q9288" s="87"/>
      <c r="R9288" s="87"/>
    </row>
    <row r="9289" spans="16:18" x14ac:dyDescent="0.25">
      <c r="P9289" s="87"/>
      <c r="Q9289" s="87"/>
      <c r="R9289" s="87"/>
    </row>
    <row r="9290" spans="16:18" x14ac:dyDescent="0.25">
      <c r="P9290" s="87"/>
      <c r="Q9290" s="87"/>
      <c r="R9290" s="87"/>
    </row>
    <row r="9291" spans="16:18" x14ac:dyDescent="0.25">
      <c r="P9291" s="87"/>
      <c r="Q9291" s="87"/>
      <c r="R9291" s="87"/>
    </row>
    <row r="9292" spans="16:18" x14ac:dyDescent="0.25">
      <c r="P9292" s="87"/>
      <c r="Q9292" s="87"/>
      <c r="R9292" s="87"/>
    </row>
    <row r="9293" spans="16:18" x14ac:dyDescent="0.25">
      <c r="P9293" s="87"/>
      <c r="Q9293" s="87"/>
      <c r="R9293" s="87"/>
    </row>
    <row r="9294" spans="16:18" x14ac:dyDescent="0.25">
      <c r="P9294" s="87"/>
      <c r="Q9294" s="87"/>
      <c r="R9294" s="87"/>
    </row>
    <row r="9295" spans="16:18" x14ac:dyDescent="0.25">
      <c r="P9295" s="87"/>
      <c r="Q9295" s="87"/>
      <c r="R9295" s="87"/>
    </row>
    <row r="9296" spans="16:18" x14ac:dyDescent="0.25">
      <c r="P9296" s="87"/>
      <c r="Q9296" s="87"/>
      <c r="R9296" s="87"/>
    </row>
    <row r="9297" spans="16:18" x14ac:dyDescent="0.25">
      <c r="P9297" s="87"/>
      <c r="Q9297" s="87"/>
      <c r="R9297" s="87"/>
    </row>
    <row r="9298" spans="16:18" x14ac:dyDescent="0.25">
      <c r="P9298" s="87"/>
      <c r="Q9298" s="87"/>
      <c r="R9298" s="87"/>
    </row>
    <row r="9299" spans="16:18" x14ac:dyDescent="0.25">
      <c r="P9299" s="87"/>
      <c r="Q9299" s="87"/>
      <c r="R9299" s="87"/>
    </row>
    <row r="9300" spans="16:18" x14ac:dyDescent="0.25">
      <c r="P9300" s="87"/>
      <c r="Q9300" s="87"/>
      <c r="R9300" s="87"/>
    </row>
    <row r="9301" spans="16:18" x14ac:dyDescent="0.25">
      <c r="P9301" s="87"/>
      <c r="Q9301" s="87"/>
      <c r="R9301" s="87"/>
    </row>
    <row r="9302" spans="16:18" x14ac:dyDescent="0.25">
      <c r="P9302" s="87"/>
      <c r="Q9302" s="87"/>
      <c r="R9302" s="87"/>
    </row>
    <row r="9303" spans="16:18" x14ac:dyDescent="0.25">
      <c r="P9303" s="87"/>
      <c r="Q9303" s="87"/>
      <c r="R9303" s="87"/>
    </row>
    <row r="9304" spans="16:18" x14ac:dyDescent="0.25">
      <c r="P9304" s="87"/>
      <c r="Q9304" s="87"/>
      <c r="R9304" s="87"/>
    </row>
    <row r="9305" spans="16:18" x14ac:dyDescent="0.25">
      <c r="P9305" s="87"/>
      <c r="Q9305" s="87"/>
      <c r="R9305" s="87"/>
    </row>
    <row r="9306" spans="16:18" x14ac:dyDescent="0.25">
      <c r="P9306" s="87"/>
      <c r="Q9306" s="87"/>
      <c r="R9306" s="87"/>
    </row>
    <row r="9307" spans="16:18" x14ac:dyDescent="0.25">
      <c r="P9307" s="87"/>
      <c r="Q9307" s="87"/>
      <c r="R9307" s="87"/>
    </row>
    <row r="9308" spans="16:18" x14ac:dyDescent="0.25">
      <c r="P9308" s="87"/>
      <c r="Q9308" s="87"/>
      <c r="R9308" s="87"/>
    </row>
    <row r="9309" spans="16:18" x14ac:dyDescent="0.25">
      <c r="P9309" s="87"/>
      <c r="Q9309" s="87"/>
      <c r="R9309" s="87"/>
    </row>
    <row r="9310" spans="16:18" x14ac:dyDescent="0.25">
      <c r="P9310" s="87"/>
      <c r="Q9310" s="87"/>
      <c r="R9310" s="87"/>
    </row>
    <row r="9311" spans="16:18" x14ac:dyDescent="0.25">
      <c r="P9311" s="87"/>
      <c r="Q9311" s="87"/>
      <c r="R9311" s="87"/>
    </row>
    <row r="9312" spans="16:18" x14ac:dyDescent="0.25">
      <c r="P9312" s="87"/>
      <c r="Q9312" s="87"/>
      <c r="R9312" s="87"/>
    </row>
    <row r="9313" spans="16:18" x14ac:dyDescent="0.25">
      <c r="P9313" s="87"/>
      <c r="Q9313" s="87"/>
      <c r="R9313" s="87"/>
    </row>
    <row r="9314" spans="16:18" x14ac:dyDescent="0.25">
      <c r="P9314" s="87"/>
      <c r="Q9314" s="87"/>
      <c r="R9314" s="87"/>
    </row>
    <row r="9315" spans="16:18" x14ac:dyDescent="0.25">
      <c r="P9315" s="87"/>
      <c r="Q9315" s="87"/>
      <c r="R9315" s="87"/>
    </row>
    <row r="9316" spans="16:18" x14ac:dyDescent="0.25">
      <c r="P9316" s="87"/>
      <c r="Q9316" s="87"/>
      <c r="R9316" s="87"/>
    </row>
    <row r="9317" spans="16:18" x14ac:dyDescent="0.25">
      <c r="P9317" s="87"/>
      <c r="Q9317" s="87"/>
      <c r="R9317" s="87"/>
    </row>
    <row r="9318" spans="16:18" x14ac:dyDescent="0.25">
      <c r="P9318" s="87"/>
      <c r="Q9318" s="87"/>
      <c r="R9318" s="87"/>
    </row>
    <row r="9319" spans="16:18" x14ac:dyDescent="0.25">
      <c r="P9319" s="87"/>
      <c r="Q9319" s="87"/>
      <c r="R9319" s="87"/>
    </row>
    <row r="9320" spans="16:18" x14ac:dyDescent="0.25">
      <c r="P9320" s="87"/>
      <c r="Q9320" s="87"/>
      <c r="R9320" s="87"/>
    </row>
    <row r="9321" spans="16:18" x14ac:dyDescent="0.25">
      <c r="P9321" s="87"/>
      <c r="Q9321" s="87"/>
      <c r="R9321" s="87"/>
    </row>
    <row r="9322" spans="16:18" x14ac:dyDescent="0.25">
      <c r="P9322" s="87"/>
      <c r="Q9322" s="87"/>
      <c r="R9322" s="87"/>
    </row>
    <row r="9323" spans="16:18" x14ac:dyDescent="0.25">
      <c r="P9323" s="87"/>
      <c r="Q9323" s="87"/>
      <c r="R9323" s="87"/>
    </row>
    <row r="9324" spans="16:18" x14ac:dyDescent="0.25">
      <c r="P9324" s="87"/>
      <c r="Q9324" s="87"/>
      <c r="R9324" s="87"/>
    </row>
    <row r="9325" spans="16:18" x14ac:dyDescent="0.25">
      <c r="P9325" s="87"/>
      <c r="Q9325" s="87"/>
      <c r="R9325" s="87"/>
    </row>
    <row r="9326" spans="16:18" x14ac:dyDescent="0.25">
      <c r="P9326" s="87"/>
      <c r="Q9326" s="87"/>
      <c r="R9326" s="87"/>
    </row>
    <row r="9327" spans="16:18" x14ac:dyDescent="0.25">
      <c r="P9327" s="87"/>
      <c r="Q9327" s="87"/>
      <c r="R9327" s="87"/>
    </row>
    <row r="9328" spans="16:18" x14ac:dyDescent="0.25">
      <c r="P9328" s="87"/>
      <c r="Q9328" s="87"/>
      <c r="R9328" s="87"/>
    </row>
    <row r="9329" spans="16:18" x14ac:dyDescent="0.25">
      <c r="P9329" s="87"/>
      <c r="Q9329" s="87"/>
      <c r="R9329" s="87"/>
    </row>
    <row r="9330" spans="16:18" x14ac:dyDescent="0.25">
      <c r="P9330" s="87"/>
      <c r="Q9330" s="87"/>
      <c r="R9330" s="87"/>
    </row>
    <row r="9331" spans="16:18" x14ac:dyDescent="0.25">
      <c r="P9331" s="87"/>
      <c r="Q9331" s="87"/>
      <c r="R9331" s="87"/>
    </row>
    <row r="9332" spans="16:18" x14ac:dyDescent="0.25">
      <c r="P9332" s="87"/>
      <c r="Q9332" s="87"/>
      <c r="R9332" s="87"/>
    </row>
    <row r="9333" spans="16:18" x14ac:dyDescent="0.25">
      <c r="P9333" s="87"/>
      <c r="Q9333" s="87"/>
      <c r="R9333" s="87"/>
    </row>
    <row r="9334" spans="16:18" x14ac:dyDescent="0.25">
      <c r="P9334" s="87"/>
      <c r="Q9334" s="87"/>
      <c r="R9334" s="87"/>
    </row>
    <row r="9335" spans="16:18" x14ac:dyDescent="0.25">
      <c r="P9335" s="87"/>
      <c r="Q9335" s="87"/>
      <c r="R9335" s="87"/>
    </row>
    <row r="9336" spans="16:18" x14ac:dyDescent="0.25">
      <c r="P9336" s="87"/>
      <c r="Q9336" s="87"/>
      <c r="R9336" s="87"/>
    </row>
    <row r="9337" spans="16:18" x14ac:dyDescent="0.25">
      <c r="P9337" s="87"/>
      <c r="Q9337" s="87"/>
      <c r="R9337" s="87"/>
    </row>
    <row r="9338" spans="16:18" x14ac:dyDescent="0.25">
      <c r="P9338" s="87"/>
      <c r="Q9338" s="87"/>
      <c r="R9338" s="87"/>
    </row>
    <row r="9339" spans="16:18" x14ac:dyDescent="0.25">
      <c r="P9339" s="87"/>
      <c r="Q9339" s="87"/>
      <c r="R9339" s="87"/>
    </row>
    <row r="9340" spans="16:18" x14ac:dyDescent="0.25">
      <c r="P9340" s="87"/>
      <c r="Q9340" s="87"/>
      <c r="R9340" s="87"/>
    </row>
    <row r="9341" spans="16:18" x14ac:dyDescent="0.25">
      <c r="P9341" s="87"/>
      <c r="Q9341" s="87"/>
      <c r="R9341" s="87"/>
    </row>
    <row r="9342" spans="16:18" x14ac:dyDescent="0.25">
      <c r="P9342" s="87"/>
      <c r="Q9342" s="87"/>
      <c r="R9342" s="87"/>
    </row>
    <row r="9343" spans="16:18" x14ac:dyDescent="0.25">
      <c r="P9343" s="87"/>
      <c r="Q9343" s="87"/>
      <c r="R9343" s="87"/>
    </row>
    <row r="9344" spans="16:18" x14ac:dyDescent="0.25">
      <c r="P9344" s="87"/>
      <c r="Q9344" s="87"/>
      <c r="R9344" s="87"/>
    </row>
    <row r="9345" spans="16:18" x14ac:dyDescent="0.25">
      <c r="P9345" s="87"/>
      <c r="Q9345" s="87"/>
      <c r="R9345" s="87"/>
    </row>
    <row r="9346" spans="16:18" x14ac:dyDescent="0.25">
      <c r="P9346" s="87"/>
      <c r="Q9346" s="87"/>
      <c r="R9346" s="87"/>
    </row>
    <row r="9347" spans="16:18" x14ac:dyDescent="0.25">
      <c r="P9347" s="87"/>
      <c r="Q9347" s="87"/>
      <c r="R9347" s="87"/>
    </row>
    <row r="9348" spans="16:18" x14ac:dyDescent="0.25">
      <c r="P9348" s="87"/>
      <c r="Q9348" s="87"/>
      <c r="R9348" s="87"/>
    </row>
    <row r="9349" spans="16:18" x14ac:dyDescent="0.25">
      <c r="P9349" s="87"/>
      <c r="Q9349" s="87"/>
      <c r="R9349" s="87"/>
    </row>
    <row r="9350" spans="16:18" x14ac:dyDescent="0.25">
      <c r="P9350" s="87"/>
      <c r="Q9350" s="87"/>
      <c r="R9350" s="87"/>
    </row>
    <row r="9351" spans="16:18" x14ac:dyDescent="0.25">
      <c r="P9351" s="87"/>
      <c r="Q9351" s="87"/>
      <c r="R9351" s="87"/>
    </row>
    <row r="9352" spans="16:18" x14ac:dyDescent="0.25">
      <c r="P9352" s="87"/>
      <c r="Q9352" s="87"/>
      <c r="R9352" s="87"/>
    </row>
    <row r="9353" spans="16:18" x14ac:dyDescent="0.25">
      <c r="P9353" s="87"/>
      <c r="Q9353" s="87"/>
      <c r="R9353" s="87"/>
    </row>
    <row r="9354" spans="16:18" x14ac:dyDescent="0.25">
      <c r="P9354" s="87"/>
      <c r="Q9354" s="87"/>
      <c r="R9354" s="87"/>
    </row>
    <row r="9355" spans="16:18" x14ac:dyDescent="0.25">
      <c r="P9355" s="87"/>
      <c r="Q9355" s="87"/>
      <c r="R9355" s="87"/>
    </row>
    <row r="9356" spans="16:18" x14ac:dyDescent="0.25">
      <c r="P9356" s="87"/>
      <c r="Q9356" s="87"/>
      <c r="R9356" s="87"/>
    </row>
    <row r="9357" spans="16:18" x14ac:dyDescent="0.25">
      <c r="P9357" s="87"/>
      <c r="Q9357" s="87"/>
      <c r="R9357" s="87"/>
    </row>
    <row r="9358" spans="16:18" x14ac:dyDescent="0.25">
      <c r="P9358" s="87"/>
      <c r="Q9358" s="87"/>
      <c r="R9358" s="87"/>
    </row>
    <row r="9359" spans="16:18" x14ac:dyDescent="0.25">
      <c r="P9359" s="87"/>
      <c r="Q9359" s="87"/>
      <c r="R9359" s="87"/>
    </row>
    <row r="9360" spans="16:18" x14ac:dyDescent="0.25">
      <c r="P9360" s="87"/>
      <c r="Q9360" s="87"/>
      <c r="R9360" s="87"/>
    </row>
    <row r="9361" spans="16:18" x14ac:dyDescent="0.25">
      <c r="P9361" s="87"/>
      <c r="Q9361" s="87"/>
      <c r="R9361" s="87"/>
    </row>
    <row r="9362" spans="16:18" x14ac:dyDescent="0.25">
      <c r="P9362" s="87"/>
      <c r="Q9362" s="87"/>
      <c r="R9362" s="87"/>
    </row>
    <row r="9363" spans="16:18" x14ac:dyDescent="0.25">
      <c r="P9363" s="87"/>
      <c r="Q9363" s="87"/>
      <c r="R9363" s="87"/>
    </row>
    <row r="9364" spans="16:18" x14ac:dyDescent="0.25">
      <c r="P9364" s="87"/>
      <c r="Q9364" s="87"/>
      <c r="R9364" s="87"/>
    </row>
    <row r="9365" spans="16:18" x14ac:dyDescent="0.25">
      <c r="P9365" s="87"/>
      <c r="Q9365" s="87"/>
      <c r="R9365" s="87"/>
    </row>
    <row r="9366" spans="16:18" x14ac:dyDescent="0.25">
      <c r="P9366" s="87"/>
      <c r="Q9366" s="87"/>
      <c r="R9366" s="87"/>
    </row>
    <row r="9367" spans="16:18" x14ac:dyDescent="0.25">
      <c r="P9367" s="87"/>
      <c r="Q9367" s="87"/>
      <c r="R9367" s="87"/>
    </row>
    <row r="9368" spans="16:18" x14ac:dyDescent="0.25">
      <c r="P9368" s="87"/>
      <c r="Q9368" s="87"/>
      <c r="R9368" s="87"/>
    </row>
    <row r="9369" spans="16:18" x14ac:dyDescent="0.25">
      <c r="P9369" s="87"/>
      <c r="Q9369" s="87"/>
      <c r="R9369" s="87"/>
    </row>
    <row r="9370" spans="16:18" x14ac:dyDescent="0.25">
      <c r="P9370" s="87"/>
      <c r="Q9370" s="87"/>
      <c r="R9370" s="87"/>
    </row>
    <row r="9371" spans="16:18" x14ac:dyDescent="0.25">
      <c r="P9371" s="87"/>
      <c r="Q9371" s="87"/>
      <c r="R9371" s="87"/>
    </row>
    <row r="9372" spans="16:18" x14ac:dyDescent="0.25">
      <c r="P9372" s="87"/>
      <c r="Q9372" s="87"/>
      <c r="R9372" s="87"/>
    </row>
    <row r="9373" spans="16:18" x14ac:dyDescent="0.25">
      <c r="P9373" s="87"/>
      <c r="Q9373" s="87"/>
      <c r="R9373" s="87"/>
    </row>
    <row r="9374" spans="16:18" x14ac:dyDescent="0.25">
      <c r="P9374" s="87"/>
      <c r="Q9374" s="87"/>
      <c r="R9374" s="87"/>
    </row>
    <row r="9375" spans="16:18" x14ac:dyDescent="0.25">
      <c r="P9375" s="87"/>
      <c r="Q9375" s="87"/>
      <c r="R9375" s="87"/>
    </row>
    <row r="9376" spans="16:18" x14ac:dyDescent="0.25">
      <c r="P9376" s="87"/>
      <c r="Q9376" s="87"/>
      <c r="R9376" s="87"/>
    </row>
    <row r="9377" spans="16:18" x14ac:dyDescent="0.25">
      <c r="P9377" s="87"/>
      <c r="Q9377" s="87"/>
      <c r="R9377" s="87"/>
    </row>
    <row r="9378" spans="16:18" x14ac:dyDescent="0.25">
      <c r="P9378" s="87"/>
      <c r="Q9378" s="87"/>
      <c r="R9378" s="87"/>
    </row>
    <row r="9379" spans="16:18" x14ac:dyDescent="0.25">
      <c r="P9379" s="87"/>
      <c r="Q9379" s="87"/>
      <c r="R9379" s="87"/>
    </row>
    <row r="9380" spans="16:18" x14ac:dyDescent="0.25">
      <c r="P9380" s="87"/>
      <c r="Q9380" s="87"/>
      <c r="R9380" s="87"/>
    </row>
    <row r="9381" spans="16:18" x14ac:dyDescent="0.25">
      <c r="P9381" s="87"/>
      <c r="Q9381" s="87"/>
      <c r="R9381" s="87"/>
    </row>
    <row r="9382" spans="16:18" x14ac:dyDescent="0.25">
      <c r="P9382" s="87"/>
      <c r="Q9382" s="87"/>
      <c r="R9382" s="87"/>
    </row>
    <row r="9383" spans="16:18" x14ac:dyDescent="0.25">
      <c r="P9383" s="87"/>
      <c r="Q9383" s="87"/>
      <c r="R9383" s="87"/>
    </row>
    <row r="9384" spans="16:18" x14ac:dyDescent="0.25">
      <c r="P9384" s="87"/>
      <c r="Q9384" s="87"/>
      <c r="R9384" s="87"/>
    </row>
    <row r="9385" spans="16:18" x14ac:dyDescent="0.25">
      <c r="P9385" s="87"/>
      <c r="Q9385" s="87"/>
      <c r="R9385" s="87"/>
    </row>
    <row r="9386" spans="16:18" x14ac:dyDescent="0.25">
      <c r="P9386" s="87"/>
      <c r="Q9386" s="87"/>
      <c r="R9386" s="87"/>
    </row>
    <row r="9387" spans="16:18" x14ac:dyDescent="0.25">
      <c r="P9387" s="87"/>
      <c r="Q9387" s="87"/>
      <c r="R9387" s="87"/>
    </row>
    <row r="9388" spans="16:18" x14ac:dyDescent="0.25">
      <c r="P9388" s="87"/>
      <c r="Q9388" s="87"/>
      <c r="R9388" s="87"/>
    </row>
    <row r="9389" spans="16:18" x14ac:dyDescent="0.25">
      <c r="P9389" s="87"/>
      <c r="Q9389" s="87"/>
      <c r="R9389" s="87"/>
    </row>
    <row r="9390" spans="16:18" x14ac:dyDescent="0.25">
      <c r="P9390" s="87"/>
      <c r="Q9390" s="87"/>
      <c r="R9390" s="87"/>
    </row>
    <row r="9391" spans="16:18" x14ac:dyDescent="0.25">
      <c r="P9391" s="87"/>
      <c r="Q9391" s="87"/>
      <c r="R9391" s="87"/>
    </row>
    <row r="9392" spans="16:18" x14ac:dyDescent="0.25">
      <c r="P9392" s="87"/>
      <c r="Q9392" s="87"/>
      <c r="R9392" s="87"/>
    </row>
    <row r="9393" spans="16:18" x14ac:dyDescent="0.25">
      <c r="P9393" s="87"/>
      <c r="Q9393" s="87"/>
      <c r="R9393" s="87"/>
    </row>
    <row r="9394" spans="16:18" x14ac:dyDescent="0.25">
      <c r="P9394" s="87"/>
      <c r="Q9394" s="87"/>
      <c r="R9394" s="87"/>
    </row>
    <row r="9395" spans="16:18" x14ac:dyDescent="0.25">
      <c r="P9395" s="87"/>
      <c r="Q9395" s="87"/>
      <c r="R9395" s="87"/>
    </row>
    <row r="9396" spans="16:18" x14ac:dyDescent="0.25">
      <c r="P9396" s="87"/>
      <c r="Q9396" s="87"/>
      <c r="R9396" s="87"/>
    </row>
    <row r="9397" spans="16:18" x14ac:dyDescent="0.25">
      <c r="P9397" s="87"/>
      <c r="Q9397" s="87"/>
      <c r="R9397" s="87"/>
    </row>
    <row r="9398" spans="16:18" x14ac:dyDescent="0.25">
      <c r="P9398" s="87"/>
      <c r="Q9398" s="87"/>
      <c r="R9398" s="87"/>
    </row>
    <row r="9399" spans="16:18" x14ac:dyDescent="0.25">
      <c r="P9399" s="87"/>
      <c r="Q9399" s="87"/>
      <c r="R9399" s="87"/>
    </row>
    <row r="9400" spans="16:18" x14ac:dyDescent="0.25">
      <c r="P9400" s="87"/>
      <c r="Q9400" s="87"/>
      <c r="R9400" s="87"/>
    </row>
    <row r="9401" spans="16:18" x14ac:dyDescent="0.25">
      <c r="P9401" s="87"/>
      <c r="Q9401" s="87"/>
      <c r="R9401" s="87"/>
    </row>
    <row r="9402" spans="16:18" x14ac:dyDescent="0.25">
      <c r="P9402" s="87"/>
      <c r="Q9402" s="87"/>
      <c r="R9402" s="87"/>
    </row>
    <row r="9403" spans="16:18" x14ac:dyDescent="0.25">
      <c r="P9403" s="87"/>
      <c r="Q9403" s="87"/>
      <c r="R9403" s="87"/>
    </row>
    <row r="9404" spans="16:18" x14ac:dyDescent="0.25">
      <c r="P9404" s="87"/>
      <c r="Q9404" s="87"/>
      <c r="R9404" s="87"/>
    </row>
    <row r="9405" spans="16:18" x14ac:dyDescent="0.25">
      <c r="P9405" s="87"/>
      <c r="Q9405" s="87"/>
      <c r="R9405" s="87"/>
    </row>
    <row r="9406" spans="16:18" x14ac:dyDescent="0.25">
      <c r="P9406" s="87"/>
      <c r="Q9406" s="87"/>
      <c r="R9406" s="87"/>
    </row>
    <row r="9407" spans="16:18" x14ac:dyDescent="0.25">
      <c r="P9407" s="87"/>
      <c r="Q9407" s="87"/>
      <c r="R9407" s="87"/>
    </row>
    <row r="9408" spans="16:18" x14ac:dyDescent="0.25">
      <c r="P9408" s="87"/>
      <c r="Q9408" s="87"/>
      <c r="R9408" s="87"/>
    </row>
    <row r="9409" spans="16:18" x14ac:dyDescent="0.25">
      <c r="P9409" s="87"/>
      <c r="Q9409" s="87"/>
      <c r="R9409" s="87"/>
    </row>
    <row r="9410" spans="16:18" x14ac:dyDescent="0.25">
      <c r="P9410" s="87"/>
      <c r="Q9410" s="87"/>
      <c r="R9410" s="87"/>
    </row>
    <row r="9411" spans="16:18" x14ac:dyDescent="0.25">
      <c r="P9411" s="87"/>
      <c r="Q9411" s="87"/>
      <c r="R9411" s="87"/>
    </row>
    <row r="9412" spans="16:18" x14ac:dyDescent="0.25">
      <c r="P9412" s="87"/>
      <c r="Q9412" s="87"/>
      <c r="R9412" s="87"/>
    </row>
    <row r="9413" spans="16:18" x14ac:dyDescent="0.25">
      <c r="P9413" s="87"/>
      <c r="Q9413" s="87"/>
      <c r="R9413" s="87"/>
    </row>
    <row r="9414" spans="16:18" x14ac:dyDescent="0.25">
      <c r="P9414" s="87"/>
      <c r="Q9414" s="87"/>
      <c r="R9414" s="87"/>
    </row>
    <row r="9415" spans="16:18" x14ac:dyDescent="0.25">
      <c r="P9415" s="87"/>
      <c r="Q9415" s="87"/>
      <c r="R9415" s="87"/>
    </row>
    <row r="9416" spans="16:18" x14ac:dyDescent="0.25">
      <c r="P9416" s="87"/>
      <c r="Q9416" s="87"/>
      <c r="R9416" s="87"/>
    </row>
    <row r="9417" spans="16:18" x14ac:dyDescent="0.25">
      <c r="P9417" s="87"/>
      <c r="Q9417" s="87"/>
      <c r="R9417" s="87"/>
    </row>
    <row r="9418" spans="16:18" x14ac:dyDescent="0.25">
      <c r="P9418" s="87"/>
      <c r="Q9418" s="87"/>
      <c r="R9418" s="87"/>
    </row>
    <row r="9419" spans="16:18" x14ac:dyDescent="0.25">
      <c r="P9419" s="87"/>
      <c r="Q9419" s="87"/>
      <c r="R9419" s="87"/>
    </row>
    <row r="9420" spans="16:18" x14ac:dyDescent="0.25">
      <c r="P9420" s="87"/>
      <c r="Q9420" s="87"/>
      <c r="R9420" s="87"/>
    </row>
    <row r="9421" spans="16:18" x14ac:dyDescent="0.25">
      <c r="P9421" s="87"/>
      <c r="Q9421" s="87"/>
      <c r="R9421" s="87"/>
    </row>
    <row r="9422" spans="16:18" x14ac:dyDescent="0.25">
      <c r="P9422" s="87"/>
      <c r="Q9422" s="87"/>
      <c r="R9422" s="87"/>
    </row>
    <row r="9423" spans="16:18" x14ac:dyDescent="0.25">
      <c r="P9423" s="87"/>
      <c r="Q9423" s="87"/>
      <c r="R9423" s="87"/>
    </row>
    <row r="9424" spans="16:18" x14ac:dyDescent="0.25">
      <c r="P9424" s="87"/>
      <c r="Q9424" s="87"/>
      <c r="R9424" s="87"/>
    </row>
    <row r="9425" spans="16:18" x14ac:dyDescent="0.25">
      <c r="P9425" s="87"/>
      <c r="Q9425" s="87"/>
      <c r="R9425" s="87"/>
    </row>
    <row r="9426" spans="16:18" x14ac:dyDescent="0.25">
      <c r="P9426" s="87"/>
      <c r="Q9426" s="87"/>
      <c r="R9426" s="87"/>
    </row>
    <row r="9427" spans="16:18" x14ac:dyDescent="0.25">
      <c r="P9427" s="87"/>
      <c r="Q9427" s="87"/>
      <c r="R9427" s="87"/>
    </row>
    <row r="9428" spans="16:18" x14ac:dyDescent="0.25">
      <c r="P9428" s="87"/>
      <c r="Q9428" s="87"/>
      <c r="R9428" s="87"/>
    </row>
    <row r="9429" spans="16:18" x14ac:dyDescent="0.25">
      <c r="P9429" s="87"/>
      <c r="Q9429" s="87"/>
      <c r="R9429" s="87"/>
    </row>
    <row r="9430" spans="16:18" x14ac:dyDescent="0.25">
      <c r="P9430" s="87"/>
      <c r="Q9430" s="87"/>
      <c r="R9430" s="87"/>
    </row>
    <row r="9431" spans="16:18" x14ac:dyDescent="0.25">
      <c r="P9431" s="87"/>
      <c r="Q9431" s="87"/>
      <c r="R9431" s="87"/>
    </row>
    <row r="9432" spans="16:18" x14ac:dyDescent="0.25">
      <c r="P9432" s="87"/>
      <c r="Q9432" s="87"/>
      <c r="R9432" s="87"/>
    </row>
    <row r="9433" spans="16:18" x14ac:dyDescent="0.25">
      <c r="P9433" s="87"/>
      <c r="Q9433" s="87"/>
      <c r="R9433" s="87"/>
    </row>
    <row r="9434" spans="16:18" x14ac:dyDescent="0.25">
      <c r="P9434" s="87"/>
      <c r="Q9434" s="87"/>
      <c r="R9434" s="87"/>
    </row>
    <row r="9435" spans="16:18" x14ac:dyDescent="0.25">
      <c r="P9435" s="87"/>
      <c r="Q9435" s="87"/>
      <c r="R9435" s="87"/>
    </row>
    <row r="9436" spans="16:18" x14ac:dyDescent="0.25">
      <c r="P9436" s="87"/>
      <c r="Q9436" s="87"/>
      <c r="R9436" s="87"/>
    </row>
    <row r="9437" spans="16:18" x14ac:dyDescent="0.25">
      <c r="P9437" s="87"/>
      <c r="Q9437" s="87"/>
      <c r="R9437" s="87"/>
    </row>
    <row r="9438" spans="16:18" x14ac:dyDescent="0.25">
      <c r="P9438" s="87"/>
      <c r="Q9438" s="87"/>
      <c r="R9438" s="87"/>
    </row>
    <row r="9439" spans="16:18" x14ac:dyDescent="0.25">
      <c r="P9439" s="87"/>
      <c r="Q9439" s="87"/>
      <c r="R9439" s="87"/>
    </row>
    <row r="9440" spans="16:18" x14ac:dyDescent="0.25">
      <c r="P9440" s="87"/>
      <c r="Q9440" s="87"/>
      <c r="R9440" s="87"/>
    </row>
    <row r="9441" spans="16:18" x14ac:dyDescent="0.25">
      <c r="P9441" s="87"/>
      <c r="Q9441" s="87"/>
      <c r="R9441" s="87"/>
    </row>
    <row r="9442" spans="16:18" x14ac:dyDescent="0.25">
      <c r="P9442" s="87"/>
      <c r="Q9442" s="87"/>
      <c r="R9442" s="87"/>
    </row>
    <row r="9443" spans="16:18" x14ac:dyDescent="0.25">
      <c r="P9443" s="87"/>
      <c r="Q9443" s="87"/>
      <c r="R9443" s="87"/>
    </row>
    <row r="9444" spans="16:18" x14ac:dyDescent="0.25">
      <c r="P9444" s="87"/>
      <c r="Q9444" s="87"/>
      <c r="R9444" s="87"/>
    </row>
    <row r="9445" spans="16:18" x14ac:dyDescent="0.25">
      <c r="P9445" s="87"/>
      <c r="Q9445" s="87"/>
      <c r="R9445" s="87"/>
    </row>
    <row r="9446" spans="16:18" x14ac:dyDescent="0.25">
      <c r="P9446" s="87"/>
      <c r="Q9446" s="87"/>
      <c r="R9446" s="87"/>
    </row>
    <row r="9447" spans="16:18" x14ac:dyDescent="0.25">
      <c r="P9447" s="87"/>
      <c r="Q9447" s="87"/>
      <c r="R9447" s="87"/>
    </row>
    <row r="9448" spans="16:18" x14ac:dyDescent="0.25">
      <c r="P9448" s="87"/>
      <c r="Q9448" s="87"/>
      <c r="R9448" s="87"/>
    </row>
    <row r="9449" spans="16:18" x14ac:dyDescent="0.25">
      <c r="P9449" s="87"/>
      <c r="Q9449" s="87"/>
      <c r="R9449" s="87"/>
    </row>
    <row r="9450" spans="16:18" x14ac:dyDescent="0.25">
      <c r="P9450" s="87"/>
      <c r="Q9450" s="87"/>
      <c r="R9450" s="87"/>
    </row>
    <row r="9451" spans="16:18" x14ac:dyDescent="0.25">
      <c r="P9451" s="87"/>
      <c r="Q9451" s="87"/>
      <c r="R9451" s="87"/>
    </row>
    <row r="9452" spans="16:18" x14ac:dyDescent="0.25">
      <c r="P9452" s="87"/>
      <c r="Q9452" s="87"/>
      <c r="R9452" s="87"/>
    </row>
    <row r="9453" spans="16:18" x14ac:dyDescent="0.25">
      <c r="P9453" s="87"/>
      <c r="Q9453" s="87"/>
      <c r="R9453" s="87"/>
    </row>
    <row r="9454" spans="16:18" x14ac:dyDescent="0.25">
      <c r="P9454" s="87"/>
      <c r="Q9454" s="87"/>
      <c r="R9454" s="87"/>
    </row>
    <row r="9455" spans="16:18" x14ac:dyDescent="0.25">
      <c r="P9455" s="87"/>
      <c r="Q9455" s="87"/>
      <c r="R9455" s="87"/>
    </row>
    <row r="9456" spans="16:18" x14ac:dyDescent="0.25">
      <c r="P9456" s="87"/>
      <c r="Q9456" s="87"/>
      <c r="R9456" s="87"/>
    </row>
    <row r="9457" spans="16:18" x14ac:dyDescent="0.25">
      <c r="P9457" s="87"/>
      <c r="Q9457" s="87"/>
      <c r="R9457" s="87"/>
    </row>
    <row r="9458" spans="16:18" x14ac:dyDescent="0.25">
      <c r="P9458" s="87"/>
      <c r="Q9458" s="87"/>
      <c r="R9458" s="87"/>
    </row>
    <row r="9459" spans="16:18" x14ac:dyDescent="0.25">
      <c r="P9459" s="87"/>
      <c r="Q9459" s="87"/>
      <c r="R9459" s="87"/>
    </row>
    <row r="9460" spans="16:18" x14ac:dyDescent="0.25">
      <c r="P9460" s="87"/>
      <c r="Q9460" s="87"/>
      <c r="R9460" s="87"/>
    </row>
    <row r="9461" spans="16:18" x14ac:dyDescent="0.25">
      <c r="P9461" s="87"/>
      <c r="Q9461" s="87"/>
      <c r="R9461" s="87"/>
    </row>
    <row r="9462" spans="16:18" x14ac:dyDescent="0.25">
      <c r="P9462" s="87"/>
      <c r="Q9462" s="87"/>
      <c r="R9462" s="87"/>
    </row>
    <row r="9463" spans="16:18" x14ac:dyDescent="0.25">
      <c r="P9463" s="87"/>
      <c r="Q9463" s="87"/>
      <c r="R9463" s="87"/>
    </row>
    <row r="9464" spans="16:18" x14ac:dyDescent="0.25">
      <c r="P9464" s="87"/>
      <c r="Q9464" s="87"/>
      <c r="R9464" s="87"/>
    </row>
    <row r="9465" spans="16:18" x14ac:dyDescent="0.25">
      <c r="P9465" s="87"/>
      <c r="Q9465" s="87"/>
      <c r="R9465" s="87"/>
    </row>
    <row r="9466" spans="16:18" x14ac:dyDescent="0.25">
      <c r="P9466" s="87"/>
      <c r="Q9466" s="87"/>
      <c r="R9466" s="87"/>
    </row>
    <row r="9467" spans="16:18" x14ac:dyDescent="0.25">
      <c r="P9467" s="87"/>
      <c r="Q9467" s="87"/>
      <c r="R9467" s="87"/>
    </row>
    <row r="9468" spans="16:18" x14ac:dyDescent="0.25">
      <c r="P9468" s="87"/>
      <c r="Q9468" s="87"/>
      <c r="R9468" s="87"/>
    </row>
    <row r="9469" spans="16:18" x14ac:dyDescent="0.25">
      <c r="P9469" s="87"/>
      <c r="Q9469" s="87"/>
      <c r="R9469" s="87"/>
    </row>
    <row r="9470" spans="16:18" x14ac:dyDescent="0.25">
      <c r="P9470" s="87"/>
      <c r="Q9470" s="87"/>
      <c r="R9470" s="87"/>
    </row>
    <row r="9471" spans="16:18" x14ac:dyDescent="0.25">
      <c r="P9471" s="87"/>
      <c r="Q9471" s="87"/>
      <c r="R9471" s="87"/>
    </row>
    <row r="9472" spans="16:18" x14ac:dyDescent="0.25">
      <c r="P9472" s="87"/>
      <c r="Q9472" s="87"/>
      <c r="R9472" s="87"/>
    </row>
    <row r="9473" spans="16:18" x14ac:dyDescent="0.25">
      <c r="P9473" s="87"/>
      <c r="Q9473" s="87"/>
      <c r="R9473" s="87"/>
    </row>
    <row r="9474" spans="16:18" x14ac:dyDescent="0.25">
      <c r="P9474" s="87"/>
      <c r="Q9474" s="87"/>
      <c r="R9474" s="87"/>
    </row>
    <row r="9475" spans="16:18" x14ac:dyDescent="0.25">
      <c r="P9475" s="87"/>
      <c r="Q9475" s="87"/>
      <c r="R9475" s="87"/>
    </row>
    <row r="9476" spans="16:18" x14ac:dyDescent="0.25">
      <c r="P9476" s="87"/>
      <c r="Q9476" s="87"/>
      <c r="R9476" s="87"/>
    </row>
    <row r="9477" spans="16:18" x14ac:dyDescent="0.25">
      <c r="P9477" s="87"/>
      <c r="Q9477" s="87"/>
      <c r="R9477" s="87"/>
    </row>
    <row r="9478" spans="16:18" x14ac:dyDescent="0.25">
      <c r="P9478" s="87"/>
      <c r="Q9478" s="87"/>
      <c r="R9478" s="87"/>
    </row>
    <row r="9479" spans="16:18" x14ac:dyDescent="0.25">
      <c r="P9479" s="87"/>
      <c r="Q9479" s="87"/>
      <c r="R9479" s="87"/>
    </row>
    <row r="9480" spans="16:18" x14ac:dyDescent="0.25">
      <c r="P9480" s="87"/>
      <c r="Q9480" s="87"/>
      <c r="R9480" s="87"/>
    </row>
    <row r="9481" spans="16:18" x14ac:dyDescent="0.25">
      <c r="P9481" s="87"/>
      <c r="Q9481" s="87"/>
      <c r="R9481" s="87"/>
    </row>
    <row r="9482" spans="16:18" x14ac:dyDescent="0.25">
      <c r="P9482" s="87"/>
      <c r="Q9482" s="87"/>
      <c r="R9482" s="87"/>
    </row>
    <row r="9483" spans="16:18" x14ac:dyDescent="0.25">
      <c r="P9483" s="87"/>
      <c r="Q9483" s="87"/>
      <c r="R9483" s="87"/>
    </row>
    <row r="9484" spans="16:18" x14ac:dyDescent="0.25">
      <c r="P9484" s="87"/>
      <c r="Q9484" s="87"/>
      <c r="R9484" s="87"/>
    </row>
    <row r="9485" spans="16:18" x14ac:dyDescent="0.25">
      <c r="P9485" s="87"/>
      <c r="Q9485" s="87"/>
      <c r="R9485" s="87"/>
    </row>
    <row r="9486" spans="16:18" x14ac:dyDescent="0.25">
      <c r="P9486" s="87"/>
      <c r="Q9486" s="87"/>
      <c r="R9486" s="87"/>
    </row>
    <row r="9487" spans="16:18" x14ac:dyDescent="0.25">
      <c r="P9487" s="87"/>
      <c r="Q9487" s="87"/>
      <c r="R9487" s="87"/>
    </row>
    <row r="9488" spans="16:18" x14ac:dyDescent="0.25">
      <c r="P9488" s="87"/>
      <c r="Q9488" s="87"/>
      <c r="R9488" s="87"/>
    </row>
    <row r="9489" spans="16:18" x14ac:dyDescent="0.25">
      <c r="P9489" s="87"/>
      <c r="Q9489" s="87"/>
      <c r="R9489" s="87"/>
    </row>
    <row r="9490" spans="16:18" x14ac:dyDescent="0.25">
      <c r="P9490" s="87"/>
      <c r="Q9490" s="87"/>
      <c r="R9490" s="87"/>
    </row>
    <row r="9491" spans="16:18" x14ac:dyDescent="0.25">
      <c r="P9491" s="87"/>
      <c r="Q9491" s="87"/>
      <c r="R9491" s="87"/>
    </row>
    <row r="9492" spans="16:18" x14ac:dyDescent="0.25">
      <c r="P9492" s="87"/>
      <c r="Q9492" s="87"/>
      <c r="R9492" s="87"/>
    </row>
    <row r="9493" spans="16:18" x14ac:dyDescent="0.25">
      <c r="P9493" s="87"/>
      <c r="Q9493" s="87"/>
      <c r="R9493" s="87"/>
    </row>
    <row r="9494" spans="16:18" x14ac:dyDescent="0.25">
      <c r="P9494" s="87"/>
      <c r="Q9494" s="87"/>
      <c r="R9494" s="87"/>
    </row>
    <row r="9495" spans="16:18" x14ac:dyDescent="0.25">
      <c r="P9495" s="87"/>
      <c r="Q9495" s="87"/>
      <c r="R9495" s="87"/>
    </row>
    <row r="9496" spans="16:18" x14ac:dyDescent="0.25">
      <c r="P9496" s="87"/>
      <c r="Q9496" s="87"/>
      <c r="R9496" s="87"/>
    </row>
    <row r="9497" spans="16:18" x14ac:dyDescent="0.25">
      <c r="P9497" s="87"/>
      <c r="Q9497" s="87"/>
      <c r="R9497" s="87"/>
    </row>
    <row r="9498" spans="16:18" x14ac:dyDescent="0.25">
      <c r="P9498" s="87"/>
      <c r="Q9498" s="87"/>
      <c r="R9498" s="87"/>
    </row>
    <row r="9499" spans="16:18" x14ac:dyDescent="0.25">
      <c r="P9499" s="87"/>
      <c r="Q9499" s="87"/>
      <c r="R9499" s="87"/>
    </row>
    <row r="9500" spans="16:18" x14ac:dyDescent="0.25">
      <c r="P9500" s="87"/>
      <c r="Q9500" s="87"/>
      <c r="R9500" s="87"/>
    </row>
    <row r="9501" spans="16:18" x14ac:dyDescent="0.25">
      <c r="P9501" s="87"/>
      <c r="Q9501" s="87"/>
      <c r="R9501" s="87"/>
    </row>
    <row r="9502" spans="16:18" x14ac:dyDescent="0.25">
      <c r="P9502" s="87"/>
      <c r="Q9502" s="87"/>
      <c r="R9502" s="87"/>
    </row>
    <row r="9503" spans="16:18" x14ac:dyDescent="0.25">
      <c r="P9503" s="87"/>
      <c r="Q9503" s="87"/>
      <c r="R9503" s="87"/>
    </row>
    <row r="9504" spans="16:18" x14ac:dyDescent="0.25">
      <c r="P9504" s="87"/>
      <c r="Q9504" s="87"/>
      <c r="R9504" s="87"/>
    </row>
    <row r="9505" spans="16:18" x14ac:dyDescent="0.25">
      <c r="P9505" s="87"/>
      <c r="Q9505" s="87"/>
      <c r="R9505" s="87"/>
    </row>
    <row r="9506" spans="16:18" x14ac:dyDescent="0.25">
      <c r="P9506" s="87"/>
      <c r="Q9506" s="87"/>
      <c r="R9506" s="87"/>
    </row>
    <row r="9507" spans="16:18" x14ac:dyDescent="0.25">
      <c r="P9507" s="87"/>
      <c r="Q9507" s="87"/>
      <c r="R9507" s="87"/>
    </row>
    <row r="9508" spans="16:18" x14ac:dyDescent="0.25">
      <c r="P9508" s="87"/>
      <c r="Q9508" s="87"/>
      <c r="R9508" s="87"/>
    </row>
    <row r="9509" spans="16:18" x14ac:dyDescent="0.25">
      <c r="P9509" s="87"/>
      <c r="Q9509" s="87"/>
      <c r="R9509" s="87"/>
    </row>
    <row r="9510" spans="16:18" x14ac:dyDescent="0.25">
      <c r="P9510" s="87"/>
      <c r="Q9510" s="87"/>
      <c r="R9510" s="87"/>
    </row>
    <row r="9511" spans="16:18" x14ac:dyDescent="0.25">
      <c r="P9511" s="87"/>
      <c r="Q9511" s="87"/>
      <c r="R9511" s="87"/>
    </row>
    <row r="9512" spans="16:18" x14ac:dyDescent="0.25">
      <c r="P9512" s="87"/>
      <c r="Q9512" s="87"/>
      <c r="R9512" s="87"/>
    </row>
    <row r="9513" spans="16:18" x14ac:dyDescent="0.25">
      <c r="P9513" s="87"/>
      <c r="Q9513" s="87"/>
      <c r="R9513" s="87"/>
    </row>
    <row r="9514" spans="16:18" x14ac:dyDescent="0.25">
      <c r="P9514" s="87"/>
      <c r="Q9514" s="87"/>
      <c r="R9514" s="87"/>
    </row>
    <row r="9515" spans="16:18" x14ac:dyDescent="0.25">
      <c r="P9515" s="87"/>
      <c r="Q9515" s="87"/>
      <c r="R9515" s="87"/>
    </row>
    <row r="9516" spans="16:18" x14ac:dyDescent="0.25">
      <c r="P9516" s="87"/>
      <c r="Q9516" s="87"/>
      <c r="R9516" s="87"/>
    </row>
    <row r="9517" spans="16:18" x14ac:dyDescent="0.25">
      <c r="P9517" s="87"/>
      <c r="Q9517" s="87"/>
      <c r="R9517" s="87"/>
    </row>
    <row r="9518" spans="16:18" x14ac:dyDescent="0.25">
      <c r="P9518" s="87"/>
      <c r="Q9518" s="87"/>
      <c r="R9518" s="87"/>
    </row>
    <row r="9519" spans="16:18" x14ac:dyDescent="0.25">
      <c r="P9519" s="87"/>
      <c r="Q9519" s="87"/>
      <c r="R9519" s="87"/>
    </row>
    <row r="9520" spans="16:18" x14ac:dyDescent="0.25">
      <c r="P9520" s="87"/>
      <c r="Q9520" s="87"/>
      <c r="R9520" s="87"/>
    </row>
    <row r="9521" spans="16:18" x14ac:dyDescent="0.25">
      <c r="P9521" s="87"/>
      <c r="Q9521" s="87"/>
      <c r="R9521" s="87"/>
    </row>
    <row r="9522" spans="16:18" x14ac:dyDescent="0.25">
      <c r="P9522" s="87"/>
      <c r="Q9522" s="87"/>
      <c r="R9522" s="87"/>
    </row>
    <row r="9523" spans="16:18" x14ac:dyDescent="0.25">
      <c r="P9523" s="87"/>
      <c r="Q9523" s="87"/>
      <c r="R9523" s="87"/>
    </row>
    <row r="9524" spans="16:18" x14ac:dyDescent="0.25">
      <c r="P9524" s="87"/>
      <c r="Q9524" s="87"/>
      <c r="R9524" s="87"/>
    </row>
    <row r="9525" spans="16:18" x14ac:dyDescent="0.25">
      <c r="P9525" s="87"/>
      <c r="Q9525" s="87"/>
      <c r="R9525" s="87"/>
    </row>
    <row r="9526" spans="16:18" x14ac:dyDescent="0.25">
      <c r="P9526" s="87"/>
      <c r="Q9526" s="87"/>
      <c r="R9526" s="87"/>
    </row>
    <row r="9527" spans="16:18" x14ac:dyDescent="0.25">
      <c r="P9527" s="87"/>
      <c r="Q9527" s="87"/>
      <c r="R9527" s="87"/>
    </row>
    <row r="9528" spans="16:18" x14ac:dyDescent="0.25">
      <c r="P9528" s="87"/>
      <c r="Q9528" s="87"/>
      <c r="R9528" s="87"/>
    </row>
    <row r="9529" spans="16:18" x14ac:dyDescent="0.25">
      <c r="P9529" s="87"/>
      <c r="Q9529" s="87"/>
      <c r="R9529" s="87"/>
    </row>
    <row r="9530" spans="16:18" x14ac:dyDescent="0.25">
      <c r="P9530" s="87"/>
      <c r="Q9530" s="87"/>
      <c r="R9530" s="87"/>
    </row>
    <row r="9531" spans="16:18" x14ac:dyDescent="0.25">
      <c r="P9531" s="87"/>
      <c r="Q9531" s="87"/>
      <c r="R9531" s="87"/>
    </row>
    <row r="9532" spans="16:18" x14ac:dyDescent="0.25">
      <c r="P9532" s="87"/>
      <c r="Q9532" s="87"/>
      <c r="R9532" s="87"/>
    </row>
    <row r="9533" spans="16:18" x14ac:dyDescent="0.25">
      <c r="P9533" s="87"/>
      <c r="Q9533" s="87"/>
      <c r="R9533" s="87"/>
    </row>
    <row r="9534" spans="16:18" x14ac:dyDescent="0.25">
      <c r="P9534" s="87"/>
      <c r="Q9534" s="87"/>
      <c r="R9534" s="87"/>
    </row>
    <row r="9535" spans="16:18" x14ac:dyDescent="0.25">
      <c r="P9535" s="87"/>
      <c r="Q9535" s="87"/>
      <c r="R9535" s="87"/>
    </row>
    <row r="9536" spans="16:18" x14ac:dyDescent="0.25">
      <c r="P9536" s="87"/>
      <c r="Q9536" s="87"/>
      <c r="R9536" s="87"/>
    </row>
    <row r="9537" spans="16:18" x14ac:dyDescent="0.25">
      <c r="P9537" s="87"/>
      <c r="Q9537" s="87"/>
      <c r="R9537" s="87"/>
    </row>
    <row r="9538" spans="16:18" x14ac:dyDescent="0.25">
      <c r="P9538" s="87"/>
      <c r="Q9538" s="87"/>
      <c r="R9538" s="87"/>
    </row>
    <row r="9539" spans="16:18" x14ac:dyDescent="0.25">
      <c r="P9539" s="87"/>
      <c r="Q9539" s="87"/>
      <c r="R9539" s="87"/>
    </row>
    <row r="9540" spans="16:18" x14ac:dyDescent="0.25">
      <c r="P9540" s="87"/>
      <c r="Q9540" s="87"/>
      <c r="R9540" s="87"/>
    </row>
    <row r="9541" spans="16:18" x14ac:dyDescent="0.25">
      <c r="P9541" s="87"/>
      <c r="Q9541" s="87"/>
      <c r="R9541" s="87"/>
    </row>
    <row r="9542" spans="16:18" x14ac:dyDescent="0.25">
      <c r="P9542" s="87"/>
      <c r="Q9542" s="87"/>
      <c r="R9542" s="87"/>
    </row>
    <row r="9543" spans="16:18" x14ac:dyDescent="0.25">
      <c r="P9543" s="87"/>
      <c r="Q9543" s="87"/>
      <c r="R9543" s="87"/>
    </row>
    <row r="9544" spans="16:18" x14ac:dyDescent="0.25">
      <c r="P9544" s="87"/>
      <c r="Q9544" s="87"/>
      <c r="R9544" s="87"/>
    </row>
    <row r="9545" spans="16:18" x14ac:dyDescent="0.25">
      <c r="P9545" s="87"/>
      <c r="Q9545" s="87"/>
      <c r="R9545" s="87"/>
    </row>
    <row r="9546" spans="16:18" x14ac:dyDescent="0.25">
      <c r="P9546" s="87"/>
      <c r="Q9546" s="87"/>
      <c r="R9546" s="87"/>
    </row>
    <row r="9547" spans="16:18" x14ac:dyDescent="0.25">
      <c r="P9547" s="87"/>
      <c r="Q9547" s="87"/>
      <c r="R9547" s="87"/>
    </row>
    <row r="9548" spans="16:18" x14ac:dyDescent="0.25">
      <c r="P9548" s="87"/>
      <c r="Q9548" s="87"/>
      <c r="R9548" s="87"/>
    </row>
    <row r="9549" spans="16:18" x14ac:dyDescent="0.25">
      <c r="P9549" s="87"/>
      <c r="Q9549" s="87"/>
      <c r="R9549" s="87"/>
    </row>
    <row r="9550" spans="16:18" x14ac:dyDescent="0.25">
      <c r="P9550" s="87"/>
      <c r="Q9550" s="87"/>
      <c r="R9550" s="87"/>
    </row>
    <row r="9551" spans="16:18" x14ac:dyDescent="0.25">
      <c r="P9551" s="87"/>
      <c r="Q9551" s="87"/>
      <c r="R9551" s="87"/>
    </row>
    <row r="9552" spans="16:18" x14ac:dyDescent="0.25">
      <c r="P9552" s="87"/>
      <c r="Q9552" s="87"/>
      <c r="R9552" s="87"/>
    </row>
    <row r="9553" spans="16:18" x14ac:dyDescent="0.25">
      <c r="P9553" s="87"/>
      <c r="Q9553" s="87"/>
      <c r="R9553" s="87"/>
    </row>
    <row r="9554" spans="16:18" x14ac:dyDescent="0.25">
      <c r="P9554" s="87"/>
      <c r="Q9554" s="87"/>
      <c r="R9554" s="87"/>
    </row>
    <row r="9555" spans="16:18" x14ac:dyDescent="0.25">
      <c r="P9555" s="87"/>
      <c r="Q9555" s="87"/>
      <c r="R9555" s="87"/>
    </row>
    <row r="9556" spans="16:18" x14ac:dyDescent="0.25">
      <c r="P9556" s="87"/>
      <c r="Q9556" s="87"/>
      <c r="R9556" s="87"/>
    </row>
    <row r="9557" spans="16:18" x14ac:dyDescent="0.25">
      <c r="P9557" s="87"/>
      <c r="Q9557" s="87"/>
      <c r="R9557" s="87"/>
    </row>
    <row r="9558" spans="16:18" x14ac:dyDescent="0.25">
      <c r="P9558" s="87"/>
      <c r="Q9558" s="87"/>
      <c r="R9558" s="87"/>
    </row>
    <row r="9559" spans="16:18" x14ac:dyDescent="0.25">
      <c r="P9559" s="87"/>
      <c r="Q9559" s="87"/>
      <c r="R9559" s="87"/>
    </row>
    <row r="9560" spans="16:18" x14ac:dyDescent="0.25">
      <c r="P9560" s="87"/>
      <c r="Q9560" s="87"/>
      <c r="R9560" s="87"/>
    </row>
    <row r="9561" spans="16:18" x14ac:dyDescent="0.25">
      <c r="P9561" s="87"/>
      <c r="Q9561" s="87"/>
      <c r="R9561" s="87"/>
    </row>
    <row r="9562" spans="16:18" x14ac:dyDescent="0.25">
      <c r="P9562" s="87"/>
      <c r="Q9562" s="87"/>
      <c r="R9562" s="87"/>
    </row>
    <row r="9563" spans="16:18" x14ac:dyDescent="0.25">
      <c r="P9563" s="87"/>
      <c r="Q9563" s="87"/>
      <c r="R9563" s="87"/>
    </row>
    <row r="9564" spans="16:18" x14ac:dyDescent="0.25">
      <c r="P9564" s="87"/>
      <c r="Q9564" s="87"/>
      <c r="R9564" s="87"/>
    </row>
    <row r="9565" spans="16:18" x14ac:dyDescent="0.25">
      <c r="P9565" s="87"/>
      <c r="Q9565" s="87"/>
      <c r="R9565" s="87"/>
    </row>
    <row r="9566" spans="16:18" x14ac:dyDescent="0.25">
      <c r="P9566" s="87"/>
      <c r="Q9566" s="87"/>
      <c r="R9566" s="87"/>
    </row>
    <row r="9567" spans="16:18" x14ac:dyDescent="0.25">
      <c r="P9567" s="87"/>
      <c r="Q9567" s="87"/>
      <c r="R9567" s="87"/>
    </row>
    <row r="9568" spans="16:18" x14ac:dyDescent="0.25">
      <c r="P9568" s="87"/>
      <c r="Q9568" s="87"/>
      <c r="R9568" s="87"/>
    </row>
    <row r="9569" spans="16:18" x14ac:dyDescent="0.25">
      <c r="P9569" s="87"/>
      <c r="Q9569" s="87"/>
      <c r="R9569" s="87"/>
    </row>
    <row r="9570" spans="16:18" x14ac:dyDescent="0.25">
      <c r="P9570" s="87"/>
      <c r="Q9570" s="87"/>
      <c r="R9570" s="87"/>
    </row>
    <row r="9571" spans="16:18" x14ac:dyDescent="0.25">
      <c r="P9571" s="87"/>
      <c r="Q9571" s="87"/>
      <c r="R9571" s="87"/>
    </row>
    <row r="9572" spans="16:18" x14ac:dyDescent="0.25">
      <c r="P9572" s="87"/>
      <c r="Q9572" s="87"/>
      <c r="R9572" s="87"/>
    </row>
    <row r="9573" spans="16:18" x14ac:dyDescent="0.25">
      <c r="P9573" s="87"/>
      <c r="Q9573" s="87"/>
      <c r="R9573" s="87"/>
    </row>
    <row r="9574" spans="16:18" x14ac:dyDescent="0.25">
      <c r="P9574" s="87"/>
      <c r="Q9574" s="87"/>
      <c r="R9574" s="87"/>
    </row>
    <row r="9575" spans="16:18" x14ac:dyDescent="0.25">
      <c r="P9575" s="87"/>
      <c r="Q9575" s="87"/>
      <c r="R9575" s="87"/>
    </row>
    <row r="9576" spans="16:18" x14ac:dyDescent="0.25">
      <c r="P9576" s="87"/>
      <c r="Q9576" s="87"/>
      <c r="R9576" s="87"/>
    </row>
    <row r="9577" spans="16:18" x14ac:dyDescent="0.25">
      <c r="P9577" s="87"/>
      <c r="Q9577" s="87"/>
      <c r="R9577" s="87"/>
    </row>
    <row r="9578" spans="16:18" x14ac:dyDescent="0.25">
      <c r="P9578" s="87"/>
      <c r="Q9578" s="87"/>
      <c r="R9578" s="87"/>
    </row>
    <row r="9579" spans="16:18" x14ac:dyDescent="0.25">
      <c r="P9579" s="87"/>
      <c r="Q9579" s="87"/>
      <c r="R9579" s="87"/>
    </row>
    <row r="9580" spans="16:18" x14ac:dyDescent="0.25">
      <c r="P9580" s="87"/>
      <c r="Q9580" s="87"/>
      <c r="R9580" s="87"/>
    </row>
    <row r="9581" spans="16:18" x14ac:dyDescent="0.25">
      <c r="P9581" s="87"/>
      <c r="Q9581" s="87"/>
      <c r="R9581" s="87"/>
    </row>
    <row r="9582" spans="16:18" x14ac:dyDescent="0.25">
      <c r="P9582" s="87"/>
      <c r="Q9582" s="87"/>
      <c r="R9582" s="87"/>
    </row>
    <row r="9583" spans="16:18" x14ac:dyDescent="0.25">
      <c r="P9583" s="87"/>
      <c r="Q9583" s="87"/>
      <c r="R9583" s="87"/>
    </row>
    <row r="9584" spans="16:18" x14ac:dyDescent="0.25">
      <c r="P9584" s="87"/>
      <c r="Q9584" s="87"/>
      <c r="R9584" s="87"/>
    </row>
    <row r="9585" spans="16:18" x14ac:dyDescent="0.25">
      <c r="P9585" s="87"/>
      <c r="Q9585" s="87"/>
      <c r="R9585" s="87"/>
    </row>
    <row r="9586" spans="16:18" x14ac:dyDescent="0.25">
      <c r="P9586" s="87"/>
      <c r="Q9586" s="87"/>
      <c r="R9586" s="87"/>
    </row>
    <row r="9587" spans="16:18" x14ac:dyDescent="0.25">
      <c r="P9587" s="87"/>
      <c r="Q9587" s="87"/>
      <c r="R9587" s="87"/>
    </row>
    <row r="9588" spans="16:18" x14ac:dyDescent="0.25">
      <c r="P9588" s="87"/>
      <c r="Q9588" s="87"/>
      <c r="R9588" s="87"/>
    </row>
    <row r="9589" spans="16:18" x14ac:dyDescent="0.25">
      <c r="P9589" s="87"/>
      <c r="Q9589" s="87"/>
      <c r="R9589" s="87"/>
    </row>
    <row r="9590" spans="16:18" x14ac:dyDescent="0.25">
      <c r="P9590" s="87"/>
      <c r="Q9590" s="87"/>
      <c r="R9590" s="87"/>
    </row>
    <row r="9591" spans="16:18" x14ac:dyDescent="0.25">
      <c r="P9591" s="87"/>
      <c r="Q9591" s="87"/>
      <c r="R9591" s="87"/>
    </row>
    <row r="9592" spans="16:18" x14ac:dyDescent="0.25">
      <c r="P9592" s="87"/>
      <c r="Q9592" s="87"/>
      <c r="R9592" s="87"/>
    </row>
    <row r="9593" spans="16:18" x14ac:dyDescent="0.25">
      <c r="P9593" s="87"/>
      <c r="Q9593" s="87"/>
      <c r="R9593" s="87"/>
    </row>
    <row r="9594" spans="16:18" x14ac:dyDescent="0.25">
      <c r="P9594" s="87"/>
      <c r="Q9594" s="87"/>
      <c r="R9594" s="87"/>
    </row>
    <row r="9595" spans="16:18" x14ac:dyDescent="0.25">
      <c r="P9595" s="87"/>
      <c r="Q9595" s="87"/>
      <c r="R9595" s="87"/>
    </row>
    <row r="9596" spans="16:18" x14ac:dyDescent="0.25">
      <c r="P9596" s="87"/>
      <c r="Q9596" s="87"/>
      <c r="R9596" s="87"/>
    </row>
    <row r="9597" spans="16:18" x14ac:dyDescent="0.25">
      <c r="P9597" s="87"/>
      <c r="Q9597" s="87"/>
      <c r="R9597" s="87"/>
    </row>
    <row r="9598" spans="16:18" x14ac:dyDescent="0.25">
      <c r="P9598" s="87"/>
      <c r="Q9598" s="87"/>
      <c r="R9598" s="87"/>
    </row>
    <row r="9599" spans="16:18" x14ac:dyDescent="0.25">
      <c r="P9599" s="87"/>
      <c r="Q9599" s="87"/>
      <c r="R9599" s="87"/>
    </row>
    <row r="9600" spans="16:18" x14ac:dyDescent="0.25">
      <c r="P9600" s="87"/>
      <c r="Q9600" s="87"/>
      <c r="R9600" s="87"/>
    </row>
    <row r="9601" spans="16:18" x14ac:dyDescent="0.25">
      <c r="P9601" s="87"/>
      <c r="Q9601" s="87"/>
      <c r="R9601" s="87"/>
    </row>
    <row r="9602" spans="16:18" x14ac:dyDescent="0.25">
      <c r="P9602" s="87"/>
      <c r="Q9602" s="87"/>
      <c r="R9602" s="87"/>
    </row>
    <row r="9603" spans="16:18" x14ac:dyDescent="0.25">
      <c r="P9603" s="87"/>
      <c r="Q9603" s="87"/>
      <c r="R9603" s="87"/>
    </row>
    <row r="9604" spans="16:18" x14ac:dyDescent="0.25">
      <c r="P9604" s="87"/>
      <c r="Q9604" s="87"/>
      <c r="R9604" s="87"/>
    </row>
    <row r="9605" spans="16:18" x14ac:dyDescent="0.25">
      <c r="P9605" s="87"/>
      <c r="Q9605" s="87"/>
      <c r="R9605" s="87"/>
    </row>
    <row r="9606" spans="16:18" x14ac:dyDescent="0.25">
      <c r="P9606" s="87"/>
      <c r="Q9606" s="87"/>
      <c r="R9606" s="87"/>
    </row>
    <row r="9607" spans="16:18" x14ac:dyDescent="0.25">
      <c r="P9607" s="87"/>
      <c r="Q9607" s="87"/>
      <c r="R9607" s="87"/>
    </row>
    <row r="9608" spans="16:18" x14ac:dyDescent="0.25">
      <c r="P9608" s="87"/>
      <c r="Q9608" s="87"/>
      <c r="R9608" s="87"/>
    </row>
    <row r="9609" spans="16:18" x14ac:dyDescent="0.25">
      <c r="P9609" s="87"/>
      <c r="Q9609" s="87"/>
      <c r="R9609" s="87"/>
    </row>
    <row r="9610" spans="16:18" x14ac:dyDescent="0.25">
      <c r="P9610" s="87"/>
      <c r="Q9610" s="87"/>
      <c r="R9610" s="87"/>
    </row>
    <row r="9611" spans="16:18" x14ac:dyDescent="0.25">
      <c r="P9611" s="87"/>
      <c r="Q9611" s="87"/>
      <c r="R9611" s="87"/>
    </row>
    <row r="9612" spans="16:18" x14ac:dyDescent="0.25">
      <c r="P9612" s="87"/>
      <c r="Q9612" s="87"/>
      <c r="R9612" s="87"/>
    </row>
    <row r="9613" spans="16:18" x14ac:dyDescent="0.25">
      <c r="P9613" s="87"/>
      <c r="Q9613" s="87"/>
      <c r="R9613" s="87"/>
    </row>
    <row r="9614" spans="16:18" x14ac:dyDescent="0.25">
      <c r="P9614" s="87"/>
      <c r="Q9614" s="87"/>
      <c r="R9614" s="87"/>
    </row>
    <row r="9615" spans="16:18" x14ac:dyDescent="0.25">
      <c r="P9615" s="87"/>
      <c r="Q9615" s="87"/>
      <c r="R9615" s="87"/>
    </row>
    <row r="9616" spans="16:18" x14ac:dyDescent="0.25">
      <c r="P9616" s="87"/>
      <c r="Q9616" s="87"/>
      <c r="R9616" s="87"/>
    </row>
    <row r="9617" spans="16:18" x14ac:dyDescent="0.25">
      <c r="P9617" s="87"/>
      <c r="Q9617" s="87"/>
      <c r="R9617" s="87"/>
    </row>
    <row r="9618" spans="16:18" x14ac:dyDescent="0.25">
      <c r="P9618" s="87"/>
      <c r="Q9618" s="87"/>
      <c r="R9618" s="87"/>
    </row>
    <row r="9619" spans="16:18" x14ac:dyDescent="0.25">
      <c r="P9619" s="87"/>
      <c r="Q9619" s="87"/>
      <c r="R9619" s="87"/>
    </row>
    <row r="9620" spans="16:18" x14ac:dyDescent="0.25">
      <c r="P9620" s="87"/>
      <c r="Q9620" s="87"/>
      <c r="R9620" s="87"/>
    </row>
    <row r="9621" spans="16:18" x14ac:dyDescent="0.25">
      <c r="P9621" s="87"/>
      <c r="Q9621" s="87"/>
      <c r="R9621" s="87"/>
    </row>
    <row r="9622" spans="16:18" x14ac:dyDescent="0.25">
      <c r="P9622" s="87"/>
      <c r="Q9622" s="87"/>
      <c r="R9622" s="87"/>
    </row>
    <row r="9623" spans="16:18" x14ac:dyDescent="0.25">
      <c r="P9623" s="87"/>
      <c r="Q9623" s="87"/>
      <c r="R9623" s="87"/>
    </row>
    <row r="9624" spans="16:18" x14ac:dyDescent="0.25">
      <c r="P9624" s="87"/>
      <c r="Q9624" s="87"/>
      <c r="R9624" s="87"/>
    </row>
    <row r="9625" spans="16:18" x14ac:dyDescent="0.25">
      <c r="P9625" s="87"/>
      <c r="Q9625" s="87"/>
      <c r="R9625" s="87"/>
    </row>
    <row r="9626" spans="16:18" x14ac:dyDescent="0.25">
      <c r="P9626" s="87"/>
      <c r="Q9626" s="87"/>
      <c r="R9626" s="87"/>
    </row>
    <row r="9627" spans="16:18" x14ac:dyDescent="0.25">
      <c r="P9627" s="87"/>
      <c r="Q9627" s="87"/>
      <c r="R9627" s="87"/>
    </row>
    <row r="9628" spans="16:18" x14ac:dyDescent="0.25">
      <c r="P9628" s="87"/>
      <c r="Q9628" s="87"/>
      <c r="R9628" s="87"/>
    </row>
    <row r="9629" spans="16:18" x14ac:dyDescent="0.25">
      <c r="P9629" s="87"/>
      <c r="Q9629" s="87"/>
      <c r="R9629" s="87"/>
    </row>
    <row r="9630" spans="16:18" x14ac:dyDescent="0.25">
      <c r="P9630" s="87"/>
      <c r="Q9630" s="87"/>
      <c r="R9630" s="87"/>
    </row>
    <row r="9631" spans="16:18" x14ac:dyDescent="0.25">
      <c r="P9631" s="87"/>
      <c r="Q9631" s="87"/>
      <c r="R9631" s="87"/>
    </row>
    <row r="9632" spans="16:18" x14ac:dyDescent="0.25">
      <c r="P9632" s="87"/>
      <c r="Q9632" s="87"/>
      <c r="R9632" s="87"/>
    </row>
    <row r="9633" spans="16:18" x14ac:dyDescent="0.25">
      <c r="P9633" s="87"/>
      <c r="Q9633" s="87"/>
      <c r="R9633" s="87"/>
    </row>
    <row r="9634" spans="16:18" x14ac:dyDescent="0.25">
      <c r="P9634" s="87"/>
      <c r="Q9634" s="87"/>
      <c r="R9634" s="87"/>
    </row>
    <row r="9635" spans="16:18" x14ac:dyDescent="0.25">
      <c r="P9635" s="87"/>
      <c r="Q9635" s="87"/>
      <c r="R9635" s="87"/>
    </row>
    <row r="9636" spans="16:18" x14ac:dyDescent="0.25">
      <c r="P9636" s="87"/>
      <c r="Q9636" s="87"/>
      <c r="R9636" s="87"/>
    </row>
    <row r="9637" spans="16:18" x14ac:dyDescent="0.25">
      <c r="P9637" s="87"/>
      <c r="Q9637" s="87"/>
      <c r="R9637" s="87"/>
    </row>
    <row r="9638" spans="16:18" x14ac:dyDescent="0.25">
      <c r="P9638" s="87"/>
      <c r="Q9638" s="87"/>
      <c r="R9638" s="87"/>
    </row>
    <row r="9639" spans="16:18" x14ac:dyDescent="0.25">
      <c r="P9639" s="87"/>
      <c r="Q9639" s="87"/>
      <c r="R9639" s="87"/>
    </row>
    <row r="9640" spans="16:18" x14ac:dyDescent="0.25">
      <c r="P9640" s="87"/>
      <c r="Q9640" s="87"/>
      <c r="R9640" s="87"/>
    </row>
    <row r="9641" spans="16:18" x14ac:dyDescent="0.25">
      <c r="P9641" s="87"/>
      <c r="Q9641" s="87"/>
      <c r="R9641" s="87"/>
    </row>
    <row r="9642" spans="16:18" x14ac:dyDescent="0.25">
      <c r="P9642" s="87"/>
      <c r="Q9642" s="87"/>
      <c r="R9642" s="87"/>
    </row>
    <row r="9643" spans="16:18" x14ac:dyDescent="0.25">
      <c r="P9643" s="87"/>
      <c r="Q9643" s="87"/>
      <c r="R9643" s="87"/>
    </row>
    <row r="9644" spans="16:18" x14ac:dyDescent="0.25">
      <c r="P9644" s="87"/>
      <c r="Q9644" s="87"/>
      <c r="R9644" s="87"/>
    </row>
    <row r="9645" spans="16:18" x14ac:dyDescent="0.25">
      <c r="P9645" s="87"/>
      <c r="Q9645" s="87"/>
      <c r="R9645" s="87"/>
    </row>
    <row r="9646" spans="16:18" x14ac:dyDescent="0.25">
      <c r="P9646" s="87"/>
      <c r="Q9646" s="87"/>
      <c r="R9646" s="87"/>
    </row>
    <row r="9647" spans="16:18" x14ac:dyDescent="0.25">
      <c r="P9647" s="87"/>
      <c r="Q9647" s="87"/>
      <c r="R9647" s="87"/>
    </row>
    <row r="9648" spans="16:18" x14ac:dyDescent="0.25">
      <c r="P9648" s="87"/>
      <c r="Q9648" s="87"/>
      <c r="R9648" s="87"/>
    </row>
    <row r="9649" spans="16:18" x14ac:dyDescent="0.25">
      <c r="P9649" s="87"/>
      <c r="Q9649" s="87"/>
      <c r="R9649" s="87"/>
    </row>
    <row r="9650" spans="16:18" x14ac:dyDescent="0.25">
      <c r="P9650" s="87"/>
      <c r="Q9650" s="87"/>
      <c r="R9650" s="87"/>
    </row>
    <row r="9651" spans="16:18" x14ac:dyDescent="0.25">
      <c r="P9651" s="87"/>
      <c r="Q9651" s="87"/>
      <c r="R9651" s="87"/>
    </row>
    <row r="9652" spans="16:18" x14ac:dyDescent="0.25">
      <c r="P9652" s="87"/>
      <c r="Q9652" s="87"/>
      <c r="R9652" s="87"/>
    </row>
    <row r="9653" spans="16:18" x14ac:dyDescent="0.25">
      <c r="P9653" s="87"/>
      <c r="Q9653" s="87"/>
      <c r="R9653" s="87"/>
    </row>
    <row r="9654" spans="16:18" x14ac:dyDescent="0.25">
      <c r="P9654" s="87"/>
      <c r="Q9654" s="87"/>
      <c r="R9654" s="87"/>
    </row>
    <row r="9655" spans="16:18" x14ac:dyDescent="0.25">
      <c r="P9655" s="87"/>
      <c r="Q9655" s="87"/>
      <c r="R9655" s="87"/>
    </row>
    <row r="9656" spans="16:18" x14ac:dyDescent="0.25">
      <c r="P9656" s="87"/>
      <c r="Q9656" s="87"/>
      <c r="R9656" s="87"/>
    </row>
    <row r="9657" spans="16:18" x14ac:dyDescent="0.25">
      <c r="P9657" s="87"/>
      <c r="Q9657" s="87"/>
      <c r="R9657" s="87"/>
    </row>
    <row r="9658" spans="16:18" x14ac:dyDescent="0.25">
      <c r="P9658" s="87"/>
      <c r="Q9658" s="87"/>
      <c r="R9658" s="87"/>
    </row>
    <row r="9659" spans="16:18" x14ac:dyDescent="0.25">
      <c r="P9659" s="87"/>
      <c r="Q9659" s="87"/>
      <c r="R9659" s="87"/>
    </row>
    <row r="9660" spans="16:18" x14ac:dyDescent="0.25">
      <c r="P9660" s="87"/>
      <c r="Q9660" s="87"/>
      <c r="R9660" s="87"/>
    </row>
    <row r="9661" spans="16:18" x14ac:dyDescent="0.25">
      <c r="P9661" s="87"/>
      <c r="Q9661" s="87"/>
      <c r="R9661" s="87"/>
    </row>
    <row r="9662" spans="16:18" x14ac:dyDescent="0.25">
      <c r="P9662" s="87"/>
      <c r="Q9662" s="87"/>
      <c r="R9662" s="87"/>
    </row>
    <row r="9663" spans="16:18" x14ac:dyDescent="0.25">
      <c r="P9663" s="87"/>
      <c r="Q9663" s="87"/>
      <c r="R9663" s="87"/>
    </row>
    <row r="9664" spans="16:18" x14ac:dyDescent="0.25">
      <c r="P9664" s="87"/>
      <c r="Q9664" s="87"/>
      <c r="R9664" s="87"/>
    </row>
    <row r="9665" spans="16:18" x14ac:dyDescent="0.25">
      <c r="P9665" s="87"/>
      <c r="Q9665" s="87"/>
      <c r="R9665" s="87"/>
    </row>
    <row r="9666" spans="16:18" x14ac:dyDescent="0.25">
      <c r="P9666" s="87"/>
      <c r="Q9666" s="87"/>
      <c r="R9666" s="87"/>
    </row>
    <row r="9667" spans="16:18" x14ac:dyDescent="0.25">
      <c r="P9667" s="87"/>
      <c r="Q9667" s="87"/>
      <c r="R9667" s="87"/>
    </row>
    <row r="9668" spans="16:18" x14ac:dyDescent="0.25">
      <c r="P9668" s="87"/>
      <c r="Q9668" s="87"/>
      <c r="R9668" s="87"/>
    </row>
    <row r="9669" spans="16:18" x14ac:dyDescent="0.25">
      <c r="P9669" s="87"/>
      <c r="Q9669" s="87"/>
      <c r="R9669" s="87"/>
    </row>
    <row r="9670" spans="16:18" x14ac:dyDescent="0.25">
      <c r="P9670" s="87"/>
      <c r="Q9670" s="87"/>
      <c r="R9670" s="87"/>
    </row>
    <row r="9671" spans="16:18" x14ac:dyDescent="0.25">
      <c r="P9671" s="87"/>
      <c r="Q9671" s="87"/>
      <c r="R9671" s="87"/>
    </row>
    <row r="9672" spans="16:18" x14ac:dyDescent="0.25">
      <c r="P9672" s="87"/>
      <c r="Q9672" s="87"/>
      <c r="R9672" s="87"/>
    </row>
    <row r="9673" spans="16:18" x14ac:dyDescent="0.25">
      <c r="P9673" s="87"/>
      <c r="Q9673" s="87"/>
      <c r="R9673" s="87"/>
    </row>
    <row r="9674" spans="16:18" x14ac:dyDescent="0.25">
      <c r="P9674" s="87"/>
      <c r="Q9674" s="87"/>
      <c r="R9674" s="87"/>
    </row>
    <row r="9675" spans="16:18" x14ac:dyDescent="0.25">
      <c r="P9675" s="87"/>
      <c r="Q9675" s="87"/>
      <c r="R9675" s="87"/>
    </row>
    <row r="9676" spans="16:18" x14ac:dyDescent="0.25">
      <c r="P9676" s="87"/>
      <c r="Q9676" s="87"/>
      <c r="R9676" s="87"/>
    </row>
    <row r="9677" spans="16:18" x14ac:dyDescent="0.25">
      <c r="P9677" s="87"/>
      <c r="Q9677" s="87"/>
      <c r="R9677" s="87"/>
    </row>
    <row r="9678" spans="16:18" x14ac:dyDescent="0.25">
      <c r="P9678" s="87"/>
      <c r="Q9678" s="87"/>
      <c r="R9678" s="87"/>
    </row>
    <row r="9679" spans="16:18" x14ac:dyDescent="0.25">
      <c r="P9679" s="87"/>
      <c r="Q9679" s="87"/>
      <c r="R9679" s="87"/>
    </row>
    <row r="9680" spans="16:18" x14ac:dyDescent="0.25">
      <c r="P9680" s="87"/>
      <c r="Q9680" s="87"/>
      <c r="R9680" s="87"/>
    </row>
    <row r="9681" spans="16:18" x14ac:dyDescent="0.25">
      <c r="P9681" s="87"/>
      <c r="Q9681" s="87"/>
      <c r="R9681" s="87"/>
    </row>
    <row r="9682" spans="16:18" x14ac:dyDescent="0.25">
      <c r="P9682" s="87"/>
      <c r="Q9682" s="87"/>
      <c r="R9682" s="87"/>
    </row>
    <row r="9683" spans="16:18" x14ac:dyDescent="0.25">
      <c r="P9683" s="87"/>
      <c r="Q9683" s="87"/>
      <c r="R9683" s="87"/>
    </row>
    <row r="9684" spans="16:18" x14ac:dyDescent="0.25">
      <c r="P9684" s="87"/>
      <c r="Q9684" s="87"/>
      <c r="R9684" s="87"/>
    </row>
    <row r="9685" spans="16:18" x14ac:dyDescent="0.25">
      <c r="P9685" s="87"/>
      <c r="Q9685" s="87"/>
      <c r="R9685" s="87"/>
    </row>
    <row r="9686" spans="16:18" x14ac:dyDescent="0.25">
      <c r="P9686" s="87"/>
      <c r="Q9686" s="87"/>
      <c r="R9686" s="87"/>
    </row>
    <row r="9687" spans="16:18" x14ac:dyDescent="0.25">
      <c r="P9687" s="87"/>
      <c r="Q9687" s="87"/>
      <c r="R9687" s="87"/>
    </row>
    <row r="9688" spans="16:18" x14ac:dyDescent="0.25">
      <c r="P9688" s="87"/>
      <c r="Q9688" s="87"/>
      <c r="R9688" s="87"/>
    </row>
    <row r="9689" spans="16:18" x14ac:dyDescent="0.25">
      <c r="P9689" s="87"/>
      <c r="Q9689" s="87"/>
      <c r="R9689" s="87"/>
    </row>
    <row r="9690" spans="16:18" x14ac:dyDescent="0.25">
      <c r="P9690" s="87"/>
      <c r="Q9690" s="87"/>
      <c r="R9690" s="87"/>
    </row>
    <row r="9691" spans="16:18" x14ac:dyDescent="0.25">
      <c r="P9691" s="87"/>
      <c r="Q9691" s="87"/>
      <c r="R9691" s="87"/>
    </row>
    <row r="9692" spans="16:18" x14ac:dyDescent="0.25">
      <c r="P9692" s="87"/>
      <c r="Q9692" s="87"/>
      <c r="R9692" s="87"/>
    </row>
    <row r="9693" spans="16:18" x14ac:dyDescent="0.25">
      <c r="P9693" s="87"/>
      <c r="Q9693" s="87"/>
      <c r="R9693" s="87"/>
    </row>
    <row r="9694" spans="16:18" x14ac:dyDescent="0.25">
      <c r="P9694" s="87"/>
      <c r="Q9694" s="87"/>
      <c r="R9694" s="87"/>
    </row>
    <row r="9695" spans="16:18" x14ac:dyDescent="0.25">
      <c r="P9695" s="87"/>
      <c r="Q9695" s="87"/>
      <c r="R9695" s="87"/>
    </row>
    <row r="9696" spans="16:18" x14ac:dyDescent="0.25">
      <c r="P9696" s="87"/>
      <c r="Q9696" s="87"/>
      <c r="R9696" s="87"/>
    </row>
    <row r="9697" spans="16:18" x14ac:dyDescent="0.25">
      <c r="P9697" s="87"/>
      <c r="Q9697" s="87"/>
      <c r="R9697" s="87"/>
    </row>
    <row r="9698" spans="16:18" x14ac:dyDescent="0.25">
      <c r="P9698" s="87"/>
      <c r="Q9698" s="87"/>
      <c r="R9698" s="87"/>
    </row>
    <row r="9699" spans="16:18" x14ac:dyDescent="0.25">
      <c r="P9699" s="87"/>
      <c r="Q9699" s="87"/>
      <c r="R9699" s="87"/>
    </row>
    <row r="9700" spans="16:18" x14ac:dyDescent="0.25">
      <c r="P9700" s="87"/>
      <c r="Q9700" s="87"/>
      <c r="R9700" s="87"/>
    </row>
    <row r="9701" spans="16:18" x14ac:dyDescent="0.25">
      <c r="P9701" s="87"/>
      <c r="Q9701" s="87"/>
      <c r="R9701" s="87"/>
    </row>
    <row r="9702" spans="16:18" x14ac:dyDescent="0.25">
      <c r="P9702" s="87"/>
      <c r="Q9702" s="87"/>
      <c r="R9702" s="87"/>
    </row>
    <row r="9703" spans="16:18" x14ac:dyDescent="0.25">
      <c r="P9703" s="87"/>
      <c r="Q9703" s="87"/>
      <c r="R9703" s="87"/>
    </row>
    <row r="9704" spans="16:18" x14ac:dyDescent="0.25">
      <c r="P9704" s="87"/>
      <c r="Q9704" s="87"/>
      <c r="R9704" s="87"/>
    </row>
    <row r="9705" spans="16:18" x14ac:dyDescent="0.25">
      <c r="P9705" s="87"/>
      <c r="Q9705" s="87"/>
      <c r="R9705" s="87"/>
    </row>
    <row r="9706" spans="16:18" x14ac:dyDescent="0.25">
      <c r="P9706" s="87"/>
      <c r="Q9706" s="87"/>
      <c r="R9706" s="87"/>
    </row>
    <row r="9707" spans="16:18" x14ac:dyDescent="0.25">
      <c r="P9707" s="87"/>
      <c r="Q9707" s="87"/>
      <c r="R9707" s="87"/>
    </row>
    <row r="9708" spans="16:18" x14ac:dyDescent="0.25">
      <c r="P9708" s="87"/>
      <c r="Q9708" s="87"/>
      <c r="R9708" s="87"/>
    </row>
    <row r="9709" spans="16:18" x14ac:dyDescent="0.25">
      <c r="P9709" s="87"/>
      <c r="Q9709" s="87"/>
      <c r="R9709" s="87"/>
    </row>
    <row r="9710" spans="16:18" x14ac:dyDescent="0.25">
      <c r="P9710" s="87"/>
      <c r="Q9710" s="87"/>
      <c r="R9710" s="87"/>
    </row>
    <row r="9711" spans="16:18" x14ac:dyDescent="0.25">
      <c r="P9711" s="87"/>
      <c r="Q9711" s="87"/>
      <c r="R9711" s="87"/>
    </row>
    <row r="9712" spans="16:18" x14ac:dyDescent="0.25">
      <c r="P9712" s="87"/>
      <c r="Q9712" s="87"/>
      <c r="R9712" s="87"/>
    </row>
    <row r="9713" spans="16:18" x14ac:dyDescent="0.25">
      <c r="P9713" s="87"/>
      <c r="Q9713" s="87"/>
      <c r="R9713" s="87"/>
    </row>
    <row r="9714" spans="16:18" x14ac:dyDescent="0.25">
      <c r="P9714" s="87"/>
      <c r="Q9714" s="87"/>
      <c r="R9714" s="87"/>
    </row>
    <row r="9715" spans="16:18" x14ac:dyDescent="0.25">
      <c r="P9715" s="87"/>
      <c r="Q9715" s="87"/>
      <c r="R9715" s="87"/>
    </row>
    <row r="9716" spans="16:18" x14ac:dyDescent="0.25">
      <c r="P9716" s="87"/>
      <c r="Q9716" s="87"/>
      <c r="R9716" s="87"/>
    </row>
    <row r="9717" spans="16:18" x14ac:dyDescent="0.25">
      <c r="P9717" s="87"/>
      <c r="Q9717" s="87"/>
      <c r="R9717" s="87"/>
    </row>
    <row r="9718" spans="16:18" x14ac:dyDescent="0.25">
      <c r="P9718" s="87"/>
      <c r="Q9718" s="87"/>
      <c r="R9718" s="87"/>
    </row>
    <row r="9719" spans="16:18" x14ac:dyDescent="0.25">
      <c r="P9719" s="87"/>
      <c r="Q9719" s="87"/>
      <c r="R9719" s="87"/>
    </row>
    <row r="9720" spans="16:18" x14ac:dyDescent="0.25">
      <c r="P9720" s="87"/>
      <c r="Q9720" s="87"/>
      <c r="R9720" s="87"/>
    </row>
    <row r="9721" spans="16:18" x14ac:dyDescent="0.25">
      <c r="P9721" s="87"/>
      <c r="Q9721" s="87"/>
      <c r="R9721" s="87"/>
    </row>
    <row r="9722" spans="16:18" x14ac:dyDescent="0.25">
      <c r="P9722" s="87"/>
      <c r="Q9722" s="87"/>
      <c r="R9722" s="87"/>
    </row>
    <row r="9723" spans="16:18" x14ac:dyDescent="0.25">
      <c r="P9723" s="87"/>
      <c r="Q9723" s="87"/>
      <c r="R9723" s="87"/>
    </row>
    <row r="9724" spans="16:18" x14ac:dyDescent="0.25">
      <c r="P9724" s="87"/>
      <c r="Q9724" s="87"/>
      <c r="R9724" s="87"/>
    </row>
    <row r="9725" spans="16:18" x14ac:dyDescent="0.25">
      <c r="P9725" s="87"/>
      <c r="Q9725" s="87"/>
      <c r="R9725" s="87"/>
    </row>
    <row r="9726" spans="16:18" x14ac:dyDescent="0.25">
      <c r="P9726" s="87"/>
      <c r="Q9726" s="87"/>
      <c r="R9726" s="87"/>
    </row>
    <row r="9727" spans="16:18" x14ac:dyDescent="0.25">
      <c r="P9727" s="87"/>
      <c r="Q9727" s="87"/>
      <c r="R9727" s="87"/>
    </row>
    <row r="9728" spans="16:18" x14ac:dyDescent="0.25">
      <c r="P9728" s="87"/>
      <c r="Q9728" s="87"/>
      <c r="R9728" s="87"/>
    </row>
    <row r="9729" spans="16:18" x14ac:dyDescent="0.25">
      <c r="P9729" s="87"/>
      <c r="Q9729" s="87"/>
      <c r="R9729" s="87"/>
    </row>
    <row r="9730" spans="16:18" x14ac:dyDescent="0.25">
      <c r="P9730" s="87"/>
      <c r="Q9730" s="87"/>
      <c r="R9730" s="87"/>
    </row>
    <row r="9731" spans="16:18" x14ac:dyDescent="0.25">
      <c r="P9731" s="87"/>
      <c r="Q9731" s="87"/>
      <c r="R9731" s="87"/>
    </row>
    <row r="9732" spans="16:18" x14ac:dyDescent="0.25">
      <c r="P9732" s="87"/>
      <c r="Q9732" s="87"/>
      <c r="R9732" s="87"/>
    </row>
    <row r="9733" spans="16:18" x14ac:dyDescent="0.25">
      <c r="P9733" s="87"/>
      <c r="Q9733" s="87"/>
      <c r="R9733" s="87"/>
    </row>
    <row r="9734" spans="16:18" x14ac:dyDescent="0.25">
      <c r="P9734" s="87"/>
      <c r="Q9734" s="87"/>
      <c r="R9734" s="87"/>
    </row>
    <row r="9735" spans="16:18" x14ac:dyDescent="0.25">
      <c r="P9735" s="87"/>
      <c r="Q9735" s="87"/>
      <c r="R9735" s="87"/>
    </row>
    <row r="9736" spans="16:18" x14ac:dyDescent="0.25">
      <c r="P9736" s="87"/>
      <c r="Q9736" s="87"/>
      <c r="R9736" s="87"/>
    </row>
    <row r="9737" spans="16:18" x14ac:dyDescent="0.25">
      <c r="P9737" s="87"/>
      <c r="Q9737" s="87"/>
      <c r="R9737" s="87"/>
    </row>
    <row r="9738" spans="16:18" x14ac:dyDescent="0.25">
      <c r="P9738" s="87"/>
      <c r="Q9738" s="87"/>
      <c r="R9738" s="87"/>
    </row>
    <row r="9739" spans="16:18" x14ac:dyDescent="0.25">
      <c r="P9739" s="87"/>
      <c r="Q9739" s="87"/>
      <c r="R9739" s="87"/>
    </row>
    <row r="9740" spans="16:18" x14ac:dyDescent="0.25">
      <c r="P9740" s="87"/>
      <c r="Q9740" s="87"/>
      <c r="R9740" s="87"/>
    </row>
    <row r="9741" spans="16:18" x14ac:dyDescent="0.25">
      <c r="P9741" s="87"/>
      <c r="Q9741" s="87"/>
      <c r="R9741" s="87"/>
    </row>
    <row r="9742" spans="16:18" x14ac:dyDescent="0.25">
      <c r="P9742" s="87"/>
      <c r="Q9742" s="87"/>
      <c r="R9742" s="87"/>
    </row>
    <row r="9743" spans="16:18" x14ac:dyDescent="0.25">
      <c r="P9743" s="87"/>
      <c r="Q9743" s="87"/>
      <c r="R9743" s="87"/>
    </row>
    <row r="9744" spans="16:18" x14ac:dyDescent="0.25">
      <c r="P9744" s="87"/>
      <c r="Q9744" s="87"/>
      <c r="R9744" s="87"/>
    </row>
    <row r="9745" spans="16:18" x14ac:dyDescent="0.25">
      <c r="P9745" s="87"/>
      <c r="Q9745" s="87"/>
      <c r="R9745" s="87"/>
    </row>
    <row r="9746" spans="16:18" x14ac:dyDescent="0.25">
      <c r="P9746" s="87"/>
      <c r="Q9746" s="87"/>
      <c r="R9746" s="87"/>
    </row>
    <row r="9747" spans="16:18" x14ac:dyDescent="0.25">
      <c r="P9747" s="87"/>
      <c r="Q9747" s="87"/>
      <c r="R9747" s="87"/>
    </row>
    <row r="9748" spans="16:18" x14ac:dyDescent="0.25">
      <c r="P9748" s="87"/>
      <c r="Q9748" s="87"/>
      <c r="R9748" s="87"/>
    </row>
    <row r="9749" spans="16:18" x14ac:dyDescent="0.25">
      <c r="P9749" s="87"/>
      <c r="Q9749" s="87"/>
      <c r="R9749" s="87"/>
    </row>
    <row r="9750" spans="16:18" x14ac:dyDescent="0.25">
      <c r="P9750" s="87"/>
      <c r="Q9750" s="87"/>
      <c r="R9750" s="87"/>
    </row>
    <row r="9751" spans="16:18" x14ac:dyDescent="0.25">
      <c r="P9751" s="87"/>
      <c r="Q9751" s="87"/>
      <c r="R9751" s="87"/>
    </row>
    <row r="9752" spans="16:18" x14ac:dyDescent="0.25">
      <c r="P9752" s="87"/>
      <c r="Q9752" s="87"/>
      <c r="R9752" s="87"/>
    </row>
    <row r="9753" spans="16:18" x14ac:dyDescent="0.25">
      <c r="P9753" s="87"/>
      <c r="Q9753" s="87"/>
      <c r="R9753" s="87"/>
    </row>
    <row r="9754" spans="16:18" x14ac:dyDescent="0.25">
      <c r="P9754" s="87"/>
      <c r="Q9754" s="87"/>
      <c r="R9754" s="87"/>
    </row>
    <row r="9755" spans="16:18" x14ac:dyDescent="0.25">
      <c r="P9755" s="87"/>
      <c r="Q9755" s="87"/>
      <c r="R9755" s="87"/>
    </row>
    <row r="9756" spans="16:18" x14ac:dyDescent="0.25">
      <c r="P9756" s="87"/>
      <c r="Q9756" s="87"/>
      <c r="R9756" s="87"/>
    </row>
    <row r="9757" spans="16:18" x14ac:dyDescent="0.25">
      <c r="P9757" s="87"/>
      <c r="Q9757" s="87"/>
      <c r="R9757" s="87"/>
    </row>
    <row r="9758" spans="16:18" x14ac:dyDescent="0.25">
      <c r="P9758" s="87"/>
      <c r="Q9758" s="87"/>
      <c r="R9758" s="87"/>
    </row>
    <row r="9759" spans="16:18" x14ac:dyDescent="0.25">
      <c r="P9759" s="87"/>
      <c r="Q9759" s="87"/>
      <c r="R9759" s="87"/>
    </row>
    <row r="9760" spans="16:18" x14ac:dyDescent="0.25">
      <c r="P9760" s="87"/>
      <c r="Q9760" s="87"/>
      <c r="R9760" s="87"/>
    </row>
    <row r="9761" spans="16:18" x14ac:dyDescent="0.25">
      <c r="P9761" s="87"/>
      <c r="Q9761" s="87"/>
      <c r="R9761" s="87"/>
    </row>
    <row r="9762" spans="16:18" x14ac:dyDescent="0.25">
      <c r="P9762" s="87"/>
      <c r="Q9762" s="87"/>
      <c r="R9762" s="87"/>
    </row>
    <row r="9763" spans="16:18" x14ac:dyDescent="0.25">
      <c r="P9763" s="87"/>
      <c r="Q9763" s="87"/>
      <c r="R9763" s="87"/>
    </row>
    <row r="9764" spans="16:18" x14ac:dyDescent="0.25">
      <c r="P9764" s="87"/>
      <c r="Q9764" s="87"/>
      <c r="R9764" s="87"/>
    </row>
    <row r="9765" spans="16:18" x14ac:dyDescent="0.25">
      <c r="P9765" s="87"/>
      <c r="Q9765" s="87"/>
      <c r="R9765" s="87"/>
    </row>
    <row r="9766" spans="16:18" x14ac:dyDescent="0.25">
      <c r="P9766" s="87"/>
      <c r="Q9766" s="87"/>
      <c r="R9766" s="87"/>
    </row>
    <row r="9767" spans="16:18" x14ac:dyDescent="0.25">
      <c r="P9767" s="87"/>
      <c r="Q9767" s="87"/>
      <c r="R9767" s="87"/>
    </row>
    <row r="9768" spans="16:18" x14ac:dyDescent="0.25">
      <c r="P9768" s="87"/>
      <c r="Q9768" s="87"/>
      <c r="R9768" s="87"/>
    </row>
    <row r="9769" spans="16:18" x14ac:dyDescent="0.25">
      <c r="P9769" s="87"/>
      <c r="Q9769" s="87"/>
      <c r="R9769" s="87"/>
    </row>
    <row r="9770" spans="16:18" x14ac:dyDescent="0.25">
      <c r="P9770" s="87"/>
      <c r="Q9770" s="87"/>
      <c r="R9770" s="87"/>
    </row>
    <row r="9771" spans="16:18" x14ac:dyDescent="0.25">
      <c r="P9771" s="87"/>
      <c r="Q9771" s="87"/>
      <c r="R9771" s="87"/>
    </row>
    <row r="9772" spans="16:18" x14ac:dyDescent="0.25">
      <c r="P9772" s="87"/>
      <c r="Q9772" s="87"/>
      <c r="R9772" s="87"/>
    </row>
    <row r="9773" spans="16:18" x14ac:dyDescent="0.25">
      <c r="P9773" s="87"/>
      <c r="Q9773" s="87"/>
      <c r="R9773" s="87"/>
    </row>
    <row r="9774" spans="16:18" x14ac:dyDescent="0.25">
      <c r="P9774" s="87"/>
      <c r="Q9774" s="87"/>
      <c r="R9774" s="87"/>
    </row>
    <row r="9775" spans="16:18" x14ac:dyDescent="0.25">
      <c r="P9775" s="87"/>
      <c r="Q9775" s="87"/>
      <c r="R9775" s="87"/>
    </row>
    <row r="9776" spans="16:18" x14ac:dyDescent="0.25">
      <c r="P9776" s="87"/>
      <c r="Q9776" s="87"/>
      <c r="R9776" s="87"/>
    </row>
    <row r="9777" spans="16:18" x14ac:dyDescent="0.25">
      <c r="P9777" s="87"/>
      <c r="Q9777" s="87"/>
      <c r="R9777" s="87"/>
    </row>
    <row r="9778" spans="16:18" x14ac:dyDescent="0.25">
      <c r="P9778" s="87"/>
      <c r="Q9778" s="87"/>
      <c r="R9778" s="87"/>
    </row>
    <row r="9779" spans="16:18" x14ac:dyDescent="0.25">
      <c r="P9779" s="87"/>
      <c r="Q9779" s="87"/>
      <c r="R9779" s="87"/>
    </row>
    <row r="9780" spans="16:18" x14ac:dyDescent="0.25">
      <c r="P9780" s="87"/>
      <c r="Q9780" s="87"/>
      <c r="R9780" s="87"/>
    </row>
    <row r="9781" spans="16:18" x14ac:dyDescent="0.25">
      <c r="P9781" s="87"/>
      <c r="Q9781" s="87"/>
      <c r="R9781" s="87"/>
    </row>
    <row r="9782" spans="16:18" x14ac:dyDescent="0.25">
      <c r="P9782" s="87"/>
      <c r="Q9782" s="87"/>
      <c r="R9782" s="87"/>
    </row>
    <row r="9783" spans="16:18" x14ac:dyDescent="0.25">
      <c r="P9783" s="87"/>
      <c r="Q9783" s="87"/>
      <c r="R9783" s="87"/>
    </row>
    <row r="9784" spans="16:18" x14ac:dyDescent="0.25">
      <c r="P9784" s="87"/>
      <c r="Q9784" s="87"/>
      <c r="R9784" s="87"/>
    </row>
    <row r="9785" spans="16:18" x14ac:dyDescent="0.25">
      <c r="P9785" s="87"/>
      <c r="Q9785" s="87"/>
      <c r="R9785" s="87"/>
    </row>
    <row r="9786" spans="16:18" x14ac:dyDescent="0.25">
      <c r="P9786" s="87"/>
      <c r="Q9786" s="87"/>
      <c r="R9786" s="87"/>
    </row>
    <row r="9787" spans="16:18" x14ac:dyDescent="0.25">
      <c r="P9787" s="87"/>
      <c r="Q9787" s="87"/>
      <c r="R9787" s="87"/>
    </row>
    <row r="9788" spans="16:18" x14ac:dyDescent="0.25">
      <c r="P9788" s="87"/>
      <c r="Q9788" s="87"/>
      <c r="R9788" s="87"/>
    </row>
    <row r="9789" spans="16:18" x14ac:dyDescent="0.25">
      <c r="P9789" s="87"/>
      <c r="Q9789" s="87"/>
      <c r="R9789" s="87"/>
    </row>
    <row r="9790" spans="16:18" x14ac:dyDescent="0.25">
      <c r="P9790" s="87"/>
      <c r="Q9790" s="87"/>
      <c r="R9790" s="87"/>
    </row>
    <row r="9791" spans="16:18" x14ac:dyDescent="0.25">
      <c r="P9791" s="87"/>
      <c r="Q9791" s="87"/>
      <c r="R9791" s="87"/>
    </row>
    <row r="9792" spans="16:18" x14ac:dyDescent="0.25">
      <c r="P9792" s="87"/>
      <c r="Q9792" s="87"/>
      <c r="R9792" s="87"/>
    </row>
    <row r="9793" spans="16:18" x14ac:dyDescent="0.25">
      <c r="P9793" s="87"/>
      <c r="Q9793" s="87"/>
      <c r="R9793" s="87"/>
    </row>
    <row r="9794" spans="16:18" x14ac:dyDescent="0.25">
      <c r="P9794" s="87"/>
      <c r="Q9794" s="87"/>
      <c r="R9794" s="87"/>
    </row>
    <row r="9795" spans="16:18" x14ac:dyDescent="0.25">
      <c r="P9795" s="87"/>
      <c r="Q9795" s="87"/>
      <c r="R9795" s="87"/>
    </row>
    <row r="9796" spans="16:18" x14ac:dyDescent="0.25">
      <c r="P9796" s="87"/>
      <c r="Q9796" s="87"/>
      <c r="R9796" s="87"/>
    </row>
    <row r="9797" spans="16:18" x14ac:dyDescent="0.25">
      <c r="P9797" s="87"/>
      <c r="Q9797" s="87"/>
      <c r="R9797" s="87"/>
    </row>
    <row r="9798" spans="16:18" x14ac:dyDescent="0.25">
      <c r="P9798" s="87"/>
      <c r="Q9798" s="87"/>
      <c r="R9798" s="87"/>
    </row>
    <row r="9799" spans="16:18" x14ac:dyDescent="0.25">
      <c r="P9799" s="87"/>
      <c r="Q9799" s="87"/>
      <c r="R9799" s="87"/>
    </row>
    <row r="9800" spans="16:18" x14ac:dyDescent="0.25">
      <c r="P9800" s="87"/>
      <c r="Q9800" s="87"/>
      <c r="R9800" s="87"/>
    </row>
    <row r="9801" spans="16:18" x14ac:dyDescent="0.25">
      <c r="P9801" s="87"/>
      <c r="Q9801" s="87"/>
      <c r="R9801" s="87"/>
    </row>
    <row r="9802" spans="16:18" x14ac:dyDescent="0.25">
      <c r="P9802" s="87"/>
      <c r="Q9802" s="87"/>
      <c r="R9802" s="87"/>
    </row>
    <row r="9803" spans="16:18" x14ac:dyDescent="0.25">
      <c r="P9803" s="87"/>
      <c r="Q9803" s="87"/>
      <c r="R9803" s="87"/>
    </row>
    <row r="9804" spans="16:18" x14ac:dyDescent="0.25">
      <c r="P9804" s="87"/>
      <c r="Q9804" s="87"/>
      <c r="R9804" s="87"/>
    </row>
    <row r="9805" spans="16:18" x14ac:dyDescent="0.25">
      <c r="P9805" s="87"/>
      <c r="Q9805" s="87"/>
      <c r="R9805" s="87"/>
    </row>
    <row r="9806" spans="16:18" x14ac:dyDescent="0.25">
      <c r="P9806" s="87"/>
      <c r="Q9806" s="87"/>
      <c r="R9806" s="87"/>
    </row>
    <row r="9807" spans="16:18" x14ac:dyDescent="0.25">
      <c r="P9807" s="87"/>
      <c r="Q9807" s="87"/>
      <c r="R9807" s="87"/>
    </row>
    <row r="9808" spans="16:18" x14ac:dyDescent="0.25">
      <c r="P9808" s="87"/>
      <c r="Q9808" s="87"/>
      <c r="R9808" s="87"/>
    </row>
    <row r="9809" spans="16:18" x14ac:dyDescent="0.25">
      <c r="P9809" s="87"/>
      <c r="Q9809" s="87"/>
      <c r="R9809" s="87"/>
    </row>
    <row r="9810" spans="16:18" x14ac:dyDescent="0.25">
      <c r="P9810" s="87"/>
      <c r="Q9810" s="87"/>
      <c r="R9810" s="87"/>
    </row>
    <row r="9811" spans="16:18" x14ac:dyDescent="0.25">
      <c r="P9811" s="87"/>
      <c r="Q9811" s="87"/>
      <c r="R9811" s="87"/>
    </row>
    <row r="9812" spans="16:18" x14ac:dyDescent="0.25">
      <c r="P9812" s="87"/>
      <c r="Q9812" s="87"/>
      <c r="R9812" s="87"/>
    </row>
    <row r="9813" spans="16:18" x14ac:dyDescent="0.25">
      <c r="P9813" s="87"/>
      <c r="Q9813" s="87"/>
      <c r="R9813" s="87"/>
    </row>
    <row r="9814" spans="16:18" x14ac:dyDescent="0.25">
      <c r="P9814" s="87"/>
      <c r="Q9814" s="87"/>
      <c r="R9814" s="87"/>
    </row>
    <row r="9815" spans="16:18" x14ac:dyDescent="0.25">
      <c r="P9815" s="87"/>
      <c r="Q9815" s="87"/>
      <c r="R9815" s="87"/>
    </row>
    <row r="9816" spans="16:18" x14ac:dyDescent="0.25">
      <c r="P9816" s="87"/>
      <c r="Q9816" s="87"/>
      <c r="R9816" s="87"/>
    </row>
    <row r="9817" spans="16:18" x14ac:dyDescent="0.25">
      <c r="P9817" s="87"/>
      <c r="Q9817" s="87"/>
      <c r="R9817" s="87"/>
    </row>
    <row r="9818" spans="16:18" x14ac:dyDescent="0.25">
      <c r="P9818" s="87"/>
      <c r="Q9818" s="87"/>
      <c r="R9818" s="87"/>
    </row>
    <row r="9819" spans="16:18" x14ac:dyDescent="0.25">
      <c r="P9819" s="87"/>
      <c r="Q9819" s="87"/>
      <c r="R9819" s="87"/>
    </row>
    <row r="9820" spans="16:18" x14ac:dyDescent="0.25">
      <c r="P9820" s="87"/>
      <c r="Q9820" s="87"/>
      <c r="R9820" s="87"/>
    </row>
    <row r="9821" spans="16:18" x14ac:dyDescent="0.25">
      <c r="P9821" s="87"/>
      <c r="Q9821" s="87"/>
      <c r="R9821" s="87"/>
    </row>
    <row r="9822" spans="16:18" x14ac:dyDescent="0.25">
      <c r="P9822" s="87"/>
      <c r="Q9822" s="87"/>
      <c r="R9822" s="87"/>
    </row>
    <row r="9823" spans="16:18" x14ac:dyDescent="0.25">
      <c r="P9823" s="87"/>
      <c r="Q9823" s="87"/>
      <c r="R9823" s="87"/>
    </row>
    <row r="9824" spans="16:18" x14ac:dyDescent="0.25">
      <c r="P9824" s="87"/>
      <c r="Q9824" s="87"/>
      <c r="R9824" s="87"/>
    </row>
    <row r="9825" spans="16:18" x14ac:dyDescent="0.25">
      <c r="P9825" s="87"/>
      <c r="Q9825" s="87"/>
      <c r="R9825" s="87"/>
    </row>
    <row r="9826" spans="16:18" x14ac:dyDescent="0.25">
      <c r="P9826" s="87"/>
      <c r="Q9826" s="87"/>
      <c r="R9826" s="87"/>
    </row>
    <row r="9827" spans="16:18" x14ac:dyDescent="0.25">
      <c r="P9827" s="87"/>
      <c r="Q9827" s="87"/>
      <c r="R9827" s="87"/>
    </row>
    <row r="9828" spans="16:18" x14ac:dyDescent="0.25">
      <c r="P9828" s="87"/>
      <c r="Q9828" s="87"/>
      <c r="R9828" s="87"/>
    </row>
    <row r="9829" spans="16:18" x14ac:dyDescent="0.25">
      <c r="P9829" s="87"/>
      <c r="Q9829" s="87"/>
      <c r="R9829" s="87"/>
    </row>
    <row r="9830" spans="16:18" x14ac:dyDescent="0.25">
      <c r="P9830" s="87"/>
      <c r="Q9830" s="87"/>
      <c r="R9830" s="87"/>
    </row>
    <row r="9831" spans="16:18" x14ac:dyDescent="0.25">
      <c r="P9831" s="87"/>
      <c r="Q9831" s="87"/>
      <c r="R9831" s="87"/>
    </row>
    <row r="9832" spans="16:18" x14ac:dyDescent="0.25">
      <c r="P9832" s="87"/>
      <c r="Q9832" s="87"/>
      <c r="R9832" s="87"/>
    </row>
    <row r="9833" spans="16:18" x14ac:dyDescent="0.25">
      <c r="P9833" s="87"/>
      <c r="Q9833" s="87"/>
      <c r="R9833" s="87"/>
    </row>
    <row r="9834" spans="16:18" x14ac:dyDescent="0.25">
      <c r="P9834" s="87"/>
      <c r="Q9834" s="87"/>
      <c r="R9834" s="87"/>
    </row>
    <row r="9835" spans="16:18" x14ac:dyDescent="0.25">
      <c r="P9835" s="87"/>
      <c r="Q9835" s="87"/>
      <c r="R9835" s="87"/>
    </row>
    <row r="9836" spans="16:18" x14ac:dyDescent="0.25">
      <c r="P9836" s="87"/>
      <c r="Q9836" s="87"/>
      <c r="R9836" s="87"/>
    </row>
    <row r="9837" spans="16:18" x14ac:dyDescent="0.25">
      <c r="P9837" s="87"/>
      <c r="Q9837" s="87"/>
      <c r="R9837" s="87"/>
    </row>
    <row r="9838" spans="16:18" x14ac:dyDescent="0.25">
      <c r="P9838" s="87"/>
      <c r="Q9838" s="87"/>
      <c r="R9838" s="87"/>
    </row>
    <row r="9839" spans="16:18" x14ac:dyDescent="0.25">
      <c r="P9839" s="87"/>
      <c r="Q9839" s="87"/>
      <c r="R9839" s="87"/>
    </row>
    <row r="9840" spans="16:18" x14ac:dyDescent="0.25">
      <c r="P9840" s="87"/>
      <c r="Q9840" s="87"/>
      <c r="R9840" s="87"/>
    </row>
    <row r="9841" spans="16:18" x14ac:dyDescent="0.25">
      <c r="P9841" s="87"/>
      <c r="Q9841" s="87"/>
      <c r="R9841" s="87"/>
    </row>
    <row r="9842" spans="16:18" x14ac:dyDescent="0.25">
      <c r="P9842" s="87"/>
      <c r="Q9842" s="87"/>
      <c r="R9842" s="87"/>
    </row>
    <row r="9843" spans="16:18" x14ac:dyDescent="0.25">
      <c r="P9843" s="87"/>
      <c r="Q9843" s="87"/>
      <c r="R9843" s="87"/>
    </row>
    <row r="9844" spans="16:18" x14ac:dyDescent="0.25">
      <c r="P9844" s="87"/>
      <c r="Q9844" s="87"/>
      <c r="R9844" s="87"/>
    </row>
    <row r="9845" spans="16:18" x14ac:dyDescent="0.25">
      <c r="P9845" s="87"/>
      <c r="Q9845" s="87"/>
      <c r="R9845" s="87"/>
    </row>
    <row r="9846" spans="16:18" x14ac:dyDescent="0.25">
      <c r="P9846" s="87"/>
      <c r="Q9846" s="87"/>
      <c r="R9846" s="87"/>
    </row>
    <row r="9847" spans="16:18" x14ac:dyDescent="0.25">
      <c r="P9847" s="87"/>
      <c r="Q9847" s="87"/>
      <c r="R9847" s="87"/>
    </row>
    <row r="9848" spans="16:18" x14ac:dyDescent="0.25">
      <c r="P9848" s="87"/>
      <c r="Q9848" s="87"/>
      <c r="R9848" s="87"/>
    </row>
    <row r="9849" spans="16:18" x14ac:dyDescent="0.25">
      <c r="P9849" s="87"/>
      <c r="Q9849" s="87"/>
      <c r="R9849" s="87"/>
    </row>
    <row r="9850" spans="16:18" x14ac:dyDescent="0.25">
      <c r="P9850" s="87"/>
      <c r="Q9850" s="87"/>
      <c r="R9850" s="87"/>
    </row>
    <row r="9851" spans="16:18" x14ac:dyDescent="0.25">
      <c r="P9851" s="87"/>
      <c r="Q9851" s="87"/>
      <c r="R9851" s="87"/>
    </row>
    <row r="9852" spans="16:18" x14ac:dyDescent="0.25">
      <c r="P9852" s="87"/>
      <c r="Q9852" s="87"/>
      <c r="R9852" s="87"/>
    </row>
    <row r="9853" spans="16:18" x14ac:dyDescent="0.25">
      <c r="P9853" s="87"/>
      <c r="Q9853" s="87"/>
      <c r="R9853" s="87"/>
    </row>
    <row r="9854" spans="16:18" x14ac:dyDescent="0.25">
      <c r="P9854" s="87"/>
      <c r="Q9854" s="87"/>
      <c r="R9854" s="87"/>
    </row>
    <row r="9855" spans="16:18" x14ac:dyDescent="0.25">
      <c r="P9855" s="87"/>
      <c r="Q9855" s="87"/>
      <c r="R9855" s="87"/>
    </row>
    <row r="9856" spans="16:18" x14ac:dyDescent="0.25">
      <c r="P9856" s="87"/>
      <c r="Q9856" s="87"/>
      <c r="R9856" s="87"/>
    </row>
    <row r="9857" spans="16:18" x14ac:dyDescent="0.25">
      <c r="P9857" s="87"/>
      <c r="Q9857" s="87"/>
      <c r="R9857" s="87"/>
    </row>
    <row r="9858" spans="16:18" x14ac:dyDescent="0.25">
      <c r="P9858" s="87"/>
      <c r="Q9858" s="87"/>
      <c r="R9858" s="87"/>
    </row>
    <row r="9859" spans="16:18" x14ac:dyDescent="0.25">
      <c r="P9859" s="87"/>
      <c r="Q9859" s="87"/>
      <c r="R9859" s="87"/>
    </row>
    <row r="9860" spans="16:18" x14ac:dyDescent="0.25">
      <c r="P9860" s="87"/>
      <c r="Q9860" s="87"/>
      <c r="R9860" s="87"/>
    </row>
    <row r="9861" spans="16:18" x14ac:dyDescent="0.25">
      <c r="P9861" s="87"/>
      <c r="Q9861" s="87"/>
      <c r="R9861" s="87"/>
    </row>
    <row r="9862" spans="16:18" x14ac:dyDescent="0.25">
      <c r="P9862" s="87"/>
      <c r="Q9862" s="87"/>
      <c r="R9862" s="87"/>
    </row>
    <row r="9863" spans="16:18" x14ac:dyDescent="0.25">
      <c r="P9863" s="87"/>
      <c r="Q9863" s="87"/>
      <c r="R9863" s="87"/>
    </row>
    <row r="9864" spans="16:18" x14ac:dyDescent="0.25">
      <c r="P9864" s="87"/>
      <c r="Q9864" s="87"/>
      <c r="R9864" s="87"/>
    </row>
    <row r="9865" spans="16:18" x14ac:dyDescent="0.25">
      <c r="P9865" s="87"/>
      <c r="Q9865" s="87"/>
      <c r="R9865" s="87"/>
    </row>
    <row r="9866" spans="16:18" x14ac:dyDescent="0.25">
      <c r="P9866" s="87"/>
      <c r="Q9866" s="87"/>
      <c r="R9866" s="87"/>
    </row>
    <row r="9867" spans="16:18" x14ac:dyDescent="0.25">
      <c r="P9867" s="87"/>
      <c r="Q9867" s="87"/>
      <c r="R9867" s="87"/>
    </row>
    <row r="9868" spans="16:18" x14ac:dyDescent="0.25">
      <c r="P9868" s="87"/>
      <c r="Q9868" s="87"/>
      <c r="R9868" s="87"/>
    </row>
    <row r="9869" spans="16:18" x14ac:dyDescent="0.25">
      <c r="P9869" s="87"/>
      <c r="Q9869" s="87"/>
      <c r="R9869" s="87"/>
    </row>
    <row r="9870" spans="16:18" x14ac:dyDescent="0.25">
      <c r="P9870" s="87"/>
      <c r="Q9870" s="87"/>
      <c r="R9870" s="87"/>
    </row>
    <row r="9871" spans="16:18" x14ac:dyDescent="0.25">
      <c r="P9871" s="87"/>
      <c r="Q9871" s="87"/>
      <c r="R9871" s="87"/>
    </row>
    <row r="9872" spans="16:18" x14ac:dyDescent="0.25">
      <c r="P9872" s="87"/>
      <c r="Q9872" s="87"/>
      <c r="R9872" s="87"/>
    </row>
    <row r="9873" spans="16:18" x14ac:dyDescent="0.25">
      <c r="P9873" s="87"/>
      <c r="Q9873" s="87"/>
      <c r="R9873" s="87"/>
    </row>
    <row r="9874" spans="16:18" x14ac:dyDescent="0.25">
      <c r="P9874" s="87"/>
      <c r="Q9874" s="87"/>
      <c r="R9874" s="87"/>
    </row>
    <row r="9875" spans="16:18" x14ac:dyDescent="0.25">
      <c r="P9875" s="87"/>
      <c r="Q9875" s="87"/>
      <c r="R9875" s="87"/>
    </row>
    <row r="9876" spans="16:18" x14ac:dyDescent="0.25">
      <c r="P9876" s="87"/>
      <c r="Q9876" s="87"/>
      <c r="R9876" s="87"/>
    </row>
    <row r="9877" spans="16:18" x14ac:dyDescent="0.25">
      <c r="P9877" s="87"/>
      <c r="Q9877" s="87"/>
      <c r="R9877" s="87"/>
    </row>
    <row r="9878" spans="16:18" x14ac:dyDescent="0.25">
      <c r="P9878" s="87"/>
      <c r="Q9878" s="87"/>
      <c r="R9878" s="87"/>
    </row>
    <row r="9879" spans="16:18" x14ac:dyDescent="0.25">
      <c r="P9879" s="87"/>
      <c r="Q9879" s="87"/>
      <c r="R9879" s="87"/>
    </row>
    <row r="9880" spans="16:18" x14ac:dyDescent="0.25">
      <c r="P9880" s="87"/>
      <c r="Q9880" s="87"/>
      <c r="R9880" s="87"/>
    </row>
    <row r="9881" spans="16:18" x14ac:dyDescent="0.25">
      <c r="P9881" s="87"/>
      <c r="Q9881" s="87"/>
      <c r="R9881" s="87"/>
    </row>
    <row r="9882" spans="16:18" x14ac:dyDescent="0.25">
      <c r="P9882" s="87"/>
      <c r="Q9882" s="87"/>
      <c r="R9882" s="87"/>
    </row>
    <row r="9883" spans="16:18" x14ac:dyDescent="0.25">
      <c r="P9883" s="87"/>
      <c r="Q9883" s="87"/>
      <c r="R9883" s="87"/>
    </row>
    <row r="9884" spans="16:18" x14ac:dyDescent="0.25">
      <c r="P9884" s="87"/>
      <c r="Q9884" s="87"/>
      <c r="R9884" s="87"/>
    </row>
    <row r="9885" spans="16:18" x14ac:dyDescent="0.25">
      <c r="P9885" s="87"/>
      <c r="Q9885" s="87"/>
      <c r="R9885" s="87"/>
    </row>
    <row r="9886" spans="16:18" x14ac:dyDescent="0.25">
      <c r="P9886" s="87"/>
      <c r="Q9886" s="87"/>
      <c r="R9886" s="87"/>
    </row>
    <row r="9887" spans="16:18" x14ac:dyDescent="0.25">
      <c r="P9887" s="87"/>
      <c r="Q9887" s="87"/>
      <c r="R9887" s="87"/>
    </row>
    <row r="9888" spans="16:18" x14ac:dyDescent="0.25">
      <c r="P9888" s="87"/>
      <c r="Q9888" s="87"/>
      <c r="R9888" s="87"/>
    </row>
    <row r="9889" spans="16:18" x14ac:dyDescent="0.25">
      <c r="P9889" s="87"/>
      <c r="Q9889" s="87"/>
      <c r="R9889" s="87"/>
    </row>
    <row r="9890" spans="16:18" x14ac:dyDescent="0.25">
      <c r="P9890" s="87"/>
      <c r="Q9890" s="87"/>
      <c r="R9890" s="87"/>
    </row>
    <row r="9891" spans="16:18" x14ac:dyDescent="0.25">
      <c r="P9891" s="87"/>
      <c r="Q9891" s="87"/>
      <c r="R9891" s="87"/>
    </row>
    <row r="9892" spans="16:18" x14ac:dyDescent="0.25">
      <c r="P9892" s="87"/>
      <c r="Q9892" s="87"/>
      <c r="R9892" s="87"/>
    </row>
    <row r="9893" spans="16:18" x14ac:dyDescent="0.25">
      <c r="P9893" s="87"/>
      <c r="Q9893" s="87"/>
      <c r="R9893" s="87"/>
    </row>
    <row r="9894" spans="16:18" x14ac:dyDescent="0.25">
      <c r="P9894" s="87"/>
      <c r="Q9894" s="87"/>
      <c r="R9894" s="87"/>
    </row>
    <row r="9895" spans="16:18" x14ac:dyDescent="0.25">
      <c r="P9895" s="87"/>
      <c r="Q9895" s="87"/>
      <c r="R9895" s="87"/>
    </row>
    <row r="9896" spans="16:18" x14ac:dyDescent="0.25">
      <c r="P9896" s="87"/>
      <c r="Q9896" s="87"/>
      <c r="R9896" s="87"/>
    </row>
    <row r="9897" spans="16:18" x14ac:dyDescent="0.25">
      <c r="P9897" s="87"/>
      <c r="Q9897" s="87"/>
      <c r="R9897" s="87"/>
    </row>
    <row r="9898" spans="16:18" x14ac:dyDescent="0.25">
      <c r="P9898" s="87"/>
      <c r="Q9898" s="87"/>
      <c r="R9898" s="87"/>
    </row>
    <row r="9899" spans="16:18" x14ac:dyDescent="0.25">
      <c r="P9899" s="87"/>
      <c r="Q9899" s="87"/>
      <c r="R9899" s="87"/>
    </row>
    <row r="9900" spans="16:18" x14ac:dyDescent="0.25">
      <c r="P9900" s="87"/>
      <c r="Q9900" s="87"/>
      <c r="R9900" s="87"/>
    </row>
    <row r="9901" spans="16:18" x14ac:dyDescent="0.25">
      <c r="P9901" s="87"/>
      <c r="Q9901" s="87"/>
      <c r="R9901" s="87"/>
    </row>
    <row r="9902" spans="16:18" x14ac:dyDescent="0.25">
      <c r="P9902" s="87"/>
      <c r="Q9902" s="87"/>
      <c r="R9902" s="87"/>
    </row>
    <row r="9903" spans="16:18" x14ac:dyDescent="0.25">
      <c r="P9903" s="87"/>
      <c r="Q9903" s="87"/>
      <c r="R9903" s="87"/>
    </row>
    <row r="9904" spans="16:18" x14ac:dyDescent="0.25">
      <c r="P9904" s="87"/>
      <c r="Q9904" s="87"/>
      <c r="R9904" s="87"/>
    </row>
    <row r="9905" spans="16:18" x14ac:dyDescent="0.25">
      <c r="P9905" s="87"/>
      <c r="Q9905" s="87"/>
      <c r="R9905" s="87"/>
    </row>
    <row r="9906" spans="16:18" x14ac:dyDescent="0.25">
      <c r="P9906" s="87"/>
      <c r="Q9906" s="87"/>
      <c r="R9906" s="87"/>
    </row>
    <row r="9907" spans="16:18" x14ac:dyDescent="0.25">
      <c r="P9907" s="87"/>
      <c r="Q9907" s="87"/>
      <c r="R9907" s="87"/>
    </row>
    <row r="9908" spans="16:18" x14ac:dyDescent="0.25">
      <c r="P9908" s="87"/>
      <c r="Q9908" s="87"/>
      <c r="R9908" s="87"/>
    </row>
    <row r="9909" spans="16:18" x14ac:dyDescent="0.25">
      <c r="P9909" s="87"/>
      <c r="Q9909" s="87"/>
      <c r="R9909" s="87"/>
    </row>
    <row r="9910" spans="16:18" x14ac:dyDescent="0.25">
      <c r="P9910" s="87"/>
      <c r="Q9910" s="87"/>
      <c r="R9910" s="87"/>
    </row>
    <row r="9911" spans="16:18" x14ac:dyDescent="0.25">
      <c r="P9911" s="87"/>
      <c r="Q9911" s="87"/>
      <c r="R9911" s="87"/>
    </row>
    <row r="9912" spans="16:18" x14ac:dyDescent="0.25">
      <c r="P9912" s="87"/>
      <c r="Q9912" s="87"/>
      <c r="R9912" s="87"/>
    </row>
    <row r="9913" spans="16:18" x14ac:dyDescent="0.25">
      <c r="P9913" s="87"/>
      <c r="Q9913" s="87"/>
      <c r="R9913" s="87"/>
    </row>
    <row r="9914" spans="16:18" x14ac:dyDescent="0.25">
      <c r="P9914" s="87"/>
      <c r="Q9914" s="87"/>
      <c r="R9914" s="87"/>
    </row>
    <row r="9915" spans="16:18" x14ac:dyDescent="0.25">
      <c r="P9915" s="87"/>
      <c r="Q9915" s="87"/>
      <c r="R9915" s="87"/>
    </row>
    <row r="9916" spans="16:18" x14ac:dyDescent="0.25">
      <c r="P9916" s="87"/>
      <c r="Q9916" s="87"/>
      <c r="R9916" s="87"/>
    </row>
    <row r="9917" spans="16:18" x14ac:dyDescent="0.25">
      <c r="P9917" s="87"/>
      <c r="Q9917" s="87"/>
      <c r="R9917" s="87"/>
    </row>
    <row r="9918" spans="16:18" x14ac:dyDescent="0.25">
      <c r="P9918" s="87"/>
      <c r="Q9918" s="87"/>
      <c r="R9918" s="87"/>
    </row>
    <row r="9919" spans="16:18" x14ac:dyDescent="0.25">
      <c r="P9919" s="87"/>
      <c r="Q9919" s="87"/>
      <c r="R9919" s="87"/>
    </row>
    <row r="9920" spans="16:18" x14ac:dyDescent="0.25">
      <c r="P9920" s="87"/>
      <c r="Q9920" s="87"/>
      <c r="R9920" s="87"/>
    </row>
    <row r="9921" spans="16:18" x14ac:dyDescent="0.25">
      <c r="P9921" s="87"/>
      <c r="Q9921" s="87"/>
      <c r="R9921" s="87"/>
    </row>
    <row r="9922" spans="16:18" x14ac:dyDescent="0.25">
      <c r="P9922" s="87"/>
      <c r="Q9922" s="87"/>
      <c r="R9922" s="87"/>
    </row>
    <row r="9923" spans="16:18" x14ac:dyDescent="0.25">
      <c r="P9923" s="87"/>
      <c r="Q9923" s="87"/>
      <c r="R9923" s="87"/>
    </row>
    <row r="9924" spans="16:18" x14ac:dyDescent="0.25">
      <c r="P9924" s="87"/>
      <c r="Q9924" s="87"/>
      <c r="R9924" s="87"/>
    </row>
    <row r="9925" spans="16:18" x14ac:dyDescent="0.25">
      <c r="P9925" s="87"/>
      <c r="Q9925" s="87"/>
      <c r="R9925" s="87"/>
    </row>
    <row r="9926" spans="16:18" x14ac:dyDescent="0.25">
      <c r="P9926" s="87"/>
      <c r="Q9926" s="87"/>
      <c r="R9926" s="87"/>
    </row>
    <row r="9927" spans="16:18" x14ac:dyDescent="0.25">
      <c r="P9927" s="87"/>
      <c r="Q9927" s="87"/>
      <c r="R9927" s="87"/>
    </row>
    <row r="9928" spans="16:18" x14ac:dyDescent="0.25">
      <c r="P9928" s="87"/>
      <c r="Q9928" s="87"/>
      <c r="R9928" s="87"/>
    </row>
    <row r="9929" spans="16:18" x14ac:dyDescent="0.25">
      <c r="P9929" s="87"/>
      <c r="Q9929" s="87"/>
      <c r="R9929" s="87"/>
    </row>
    <row r="9930" spans="16:18" x14ac:dyDescent="0.25">
      <c r="P9930" s="87"/>
      <c r="Q9930" s="87"/>
      <c r="R9930" s="87"/>
    </row>
    <row r="9931" spans="16:18" x14ac:dyDescent="0.25">
      <c r="P9931" s="87"/>
      <c r="Q9931" s="87"/>
      <c r="R9931" s="87"/>
    </row>
    <row r="9932" spans="16:18" x14ac:dyDescent="0.25">
      <c r="P9932" s="87"/>
      <c r="Q9932" s="87"/>
      <c r="R9932" s="87"/>
    </row>
    <row r="9933" spans="16:18" x14ac:dyDescent="0.25">
      <c r="P9933" s="87"/>
      <c r="Q9933" s="87"/>
      <c r="R9933" s="87"/>
    </row>
    <row r="9934" spans="16:18" x14ac:dyDescent="0.25">
      <c r="P9934" s="87"/>
      <c r="Q9934" s="87"/>
      <c r="R9934" s="87"/>
    </row>
    <row r="9935" spans="16:18" x14ac:dyDescent="0.25">
      <c r="P9935" s="87"/>
      <c r="Q9935" s="87"/>
      <c r="R9935" s="87"/>
    </row>
    <row r="9936" spans="16:18" x14ac:dyDescent="0.25">
      <c r="P9936" s="87"/>
      <c r="Q9936" s="87"/>
      <c r="R9936" s="87"/>
    </row>
    <row r="9937" spans="16:18" x14ac:dyDescent="0.25">
      <c r="P9937" s="87"/>
      <c r="Q9937" s="87"/>
      <c r="R9937" s="87"/>
    </row>
    <row r="9938" spans="16:18" x14ac:dyDescent="0.25">
      <c r="P9938" s="87"/>
      <c r="Q9938" s="87"/>
      <c r="R9938" s="87"/>
    </row>
    <row r="9939" spans="16:18" x14ac:dyDescent="0.25">
      <c r="P9939" s="87"/>
      <c r="Q9939" s="87"/>
      <c r="R9939" s="87"/>
    </row>
    <row r="9940" spans="16:18" x14ac:dyDescent="0.25">
      <c r="P9940" s="87"/>
      <c r="Q9940" s="87"/>
      <c r="R9940" s="87"/>
    </row>
    <row r="9941" spans="16:18" x14ac:dyDescent="0.25">
      <c r="P9941" s="87"/>
      <c r="Q9941" s="87"/>
      <c r="R9941" s="87"/>
    </row>
    <row r="9942" spans="16:18" x14ac:dyDescent="0.25">
      <c r="P9942" s="87"/>
      <c r="Q9942" s="87"/>
      <c r="R9942" s="87"/>
    </row>
    <row r="9943" spans="16:18" x14ac:dyDescent="0.25">
      <c r="P9943" s="87"/>
      <c r="Q9943" s="87"/>
      <c r="R9943" s="87"/>
    </row>
    <row r="9944" spans="16:18" x14ac:dyDescent="0.25">
      <c r="P9944" s="87"/>
      <c r="Q9944" s="87"/>
      <c r="R9944" s="87"/>
    </row>
    <row r="9945" spans="16:18" x14ac:dyDescent="0.25">
      <c r="P9945" s="87"/>
      <c r="Q9945" s="87"/>
      <c r="R9945" s="87"/>
    </row>
    <row r="9946" spans="16:18" x14ac:dyDescent="0.25">
      <c r="P9946" s="87"/>
      <c r="Q9946" s="87"/>
      <c r="R9946" s="87"/>
    </row>
    <row r="9947" spans="16:18" x14ac:dyDescent="0.25">
      <c r="P9947" s="87"/>
      <c r="Q9947" s="87"/>
      <c r="R9947" s="87"/>
    </row>
    <row r="9948" spans="16:18" x14ac:dyDescent="0.25">
      <c r="P9948" s="87"/>
      <c r="Q9948" s="87"/>
      <c r="R9948" s="87"/>
    </row>
    <row r="9949" spans="16:18" x14ac:dyDescent="0.25">
      <c r="P9949" s="87"/>
      <c r="Q9949" s="87"/>
      <c r="R9949" s="87"/>
    </row>
    <row r="9950" spans="16:18" x14ac:dyDescent="0.25">
      <c r="P9950" s="87"/>
      <c r="Q9950" s="87"/>
      <c r="R9950" s="87"/>
    </row>
    <row r="9951" spans="16:18" x14ac:dyDescent="0.25">
      <c r="P9951" s="87"/>
      <c r="Q9951" s="87"/>
      <c r="R9951" s="87"/>
    </row>
    <row r="9952" spans="16:18" x14ac:dyDescent="0.25">
      <c r="P9952" s="87"/>
      <c r="Q9952" s="87"/>
      <c r="R9952" s="87"/>
    </row>
    <row r="9953" spans="16:18" x14ac:dyDescent="0.25">
      <c r="P9953" s="87"/>
      <c r="Q9953" s="87"/>
      <c r="R9953" s="87"/>
    </row>
    <row r="9954" spans="16:18" x14ac:dyDescent="0.25">
      <c r="P9954" s="87"/>
      <c r="Q9954" s="87"/>
      <c r="R9954" s="87"/>
    </row>
    <row r="9955" spans="16:18" x14ac:dyDescent="0.25">
      <c r="P9955" s="87"/>
      <c r="Q9955" s="87"/>
      <c r="R9955" s="87"/>
    </row>
    <row r="9956" spans="16:18" x14ac:dyDescent="0.25">
      <c r="P9956" s="87"/>
      <c r="Q9956" s="87"/>
      <c r="R9956" s="87"/>
    </row>
    <row r="9957" spans="16:18" x14ac:dyDescent="0.25">
      <c r="P9957" s="87"/>
      <c r="Q9957" s="87"/>
      <c r="R9957" s="87"/>
    </row>
    <row r="9958" spans="16:18" x14ac:dyDescent="0.25">
      <c r="P9958" s="87"/>
      <c r="Q9958" s="87"/>
      <c r="R9958" s="87"/>
    </row>
    <row r="9959" spans="16:18" x14ac:dyDescent="0.25">
      <c r="P9959" s="87"/>
      <c r="Q9959" s="87"/>
      <c r="R9959" s="87"/>
    </row>
    <row r="9960" spans="16:18" x14ac:dyDescent="0.25">
      <c r="P9960" s="87"/>
      <c r="Q9960" s="87"/>
      <c r="R9960" s="87"/>
    </row>
    <row r="9961" spans="16:18" x14ac:dyDescent="0.25">
      <c r="P9961" s="87"/>
      <c r="Q9961" s="87"/>
      <c r="R9961" s="87"/>
    </row>
    <row r="9962" spans="16:18" x14ac:dyDescent="0.25">
      <c r="P9962" s="87"/>
      <c r="Q9962" s="87"/>
      <c r="R9962" s="87"/>
    </row>
    <row r="9963" spans="16:18" x14ac:dyDescent="0.25">
      <c r="P9963" s="87"/>
      <c r="Q9963" s="87"/>
      <c r="R9963" s="87"/>
    </row>
    <row r="9964" spans="16:18" x14ac:dyDescent="0.25">
      <c r="P9964" s="87"/>
      <c r="Q9964" s="87"/>
      <c r="R9964" s="87"/>
    </row>
    <row r="9965" spans="16:18" x14ac:dyDescent="0.25">
      <c r="P9965" s="87"/>
      <c r="Q9965" s="87"/>
      <c r="R9965" s="87"/>
    </row>
    <row r="9966" spans="16:18" x14ac:dyDescent="0.25">
      <c r="P9966" s="87"/>
      <c r="Q9966" s="87"/>
      <c r="R9966" s="87"/>
    </row>
    <row r="9967" spans="16:18" x14ac:dyDescent="0.25">
      <c r="P9967" s="87"/>
      <c r="Q9967" s="87"/>
      <c r="R9967" s="87"/>
    </row>
    <row r="9968" spans="16:18" x14ac:dyDescent="0.25">
      <c r="P9968" s="87"/>
      <c r="Q9968" s="87"/>
      <c r="R9968" s="87"/>
    </row>
    <row r="9969" spans="16:18" x14ac:dyDescent="0.25">
      <c r="P9969" s="87"/>
      <c r="Q9969" s="87"/>
      <c r="R9969" s="87"/>
    </row>
    <row r="9970" spans="16:18" x14ac:dyDescent="0.25">
      <c r="P9970" s="87"/>
      <c r="Q9970" s="87"/>
      <c r="R9970" s="87"/>
    </row>
    <row r="9971" spans="16:18" x14ac:dyDescent="0.25">
      <c r="P9971" s="87"/>
      <c r="Q9971" s="87"/>
      <c r="R9971" s="87"/>
    </row>
    <row r="9972" spans="16:18" x14ac:dyDescent="0.25">
      <c r="P9972" s="87"/>
      <c r="Q9972" s="87"/>
      <c r="R9972" s="87"/>
    </row>
    <row r="9973" spans="16:18" x14ac:dyDescent="0.25">
      <c r="P9973" s="87"/>
      <c r="Q9973" s="87"/>
      <c r="R9973" s="87"/>
    </row>
    <row r="9974" spans="16:18" x14ac:dyDescent="0.25">
      <c r="P9974" s="87"/>
      <c r="Q9974" s="87"/>
      <c r="R9974" s="87"/>
    </row>
    <row r="9975" spans="16:18" x14ac:dyDescent="0.25">
      <c r="P9975" s="87"/>
      <c r="Q9975" s="87"/>
      <c r="R9975" s="87"/>
    </row>
    <row r="9976" spans="16:18" x14ac:dyDescent="0.25">
      <c r="P9976" s="87"/>
      <c r="Q9976" s="87"/>
      <c r="R9976" s="87"/>
    </row>
    <row r="9977" spans="16:18" x14ac:dyDescent="0.25">
      <c r="P9977" s="87"/>
      <c r="Q9977" s="87"/>
      <c r="R9977" s="87"/>
    </row>
    <row r="9978" spans="16:18" x14ac:dyDescent="0.25">
      <c r="P9978" s="87"/>
      <c r="Q9978" s="87"/>
      <c r="R9978" s="87"/>
    </row>
    <row r="9979" spans="16:18" x14ac:dyDescent="0.25">
      <c r="P9979" s="87"/>
      <c r="Q9979" s="87"/>
      <c r="R9979" s="87"/>
    </row>
    <row r="9980" spans="16:18" x14ac:dyDescent="0.25">
      <c r="P9980" s="87"/>
      <c r="Q9980" s="87"/>
      <c r="R9980" s="87"/>
    </row>
    <row r="9981" spans="16:18" x14ac:dyDescent="0.25">
      <c r="P9981" s="87"/>
      <c r="Q9981" s="87"/>
      <c r="R9981" s="87"/>
    </row>
    <row r="9982" spans="16:18" x14ac:dyDescent="0.25">
      <c r="P9982" s="87"/>
      <c r="Q9982" s="87"/>
      <c r="R9982" s="87"/>
    </row>
    <row r="9983" spans="16:18" x14ac:dyDescent="0.25">
      <c r="P9983" s="87"/>
      <c r="Q9983" s="87"/>
      <c r="R9983" s="87"/>
    </row>
    <row r="9984" spans="16:18" x14ac:dyDescent="0.25">
      <c r="P9984" s="87"/>
      <c r="Q9984" s="87"/>
      <c r="R9984" s="87"/>
    </row>
    <row r="9985" spans="16:18" x14ac:dyDescent="0.25">
      <c r="P9985" s="87"/>
      <c r="Q9985" s="87"/>
      <c r="R9985" s="87"/>
    </row>
    <row r="9986" spans="16:18" x14ac:dyDescent="0.25">
      <c r="P9986" s="87"/>
      <c r="Q9986" s="87"/>
      <c r="R9986" s="87"/>
    </row>
    <row r="9987" spans="16:18" x14ac:dyDescent="0.25">
      <c r="P9987" s="87"/>
      <c r="Q9987" s="87"/>
      <c r="R9987" s="87"/>
    </row>
    <row r="9988" spans="16:18" x14ac:dyDescent="0.25">
      <c r="P9988" s="87"/>
      <c r="Q9988" s="87"/>
      <c r="R9988" s="87"/>
    </row>
    <row r="9989" spans="16:18" x14ac:dyDescent="0.25">
      <c r="P9989" s="87"/>
      <c r="Q9989" s="87"/>
      <c r="R9989" s="87"/>
    </row>
    <row r="9990" spans="16:18" x14ac:dyDescent="0.25">
      <c r="P9990" s="87"/>
      <c r="Q9990" s="87"/>
      <c r="R9990" s="87"/>
    </row>
    <row r="9991" spans="16:18" x14ac:dyDescent="0.25">
      <c r="P9991" s="87"/>
      <c r="Q9991" s="87"/>
      <c r="R9991" s="87"/>
    </row>
    <row r="9992" spans="16:18" x14ac:dyDescent="0.25">
      <c r="P9992" s="87"/>
      <c r="Q9992" s="87"/>
      <c r="R9992" s="87"/>
    </row>
    <row r="9993" spans="16:18" x14ac:dyDescent="0.25">
      <c r="P9993" s="87"/>
      <c r="Q9993" s="87"/>
      <c r="R9993" s="87"/>
    </row>
    <row r="9994" spans="16:18" x14ac:dyDescent="0.25">
      <c r="P9994" s="87"/>
      <c r="Q9994" s="87"/>
      <c r="R9994" s="87"/>
    </row>
    <row r="9995" spans="16:18" x14ac:dyDescent="0.25">
      <c r="P9995" s="87"/>
      <c r="Q9995" s="87"/>
      <c r="R9995" s="87"/>
    </row>
    <row r="9996" spans="16:18" x14ac:dyDescent="0.25">
      <c r="P9996" s="87"/>
      <c r="Q9996" s="87"/>
      <c r="R9996" s="87"/>
    </row>
    <row r="9997" spans="16:18" x14ac:dyDescent="0.25">
      <c r="P9997" s="87"/>
      <c r="Q9997" s="87"/>
      <c r="R9997" s="87"/>
    </row>
    <row r="9998" spans="16:18" x14ac:dyDescent="0.25">
      <c r="P9998" s="87"/>
      <c r="Q9998" s="87"/>
      <c r="R9998" s="87"/>
    </row>
    <row r="9999" spans="16:18" x14ac:dyDescent="0.25">
      <c r="P9999" s="87"/>
      <c r="Q9999" s="87"/>
      <c r="R9999" s="87"/>
    </row>
    <row r="10000" spans="16:18" x14ac:dyDescent="0.25">
      <c r="P10000" s="87"/>
      <c r="Q10000" s="87"/>
      <c r="R10000" s="87"/>
    </row>
    <row r="10001" spans="16:18" x14ac:dyDescent="0.25">
      <c r="P10001" s="87"/>
      <c r="Q10001" s="87"/>
      <c r="R10001" s="87"/>
    </row>
    <row r="10002" spans="16:18" x14ac:dyDescent="0.25">
      <c r="P10002" s="87"/>
      <c r="Q10002" s="87"/>
      <c r="R10002" s="87"/>
    </row>
    <row r="10003" spans="16:18" x14ac:dyDescent="0.25">
      <c r="P10003" s="87"/>
      <c r="Q10003" s="87"/>
      <c r="R10003" s="87"/>
    </row>
    <row r="10004" spans="16:18" x14ac:dyDescent="0.25">
      <c r="P10004" s="87"/>
      <c r="Q10004" s="87"/>
      <c r="R10004" s="87"/>
    </row>
    <row r="10005" spans="16:18" x14ac:dyDescent="0.25">
      <c r="P10005" s="87"/>
      <c r="Q10005" s="87"/>
      <c r="R10005" s="87"/>
    </row>
    <row r="10006" spans="16:18" x14ac:dyDescent="0.25">
      <c r="P10006" s="87"/>
      <c r="Q10006" s="87"/>
      <c r="R10006" s="87"/>
    </row>
    <row r="10007" spans="16:18" x14ac:dyDescent="0.25">
      <c r="P10007" s="87"/>
      <c r="Q10007" s="87"/>
      <c r="R10007" s="87"/>
    </row>
    <row r="10008" spans="16:18" x14ac:dyDescent="0.25">
      <c r="P10008" s="87"/>
      <c r="Q10008" s="87"/>
      <c r="R10008" s="87"/>
    </row>
    <row r="10009" spans="16:18" x14ac:dyDescent="0.25">
      <c r="P10009" s="87"/>
      <c r="Q10009" s="87"/>
      <c r="R10009" s="87"/>
    </row>
    <row r="10010" spans="16:18" x14ac:dyDescent="0.25">
      <c r="P10010" s="87"/>
      <c r="Q10010" s="87"/>
      <c r="R10010" s="87"/>
    </row>
    <row r="10011" spans="16:18" x14ac:dyDescent="0.25">
      <c r="P10011" s="87"/>
      <c r="Q10011" s="87"/>
      <c r="R10011" s="87"/>
    </row>
    <row r="10012" spans="16:18" x14ac:dyDescent="0.25">
      <c r="P10012" s="87"/>
      <c r="Q10012" s="87"/>
      <c r="R10012" s="87"/>
    </row>
    <row r="10013" spans="16:18" x14ac:dyDescent="0.25">
      <c r="P10013" s="87"/>
      <c r="Q10013" s="87"/>
      <c r="R10013" s="87"/>
    </row>
    <row r="10014" spans="16:18" x14ac:dyDescent="0.25">
      <c r="P10014" s="87"/>
      <c r="Q10014" s="87"/>
      <c r="R10014" s="87"/>
    </row>
    <row r="10015" spans="16:18" x14ac:dyDescent="0.25">
      <c r="P10015" s="87"/>
      <c r="Q10015" s="87"/>
      <c r="R10015" s="87"/>
    </row>
    <row r="10016" spans="16:18" x14ac:dyDescent="0.25">
      <c r="P10016" s="87"/>
      <c r="Q10016" s="87"/>
      <c r="R10016" s="87"/>
    </row>
    <row r="10017" spans="16:18" x14ac:dyDescent="0.25">
      <c r="P10017" s="87"/>
      <c r="Q10017" s="87"/>
      <c r="R10017" s="87"/>
    </row>
    <row r="10018" spans="16:18" x14ac:dyDescent="0.25">
      <c r="P10018" s="87"/>
      <c r="Q10018" s="87"/>
      <c r="R10018" s="87"/>
    </row>
    <row r="10019" spans="16:18" x14ac:dyDescent="0.25">
      <c r="P10019" s="87"/>
      <c r="Q10019" s="87"/>
      <c r="R10019" s="87"/>
    </row>
    <row r="10020" spans="16:18" x14ac:dyDescent="0.25">
      <c r="P10020" s="87"/>
      <c r="Q10020" s="87"/>
      <c r="R10020" s="87"/>
    </row>
    <row r="10021" spans="16:18" x14ac:dyDescent="0.25">
      <c r="P10021" s="87"/>
      <c r="Q10021" s="87"/>
      <c r="R10021" s="87"/>
    </row>
    <row r="10022" spans="16:18" x14ac:dyDescent="0.25">
      <c r="P10022" s="87"/>
      <c r="Q10022" s="87"/>
      <c r="R10022" s="87"/>
    </row>
    <row r="10023" spans="16:18" x14ac:dyDescent="0.25">
      <c r="P10023" s="87"/>
      <c r="Q10023" s="87"/>
      <c r="R10023" s="87"/>
    </row>
    <row r="10024" spans="16:18" x14ac:dyDescent="0.25">
      <c r="P10024" s="87"/>
      <c r="Q10024" s="87"/>
      <c r="R10024" s="87"/>
    </row>
    <row r="10025" spans="16:18" x14ac:dyDescent="0.25">
      <c r="P10025" s="87"/>
      <c r="Q10025" s="87"/>
      <c r="R10025" s="87"/>
    </row>
    <row r="10026" spans="16:18" x14ac:dyDescent="0.25">
      <c r="P10026" s="87"/>
      <c r="Q10026" s="87"/>
      <c r="R10026" s="87"/>
    </row>
    <row r="10027" spans="16:18" x14ac:dyDescent="0.25">
      <c r="P10027" s="87"/>
      <c r="Q10027" s="87"/>
      <c r="R10027" s="87"/>
    </row>
    <row r="10028" spans="16:18" x14ac:dyDescent="0.25">
      <c r="P10028" s="87"/>
      <c r="Q10028" s="87"/>
      <c r="R10028" s="87"/>
    </row>
    <row r="10029" spans="16:18" x14ac:dyDescent="0.25">
      <c r="P10029" s="87"/>
      <c r="Q10029" s="87"/>
      <c r="R10029" s="87"/>
    </row>
    <row r="10030" spans="16:18" x14ac:dyDescent="0.25">
      <c r="P10030" s="87"/>
      <c r="Q10030" s="87"/>
      <c r="R10030" s="87"/>
    </row>
    <row r="10031" spans="16:18" x14ac:dyDescent="0.25">
      <c r="P10031" s="87"/>
      <c r="Q10031" s="87"/>
      <c r="R10031" s="87"/>
    </row>
    <row r="10032" spans="16:18" x14ac:dyDescent="0.25">
      <c r="P10032" s="87"/>
      <c r="Q10032" s="87"/>
      <c r="R10032" s="87"/>
    </row>
    <row r="10033" spans="16:18" x14ac:dyDescent="0.25">
      <c r="P10033" s="87"/>
      <c r="Q10033" s="87"/>
      <c r="R10033" s="87"/>
    </row>
    <row r="10034" spans="16:18" x14ac:dyDescent="0.25">
      <c r="P10034" s="87"/>
      <c r="Q10034" s="87"/>
      <c r="R10034" s="87"/>
    </row>
    <row r="10035" spans="16:18" x14ac:dyDescent="0.25">
      <c r="P10035" s="87"/>
      <c r="Q10035" s="87"/>
      <c r="R10035" s="87"/>
    </row>
    <row r="10036" spans="16:18" x14ac:dyDescent="0.25">
      <c r="P10036" s="87"/>
      <c r="Q10036" s="87"/>
      <c r="R10036" s="87"/>
    </row>
    <row r="10037" spans="16:18" x14ac:dyDescent="0.25">
      <c r="P10037" s="87"/>
      <c r="Q10037" s="87"/>
      <c r="R10037" s="87"/>
    </row>
    <row r="10038" spans="16:18" x14ac:dyDescent="0.25">
      <c r="P10038" s="87"/>
      <c r="Q10038" s="87"/>
      <c r="R10038" s="87"/>
    </row>
    <row r="10039" spans="16:18" x14ac:dyDescent="0.25">
      <c r="P10039" s="87"/>
      <c r="Q10039" s="87"/>
      <c r="R10039" s="87"/>
    </row>
    <row r="10040" spans="16:18" x14ac:dyDescent="0.25">
      <c r="P10040" s="87"/>
      <c r="Q10040" s="87"/>
      <c r="R10040" s="87"/>
    </row>
    <row r="10041" spans="16:18" x14ac:dyDescent="0.25">
      <c r="P10041" s="87"/>
      <c r="Q10041" s="87"/>
      <c r="R10041" s="87"/>
    </row>
    <row r="10042" spans="16:18" x14ac:dyDescent="0.25">
      <c r="P10042" s="87"/>
      <c r="Q10042" s="87"/>
      <c r="R10042" s="87"/>
    </row>
    <row r="10043" spans="16:18" x14ac:dyDescent="0.25">
      <c r="P10043" s="87"/>
      <c r="Q10043" s="87"/>
      <c r="R10043" s="87"/>
    </row>
    <row r="10044" spans="16:18" x14ac:dyDescent="0.25">
      <c r="P10044" s="87"/>
      <c r="Q10044" s="87"/>
      <c r="R10044" s="87"/>
    </row>
    <row r="10045" spans="16:18" x14ac:dyDescent="0.25">
      <c r="P10045" s="87"/>
      <c r="Q10045" s="87"/>
      <c r="R10045" s="87"/>
    </row>
    <row r="10046" spans="16:18" x14ac:dyDescent="0.25">
      <c r="P10046" s="87"/>
      <c r="Q10046" s="87"/>
      <c r="R10046" s="87"/>
    </row>
    <row r="10047" spans="16:18" x14ac:dyDescent="0.25">
      <c r="P10047" s="87"/>
      <c r="Q10047" s="87"/>
      <c r="R10047" s="87"/>
    </row>
    <row r="10048" spans="16:18" x14ac:dyDescent="0.25">
      <c r="P10048" s="87"/>
      <c r="Q10048" s="87"/>
      <c r="R10048" s="87"/>
    </row>
    <row r="10049" spans="16:18" x14ac:dyDescent="0.25">
      <c r="P10049" s="87"/>
      <c r="Q10049" s="87"/>
      <c r="R10049" s="87"/>
    </row>
    <row r="10050" spans="16:18" x14ac:dyDescent="0.25">
      <c r="P10050" s="87"/>
      <c r="Q10050" s="87"/>
      <c r="R10050" s="87"/>
    </row>
    <row r="10051" spans="16:18" x14ac:dyDescent="0.25">
      <c r="P10051" s="87"/>
      <c r="Q10051" s="87"/>
      <c r="R10051" s="87"/>
    </row>
    <row r="10052" spans="16:18" x14ac:dyDescent="0.25">
      <c r="P10052" s="87"/>
      <c r="Q10052" s="87"/>
      <c r="R10052" s="87"/>
    </row>
    <row r="10053" spans="16:18" x14ac:dyDescent="0.25">
      <c r="P10053" s="87"/>
      <c r="Q10053" s="87"/>
      <c r="R10053" s="87"/>
    </row>
    <row r="10054" spans="16:18" x14ac:dyDescent="0.25">
      <c r="P10054" s="87"/>
      <c r="Q10054" s="87"/>
      <c r="R10054" s="87"/>
    </row>
    <row r="10055" spans="16:18" x14ac:dyDescent="0.25">
      <c r="P10055" s="87"/>
      <c r="Q10055" s="87"/>
      <c r="R10055" s="87"/>
    </row>
    <row r="10056" spans="16:18" x14ac:dyDescent="0.25">
      <c r="P10056" s="87"/>
      <c r="Q10056" s="87"/>
      <c r="R10056" s="87"/>
    </row>
    <row r="10057" spans="16:18" x14ac:dyDescent="0.25">
      <c r="P10057" s="87"/>
      <c r="Q10057" s="87"/>
      <c r="R10057" s="87"/>
    </row>
    <row r="10058" spans="16:18" x14ac:dyDescent="0.25">
      <c r="P10058" s="87"/>
      <c r="Q10058" s="87"/>
      <c r="R10058" s="87"/>
    </row>
    <row r="10059" spans="16:18" x14ac:dyDescent="0.25">
      <c r="P10059" s="87"/>
      <c r="Q10059" s="87"/>
      <c r="R10059" s="87"/>
    </row>
    <row r="10060" spans="16:18" x14ac:dyDescent="0.25">
      <c r="P10060" s="87"/>
      <c r="Q10060" s="87"/>
      <c r="R10060" s="87"/>
    </row>
    <row r="10061" spans="16:18" x14ac:dyDescent="0.25">
      <c r="P10061" s="87"/>
      <c r="Q10061" s="87"/>
      <c r="R10061" s="87"/>
    </row>
    <row r="10062" spans="16:18" x14ac:dyDescent="0.25">
      <c r="P10062" s="87"/>
      <c r="Q10062" s="87"/>
      <c r="R10062" s="87"/>
    </row>
    <row r="10063" spans="16:18" x14ac:dyDescent="0.25">
      <c r="P10063" s="87"/>
      <c r="Q10063" s="87"/>
      <c r="R10063" s="87"/>
    </row>
    <row r="10064" spans="16:18" x14ac:dyDescent="0.25">
      <c r="P10064" s="87"/>
      <c r="Q10064" s="87"/>
      <c r="R10064" s="87"/>
    </row>
    <row r="10065" spans="16:18" x14ac:dyDescent="0.25">
      <c r="P10065" s="87"/>
      <c r="Q10065" s="87"/>
      <c r="R10065" s="87"/>
    </row>
    <row r="10066" spans="16:18" x14ac:dyDescent="0.25">
      <c r="P10066" s="87"/>
      <c r="Q10066" s="87"/>
      <c r="R10066" s="87"/>
    </row>
    <row r="10067" spans="16:18" x14ac:dyDescent="0.25">
      <c r="P10067" s="87"/>
      <c r="Q10067" s="87"/>
      <c r="R10067" s="87"/>
    </row>
    <row r="10068" spans="16:18" x14ac:dyDescent="0.25">
      <c r="P10068" s="87"/>
      <c r="Q10068" s="87"/>
      <c r="R10068" s="87"/>
    </row>
    <row r="10069" spans="16:18" x14ac:dyDescent="0.25">
      <c r="P10069" s="87"/>
      <c r="Q10069" s="87"/>
      <c r="R10069" s="87"/>
    </row>
    <row r="10070" spans="16:18" x14ac:dyDescent="0.25">
      <c r="P10070" s="87"/>
      <c r="Q10070" s="87"/>
      <c r="R10070" s="87"/>
    </row>
    <row r="10071" spans="16:18" x14ac:dyDescent="0.25">
      <c r="P10071" s="87"/>
      <c r="Q10071" s="87"/>
      <c r="R10071" s="87"/>
    </row>
    <row r="10072" spans="16:18" x14ac:dyDescent="0.25">
      <c r="P10072" s="87"/>
      <c r="Q10072" s="87"/>
      <c r="R10072" s="87"/>
    </row>
    <row r="10073" spans="16:18" x14ac:dyDescent="0.25">
      <c r="P10073" s="87"/>
      <c r="Q10073" s="87"/>
      <c r="R10073" s="87"/>
    </row>
    <row r="10074" spans="16:18" x14ac:dyDescent="0.25">
      <c r="P10074" s="87"/>
      <c r="Q10074" s="87"/>
      <c r="R10074" s="87"/>
    </row>
    <row r="10075" spans="16:18" x14ac:dyDescent="0.25">
      <c r="P10075" s="87"/>
      <c r="Q10075" s="87"/>
      <c r="R10075" s="87"/>
    </row>
    <row r="10076" spans="16:18" x14ac:dyDescent="0.25">
      <c r="P10076" s="87"/>
      <c r="Q10076" s="87"/>
      <c r="R10076" s="87"/>
    </row>
    <row r="10077" spans="16:18" x14ac:dyDescent="0.25">
      <c r="P10077" s="87"/>
      <c r="Q10077" s="87"/>
      <c r="R10077" s="87"/>
    </row>
    <row r="10078" spans="16:18" x14ac:dyDescent="0.25">
      <c r="P10078" s="87"/>
      <c r="Q10078" s="87"/>
      <c r="R10078" s="87"/>
    </row>
    <row r="10079" spans="16:18" x14ac:dyDescent="0.25">
      <c r="P10079" s="87"/>
      <c r="Q10079" s="87"/>
      <c r="R10079" s="87"/>
    </row>
    <row r="10080" spans="16:18" x14ac:dyDescent="0.25">
      <c r="P10080" s="87"/>
      <c r="Q10080" s="87"/>
      <c r="R10080" s="87"/>
    </row>
    <row r="10081" spans="16:18" x14ac:dyDescent="0.25">
      <c r="P10081" s="87"/>
      <c r="Q10081" s="87"/>
      <c r="R10081" s="87"/>
    </row>
    <row r="10082" spans="16:18" x14ac:dyDescent="0.25">
      <c r="P10082" s="87"/>
      <c r="Q10082" s="87"/>
      <c r="R10082" s="87"/>
    </row>
    <row r="10083" spans="16:18" x14ac:dyDescent="0.25">
      <c r="P10083" s="87"/>
      <c r="Q10083" s="87"/>
      <c r="R10083" s="87"/>
    </row>
    <row r="10084" spans="16:18" x14ac:dyDescent="0.25">
      <c r="P10084" s="87"/>
      <c r="Q10084" s="87"/>
      <c r="R10084" s="87"/>
    </row>
    <row r="10085" spans="16:18" x14ac:dyDescent="0.25">
      <c r="P10085" s="87"/>
      <c r="Q10085" s="87"/>
      <c r="R10085" s="87"/>
    </row>
    <row r="10086" spans="16:18" x14ac:dyDescent="0.25">
      <c r="P10086" s="87"/>
      <c r="Q10086" s="87"/>
      <c r="R10086" s="87"/>
    </row>
    <row r="10087" spans="16:18" x14ac:dyDescent="0.25">
      <c r="P10087" s="87"/>
      <c r="Q10087" s="87"/>
      <c r="R10087" s="87"/>
    </row>
    <row r="10088" spans="16:18" x14ac:dyDescent="0.25">
      <c r="P10088" s="87"/>
      <c r="Q10088" s="87"/>
      <c r="R10088" s="87"/>
    </row>
    <row r="10089" spans="16:18" x14ac:dyDescent="0.25">
      <c r="P10089" s="87"/>
      <c r="Q10089" s="87"/>
      <c r="R10089" s="87"/>
    </row>
    <row r="10090" spans="16:18" x14ac:dyDescent="0.25">
      <c r="P10090" s="87"/>
      <c r="Q10090" s="87"/>
      <c r="R10090" s="87"/>
    </row>
    <row r="10091" spans="16:18" x14ac:dyDescent="0.25">
      <c r="P10091" s="87"/>
      <c r="Q10091" s="87"/>
      <c r="R10091" s="87"/>
    </row>
    <row r="10092" spans="16:18" x14ac:dyDescent="0.25">
      <c r="P10092" s="87"/>
      <c r="Q10092" s="87"/>
      <c r="R10092" s="87"/>
    </row>
    <row r="10093" spans="16:18" x14ac:dyDescent="0.25">
      <c r="P10093" s="87"/>
      <c r="Q10093" s="87"/>
      <c r="R10093" s="87"/>
    </row>
    <row r="10094" spans="16:18" x14ac:dyDescent="0.25">
      <c r="P10094" s="87"/>
      <c r="Q10094" s="87"/>
      <c r="R10094" s="87"/>
    </row>
    <row r="10095" spans="16:18" x14ac:dyDescent="0.25">
      <c r="P10095" s="87"/>
      <c r="Q10095" s="87"/>
      <c r="R10095" s="87"/>
    </row>
    <row r="10096" spans="16:18" x14ac:dyDescent="0.25">
      <c r="P10096" s="87"/>
      <c r="Q10096" s="87"/>
      <c r="R10096" s="87"/>
    </row>
    <row r="10097" spans="16:18" x14ac:dyDescent="0.25">
      <c r="P10097" s="87"/>
      <c r="Q10097" s="87"/>
      <c r="R10097" s="87"/>
    </row>
    <row r="10098" spans="16:18" x14ac:dyDescent="0.25">
      <c r="P10098" s="87"/>
      <c r="Q10098" s="87"/>
      <c r="R10098" s="87"/>
    </row>
    <row r="10099" spans="16:18" x14ac:dyDescent="0.25">
      <c r="P10099" s="87"/>
      <c r="Q10099" s="87"/>
      <c r="R10099" s="87"/>
    </row>
    <row r="10100" spans="16:18" x14ac:dyDescent="0.25">
      <c r="P10100" s="87"/>
      <c r="Q10100" s="87"/>
      <c r="R10100" s="87"/>
    </row>
    <row r="10101" spans="16:18" x14ac:dyDescent="0.25">
      <c r="P10101" s="87"/>
      <c r="Q10101" s="87"/>
      <c r="R10101" s="87"/>
    </row>
    <row r="10102" spans="16:18" x14ac:dyDescent="0.25">
      <c r="P10102" s="87"/>
      <c r="Q10102" s="87"/>
      <c r="R10102" s="87"/>
    </row>
    <row r="10103" spans="16:18" x14ac:dyDescent="0.25">
      <c r="P10103" s="87"/>
      <c r="Q10103" s="87"/>
      <c r="R10103" s="87"/>
    </row>
    <row r="10104" spans="16:18" x14ac:dyDescent="0.25">
      <c r="P10104" s="87"/>
      <c r="Q10104" s="87"/>
      <c r="R10104" s="87"/>
    </row>
    <row r="10105" spans="16:18" x14ac:dyDescent="0.25">
      <c r="P10105" s="87"/>
      <c r="Q10105" s="87"/>
      <c r="R10105" s="87"/>
    </row>
    <row r="10106" spans="16:18" x14ac:dyDescent="0.25">
      <c r="P10106" s="87"/>
      <c r="Q10106" s="87"/>
      <c r="R10106" s="87"/>
    </row>
    <row r="10107" spans="16:18" x14ac:dyDescent="0.25">
      <c r="P10107" s="87"/>
      <c r="Q10107" s="87"/>
      <c r="R10107" s="87"/>
    </row>
    <row r="10108" spans="16:18" x14ac:dyDescent="0.25">
      <c r="P10108" s="87"/>
      <c r="Q10108" s="87"/>
      <c r="R10108" s="87"/>
    </row>
    <row r="10109" spans="16:18" x14ac:dyDescent="0.25">
      <c r="P10109" s="87"/>
      <c r="Q10109" s="87"/>
      <c r="R10109" s="87"/>
    </row>
    <row r="10110" spans="16:18" x14ac:dyDescent="0.25">
      <c r="P10110" s="87"/>
      <c r="Q10110" s="87"/>
      <c r="R10110" s="87"/>
    </row>
    <row r="10111" spans="16:18" x14ac:dyDescent="0.25">
      <c r="P10111" s="87"/>
      <c r="Q10111" s="87"/>
      <c r="R10111" s="87"/>
    </row>
    <row r="10112" spans="16:18" x14ac:dyDescent="0.25">
      <c r="P10112" s="87"/>
      <c r="Q10112" s="87"/>
      <c r="R10112" s="87"/>
    </row>
    <row r="10113" spans="16:18" x14ac:dyDescent="0.25">
      <c r="P10113" s="87"/>
      <c r="Q10113" s="87"/>
      <c r="R10113" s="87"/>
    </row>
    <row r="10114" spans="16:18" x14ac:dyDescent="0.25">
      <c r="P10114" s="87"/>
      <c r="Q10114" s="87"/>
      <c r="R10114" s="87"/>
    </row>
    <row r="10115" spans="16:18" x14ac:dyDescent="0.25">
      <c r="P10115" s="87"/>
      <c r="Q10115" s="87"/>
      <c r="R10115" s="87"/>
    </row>
    <row r="10116" spans="16:18" x14ac:dyDescent="0.25">
      <c r="P10116" s="87"/>
      <c r="Q10116" s="87"/>
      <c r="R10116" s="87"/>
    </row>
    <row r="10117" spans="16:18" x14ac:dyDescent="0.25">
      <c r="P10117" s="87"/>
      <c r="Q10117" s="87"/>
      <c r="R10117" s="87"/>
    </row>
    <row r="10118" spans="16:18" x14ac:dyDescent="0.25">
      <c r="P10118" s="87"/>
      <c r="Q10118" s="87"/>
      <c r="R10118" s="87"/>
    </row>
    <row r="10119" spans="16:18" x14ac:dyDescent="0.25">
      <c r="P10119" s="87"/>
      <c r="Q10119" s="87"/>
      <c r="R10119" s="87"/>
    </row>
    <row r="10120" spans="16:18" x14ac:dyDescent="0.25">
      <c r="P10120" s="87"/>
      <c r="Q10120" s="87"/>
      <c r="R10120" s="87"/>
    </row>
    <row r="10121" spans="16:18" x14ac:dyDescent="0.25">
      <c r="P10121" s="87"/>
      <c r="Q10121" s="87"/>
      <c r="R10121" s="87"/>
    </row>
    <row r="10122" spans="16:18" x14ac:dyDescent="0.25">
      <c r="P10122" s="87"/>
      <c r="Q10122" s="87"/>
      <c r="R10122" s="87"/>
    </row>
    <row r="10123" spans="16:18" x14ac:dyDescent="0.25">
      <c r="P10123" s="87"/>
      <c r="Q10123" s="87"/>
      <c r="R10123" s="87"/>
    </row>
    <row r="10124" spans="16:18" x14ac:dyDescent="0.25">
      <c r="P10124" s="87"/>
      <c r="Q10124" s="87"/>
      <c r="R10124" s="87"/>
    </row>
    <row r="10125" spans="16:18" x14ac:dyDescent="0.25">
      <c r="P10125" s="87"/>
      <c r="Q10125" s="87"/>
      <c r="R10125" s="87"/>
    </row>
    <row r="10126" spans="16:18" x14ac:dyDescent="0.25">
      <c r="P10126" s="87"/>
      <c r="Q10126" s="87"/>
      <c r="R10126" s="87"/>
    </row>
    <row r="10127" spans="16:18" x14ac:dyDescent="0.25">
      <c r="P10127" s="87"/>
      <c r="Q10127" s="87"/>
      <c r="R10127" s="87"/>
    </row>
    <row r="10128" spans="16:18" x14ac:dyDescent="0.25">
      <c r="P10128" s="87"/>
      <c r="Q10128" s="87"/>
      <c r="R10128" s="87"/>
    </row>
    <row r="10129" spans="16:18" x14ac:dyDescent="0.25">
      <c r="P10129" s="87"/>
      <c r="Q10129" s="87"/>
      <c r="R10129" s="87"/>
    </row>
    <row r="10130" spans="16:18" x14ac:dyDescent="0.25">
      <c r="P10130" s="87"/>
      <c r="Q10130" s="87"/>
      <c r="R10130" s="87"/>
    </row>
    <row r="10131" spans="16:18" x14ac:dyDescent="0.25">
      <c r="P10131" s="87"/>
      <c r="Q10131" s="87"/>
      <c r="R10131" s="87"/>
    </row>
    <row r="10132" spans="16:18" x14ac:dyDescent="0.25">
      <c r="P10132" s="87"/>
      <c r="Q10132" s="87"/>
      <c r="R10132" s="87"/>
    </row>
    <row r="10133" spans="16:18" x14ac:dyDescent="0.25">
      <c r="P10133" s="87"/>
      <c r="Q10133" s="87"/>
      <c r="R10133" s="87"/>
    </row>
    <row r="10134" spans="16:18" x14ac:dyDescent="0.25">
      <c r="P10134" s="87"/>
      <c r="Q10134" s="87"/>
      <c r="R10134" s="87"/>
    </row>
    <row r="10135" spans="16:18" x14ac:dyDescent="0.25">
      <c r="P10135" s="87"/>
      <c r="Q10135" s="87"/>
      <c r="R10135" s="87"/>
    </row>
    <row r="10136" spans="16:18" x14ac:dyDescent="0.25">
      <c r="P10136" s="87"/>
      <c r="Q10136" s="87"/>
      <c r="R10136" s="87"/>
    </row>
    <row r="10137" spans="16:18" x14ac:dyDescent="0.25">
      <c r="P10137" s="87"/>
      <c r="Q10137" s="87"/>
      <c r="R10137" s="87"/>
    </row>
    <row r="10138" spans="16:18" x14ac:dyDescent="0.25">
      <c r="P10138" s="87"/>
      <c r="Q10138" s="87"/>
      <c r="R10138" s="87"/>
    </row>
    <row r="10139" spans="16:18" x14ac:dyDescent="0.25">
      <c r="P10139" s="87"/>
      <c r="Q10139" s="87"/>
      <c r="R10139" s="87"/>
    </row>
    <row r="10140" spans="16:18" x14ac:dyDescent="0.25">
      <c r="P10140" s="87"/>
      <c r="Q10140" s="87"/>
      <c r="R10140" s="87"/>
    </row>
    <row r="10141" spans="16:18" x14ac:dyDescent="0.25">
      <c r="P10141" s="87"/>
      <c r="Q10141" s="87"/>
      <c r="R10141" s="87"/>
    </row>
    <row r="10142" spans="16:18" x14ac:dyDescent="0.25">
      <c r="P10142" s="87"/>
      <c r="Q10142" s="87"/>
      <c r="R10142" s="87"/>
    </row>
    <row r="10143" spans="16:18" x14ac:dyDescent="0.25">
      <c r="P10143" s="87"/>
      <c r="Q10143" s="87"/>
      <c r="R10143" s="87"/>
    </row>
    <row r="10144" spans="16:18" x14ac:dyDescent="0.25">
      <c r="P10144" s="87"/>
      <c r="Q10144" s="87"/>
      <c r="R10144" s="87"/>
    </row>
    <row r="10145" spans="16:18" x14ac:dyDescent="0.25">
      <c r="P10145" s="87"/>
      <c r="Q10145" s="87"/>
      <c r="R10145" s="87"/>
    </row>
    <row r="10146" spans="16:18" x14ac:dyDescent="0.25">
      <c r="P10146" s="87"/>
      <c r="Q10146" s="87"/>
      <c r="R10146" s="87"/>
    </row>
    <row r="10147" spans="16:18" x14ac:dyDescent="0.25">
      <c r="P10147" s="87"/>
      <c r="Q10147" s="87"/>
      <c r="R10147" s="87"/>
    </row>
    <row r="10148" spans="16:18" x14ac:dyDescent="0.25">
      <c r="P10148" s="87"/>
      <c r="Q10148" s="87"/>
      <c r="R10148" s="87"/>
    </row>
    <row r="10149" spans="16:18" x14ac:dyDescent="0.25">
      <c r="P10149" s="87"/>
      <c r="Q10149" s="87"/>
      <c r="R10149" s="87"/>
    </row>
    <row r="10150" spans="16:18" x14ac:dyDescent="0.25">
      <c r="P10150" s="87"/>
      <c r="Q10150" s="87"/>
      <c r="R10150" s="87"/>
    </row>
    <row r="10151" spans="16:18" x14ac:dyDescent="0.25">
      <c r="P10151" s="87"/>
      <c r="Q10151" s="87"/>
      <c r="R10151" s="87"/>
    </row>
    <row r="10152" spans="16:18" x14ac:dyDescent="0.25">
      <c r="P10152" s="87"/>
      <c r="Q10152" s="87"/>
      <c r="R10152" s="87"/>
    </row>
    <row r="10153" spans="16:18" x14ac:dyDescent="0.25">
      <c r="P10153" s="87"/>
      <c r="Q10153" s="87"/>
      <c r="R10153" s="87"/>
    </row>
    <row r="10154" spans="16:18" x14ac:dyDescent="0.25">
      <c r="P10154" s="87"/>
      <c r="Q10154" s="87"/>
      <c r="R10154" s="87"/>
    </row>
    <row r="10155" spans="16:18" x14ac:dyDescent="0.25">
      <c r="P10155" s="87"/>
      <c r="Q10155" s="87"/>
      <c r="R10155" s="87"/>
    </row>
    <row r="10156" spans="16:18" x14ac:dyDescent="0.25">
      <c r="P10156" s="87"/>
      <c r="Q10156" s="87"/>
      <c r="R10156" s="87"/>
    </row>
    <row r="10157" spans="16:18" x14ac:dyDescent="0.25">
      <c r="P10157" s="87"/>
      <c r="Q10157" s="87"/>
      <c r="R10157" s="87"/>
    </row>
    <row r="10158" spans="16:18" x14ac:dyDescent="0.25">
      <c r="P10158" s="87"/>
      <c r="Q10158" s="87"/>
      <c r="R10158" s="87"/>
    </row>
    <row r="10159" spans="16:18" x14ac:dyDescent="0.25">
      <c r="P10159" s="87"/>
      <c r="Q10159" s="87"/>
      <c r="R10159" s="87"/>
    </row>
    <row r="10160" spans="16:18" x14ac:dyDescent="0.25">
      <c r="P10160" s="87"/>
      <c r="Q10160" s="87"/>
      <c r="R10160" s="87"/>
    </row>
    <row r="10161" spans="16:18" x14ac:dyDescent="0.25">
      <c r="P10161" s="87"/>
      <c r="Q10161" s="87"/>
      <c r="R10161" s="87"/>
    </row>
    <row r="10162" spans="16:18" x14ac:dyDescent="0.25">
      <c r="P10162" s="87"/>
      <c r="Q10162" s="87"/>
      <c r="R10162" s="87"/>
    </row>
    <row r="10163" spans="16:18" x14ac:dyDescent="0.25">
      <c r="P10163" s="87"/>
      <c r="Q10163" s="87"/>
      <c r="R10163" s="87"/>
    </row>
    <row r="10164" spans="16:18" x14ac:dyDescent="0.25">
      <c r="P10164" s="87"/>
      <c r="Q10164" s="87"/>
      <c r="R10164" s="87"/>
    </row>
    <row r="10165" spans="16:18" x14ac:dyDescent="0.25">
      <c r="P10165" s="87"/>
      <c r="Q10165" s="87"/>
      <c r="R10165" s="87"/>
    </row>
    <row r="10166" spans="16:18" x14ac:dyDescent="0.25">
      <c r="P10166" s="87"/>
      <c r="Q10166" s="87"/>
      <c r="R10166" s="87"/>
    </row>
    <row r="10167" spans="16:18" x14ac:dyDescent="0.25">
      <c r="P10167" s="87"/>
      <c r="Q10167" s="87"/>
      <c r="R10167" s="87"/>
    </row>
    <row r="10168" spans="16:18" x14ac:dyDescent="0.25">
      <c r="P10168" s="87"/>
      <c r="Q10168" s="87"/>
      <c r="R10168" s="87"/>
    </row>
    <row r="10169" spans="16:18" x14ac:dyDescent="0.25">
      <c r="P10169" s="87"/>
      <c r="Q10169" s="87"/>
      <c r="R10169" s="87"/>
    </row>
    <row r="10170" spans="16:18" x14ac:dyDescent="0.25">
      <c r="P10170" s="87"/>
      <c r="Q10170" s="87"/>
      <c r="R10170" s="87"/>
    </row>
    <row r="10171" spans="16:18" x14ac:dyDescent="0.25">
      <c r="P10171" s="87"/>
      <c r="Q10171" s="87"/>
      <c r="R10171" s="87"/>
    </row>
    <row r="10172" spans="16:18" x14ac:dyDescent="0.25">
      <c r="P10172" s="87"/>
      <c r="Q10172" s="87"/>
      <c r="R10172" s="87"/>
    </row>
    <row r="10173" spans="16:18" x14ac:dyDescent="0.25">
      <c r="P10173" s="87"/>
      <c r="Q10173" s="87"/>
      <c r="R10173" s="87"/>
    </row>
    <row r="10174" spans="16:18" x14ac:dyDescent="0.25">
      <c r="P10174" s="87"/>
      <c r="Q10174" s="87"/>
      <c r="R10174" s="87"/>
    </row>
    <row r="10175" spans="16:18" x14ac:dyDescent="0.25">
      <c r="P10175" s="87"/>
      <c r="Q10175" s="87"/>
      <c r="R10175" s="87"/>
    </row>
    <row r="10176" spans="16:18" x14ac:dyDescent="0.25">
      <c r="P10176" s="87"/>
      <c r="Q10176" s="87"/>
      <c r="R10176" s="87"/>
    </row>
    <row r="10177" spans="16:18" x14ac:dyDescent="0.25">
      <c r="P10177" s="87"/>
      <c r="Q10177" s="87"/>
      <c r="R10177" s="87"/>
    </row>
    <row r="10178" spans="16:18" x14ac:dyDescent="0.25">
      <c r="P10178" s="87"/>
      <c r="Q10178" s="87"/>
      <c r="R10178" s="87"/>
    </row>
    <row r="10179" spans="16:18" x14ac:dyDescent="0.25">
      <c r="P10179" s="87"/>
      <c r="Q10179" s="87"/>
      <c r="R10179" s="87"/>
    </row>
    <row r="10180" spans="16:18" x14ac:dyDescent="0.25">
      <c r="P10180" s="87"/>
      <c r="Q10180" s="87"/>
      <c r="R10180" s="87"/>
    </row>
    <row r="10181" spans="16:18" x14ac:dyDescent="0.25">
      <c r="P10181" s="87"/>
      <c r="Q10181" s="87"/>
      <c r="R10181" s="87"/>
    </row>
    <row r="10182" spans="16:18" x14ac:dyDescent="0.25">
      <c r="P10182" s="87"/>
      <c r="Q10182" s="87"/>
      <c r="R10182" s="87"/>
    </row>
    <row r="10183" spans="16:18" x14ac:dyDescent="0.25">
      <c r="P10183" s="87"/>
      <c r="Q10183" s="87"/>
      <c r="R10183" s="87"/>
    </row>
    <row r="10184" spans="16:18" x14ac:dyDescent="0.25">
      <c r="P10184" s="87"/>
      <c r="Q10184" s="87"/>
      <c r="R10184" s="87"/>
    </row>
    <row r="10185" spans="16:18" x14ac:dyDescent="0.25">
      <c r="P10185" s="87"/>
      <c r="Q10185" s="87"/>
      <c r="R10185" s="87"/>
    </row>
    <row r="10186" spans="16:18" x14ac:dyDescent="0.25">
      <c r="P10186" s="87"/>
      <c r="Q10186" s="87"/>
      <c r="R10186" s="87"/>
    </row>
    <row r="10187" spans="16:18" x14ac:dyDescent="0.25">
      <c r="P10187" s="87"/>
      <c r="Q10187" s="87"/>
      <c r="R10187" s="87"/>
    </row>
    <row r="10188" spans="16:18" x14ac:dyDescent="0.25">
      <c r="P10188" s="87"/>
      <c r="Q10188" s="87"/>
      <c r="R10188" s="87"/>
    </row>
    <row r="10189" spans="16:18" x14ac:dyDescent="0.25">
      <c r="P10189" s="87"/>
      <c r="Q10189" s="87"/>
      <c r="R10189" s="87"/>
    </row>
    <row r="10190" spans="16:18" x14ac:dyDescent="0.25">
      <c r="P10190" s="87"/>
      <c r="Q10190" s="87"/>
      <c r="R10190" s="87"/>
    </row>
    <row r="10191" spans="16:18" x14ac:dyDescent="0.25">
      <c r="P10191" s="87"/>
      <c r="Q10191" s="87"/>
      <c r="R10191" s="87"/>
    </row>
    <row r="10192" spans="16:18" x14ac:dyDescent="0.25">
      <c r="P10192" s="87"/>
      <c r="Q10192" s="87"/>
      <c r="R10192" s="87"/>
    </row>
    <row r="10193" spans="16:18" x14ac:dyDescent="0.25">
      <c r="P10193" s="87"/>
      <c r="Q10193" s="87"/>
      <c r="R10193" s="87"/>
    </row>
    <row r="10194" spans="16:18" x14ac:dyDescent="0.25">
      <c r="P10194" s="87"/>
      <c r="Q10194" s="87"/>
      <c r="R10194" s="87"/>
    </row>
    <row r="10195" spans="16:18" x14ac:dyDescent="0.25">
      <c r="P10195" s="87"/>
      <c r="Q10195" s="87"/>
      <c r="R10195" s="87"/>
    </row>
    <row r="10196" spans="16:18" x14ac:dyDescent="0.25">
      <c r="P10196" s="87"/>
      <c r="Q10196" s="87"/>
      <c r="R10196" s="87"/>
    </row>
    <row r="10197" spans="16:18" x14ac:dyDescent="0.25">
      <c r="P10197" s="87"/>
      <c r="Q10197" s="87"/>
      <c r="R10197" s="87"/>
    </row>
    <row r="10198" spans="16:18" x14ac:dyDescent="0.25">
      <c r="P10198" s="87"/>
      <c r="Q10198" s="87"/>
      <c r="R10198" s="87"/>
    </row>
    <row r="10199" spans="16:18" x14ac:dyDescent="0.25">
      <c r="P10199" s="87"/>
      <c r="Q10199" s="87"/>
      <c r="R10199" s="87"/>
    </row>
    <row r="10200" spans="16:18" x14ac:dyDescent="0.25">
      <c r="P10200" s="87"/>
      <c r="Q10200" s="87"/>
      <c r="R10200" s="87"/>
    </row>
    <row r="10201" spans="16:18" x14ac:dyDescent="0.25">
      <c r="P10201" s="87"/>
      <c r="Q10201" s="87"/>
      <c r="R10201" s="87"/>
    </row>
    <row r="10202" spans="16:18" x14ac:dyDescent="0.25">
      <c r="P10202" s="87"/>
      <c r="Q10202" s="87"/>
      <c r="R10202" s="87"/>
    </row>
    <row r="10203" spans="16:18" x14ac:dyDescent="0.25">
      <c r="P10203" s="87"/>
      <c r="Q10203" s="87"/>
      <c r="R10203" s="87"/>
    </row>
    <row r="10204" spans="16:18" x14ac:dyDescent="0.25">
      <c r="P10204" s="87"/>
      <c r="Q10204" s="87"/>
      <c r="R10204" s="87"/>
    </row>
    <row r="10205" spans="16:18" x14ac:dyDescent="0.25">
      <c r="P10205" s="87"/>
      <c r="Q10205" s="87"/>
      <c r="R10205" s="87"/>
    </row>
    <row r="10206" spans="16:18" x14ac:dyDescent="0.25">
      <c r="P10206" s="87"/>
      <c r="Q10206" s="87"/>
      <c r="R10206" s="87"/>
    </row>
    <row r="10207" spans="16:18" x14ac:dyDescent="0.25">
      <c r="P10207" s="87"/>
      <c r="Q10207" s="87"/>
      <c r="R10207" s="87"/>
    </row>
    <row r="10208" spans="16:18" x14ac:dyDescent="0.25">
      <c r="P10208" s="87"/>
      <c r="Q10208" s="87"/>
      <c r="R10208" s="87"/>
    </row>
    <row r="10209" spans="16:18" x14ac:dyDescent="0.25">
      <c r="P10209" s="87"/>
      <c r="Q10209" s="87"/>
      <c r="R10209" s="87"/>
    </row>
    <row r="10210" spans="16:18" x14ac:dyDescent="0.25">
      <c r="P10210" s="87"/>
      <c r="Q10210" s="87"/>
      <c r="R10210" s="87"/>
    </row>
    <row r="10211" spans="16:18" x14ac:dyDescent="0.25">
      <c r="P10211" s="87"/>
      <c r="Q10211" s="87"/>
      <c r="R10211" s="87"/>
    </row>
    <row r="10212" spans="16:18" x14ac:dyDescent="0.25">
      <c r="P10212" s="87"/>
      <c r="Q10212" s="87"/>
      <c r="R10212" s="87"/>
    </row>
    <row r="10213" spans="16:18" x14ac:dyDescent="0.25">
      <c r="P10213" s="87"/>
      <c r="Q10213" s="87"/>
      <c r="R10213" s="87"/>
    </row>
    <row r="10214" spans="16:18" x14ac:dyDescent="0.25">
      <c r="P10214" s="87"/>
      <c r="Q10214" s="87"/>
      <c r="R10214" s="87"/>
    </row>
    <row r="10215" spans="16:18" x14ac:dyDescent="0.25">
      <c r="P10215" s="87"/>
      <c r="Q10215" s="87"/>
      <c r="R10215" s="87"/>
    </row>
    <row r="10216" spans="16:18" x14ac:dyDescent="0.25">
      <c r="P10216" s="87"/>
      <c r="Q10216" s="87"/>
      <c r="R10216" s="87"/>
    </row>
    <row r="10217" spans="16:18" x14ac:dyDescent="0.25">
      <c r="P10217" s="87"/>
      <c r="Q10217" s="87"/>
      <c r="R10217" s="87"/>
    </row>
    <row r="10218" spans="16:18" x14ac:dyDescent="0.25">
      <c r="P10218" s="87"/>
      <c r="Q10218" s="87"/>
      <c r="R10218" s="87"/>
    </row>
    <row r="10219" spans="16:18" x14ac:dyDescent="0.25">
      <c r="P10219" s="87"/>
      <c r="Q10219" s="87"/>
      <c r="R10219" s="87"/>
    </row>
    <row r="10220" spans="16:18" x14ac:dyDescent="0.25">
      <c r="P10220" s="87"/>
      <c r="Q10220" s="87"/>
      <c r="R10220" s="87"/>
    </row>
    <row r="10221" spans="16:18" x14ac:dyDescent="0.25">
      <c r="P10221" s="87"/>
      <c r="Q10221" s="87"/>
      <c r="R10221" s="87"/>
    </row>
    <row r="10222" spans="16:18" x14ac:dyDescent="0.25">
      <c r="P10222" s="87"/>
      <c r="Q10222" s="87"/>
      <c r="R10222" s="87"/>
    </row>
    <row r="10223" spans="16:18" x14ac:dyDescent="0.25">
      <c r="P10223" s="87"/>
      <c r="Q10223" s="87"/>
      <c r="R10223" s="87"/>
    </row>
    <row r="10224" spans="16:18" x14ac:dyDescent="0.25">
      <c r="P10224" s="87"/>
      <c r="Q10224" s="87"/>
      <c r="R10224" s="87"/>
    </row>
    <row r="10225" spans="16:18" x14ac:dyDescent="0.25">
      <c r="P10225" s="87"/>
      <c r="Q10225" s="87"/>
      <c r="R10225" s="87"/>
    </row>
    <row r="10226" spans="16:18" x14ac:dyDescent="0.25">
      <c r="P10226" s="87"/>
      <c r="Q10226" s="87"/>
      <c r="R10226" s="87"/>
    </row>
    <row r="10227" spans="16:18" x14ac:dyDescent="0.25">
      <c r="P10227" s="87"/>
      <c r="Q10227" s="87"/>
      <c r="R10227" s="87"/>
    </row>
    <row r="10228" spans="16:18" x14ac:dyDescent="0.25">
      <c r="P10228" s="87"/>
      <c r="Q10228" s="87"/>
      <c r="R10228" s="87"/>
    </row>
    <row r="10229" spans="16:18" x14ac:dyDescent="0.25">
      <c r="P10229" s="87"/>
      <c r="Q10229" s="87"/>
      <c r="R10229" s="87"/>
    </row>
    <row r="10230" spans="16:18" x14ac:dyDescent="0.25">
      <c r="P10230" s="87"/>
      <c r="Q10230" s="87"/>
      <c r="R10230" s="87"/>
    </row>
    <row r="10231" spans="16:18" x14ac:dyDescent="0.25">
      <c r="P10231" s="87"/>
      <c r="Q10231" s="87"/>
      <c r="R10231" s="87"/>
    </row>
    <row r="10232" spans="16:18" x14ac:dyDescent="0.25">
      <c r="P10232" s="87"/>
      <c r="Q10232" s="87"/>
      <c r="R10232" s="87"/>
    </row>
    <row r="10233" spans="16:18" x14ac:dyDescent="0.25">
      <c r="P10233" s="87"/>
      <c r="Q10233" s="87"/>
      <c r="R10233" s="87"/>
    </row>
    <row r="10234" spans="16:18" x14ac:dyDescent="0.25">
      <c r="P10234" s="87"/>
      <c r="Q10234" s="87"/>
      <c r="R10234" s="87"/>
    </row>
    <row r="10235" spans="16:18" x14ac:dyDescent="0.25">
      <c r="P10235" s="87"/>
      <c r="Q10235" s="87"/>
      <c r="R10235" s="87"/>
    </row>
    <row r="10236" spans="16:18" x14ac:dyDescent="0.25">
      <c r="P10236" s="87"/>
      <c r="Q10236" s="87"/>
      <c r="R10236" s="87"/>
    </row>
    <row r="10237" spans="16:18" x14ac:dyDescent="0.25">
      <c r="P10237" s="87"/>
      <c r="Q10237" s="87"/>
      <c r="R10237" s="87"/>
    </row>
    <row r="10238" spans="16:18" x14ac:dyDescent="0.25">
      <c r="P10238" s="87"/>
      <c r="Q10238" s="87"/>
      <c r="R10238" s="87"/>
    </row>
    <row r="10239" spans="16:18" x14ac:dyDescent="0.25">
      <c r="P10239" s="87"/>
      <c r="Q10239" s="87"/>
      <c r="R10239" s="87"/>
    </row>
    <row r="10240" spans="16:18" x14ac:dyDescent="0.25">
      <c r="P10240" s="87"/>
      <c r="Q10240" s="87"/>
      <c r="R10240" s="87"/>
    </row>
    <row r="10241" spans="16:18" x14ac:dyDescent="0.25">
      <c r="P10241" s="87"/>
      <c r="Q10241" s="87"/>
      <c r="R10241" s="87"/>
    </row>
    <row r="10242" spans="16:18" x14ac:dyDescent="0.25">
      <c r="P10242" s="87"/>
      <c r="Q10242" s="87"/>
      <c r="R10242" s="87"/>
    </row>
    <row r="10243" spans="16:18" x14ac:dyDescent="0.25">
      <c r="P10243" s="87"/>
      <c r="Q10243" s="87"/>
      <c r="R10243" s="87"/>
    </row>
    <row r="10244" spans="16:18" x14ac:dyDescent="0.25">
      <c r="P10244" s="87"/>
      <c r="Q10244" s="87"/>
      <c r="R10244" s="87"/>
    </row>
    <row r="10245" spans="16:18" x14ac:dyDescent="0.25">
      <c r="P10245" s="87"/>
      <c r="Q10245" s="87"/>
      <c r="R10245" s="87"/>
    </row>
    <row r="10246" spans="16:18" x14ac:dyDescent="0.25">
      <c r="P10246" s="87"/>
      <c r="Q10246" s="87"/>
      <c r="R10246" s="87"/>
    </row>
    <row r="10247" spans="16:18" x14ac:dyDescent="0.25">
      <c r="P10247" s="87"/>
      <c r="Q10247" s="87"/>
      <c r="R10247" s="87"/>
    </row>
    <row r="10248" spans="16:18" x14ac:dyDescent="0.25">
      <c r="P10248" s="87"/>
      <c r="Q10248" s="87"/>
      <c r="R10248" s="87"/>
    </row>
    <row r="10249" spans="16:18" x14ac:dyDescent="0.25">
      <c r="P10249" s="87"/>
      <c r="Q10249" s="87"/>
      <c r="R10249" s="87"/>
    </row>
    <row r="10250" spans="16:18" x14ac:dyDescent="0.25">
      <c r="P10250" s="87"/>
      <c r="Q10250" s="87"/>
      <c r="R10250" s="87"/>
    </row>
    <row r="10251" spans="16:18" x14ac:dyDescent="0.25">
      <c r="P10251" s="87"/>
      <c r="Q10251" s="87"/>
      <c r="R10251" s="87"/>
    </row>
    <row r="10252" spans="16:18" x14ac:dyDescent="0.25">
      <c r="P10252" s="87"/>
      <c r="Q10252" s="87"/>
      <c r="R10252" s="87"/>
    </row>
    <row r="10253" spans="16:18" x14ac:dyDescent="0.25">
      <c r="P10253" s="87"/>
      <c r="Q10253" s="87"/>
      <c r="R10253" s="87"/>
    </row>
    <row r="10254" spans="16:18" x14ac:dyDescent="0.25">
      <c r="P10254" s="87"/>
      <c r="Q10254" s="87"/>
      <c r="R10254" s="87"/>
    </row>
    <row r="10255" spans="16:18" x14ac:dyDescent="0.25">
      <c r="P10255" s="87"/>
      <c r="Q10255" s="87"/>
      <c r="R10255" s="87"/>
    </row>
    <row r="10256" spans="16:18" x14ac:dyDescent="0.25">
      <c r="P10256" s="87"/>
      <c r="Q10256" s="87"/>
      <c r="R10256" s="87"/>
    </row>
    <row r="10257" spans="16:18" x14ac:dyDescent="0.25">
      <c r="P10257" s="87"/>
      <c r="Q10257" s="87"/>
      <c r="R10257" s="87"/>
    </row>
    <row r="10258" spans="16:18" x14ac:dyDescent="0.25">
      <c r="P10258" s="87"/>
      <c r="Q10258" s="87"/>
      <c r="R10258" s="87"/>
    </row>
    <row r="10259" spans="16:18" x14ac:dyDescent="0.25">
      <c r="P10259" s="87"/>
      <c r="Q10259" s="87"/>
      <c r="R10259" s="87"/>
    </row>
    <row r="10260" spans="16:18" x14ac:dyDescent="0.25">
      <c r="P10260" s="87"/>
      <c r="Q10260" s="87"/>
      <c r="R10260" s="87"/>
    </row>
    <row r="10261" spans="16:18" x14ac:dyDescent="0.25">
      <c r="P10261" s="87"/>
      <c r="Q10261" s="87"/>
      <c r="R10261" s="87"/>
    </row>
    <row r="10262" spans="16:18" x14ac:dyDescent="0.25">
      <c r="P10262" s="87"/>
      <c r="Q10262" s="87"/>
      <c r="R10262" s="87"/>
    </row>
    <row r="10263" spans="16:18" x14ac:dyDescent="0.25">
      <c r="P10263" s="87"/>
      <c r="Q10263" s="87"/>
      <c r="R10263" s="87"/>
    </row>
    <row r="10264" spans="16:18" x14ac:dyDescent="0.25">
      <c r="P10264" s="87"/>
      <c r="Q10264" s="87"/>
      <c r="R10264" s="87"/>
    </row>
    <row r="10265" spans="16:18" x14ac:dyDescent="0.25">
      <c r="P10265" s="87"/>
      <c r="Q10265" s="87"/>
      <c r="R10265" s="87"/>
    </row>
    <row r="10266" spans="16:18" x14ac:dyDescent="0.25">
      <c r="P10266" s="87"/>
      <c r="Q10266" s="87"/>
      <c r="R10266" s="87"/>
    </row>
    <row r="10267" spans="16:18" x14ac:dyDescent="0.25">
      <c r="P10267" s="87"/>
      <c r="Q10267" s="87"/>
      <c r="R10267" s="87"/>
    </row>
    <row r="10268" spans="16:18" x14ac:dyDescent="0.25">
      <c r="P10268" s="87"/>
      <c r="Q10268" s="87"/>
      <c r="R10268" s="87"/>
    </row>
    <row r="10269" spans="16:18" x14ac:dyDescent="0.25">
      <c r="P10269" s="87"/>
      <c r="Q10269" s="87"/>
      <c r="R10269" s="87"/>
    </row>
    <row r="10270" spans="16:18" x14ac:dyDescent="0.25">
      <c r="P10270" s="87"/>
      <c r="Q10270" s="87"/>
      <c r="R10270" s="87"/>
    </row>
    <row r="10271" spans="16:18" x14ac:dyDescent="0.25">
      <c r="P10271" s="87"/>
      <c r="Q10271" s="87"/>
      <c r="R10271" s="87"/>
    </row>
    <row r="10272" spans="16:18" x14ac:dyDescent="0.25">
      <c r="P10272" s="87"/>
      <c r="Q10272" s="87"/>
      <c r="R10272" s="87"/>
    </row>
    <row r="10273" spans="16:18" x14ac:dyDescent="0.25">
      <c r="P10273" s="87"/>
      <c r="Q10273" s="87"/>
      <c r="R10273" s="87"/>
    </row>
    <row r="10274" spans="16:18" x14ac:dyDescent="0.25">
      <c r="P10274" s="87"/>
      <c r="Q10274" s="87"/>
      <c r="R10274" s="87"/>
    </row>
    <row r="10275" spans="16:18" x14ac:dyDescent="0.25">
      <c r="P10275" s="87"/>
      <c r="Q10275" s="87"/>
      <c r="R10275" s="87"/>
    </row>
    <row r="10276" spans="16:18" x14ac:dyDescent="0.25">
      <c r="P10276" s="87"/>
      <c r="Q10276" s="87"/>
      <c r="R10276" s="87"/>
    </row>
    <row r="10277" spans="16:18" x14ac:dyDescent="0.25">
      <c r="P10277" s="87"/>
      <c r="Q10277" s="87"/>
      <c r="R10277" s="87"/>
    </row>
    <row r="10278" spans="16:18" x14ac:dyDescent="0.25">
      <c r="P10278" s="87"/>
      <c r="Q10278" s="87"/>
      <c r="R10278" s="87"/>
    </row>
    <row r="10279" spans="16:18" x14ac:dyDescent="0.25">
      <c r="P10279" s="87"/>
      <c r="Q10279" s="87"/>
      <c r="R10279" s="87"/>
    </row>
    <row r="10280" spans="16:18" x14ac:dyDescent="0.25">
      <c r="P10280" s="87"/>
      <c r="Q10280" s="87"/>
      <c r="R10280" s="87"/>
    </row>
    <row r="10281" spans="16:18" x14ac:dyDescent="0.25">
      <c r="P10281" s="87"/>
      <c r="Q10281" s="87"/>
      <c r="R10281" s="87"/>
    </row>
    <row r="10282" spans="16:18" x14ac:dyDescent="0.25">
      <c r="P10282" s="87"/>
      <c r="Q10282" s="87"/>
      <c r="R10282" s="87"/>
    </row>
    <row r="10283" spans="16:18" x14ac:dyDescent="0.25">
      <c r="P10283" s="87"/>
      <c r="Q10283" s="87"/>
      <c r="R10283" s="87"/>
    </row>
    <row r="10284" spans="16:18" x14ac:dyDescent="0.25">
      <c r="P10284" s="87"/>
      <c r="Q10284" s="87"/>
      <c r="R10284" s="87"/>
    </row>
    <row r="10285" spans="16:18" x14ac:dyDescent="0.25">
      <c r="P10285" s="87"/>
      <c r="Q10285" s="87"/>
      <c r="R10285" s="87"/>
    </row>
    <row r="10286" spans="16:18" x14ac:dyDescent="0.25">
      <c r="P10286" s="87"/>
      <c r="Q10286" s="87"/>
      <c r="R10286" s="87"/>
    </row>
    <row r="10287" spans="16:18" x14ac:dyDescent="0.25">
      <c r="P10287" s="87"/>
      <c r="Q10287" s="87"/>
      <c r="R10287" s="87"/>
    </row>
    <row r="10288" spans="16:18" x14ac:dyDescent="0.25">
      <c r="P10288" s="87"/>
      <c r="Q10288" s="87"/>
      <c r="R10288" s="87"/>
    </row>
    <row r="10289" spans="16:18" x14ac:dyDescent="0.25">
      <c r="P10289" s="87"/>
      <c r="Q10289" s="87"/>
      <c r="R10289" s="87"/>
    </row>
    <row r="10290" spans="16:18" x14ac:dyDescent="0.25">
      <c r="P10290" s="87"/>
      <c r="Q10290" s="87"/>
      <c r="R10290" s="87"/>
    </row>
    <row r="10291" spans="16:18" x14ac:dyDescent="0.25">
      <c r="P10291" s="87"/>
      <c r="Q10291" s="87"/>
      <c r="R10291" s="87"/>
    </row>
    <row r="10292" spans="16:18" x14ac:dyDescent="0.25">
      <c r="P10292" s="87"/>
      <c r="Q10292" s="87"/>
      <c r="R10292" s="87"/>
    </row>
    <row r="10293" spans="16:18" x14ac:dyDescent="0.25">
      <c r="P10293" s="87"/>
      <c r="Q10293" s="87"/>
      <c r="R10293" s="87"/>
    </row>
    <row r="10294" spans="16:18" x14ac:dyDescent="0.25">
      <c r="P10294" s="87"/>
      <c r="Q10294" s="87"/>
      <c r="R10294" s="87"/>
    </row>
    <row r="10295" spans="16:18" x14ac:dyDescent="0.25">
      <c r="P10295" s="87"/>
      <c r="Q10295" s="87"/>
      <c r="R10295" s="87"/>
    </row>
    <row r="10296" spans="16:18" x14ac:dyDescent="0.25">
      <c r="P10296" s="87"/>
      <c r="Q10296" s="87"/>
      <c r="R10296" s="87"/>
    </row>
    <row r="10297" spans="16:18" x14ac:dyDescent="0.25">
      <c r="P10297" s="87"/>
      <c r="Q10297" s="87"/>
      <c r="R10297" s="87"/>
    </row>
    <row r="10298" spans="16:18" x14ac:dyDescent="0.25">
      <c r="P10298" s="87"/>
      <c r="Q10298" s="87"/>
      <c r="R10298" s="87"/>
    </row>
    <row r="10299" spans="16:18" x14ac:dyDescent="0.25">
      <c r="P10299" s="87"/>
      <c r="Q10299" s="87"/>
      <c r="R10299" s="87"/>
    </row>
    <row r="10300" spans="16:18" x14ac:dyDescent="0.25">
      <c r="P10300" s="87"/>
      <c r="Q10300" s="87"/>
      <c r="R10300" s="87"/>
    </row>
    <row r="10301" spans="16:18" x14ac:dyDescent="0.25">
      <c r="P10301" s="87"/>
      <c r="Q10301" s="87"/>
      <c r="R10301" s="87"/>
    </row>
    <row r="10302" spans="16:18" x14ac:dyDescent="0.25">
      <c r="P10302" s="87"/>
      <c r="Q10302" s="87"/>
      <c r="R10302" s="87"/>
    </row>
    <row r="10303" spans="16:18" x14ac:dyDescent="0.25">
      <c r="P10303" s="87"/>
      <c r="Q10303" s="87"/>
      <c r="R10303" s="87"/>
    </row>
    <row r="10304" spans="16:18" x14ac:dyDescent="0.25">
      <c r="P10304" s="87"/>
      <c r="Q10304" s="87"/>
      <c r="R10304" s="87"/>
    </row>
    <row r="10305" spans="16:18" x14ac:dyDescent="0.25">
      <c r="P10305" s="87"/>
      <c r="Q10305" s="87"/>
      <c r="R10305" s="87"/>
    </row>
    <row r="10306" spans="16:18" x14ac:dyDescent="0.25">
      <c r="P10306" s="87"/>
      <c r="Q10306" s="87"/>
      <c r="R10306" s="87"/>
    </row>
    <row r="10307" spans="16:18" x14ac:dyDescent="0.25">
      <c r="P10307" s="87"/>
      <c r="Q10307" s="87"/>
      <c r="R10307" s="87"/>
    </row>
    <row r="10308" spans="16:18" x14ac:dyDescent="0.25">
      <c r="P10308" s="87"/>
      <c r="Q10308" s="87"/>
      <c r="R10308" s="87"/>
    </row>
    <row r="10309" spans="16:18" x14ac:dyDescent="0.25">
      <c r="P10309" s="87"/>
      <c r="Q10309" s="87"/>
      <c r="R10309" s="87"/>
    </row>
    <row r="10310" spans="16:18" x14ac:dyDescent="0.25">
      <c r="P10310" s="87"/>
      <c r="Q10310" s="87"/>
      <c r="R10310" s="87"/>
    </row>
    <row r="10311" spans="16:18" x14ac:dyDescent="0.25">
      <c r="P10311" s="87"/>
      <c r="Q10311" s="87"/>
      <c r="R10311" s="87"/>
    </row>
    <row r="10312" spans="16:18" x14ac:dyDescent="0.25">
      <c r="P10312" s="87"/>
      <c r="Q10312" s="87"/>
      <c r="R10312" s="87"/>
    </row>
    <row r="10313" spans="16:18" x14ac:dyDescent="0.25">
      <c r="P10313" s="87"/>
      <c r="Q10313" s="87"/>
      <c r="R10313" s="87"/>
    </row>
    <row r="10314" spans="16:18" x14ac:dyDescent="0.25">
      <c r="P10314" s="87"/>
      <c r="Q10314" s="87"/>
      <c r="R10314" s="87"/>
    </row>
    <row r="10315" spans="16:18" x14ac:dyDescent="0.25">
      <c r="P10315" s="87"/>
      <c r="Q10315" s="87"/>
      <c r="R10315" s="87"/>
    </row>
    <row r="10316" spans="16:18" x14ac:dyDescent="0.25">
      <c r="P10316" s="87"/>
      <c r="Q10316" s="87"/>
      <c r="R10316" s="87"/>
    </row>
    <row r="10317" spans="16:18" x14ac:dyDescent="0.25">
      <c r="P10317" s="87"/>
      <c r="Q10317" s="87"/>
      <c r="R10317" s="87"/>
    </row>
    <row r="10318" spans="16:18" x14ac:dyDescent="0.25">
      <c r="P10318" s="87"/>
      <c r="Q10318" s="87"/>
      <c r="R10318" s="87"/>
    </row>
    <row r="10319" spans="16:18" x14ac:dyDescent="0.25">
      <c r="P10319" s="87"/>
      <c r="Q10319" s="87"/>
      <c r="R10319" s="87"/>
    </row>
    <row r="10320" spans="16:18" x14ac:dyDescent="0.25">
      <c r="P10320" s="87"/>
      <c r="Q10320" s="87"/>
      <c r="R10320" s="87"/>
    </row>
    <row r="10321" spans="16:18" x14ac:dyDescent="0.25">
      <c r="P10321" s="87"/>
      <c r="Q10321" s="87"/>
      <c r="R10321" s="87"/>
    </row>
    <row r="10322" spans="16:18" x14ac:dyDescent="0.25">
      <c r="P10322" s="87"/>
      <c r="Q10322" s="87"/>
      <c r="R10322" s="87"/>
    </row>
    <row r="10323" spans="16:18" x14ac:dyDescent="0.25">
      <c r="P10323" s="87"/>
      <c r="Q10323" s="87"/>
      <c r="R10323" s="87"/>
    </row>
    <row r="10324" spans="16:18" x14ac:dyDescent="0.25">
      <c r="P10324" s="87"/>
      <c r="Q10324" s="87"/>
      <c r="R10324" s="87"/>
    </row>
    <row r="10325" spans="16:18" x14ac:dyDescent="0.25">
      <c r="P10325" s="87"/>
      <c r="Q10325" s="87"/>
      <c r="R10325" s="87"/>
    </row>
    <row r="10326" spans="16:18" x14ac:dyDescent="0.25">
      <c r="P10326" s="87"/>
      <c r="Q10326" s="87"/>
      <c r="R10326" s="87"/>
    </row>
    <row r="10327" spans="16:18" x14ac:dyDescent="0.25">
      <c r="P10327" s="87"/>
      <c r="Q10327" s="87"/>
      <c r="R10327" s="87"/>
    </row>
    <row r="10328" spans="16:18" x14ac:dyDescent="0.25">
      <c r="P10328" s="87"/>
      <c r="Q10328" s="87"/>
      <c r="R10328" s="87"/>
    </row>
    <row r="10329" spans="16:18" x14ac:dyDescent="0.25">
      <c r="P10329" s="87"/>
      <c r="Q10329" s="87"/>
      <c r="R10329" s="87"/>
    </row>
    <row r="10330" spans="16:18" x14ac:dyDescent="0.25">
      <c r="P10330" s="87"/>
      <c r="Q10330" s="87"/>
      <c r="R10330" s="87"/>
    </row>
    <row r="10331" spans="16:18" x14ac:dyDescent="0.25">
      <c r="P10331" s="87"/>
      <c r="Q10331" s="87"/>
      <c r="R10331" s="87"/>
    </row>
    <row r="10332" spans="16:18" x14ac:dyDescent="0.25">
      <c r="P10332" s="87"/>
      <c r="Q10332" s="87"/>
      <c r="R10332" s="87"/>
    </row>
    <row r="10333" spans="16:18" x14ac:dyDescent="0.25">
      <c r="P10333" s="87"/>
      <c r="Q10333" s="87"/>
      <c r="R10333" s="87"/>
    </row>
    <row r="10334" spans="16:18" x14ac:dyDescent="0.25">
      <c r="P10334" s="87"/>
      <c r="Q10334" s="87"/>
      <c r="R10334" s="87"/>
    </row>
    <row r="10335" spans="16:18" x14ac:dyDescent="0.25">
      <c r="P10335" s="87"/>
      <c r="Q10335" s="87"/>
      <c r="R10335" s="87"/>
    </row>
    <row r="10336" spans="16:18" x14ac:dyDescent="0.25">
      <c r="P10336" s="87"/>
      <c r="Q10336" s="87"/>
      <c r="R10336" s="87"/>
    </row>
    <row r="10337" spans="16:18" x14ac:dyDescent="0.25">
      <c r="P10337" s="87"/>
      <c r="Q10337" s="87"/>
      <c r="R10337" s="87"/>
    </row>
    <row r="10338" spans="16:18" x14ac:dyDescent="0.25">
      <c r="P10338" s="87"/>
      <c r="Q10338" s="87"/>
      <c r="R10338" s="87"/>
    </row>
    <row r="10339" spans="16:18" x14ac:dyDescent="0.25">
      <c r="P10339" s="87"/>
      <c r="Q10339" s="87"/>
      <c r="R10339" s="87"/>
    </row>
    <row r="10340" spans="16:18" x14ac:dyDescent="0.25">
      <c r="P10340" s="87"/>
      <c r="Q10340" s="87"/>
      <c r="R10340" s="87"/>
    </row>
    <row r="10341" spans="16:18" x14ac:dyDescent="0.25">
      <c r="P10341" s="87"/>
      <c r="Q10341" s="87"/>
      <c r="R10341" s="87"/>
    </row>
    <row r="10342" spans="16:18" x14ac:dyDescent="0.25">
      <c r="P10342" s="87"/>
      <c r="Q10342" s="87"/>
      <c r="R10342" s="87"/>
    </row>
    <row r="10343" spans="16:18" x14ac:dyDescent="0.25">
      <c r="P10343" s="87"/>
      <c r="Q10343" s="87"/>
      <c r="R10343" s="87"/>
    </row>
    <row r="10344" spans="16:18" x14ac:dyDescent="0.25">
      <c r="P10344" s="87"/>
      <c r="Q10344" s="87"/>
      <c r="R10344" s="87"/>
    </row>
    <row r="10345" spans="16:18" x14ac:dyDescent="0.25">
      <c r="P10345" s="87"/>
      <c r="Q10345" s="87"/>
      <c r="R10345" s="87"/>
    </row>
    <row r="10346" spans="16:18" x14ac:dyDescent="0.25">
      <c r="P10346" s="87"/>
      <c r="Q10346" s="87"/>
      <c r="R10346" s="87"/>
    </row>
    <row r="10347" spans="16:18" x14ac:dyDescent="0.25">
      <c r="P10347" s="87"/>
      <c r="Q10347" s="87"/>
      <c r="R10347" s="87"/>
    </row>
    <row r="10348" spans="16:18" x14ac:dyDescent="0.25">
      <c r="P10348" s="87"/>
      <c r="Q10348" s="87"/>
      <c r="R10348" s="87"/>
    </row>
    <row r="10349" spans="16:18" x14ac:dyDescent="0.25">
      <c r="P10349" s="87"/>
      <c r="Q10349" s="87"/>
      <c r="R10349" s="87"/>
    </row>
    <row r="10350" spans="16:18" x14ac:dyDescent="0.25">
      <c r="P10350" s="87"/>
      <c r="Q10350" s="87"/>
      <c r="R10350" s="87"/>
    </row>
    <row r="10351" spans="16:18" x14ac:dyDescent="0.25">
      <c r="P10351" s="87"/>
      <c r="Q10351" s="87"/>
      <c r="R10351" s="87"/>
    </row>
    <row r="10352" spans="16:18" x14ac:dyDescent="0.25">
      <c r="P10352" s="87"/>
      <c r="Q10352" s="87"/>
      <c r="R10352" s="87"/>
    </row>
    <row r="10353" spans="16:18" x14ac:dyDescent="0.25">
      <c r="P10353" s="87"/>
      <c r="Q10353" s="87"/>
      <c r="R10353" s="87"/>
    </row>
    <row r="10354" spans="16:18" x14ac:dyDescent="0.25">
      <c r="P10354" s="87"/>
      <c r="Q10354" s="87"/>
      <c r="R10354" s="87"/>
    </row>
    <row r="10355" spans="16:18" x14ac:dyDescent="0.25">
      <c r="P10355" s="87"/>
      <c r="Q10355" s="87"/>
      <c r="R10355" s="87"/>
    </row>
    <row r="10356" spans="16:18" x14ac:dyDescent="0.25">
      <c r="P10356" s="87"/>
      <c r="Q10356" s="87"/>
      <c r="R10356" s="87"/>
    </row>
    <row r="10357" spans="16:18" x14ac:dyDescent="0.25">
      <c r="P10357" s="87"/>
      <c r="Q10357" s="87"/>
      <c r="R10357" s="87"/>
    </row>
    <row r="10358" spans="16:18" x14ac:dyDescent="0.25">
      <c r="P10358" s="87"/>
      <c r="Q10358" s="87"/>
      <c r="R10358" s="87"/>
    </row>
    <row r="10359" spans="16:18" x14ac:dyDescent="0.25">
      <c r="P10359" s="87"/>
      <c r="Q10359" s="87"/>
      <c r="R10359" s="87"/>
    </row>
    <row r="10360" spans="16:18" x14ac:dyDescent="0.25">
      <c r="P10360" s="87"/>
      <c r="Q10360" s="87"/>
      <c r="R10360" s="87"/>
    </row>
    <row r="10361" spans="16:18" x14ac:dyDescent="0.25">
      <c r="P10361" s="87"/>
      <c r="Q10361" s="87"/>
      <c r="R10361" s="87"/>
    </row>
    <row r="10362" spans="16:18" x14ac:dyDescent="0.25">
      <c r="P10362" s="87"/>
      <c r="Q10362" s="87"/>
      <c r="R10362" s="87"/>
    </row>
    <row r="10363" spans="16:18" x14ac:dyDescent="0.25">
      <c r="P10363" s="87"/>
      <c r="Q10363" s="87"/>
      <c r="R10363" s="87"/>
    </row>
    <row r="10364" spans="16:18" x14ac:dyDescent="0.25">
      <c r="P10364" s="87"/>
      <c r="Q10364" s="87"/>
      <c r="R10364" s="87"/>
    </row>
    <row r="10365" spans="16:18" x14ac:dyDescent="0.25">
      <c r="P10365" s="87"/>
      <c r="Q10365" s="87"/>
      <c r="R10365" s="87"/>
    </row>
    <row r="10366" spans="16:18" x14ac:dyDescent="0.25">
      <c r="P10366" s="87"/>
      <c r="Q10366" s="87"/>
      <c r="R10366" s="87"/>
    </row>
    <row r="10367" spans="16:18" x14ac:dyDescent="0.25">
      <c r="P10367" s="87"/>
      <c r="Q10367" s="87"/>
      <c r="R10367" s="87"/>
    </row>
    <row r="10368" spans="16:18" x14ac:dyDescent="0.25">
      <c r="P10368" s="87"/>
      <c r="Q10368" s="87"/>
      <c r="R10368" s="87"/>
    </row>
    <row r="10369" spans="16:18" x14ac:dyDescent="0.25">
      <c r="P10369" s="87"/>
      <c r="Q10369" s="87"/>
      <c r="R10369" s="87"/>
    </row>
    <row r="10370" spans="16:18" x14ac:dyDescent="0.25">
      <c r="P10370" s="87"/>
      <c r="Q10370" s="87"/>
      <c r="R10370" s="87"/>
    </row>
    <row r="10371" spans="16:18" x14ac:dyDescent="0.25">
      <c r="P10371" s="87"/>
      <c r="Q10371" s="87"/>
      <c r="R10371" s="87"/>
    </row>
    <row r="10372" spans="16:18" x14ac:dyDescent="0.25">
      <c r="P10372" s="87"/>
      <c r="Q10372" s="87"/>
      <c r="R10372" s="87"/>
    </row>
    <row r="10373" spans="16:18" x14ac:dyDescent="0.25">
      <c r="P10373" s="87"/>
      <c r="Q10373" s="87"/>
      <c r="R10373" s="87"/>
    </row>
    <row r="10374" spans="16:18" x14ac:dyDescent="0.25">
      <c r="P10374" s="87"/>
      <c r="Q10374" s="87"/>
      <c r="R10374" s="87"/>
    </row>
    <row r="10375" spans="16:18" x14ac:dyDescent="0.25">
      <c r="P10375" s="87"/>
      <c r="Q10375" s="87"/>
      <c r="R10375" s="87"/>
    </row>
    <row r="10376" spans="16:18" x14ac:dyDescent="0.25">
      <c r="P10376" s="87"/>
      <c r="Q10376" s="87"/>
      <c r="R10376" s="87"/>
    </row>
    <row r="10377" spans="16:18" x14ac:dyDescent="0.25">
      <c r="P10377" s="87"/>
      <c r="Q10377" s="87"/>
      <c r="R10377" s="87"/>
    </row>
    <row r="10378" spans="16:18" x14ac:dyDescent="0.25">
      <c r="P10378" s="87"/>
      <c r="Q10378" s="87"/>
      <c r="R10378" s="87"/>
    </row>
    <row r="10379" spans="16:18" x14ac:dyDescent="0.25">
      <c r="P10379" s="87"/>
      <c r="Q10379" s="87"/>
      <c r="R10379" s="87"/>
    </row>
    <row r="10380" spans="16:18" x14ac:dyDescent="0.25">
      <c r="P10380" s="87"/>
      <c r="Q10380" s="87"/>
      <c r="R10380" s="87"/>
    </row>
    <row r="10381" spans="16:18" x14ac:dyDescent="0.25">
      <c r="P10381" s="87"/>
      <c r="Q10381" s="87"/>
      <c r="R10381" s="87"/>
    </row>
    <row r="10382" spans="16:18" x14ac:dyDescent="0.25">
      <c r="P10382" s="87"/>
      <c r="Q10382" s="87"/>
      <c r="R10382" s="87"/>
    </row>
    <row r="10383" spans="16:18" x14ac:dyDescent="0.25">
      <c r="P10383" s="87"/>
      <c r="Q10383" s="87"/>
      <c r="R10383" s="87"/>
    </row>
    <row r="10384" spans="16:18" x14ac:dyDescent="0.25">
      <c r="P10384" s="87"/>
      <c r="Q10384" s="87"/>
      <c r="R10384" s="87"/>
    </row>
    <row r="10385" spans="16:18" x14ac:dyDescent="0.25">
      <c r="P10385" s="87"/>
      <c r="Q10385" s="87"/>
      <c r="R10385" s="87"/>
    </row>
    <row r="10386" spans="16:18" x14ac:dyDescent="0.25">
      <c r="P10386" s="87"/>
      <c r="Q10386" s="87"/>
      <c r="R10386" s="87"/>
    </row>
    <row r="10387" spans="16:18" x14ac:dyDescent="0.25">
      <c r="P10387" s="87"/>
      <c r="Q10387" s="87"/>
      <c r="R10387" s="87"/>
    </row>
    <row r="10388" spans="16:18" x14ac:dyDescent="0.25">
      <c r="P10388" s="87"/>
      <c r="Q10388" s="87"/>
      <c r="R10388" s="87"/>
    </row>
    <row r="10389" spans="16:18" x14ac:dyDescent="0.25">
      <c r="P10389" s="87"/>
      <c r="Q10389" s="87"/>
      <c r="R10389" s="87"/>
    </row>
    <row r="10390" spans="16:18" x14ac:dyDescent="0.25">
      <c r="P10390" s="87"/>
      <c r="Q10390" s="87"/>
      <c r="R10390" s="87"/>
    </row>
    <row r="10391" spans="16:18" x14ac:dyDescent="0.25">
      <c r="P10391" s="87"/>
      <c r="Q10391" s="87"/>
      <c r="R10391" s="87"/>
    </row>
    <row r="10392" spans="16:18" x14ac:dyDescent="0.25">
      <c r="P10392" s="87"/>
      <c r="Q10392" s="87"/>
      <c r="R10392" s="87"/>
    </row>
    <row r="10393" spans="16:18" x14ac:dyDescent="0.25">
      <c r="P10393" s="87"/>
      <c r="Q10393" s="87"/>
      <c r="R10393" s="87"/>
    </row>
    <row r="10394" spans="16:18" x14ac:dyDescent="0.25">
      <c r="P10394" s="87"/>
      <c r="Q10394" s="87"/>
      <c r="R10394" s="87"/>
    </row>
    <row r="10395" spans="16:18" x14ac:dyDescent="0.25">
      <c r="P10395" s="87"/>
      <c r="Q10395" s="87"/>
      <c r="R10395" s="87"/>
    </row>
    <row r="10396" spans="16:18" x14ac:dyDescent="0.25">
      <c r="P10396" s="87"/>
      <c r="Q10396" s="87"/>
      <c r="R10396" s="87"/>
    </row>
    <row r="10397" spans="16:18" x14ac:dyDescent="0.25">
      <c r="P10397" s="87"/>
      <c r="Q10397" s="87"/>
      <c r="R10397" s="87"/>
    </row>
    <row r="10398" spans="16:18" x14ac:dyDescent="0.25">
      <c r="P10398" s="87"/>
      <c r="Q10398" s="87"/>
      <c r="R10398" s="87"/>
    </row>
    <row r="10399" spans="16:18" x14ac:dyDescent="0.25">
      <c r="P10399" s="87"/>
      <c r="Q10399" s="87"/>
      <c r="R10399" s="87"/>
    </row>
    <row r="10400" spans="16:18" x14ac:dyDescent="0.25">
      <c r="P10400" s="87"/>
      <c r="Q10400" s="87"/>
      <c r="R10400" s="87"/>
    </row>
    <row r="10401" spans="16:18" x14ac:dyDescent="0.25">
      <c r="P10401" s="87"/>
      <c r="Q10401" s="87"/>
      <c r="R10401" s="87"/>
    </row>
    <row r="10402" spans="16:18" x14ac:dyDescent="0.25">
      <c r="P10402" s="87"/>
      <c r="Q10402" s="87"/>
      <c r="R10402" s="87"/>
    </row>
    <row r="10403" spans="16:18" x14ac:dyDescent="0.25">
      <c r="P10403" s="87"/>
      <c r="Q10403" s="87"/>
      <c r="R10403" s="87"/>
    </row>
    <row r="10404" spans="16:18" x14ac:dyDescent="0.25">
      <c r="P10404" s="87"/>
      <c r="Q10404" s="87"/>
      <c r="R10404" s="87"/>
    </row>
    <row r="10405" spans="16:18" x14ac:dyDescent="0.25">
      <c r="P10405" s="87"/>
      <c r="Q10405" s="87"/>
      <c r="R10405" s="87"/>
    </row>
    <row r="10406" spans="16:18" x14ac:dyDescent="0.25">
      <c r="P10406" s="87"/>
      <c r="Q10406" s="87"/>
      <c r="R10406" s="87"/>
    </row>
    <row r="10407" spans="16:18" x14ac:dyDescent="0.25">
      <c r="P10407" s="87"/>
      <c r="Q10407" s="87"/>
      <c r="R10407" s="87"/>
    </row>
    <row r="10408" spans="16:18" x14ac:dyDescent="0.25">
      <c r="P10408" s="87"/>
      <c r="Q10408" s="87"/>
      <c r="R10408" s="87"/>
    </row>
    <row r="10409" spans="16:18" x14ac:dyDescent="0.25">
      <c r="P10409" s="87"/>
      <c r="Q10409" s="87"/>
      <c r="R10409" s="87"/>
    </row>
    <row r="10410" spans="16:18" x14ac:dyDescent="0.25">
      <c r="P10410" s="87"/>
      <c r="Q10410" s="87"/>
      <c r="R10410" s="87"/>
    </row>
    <row r="10411" spans="16:18" x14ac:dyDescent="0.25">
      <c r="P10411" s="87"/>
      <c r="Q10411" s="87"/>
      <c r="R10411" s="87"/>
    </row>
    <row r="10412" spans="16:18" x14ac:dyDescent="0.25">
      <c r="P10412" s="87"/>
      <c r="Q10412" s="87"/>
      <c r="R10412" s="87"/>
    </row>
    <row r="10413" spans="16:18" x14ac:dyDescent="0.25">
      <c r="P10413" s="87"/>
      <c r="Q10413" s="87"/>
      <c r="R10413" s="87"/>
    </row>
    <row r="10414" spans="16:18" x14ac:dyDescent="0.25">
      <c r="P10414" s="87"/>
      <c r="Q10414" s="87"/>
      <c r="R10414" s="87"/>
    </row>
    <row r="10415" spans="16:18" x14ac:dyDescent="0.25">
      <c r="P10415" s="87"/>
      <c r="Q10415" s="87"/>
      <c r="R10415" s="87"/>
    </row>
    <row r="10416" spans="16:18" x14ac:dyDescent="0.25">
      <c r="P10416" s="87"/>
      <c r="Q10416" s="87"/>
      <c r="R10416" s="87"/>
    </row>
    <row r="10417" spans="16:18" x14ac:dyDescent="0.25">
      <c r="P10417" s="87"/>
      <c r="Q10417" s="87"/>
      <c r="R10417" s="87"/>
    </row>
    <row r="10418" spans="16:18" x14ac:dyDescent="0.25">
      <c r="P10418" s="87"/>
      <c r="Q10418" s="87"/>
      <c r="R10418" s="87"/>
    </row>
    <row r="10419" spans="16:18" x14ac:dyDescent="0.25">
      <c r="P10419" s="87"/>
      <c r="Q10419" s="87"/>
      <c r="R10419" s="87"/>
    </row>
    <row r="10420" spans="16:18" x14ac:dyDescent="0.25">
      <c r="P10420" s="87"/>
      <c r="Q10420" s="87"/>
      <c r="R10420" s="87"/>
    </row>
    <row r="10421" spans="16:18" x14ac:dyDescent="0.25">
      <c r="P10421" s="87"/>
      <c r="Q10421" s="87"/>
      <c r="R10421" s="87"/>
    </row>
    <row r="10422" spans="16:18" x14ac:dyDescent="0.25">
      <c r="P10422" s="87"/>
      <c r="Q10422" s="87"/>
      <c r="R10422" s="87"/>
    </row>
    <row r="10423" spans="16:18" x14ac:dyDescent="0.25">
      <c r="P10423" s="87"/>
      <c r="Q10423" s="87"/>
      <c r="R10423" s="87"/>
    </row>
    <row r="10424" spans="16:18" x14ac:dyDescent="0.25">
      <c r="P10424" s="87"/>
      <c r="Q10424" s="87"/>
      <c r="R10424" s="87"/>
    </row>
    <row r="10425" spans="16:18" x14ac:dyDescent="0.25">
      <c r="P10425" s="87"/>
      <c r="Q10425" s="87"/>
      <c r="R10425" s="87"/>
    </row>
    <row r="10426" spans="16:18" x14ac:dyDescent="0.25">
      <c r="P10426" s="87"/>
      <c r="Q10426" s="87"/>
      <c r="R10426" s="87"/>
    </row>
    <row r="10427" spans="16:18" x14ac:dyDescent="0.25">
      <c r="P10427" s="87"/>
      <c r="Q10427" s="87"/>
      <c r="R10427" s="87"/>
    </row>
    <row r="10428" spans="16:18" x14ac:dyDescent="0.25">
      <c r="P10428" s="87"/>
      <c r="Q10428" s="87"/>
      <c r="R10428" s="87"/>
    </row>
    <row r="10429" spans="16:18" x14ac:dyDescent="0.25">
      <c r="P10429" s="87"/>
      <c r="Q10429" s="87"/>
      <c r="R10429" s="87"/>
    </row>
    <row r="10430" spans="16:18" x14ac:dyDescent="0.25">
      <c r="P10430" s="87"/>
      <c r="Q10430" s="87"/>
      <c r="R10430" s="87"/>
    </row>
    <row r="10431" spans="16:18" x14ac:dyDescent="0.25">
      <c r="P10431" s="87"/>
      <c r="Q10431" s="87"/>
      <c r="R10431" s="87"/>
    </row>
    <row r="10432" spans="16:18" x14ac:dyDescent="0.25">
      <c r="P10432" s="87"/>
      <c r="Q10432" s="87"/>
      <c r="R10432" s="87"/>
    </row>
    <row r="10433" spans="16:18" x14ac:dyDescent="0.25">
      <c r="P10433" s="87"/>
      <c r="Q10433" s="87"/>
      <c r="R10433" s="87"/>
    </row>
    <row r="10434" spans="16:18" x14ac:dyDescent="0.25">
      <c r="P10434" s="87"/>
      <c r="Q10434" s="87"/>
      <c r="R10434" s="87"/>
    </row>
    <row r="10435" spans="16:18" x14ac:dyDescent="0.25">
      <c r="P10435" s="87"/>
      <c r="Q10435" s="87"/>
      <c r="R10435" s="87"/>
    </row>
    <row r="10436" spans="16:18" x14ac:dyDescent="0.25">
      <c r="P10436" s="87"/>
      <c r="Q10436" s="87"/>
      <c r="R10436" s="87"/>
    </row>
    <row r="10437" spans="16:18" x14ac:dyDescent="0.25">
      <c r="P10437" s="87"/>
      <c r="Q10437" s="87"/>
      <c r="R10437" s="87"/>
    </row>
    <row r="10438" spans="16:18" x14ac:dyDescent="0.25">
      <c r="P10438" s="87"/>
      <c r="Q10438" s="87"/>
      <c r="R10438" s="87"/>
    </row>
    <row r="10439" spans="16:18" x14ac:dyDescent="0.25">
      <c r="P10439" s="87"/>
      <c r="Q10439" s="87"/>
      <c r="R10439" s="87"/>
    </row>
    <row r="10440" spans="16:18" x14ac:dyDescent="0.25">
      <c r="P10440" s="87"/>
      <c r="Q10440" s="87"/>
      <c r="R10440" s="87"/>
    </row>
    <row r="10441" spans="16:18" x14ac:dyDescent="0.25">
      <c r="P10441" s="87"/>
      <c r="Q10441" s="87"/>
      <c r="R10441" s="87"/>
    </row>
    <row r="10442" spans="16:18" x14ac:dyDescent="0.25">
      <c r="P10442" s="87"/>
      <c r="Q10442" s="87"/>
      <c r="R10442" s="87"/>
    </row>
    <row r="10443" spans="16:18" x14ac:dyDescent="0.25">
      <c r="P10443" s="87"/>
      <c r="Q10443" s="87"/>
      <c r="R10443" s="87"/>
    </row>
    <row r="10444" spans="16:18" x14ac:dyDescent="0.25">
      <c r="P10444" s="87"/>
      <c r="Q10444" s="87"/>
      <c r="R10444" s="87"/>
    </row>
    <row r="10445" spans="16:18" x14ac:dyDescent="0.25">
      <c r="P10445" s="87"/>
      <c r="Q10445" s="87"/>
      <c r="R10445" s="87"/>
    </row>
    <row r="10446" spans="16:18" x14ac:dyDescent="0.25">
      <c r="P10446" s="87"/>
      <c r="Q10446" s="87"/>
      <c r="R10446" s="87"/>
    </row>
    <row r="10447" spans="16:18" x14ac:dyDescent="0.25">
      <c r="P10447" s="87"/>
      <c r="Q10447" s="87"/>
      <c r="R10447" s="87"/>
    </row>
    <row r="10448" spans="16:18" x14ac:dyDescent="0.25">
      <c r="P10448" s="87"/>
      <c r="Q10448" s="87"/>
      <c r="R10448" s="87"/>
    </row>
    <row r="10449" spans="16:18" x14ac:dyDescent="0.25">
      <c r="P10449" s="87"/>
      <c r="Q10449" s="87"/>
      <c r="R10449" s="87"/>
    </row>
    <row r="10450" spans="16:18" x14ac:dyDescent="0.25">
      <c r="P10450" s="87"/>
      <c r="Q10450" s="87"/>
      <c r="R10450" s="87"/>
    </row>
    <row r="10451" spans="16:18" x14ac:dyDescent="0.25">
      <c r="P10451" s="87"/>
      <c r="Q10451" s="87"/>
      <c r="R10451" s="87"/>
    </row>
    <row r="10452" spans="16:18" x14ac:dyDescent="0.25">
      <c r="P10452" s="87"/>
      <c r="Q10452" s="87"/>
      <c r="R10452" s="87"/>
    </row>
    <row r="10453" spans="16:18" x14ac:dyDescent="0.25">
      <c r="P10453" s="87"/>
      <c r="Q10453" s="87"/>
      <c r="R10453" s="87"/>
    </row>
    <row r="10454" spans="16:18" x14ac:dyDescent="0.25">
      <c r="P10454" s="87"/>
      <c r="Q10454" s="87"/>
      <c r="R10454" s="87"/>
    </row>
    <row r="10455" spans="16:18" x14ac:dyDescent="0.25">
      <c r="P10455" s="87"/>
      <c r="Q10455" s="87"/>
      <c r="R10455" s="87"/>
    </row>
    <row r="10456" spans="16:18" x14ac:dyDescent="0.25">
      <c r="P10456" s="87"/>
      <c r="Q10456" s="87"/>
      <c r="R10456" s="87"/>
    </row>
    <row r="10457" spans="16:18" x14ac:dyDescent="0.25">
      <c r="P10457" s="87"/>
      <c r="Q10457" s="87"/>
      <c r="R10457" s="87"/>
    </row>
    <row r="10458" spans="16:18" x14ac:dyDescent="0.25">
      <c r="P10458" s="87"/>
      <c r="Q10458" s="87"/>
      <c r="R10458" s="87"/>
    </row>
    <row r="10459" spans="16:18" x14ac:dyDescent="0.25">
      <c r="P10459" s="87"/>
      <c r="Q10459" s="87"/>
      <c r="R10459" s="87"/>
    </row>
    <row r="10460" spans="16:18" x14ac:dyDescent="0.25">
      <c r="P10460" s="87"/>
      <c r="Q10460" s="87"/>
      <c r="R10460" s="87"/>
    </row>
    <row r="10461" spans="16:18" x14ac:dyDescent="0.25">
      <c r="P10461" s="87"/>
      <c r="Q10461" s="87"/>
      <c r="R10461" s="87"/>
    </row>
    <row r="10462" spans="16:18" x14ac:dyDescent="0.25">
      <c r="P10462" s="87"/>
      <c r="Q10462" s="87"/>
      <c r="R10462" s="87"/>
    </row>
    <row r="10463" spans="16:18" x14ac:dyDescent="0.25">
      <c r="P10463" s="87"/>
      <c r="Q10463" s="87"/>
      <c r="R10463" s="87"/>
    </row>
    <row r="10464" spans="16:18" x14ac:dyDescent="0.25">
      <c r="P10464" s="87"/>
      <c r="Q10464" s="87"/>
      <c r="R10464" s="87"/>
    </row>
    <row r="10465" spans="16:18" x14ac:dyDescent="0.25">
      <c r="P10465" s="87"/>
      <c r="Q10465" s="87"/>
      <c r="R10465" s="87"/>
    </row>
    <row r="10466" spans="16:18" x14ac:dyDescent="0.25">
      <c r="P10466" s="87"/>
      <c r="Q10466" s="87"/>
      <c r="R10466" s="87"/>
    </row>
    <row r="10467" spans="16:18" x14ac:dyDescent="0.25">
      <c r="P10467" s="87"/>
      <c r="Q10467" s="87"/>
      <c r="R10467" s="87"/>
    </row>
    <row r="10468" spans="16:18" x14ac:dyDescent="0.25">
      <c r="P10468" s="87"/>
      <c r="Q10468" s="87"/>
      <c r="R10468" s="87"/>
    </row>
    <row r="10469" spans="16:18" x14ac:dyDescent="0.25">
      <c r="P10469" s="87"/>
      <c r="Q10469" s="87"/>
      <c r="R10469" s="87"/>
    </row>
    <row r="10470" spans="16:18" x14ac:dyDescent="0.25">
      <c r="P10470" s="87"/>
      <c r="Q10470" s="87"/>
      <c r="R10470" s="87"/>
    </row>
    <row r="10471" spans="16:18" x14ac:dyDescent="0.25">
      <c r="P10471" s="87"/>
      <c r="Q10471" s="87"/>
      <c r="R10471" s="87"/>
    </row>
    <row r="10472" spans="16:18" x14ac:dyDescent="0.25">
      <c r="P10472" s="87"/>
      <c r="Q10472" s="87"/>
      <c r="R10472" s="87"/>
    </row>
    <row r="10473" spans="16:18" x14ac:dyDescent="0.25">
      <c r="P10473" s="87"/>
      <c r="Q10473" s="87"/>
      <c r="R10473" s="87"/>
    </row>
    <row r="10474" spans="16:18" x14ac:dyDescent="0.25">
      <c r="P10474" s="87"/>
      <c r="Q10474" s="87"/>
      <c r="R10474" s="87"/>
    </row>
    <row r="10475" spans="16:18" x14ac:dyDescent="0.25">
      <c r="P10475" s="87"/>
      <c r="Q10475" s="87"/>
      <c r="R10475" s="87"/>
    </row>
    <row r="10476" spans="16:18" x14ac:dyDescent="0.25">
      <c r="P10476" s="87"/>
      <c r="Q10476" s="87"/>
      <c r="R10476" s="87"/>
    </row>
    <row r="10477" spans="16:18" x14ac:dyDescent="0.25">
      <c r="P10477" s="87"/>
      <c r="Q10477" s="87"/>
      <c r="R10477" s="87"/>
    </row>
    <row r="10478" spans="16:18" x14ac:dyDescent="0.25">
      <c r="P10478" s="87"/>
      <c r="Q10478" s="87"/>
      <c r="R10478" s="87"/>
    </row>
    <row r="10479" spans="16:18" x14ac:dyDescent="0.25">
      <c r="P10479" s="87"/>
      <c r="Q10479" s="87"/>
      <c r="R10479" s="87"/>
    </row>
    <row r="10480" spans="16:18" x14ac:dyDescent="0.25">
      <c r="P10480" s="87"/>
      <c r="Q10480" s="87"/>
      <c r="R10480" s="87"/>
    </row>
    <row r="10481" spans="16:18" x14ac:dyDescent="0.25">
      <c r="P10481" s="87"/>
      <c r="Q10481" s="87"/>
      <c r="R10481" s="87"/>
    </row>
    <row r="10482" spans="16:18" x14ac:dyDescent="0.25">
      <c r="P10482" s="87"/>
      <c r="Q10482" s="87"/>
      <c r="R10482" s="87"/>
    </row>
    <row r="10483" spans="16:18" x14ac:dyDescent="0.25">
      <c r="P10483" s="87"/>
      <c r="Q10483" s="87"/>
      <c r="R10483" s="87"/>
    </row>
    <row r="10484" spans="16:18" x14ac:dyDescent="0.25">
      <c r="P10484" s="87"/>
      <c r="Q10484" s="87"/>
      <c r="R10484" s="87"/>
    </row>
    <row r="10485" spans="16:18" x14ac:dyDescent="0.25">
      <c r="P10485" s="87"/>
      <c r="Q10485" s="87"/>
      <c r="R10485" s="87"/>
    </row>
    <row r="10486" spans="16:18" x14ac:dyDescent="0.25">
      <c r="P10486" s="87"/>
      <c r="Q10486" s="87"/>
      <c r="R10486" s="87"/>
    </row>
    <row r="10487" spans="16:18" x14ac:dyDescent="0.25">
      <c r="P10487" s="87"/>
      <c r="Q10487" s="87"/>
      <c r="R10487" s="87"/>
    </row>
    <row r="10488" spans="16:18" x14ac:dyDescent="0.25">
      <c r="P10488" s="87"/>
      <c r="Q10488" s="87"/>
      <c r="R10488" s="87"/>
    </row>
    <row r="10489" spans="16:18" x14ac:dyDescent="0.25">
      <c r="P10489" s="87"/>
      <c r="Q10489" s="87"/>
      <c r="R10489" s="87"/>
    </row>
    <row r="10490" spans="16:18" x14ac:dyDescent="0.25">
      <c r="P10490" s="87"/>
      <c r="Q10490" s="87"/>
      <c r="R10490" s="87"/>
    </row>
    <row r="10491" spans="16:18" x14ac:dyDescent="0.25">
      <c r="P10491" s="87"/>
      <c r="Q10491" s="87"/>
      <c r="R10491" s="87"/>
    </row>
    <row r="10492" spans="16:18" x14ac:dyDescent="0.25">
      <c r="P10492" s="87"/>
      <c r="Q10492" s="87"/>
      <c r="R10492" s="87"/>
    </row>
    <row r="10493" spans="16:18" x14ac:dyDescent="0.25">
      <c r="P10493" s="87"/>
      <c r="Q10493" s="87"/>
      <c r="R10493" s="87"/>
    </row>
    <row r="10494" spans="16:18" x14ac:dyDescent="0.25">
      <c r="P10494" s="87"/>
      <c r="Q10494" s="87"/>
      <c r="R10494" s="87"/>
    </row>
    <row r="10495" spans="16:18" x14ac:dyDescent="0.25">
      <c r="P10495" s="87"/>
      <c r="Q10495" s="87"/>
      <c r="R10495" s="87"/>
    </row>
    <row r="10496" spans="16:18" x14ac:dyDescent="0.25">
      <c r="P10496" s="87"/>
      <c r="Q10496" s="87"/>
      <c r="R10496" s="87"/>
    </row>
    <row r="10497" spans="16:18" x14ac:dyDescent="0.25">
      <c r="P10497" s="87"/>
      <c r="Q10497" s="87"/>
      <c r="R10497" s="87"/>
    </row>
    <row r="10498" spans="16:18" x14ac:dyDescent="0.25">
      <c r="P10498" s="87"/>
      <c r="Q10498" s="87"/>
      <c r="R10498" s="87"/>
    </row>
    <row r="10499" spans="16:18" x14ac:dyDescent="0.25">
      <c r="P10499" s="87"/>
      <c r="Q10499" s="87"/>
      <c r="R10499" s="87"/>
    </row>
    <row r="10500" spans="16:18" x14ac:dyDescent="0.25">
      <c r="P10500" s="87"/>
      <c r="Q10500" s="87"/>
      <c r="R10500" s="87"/>
    </row>
    <row r="10501" spans="16:18" x14ac:dyDescent="0.25">
      <c r="P10501" s="87"/>
      <c r="Q10501" s="87"/>
      <c r="R10501" s="87"/>
    </row>
    <row r="10502" spans="16:18" x14ac:dyDescent="0.25">
      <c r="P10502" s="87"/>
      <c r="Q10502" s="87"/>
      <c r="R10502" s="87"/>
    </row>
    <row r="10503" spans="16:18" x14ac:dyDescent="0.25">
      <c r="P10503" s="87"/>
      <c r="Q10503" s="87"/>
      <c r="R10503" s="87"/>
    </row>
    <row r="10504" spans="16:18" x14ac:dyDescent="0.25">
      <c r="P10504" s="87"/>
      <c r="Q10504" s="87"/>
      <c r="R10504" s="87"/>
    </row>
    <row r="10505" spans="16:18" x14ac:dyDescent="0.25">
      <c r="P10505" s="87"/>
      <c r="Q10505" s="87"/>
      <c r="R10505" s="87"/>
    </row>
    <row r="10506" spans="16:18" x14ac:dyDescent="0.25">
      <c r="P10506" s="87"/>
      <c r="Q10506" s="87"/>
      <c r="R10506" s="87"/>
    </row>
    <row r="10507" spans="16:18" x14ac:dyDescent="0.25">
      <c r="P10507" s="87"/>
      <c r="Q10507" s="87"/>
      <c r="R10507" s="87"/>
    </row>
    <row r="10508" spans="16:18" x14ac:dyDescent="0.25">
      <c r="P10508" s="87"/>
      <c r="Q10508" s="87"/>
      <c r="R10508" s="87"/>
    </row>
    <row r="10509" spans="16:18" x14ac:dyDescent="0.25">
      <c r="P10509" s="87"/>
      <c r="Q10509" s="87"/>
      <c r="R10509" s="87"/>
    </row>
    <row r="10510" spans="16:18" x14ac:dyDescent="0.25">
      <c r="P10510" s="87"/>
      <c r="Q10510" s="87"/>
      <c r="R10510" s="87"/>
    </row>
    <row r="10511" spans="16:18" x14ac:dyDescent="0.25">
      <c r="P10511" s="87"/>
      <c r="Q10511" s="87"/>
      <c r="R10511" s="87"/>
    </row>
    <row r="10512" spans="16:18" x14ac:dyDescent="0.25">
      <c r="P10512" s="87"/>
      <c r="Q10512" s="87"/>
      <c r="R10512" s="87"/>
    </row>
    <row r="10513" spans="16:18" x14ac:dyDescent="0.25">
      <c r="P10513" s="87"/>
      <c r="Q10513" s="87"/>
      <c r="R10513" s="87"/>
    </row>
    <row r="10514" spans="16:18" x14ac:dyDescent="0.25">
      <c r="P10514" s="87"/>
      <c r="Q10514" s="87"/>
      <c r="R10514" s="87"/>
    </row>
    <row r="10515" spans="16:18" x14ac:dyDescent="0.25">
      <c r="P10515" s="87"/>
      <c r="Q10515" s="87"/>
      <c r="R10515" s="87"/>
    </row>
    <row r="10516" spans="16:18" x14ac:dyDescent="0.25">
      <c r="P10516" s="87"/>
      <c r="Q10516" s="87"/>
      <c r="R10516" s="87"/>
    </row>
    <row r="10517" spans="16:18" x14ac:dyDescent="0.25">
      <c r="P10517" s="87"/>
      <c r="Q10517" s="87"/>
      <c r="R10517" s="87"/>
    </row>
    <row r="10518" spans="16:18" x14ac:dyDescent="0.25">
      <c r="P10518" s="87"/>
      <c r="Q10518" s="87"/>
      <c r="R10518" s="87"/>
    </row>
    <row r="10519" spans="16:18" x14ac:dyDescent="0.25">
      <c r="P10519" s="87"/>
      <c r="Q10519" s="87"/>
      <c r="R10519" s="87"/>
    </row>
    <row r="10520" spans="16:18" x14ac:dyDescent="0.25">
      <c r="P10520" s="87"/>
      <c r="Q10520" s="87"/>
      <c r="R10520" s="87"/>
    </row>
    <row r="10521" spans="16:18" x14ac:dyDescent="0.25">
      <c r="P10521" s="87"/>
      <c r="Q10521" s="87"/>
      <c r="R10521" s="87"/>
    </row>
    <row r="10522" spans="16:18" x14ac:dyDescent="0.25">
      <c r="P10522" s="87"/>
      <c r="Q10522" s="87"/>
      <c r="R10522" s="87"/>
    </row>
    <row r="10523" spans="16:18" x14ac:dyDescent="0.25">
      <c r="P10523" s="87"/>
      <c r="Q10523" s="87"/>
      <c r="R10523" s="87"/>
    </row>
    <row r="10524" spans="16:18" x14ac:dyDescent="0.25">
      <c r="P10524" s="87"/>
      <c r="Q10524" s="87"/>
      <c r="R10524" s="87"/>
    </row>
    <row r="10525" spans="16:18" x14ac:dyDescent="0.25">
      <c r="P10525" s="87"/>
      <c r="Q10525" s="87"/>
      <c r="R10525" s="87"/>
    </row>
    <row r="10526" spans="16:18" x14ac:dyDescent="0.25">
      <c r="P10526" s="87"/>
      <c r="Q10526" s="87"/>
      <c r="R10526" s="87"/>
    </row>
    <row r="10527" spans="16:18" x14ac:dyDescent="0.25">
      <c r="P10527" s="87"/>
      <c r="Q10527" s="87"/>
      <c r="R10527" s="87"/>
    </row>
    <row r="10528" spans="16:18" x14ac:dyDescent="0.25">
      <c r="P10528" s="87"/>
      <c r="Q10528" s="87"/>
      <c r="R10528" s="87"/>
    </row>
    <row r="10529" spans="16:18" x14ac:dyDescent="0.25">
      <c r="P10529" s="87"/>
      <c r="Q10529" s="87"/>
      <c r="R10529" s="87"/>
    </row>
    <row r="10530" spans="16:18" x14ac:dyDescent="0.25">
      <c r="P10530" s="87"/>
      <c r="Q10530" s="87"/>
      <c r="R10530" s="87"/>
    </row>
    <row r="10531" spans="16:18" x14ac:dyDescent="0.25">
      <c r="P10531" s="87"/>
      <c r="Q10531" s="87"/>
      <c r="R10531" s="87"/>
    </row>
    <row r="10532" spans="16:18" x14ac:dyDescent="0.25">
      <c r="P10532" s="87"/>
      <c r="Q10532" s="87"/>
      <c r="R10532" s="87"/>
    </row>
    <row r="10533" spans="16:18" x14ac:dyDescent="0.25">
      <c r="P10533" s="87"/>
      <c r="Q10533" s="87"/>
      <c r="R10533" s="87"/>
    </row>
    <row r="10534" spans="16:18" x14ac:dyDescent="0.25">
      <c r="P10534" s="87"/>
      <c r="Q10534" s="87"/>
      <c r="R10534" s="87"/>
    </row>
    <row r="10535" spans="16:18" x14ac:dyDescent="0.25">
      <c r="P10535" s="87"/>
      <c r="Q10535" s="87"/>
      <c r="R10535" s="87"/>
    </row>
    <row r="10536" spans="16:18" x14ac:dyDescent="0.25">
      <c r="P10536" s="87"/>
      <c r="Q10536" s="87"/>
      <c r="R10536" s="87"/>
    </row>
    <row r="10537" spans="16:18" x14ac:dyDescent="0.25">
      <c r="P10537" s="87"/>
      <c r="Q10537" s="87"/>
      <c r="R10537" s="87"/>
    </row>
    <row r="10538" spans="16:18" x14ac:dyDescent="0.25">
      <c r="P10538" s="87"/>
      <c r="Q10538" s="87"/>
      <c r="R10538" s="87"/>
    </row>
    <row r="10539" spans="16:18" x14ac:dyDescent="0.25">
      <c r="P10539" s="87"/>
      <c r="Q10539" s="87"/>
      <c r="R10539" s="87"/>
    </row>
    <row r="10540" spans="16:18" x14ac:dyDescent="0.25">
      <c r="P10540" s="87"/>
      <c r="Q10540" s="87"/>
      <c r="R10540" s="87"/>
    </row>
    <row r="10541" spans="16:18" x14ac:dyDescent="0.25">
      <c r="P10541" s="87"/>
      <c r="Q10541" s="87"/>
      <c r="R10541" s="87"/>
    </row>
    <row r="10542" spans="16:18" x14ac:dyDescent="0.25">
      <c r="P10542" s="87"/>
      <c r="Q10542" s="87"/>
      <c r="R10542" s="87"/>
    </row>
    <row r="10543" spans="16:18" x14ac:dyDescent="0.25">
      <c r="P10543" s="87"/>
      <c r="Q10543" s="87"/>
      <c r="R10543" s="87"/>
    </row>
    <row r="10544" spans="16:18" x14ac:dyDescent="0.25">
      <c r="P10544" s="87"/>
      <c r="Q10544" s="87"/>
      <c r="R10544" s="87"/>
    </row>
    <row r="10545" spans="16:18" x14ac:dyDescent="0.25">
      <c r="P10545" s="87"/>
      <c r="Q10545" s="87"/>
      <c r="R10545" s="87"/>
    </row>
    <row r="10546" spans="16:18" x14ac:dyDescent="0.25">
      <c r="P10546" s="87"/>
      <c r="Q10546" s="87"/>
      <c r="R10546" s="87"/>
    </row>
    <row r="10547" spans="16:18" x14ac:dyDescent="0.25">
      <c r="P10547" s="87"/>
      <c r="Q10547" s="87"/>
      <c r="R10547" s="87"/>
    </row>
    <row r="10548" spans="16:18" x14ac:dyDescent="0.25">
      <c r="P10548" s="87"/>
      <c r="Q10548" s="87"/>
      <c r="R10548" s="87"/>
    </row>
    <row r="10549" spans="16:18" x14ac:dyDescent="0.25">
      <c r="P10549" s="87"/>
      <c r="Q10549" s="87"/>
      <c r="R10549" s="87"/>
    </row>
    <row r="10550" spans="16:18" x14ac:dyDescent="0.25">
      <c r="P10550" s="87"/>
      <c r="Q10550" s="87"/>
      <c r="R10550" s="87"/>
    </row>
    <row r="10551" spans="16:18" x14ac:dyDescent="0.25">
      <c r="P10551" s="87"/>
      <c r="Q10551" s="87"/>
      <c r="R10551" s="87"/>
    </row>
    <row r="10552" spans="16:18" x14ac:dyDescent="0.25">
      <c r="P10552" s="87"/>
      <c r="Q10552" s="87"/>
      <c r="R10552" s="87"/>
    </row>
    <row r="10553" spans="16:18" x14ac:dyDescent="0.25">
      <c r="P10553" s="87"/>
      <c r="Q10553" s="87"/>
      <c r="R10553" s="87"/>
    </row>
    <row r="10554" spans="16:18" x14ac:dyDescent="0.25">
      <c r="P10554" s="87"/>
      <c r="Q10554" s="87"/>
      <c r="R10554" s="87"/>
    </row>
    <row r="10555" spans="16:18" x14ac:dyDescent="0.25">
      <c r="P10555" s="87"/>
      <c r="Q10555" s="87"/>
      <c r="R10555" s="87"/>
    </row>
    <row r="10556" spans="16:18" x14ac:dyDescent="0.25">
      <c r="P10556" s="87"/>
      <c r="Q10556" s="87"/>
      <c r="R10556" s="87"/>
    </row>
    <row r="10557" spans="16:18" x14ac:dyDescent="0.25">
      <c r="P10557" s="87"/>
      <c r="Q10557" s="87"/>
      <c r="R10557" s="87"/>
    </row>
    <row r="10558" spans="16:18" x14ac:dyDescent="0.25">
      <c r="P10558" s="87"/>
      <c r="Q10558" s="87"/>
      <c r="R10558" s="87"/>
    </row>
    <row r="10559" spans="16:18" x14ac:dyDescent="0.25">
      <c r="P10559" s="87"/>
      <c r="Q10559" s="87"/>
      <c r="R10559" s="87"/>
    </row>
    <row r="10560" spans="16:18" x14ac:dyDescent="0.25">
      <c r="P10560" s="87"/>
      <c r="Q10560" s="87"/>
      <c r="R10560" s="87"/>
    </row>
    <row r="10561" spans="16:18" x14ac:dyDescent="0.25">
      <c r="P10561" s="87"/>
      <c r="Q10561" s="87"/>
      <c r="R10561" s="87"/>
    </row>
    <row r="10562" spans="16:18" x14ac:dyDescent="0.25">
      <c r="P10562" s="87"/>
      <c r="Q10562" s="87"/>
      <c r="R10562" s="87"/>
    </row>
    <row r="10563" spans="16:18" x14ac:dyDescent="0.25">
      <c r="P10563" s="87"/>
      <c r="Q10563" s="87"/>
      <c r="R10563" s="87"/>
    </row>
    <row r="10564" spans="16:18" x14ac:dyDescent="0.25">
      <c r="P10564" s="87"/>
      <c r="Q10564" s="87"/>
      <c r="R10564" s="87"/>
    </row>
    <row r="10565" spans="16:18" x14ac:dyDescent="0.25">
      <c r="P10565" s="87"/>
      <c r="Q10565" s="87"/>
      <c r="R10565" s="87"/>
    </row>
    <row r="10566" spans="16:18" x14ac:dyDescent="0.25">
      <c r="P10566" s="87"/>
      <c r="Q10566" s="87"/>
      <c r="R10566" s="87"/>
    </row>
    <row r="10567" spans="16:18" x14ac:dyDescent="0.25">
      <c r="P10567" s="87"/>
      <c r="Q10567" s="87"/>
      <c r="R10567" s="87"/>
    </row>
    <row r="10568" spans="16:18" x14ac:dyDescent="0.25">
      <c r="P10568" s="87"/>
      <c r="Q10568" s="87"/>
      <c r="R10568" s="87"/>
    </row>
    <row r="10569" spans="16:18" x14ac:dyDescent="0.25">
      <c r="P10569" s="87"/>
      <c r="Q10569" s="87"/>
      <c r="R10569" s="87"/>
    </row>
    <row r="10570" spans="16:18" x14ac:dyDescent="0.25">
      <c r="P10570" s="87"/>
      <c r="Q10570" s="87"/>
      <c r="R10570" s="87"/>
    </row>
    <row r="10571" spans="16:18" x14ac:dyDescent="0.25">
      <c r="P10571" s="87"/>
      <c r="Q10571" s="87"/>
      <c r="R10571" s="87"/>
    </row>
    <row r="10572" spans="16:18" x14ac:dyDescent="0.25">
      <c r="P10572" s="87"/>
      <c r="Q10572" s="87"/>
      <c r="R10572" s="87"/>
    </row>
    <row r="10573" spans="16:18" x14ac:dyDescent="0.25">
      <c r="P10573" s="87"/>
      <c r="Q10573" s="87"/>
      <c r="R10573" s="87"/>
    </row>
    <row r="10574" spans="16:18" x14ac:dyDescent="0.25">
      <c r="P10574" s="87"/>
      <c r="Q10574" s="87"/>
      <c r="R10574" s="87"/>
    </row>
    <row r="10575" spans="16:18" x14ac:dyDescent="0.25">
      <c r="P10575" s="87"/>
      <c r="Q10575" s="87"/>
      <c r="R10575" s="87"/>
    </row>
    <row r="10576" spans="16:18" x14ac:dyDescent="0.25">
      <c r="P10576" s="87"/>
      <c r="Q10576" s="87"/>
      <c r="R10576" s="87"/>
    </row>
    <row r="10577" spans="16:18" x14ac:dyDescent="0.25">
      <c r="P10577" s="87"/>
      <c r="Q10577" s="87"/>
      <c r="R10577" s="87"/>
    </row>
    <row r="10578" spans="16:18" x14ac:dyDescent="0.25">
      <c r="P10578" s="87"/>
      <c r="Q10578" s="87"/>
      <c r="R10578" s="87"/>
    </row>
    <row r="10579" spans="16:18" x14ac:dyDescent="0.25">
      <c r="P10579" s="87"/>
      <c r="Q10579" s="87"/>
      <c r="R10579" s="87"/>
    </row>
    <row r="10580" spans="16:18" x14ac:dyDescent="0.25">
      <c r="P10580" s="87"/>
      <c r="Q10580" s="87"/>
      <c r="R10580" s="87"/>
    </row>
    <row r="10581" spans="16:18" x14ac:dyDescent="0.25">
      <c r="P10581" s="87"/>
      <c r="Q10581" s="87"/>
      <c r="R10581" s="87"/>
    </row>
    <row r="10582" spans="16:18" x14ac:dyDescent="0.25">
      <c r="P10582" s="87"/>
      <c r="Q10582" s="87"/>
      <c r="R10582" s="87"/>
    </row>
    <row r="10583" spans="16:18" x14ac:dyDescent="0.25">
      <c r="P10583" s="87"/>
      <c r="Q10583" s="87"/>
      <c r="R10583" s="87"/>
    </row>
    <row r="10584" spans="16:18" x14ac:dyDescent="0.25">
      <c r="P10584" s="87"/>
      <c r="Q10584" s="87"/>
      <c r="R10584" s="87"/>
    </row>
    <row r="10585" spans="16:18" x14ac:dyDescent="0.25">
      <c r="P10585" s="87"/>
      <c r="Q10585" s="87"/>
      <c r="R10585" s="87"/>
    </row>
    <row r="10586" spans="16:18" x14ac:dyDescent="0.25">
      <c r="P10586" s="87"/>
      <c r="Q10586" s="87"/>
      <c r="R10586" s="87"/>
    </row>
    <row r="10587" spans="16:18" x14ac:dyDescent="0.25">
      <c r="P10587" s="87"/>
      <c r="Q10587" s="87"/>
      <c r="R10587" s="87"/>
    </row>
    <row r="10588" spans="16:18" x14ac:dyDescent="0.25">
      <c r="P10588" s="87"/>
      <c r="Q10588" s="87"/>
      <c r="R10588" s="87"/>
    </row>
    <row r="10589" spans="16:18" x14ac:dyDescent="0.25">
      <c r="P10589" s="87"/>
      <c r="Q10589" s="87"/>
      <c r="R10589" s="87"/>
    </row>
    <row r="10590" spans="16:18" x14ac:dyDescent="0.25">
      <c r="P10590" s="87"/>
      <c r="Q10590" s="87"/>
      <c r="R10590" s="87"/>
    </row>
    <row r="10591" spans="16:18" x14ac:dyDescent="0.25">
      <c r="P10591" s="87"/>
      <c r="Q10591" s="87"/>
      <c r="R10591" s="87"/>
    </row>
    <row r="10592" spans="16:18" x14ac:dyDescent="0.25">
      <c r="P10592" s="87"/>
      <c r="Q10592" s="87"/>
      <c r="R10592" s="87"/>
    </row>
    <row r="10593" spans="16:18" x14ac:dyDescent="0.25">
      <c r="P10593" s="87"/>
      <c r="Q10593" s="87"/>
      <c r="R10593" s="87"/>
    </row>
  </sheetData>
  <mergeCells count="121">
    <mergeCell ref="Q113:R113"/>
    <mergeCell ref="K114:K125"/>
    <mergeCell ref="P114:P115"/>
    <mergeCell ref="P116:P117"/>
    <mergeCell ref="P118:P119"/>
    <mergeCell ref="P120:P121"/>
    <mergeCell ref="Q145:R145"/>
    <mergeCell ref="K146:K157"/>
    <mergeCell ref="P146:P147"/>
    <mergeCell ref="P148:P149"/>
    <mergeCell ref="P150:P151"/>
    <mergeCell ref="P152:P153"/>
    <mergeCell ref="Q129:R129"/>
    <mergeCell ref="K130:K141"/>
    <mergeCell ref="P130:P131"/>
    <mergeCell ref="P132:P133"/>
    <mergeCell ref="P134:P135"/>
    <mergeCell ref="P136:P137"/>
    <mergeCell ref="G17:H17"/>
    <mergeCell ref="A18:A29"/>
    <mergeCell ref="F18:F19"/>
    <mergeCell ref="F20:F21"/>
    <mergeCell ref="F22:F23"/>
    <mergeCell ref="F24:F25"/>
    <mergeCell ref="V17:Y17"/>
    <mergeCell ref="A2:A13"/>
    <mergeCell ref="G1:H1"/>
    <mergeCell ref="F4:F5"/>
    <mergeCell ref="F6:F7"/>
    <mergeCell ref="F2:F3"/>
    <mergeCell ref="F8:F9"/>
    <mergeCell ref="G129:H129"/>
    <mergeCell ref="A130:A141"/>
    <mergeCell ref="F130:F131"/>
    <mergeCell ref="F132:F133"/>
    <mergeCell ref="F134:F135"/>
    <mergeCell ref="F136:F137"/>
    <mergeCell ref="Q97:R97"/>
    <mergeCell ref="K98:K109"/>
    <mergeCell ref="P98:P99"/>
    <mergeCell ref="G97:H97"/>
    <mergeCell ref="A98:A109"/>
    <mergeCell ref="F98:F99"/>
    <mergeCell ref="F100:F101"/>
    <mergeCell ref="F102:F103"/>
    <mergeCell ref="F104:F105"/>
    <mergeCell ref="G113:H113"/>
    <mergeCell ref="A114:A125"/>
    <mergeCell ref="F114:F115"/>
    <mergeCell ref="F116:F117"/>
    <mergeCell ref="F118:F119"/>
    <mergeCell ref="F120:F121"/>
    <mergeCell ref="P100:P101"/>
    <mergeCell ref="P102:P103"/>
    <mergeCell ref="P104:P105"/>
    <mergeCell ref="G33:H33"/>
    <mergeCell ref="A34:A45"/>
    <mergeCell ref="F34:F35"/>
    <mergeCell ref="F36:F37"/>
    <mergeCell ref="F38:F39"/>
    <mergeCell ref="F40:F41"/>
    <mergeCell ref="G49:H49"/>
    <mergeCell ref="A50:A61"/>
    <mergeCell ref="F50:F51"/>
    <mergeCell ref="F52:F53"/>
    <mergeCell ref="F54:F55"/>
    <mergeCell ref="F56:F57"/>
    <mergeCell ref="G65:H65"/>
    <mergeCell ref="A66:A77"/>
    <mergeCell ref="F66:F67"/>
    <mergeCell ref="F68:F69"/>
    <mergeCell ref="F70:F71"/>
    <mergeCell ref="F72:F73"/>
    <mergeCell ref="G81:H81"/>
    <mergeCell ref="A82:A93"/>
    <mergeCell ref="F82:F83"/>
    <mergeCell ref="F84:F85"/>
    <mergeCell ref="F86:F87"/>
    <mergeCell ref="F88:F89"/>
    <mergeCell ref="G145:H145"/>
    <mergeCell ref="A146:A157"/>
    <mergeCell ref="F146:F147"/>
    <mergeCell ref="F148:F149"/>
    <mergeCell ref="F150:F151"/>
    <mergeCell ref="F152:F153"/>
    <mergeCell ref="Q1:R1"/>
    <mergeCell ref="K2:K13"/>
    <mergeCell ref="P2:P3"/>
    <mergeCell ref="P4:P5"/>
    <mergeCell ref="P6:P7"/>
    <mergeCell ref="P8:P9"/>
    <mergeCell ref="Q17:R17"/>
    <mergeCell ref="K18:K29"/>
    <mergeCell ref="P18:P19"/>
    <mergeCell ref="P20:P21"/>
    <mergeCell ref="P22:P23"/>
    <mergeCell ref="P24:P25"/>
    <mergeCell ref="Q33:R33"/>
    <mergeCell ref="K34:K45"/>
    <mergeCell ref="P34:P35"/>
    <mergeCell ref="P36:P37"/>
    <mergeCell ref="P38:P39"/>
    <mergeCell ref="P40:P41"/>
    <mergeCell ref="Q81:R81"/>
    <mergeCell ref="K82:K93"/>
    <mergeCell ref="P82:P83"/>
    <mergeCell ref="P84:P85"/>
    <mergeCell ref="P86:P87"/>
    <mergeCell ref="P88:P89"/>
    <mergeCell ref="Q49:R49"/>
    <mergeCell ref="K50:K61"/>
    <mergeCell ref="P50:P51"/>
    <mergeCell ref="P52:P53"/>
    <mergeCell ref="P54:P55"/>
    <mergeCell ref="P56:P57"/>
    <mergeCell ref="Q65:R65"/>
    <mergeCell ref="K66:K77"/>
    <mergeCell ref="P66:P67"/>
    <mergeCell ref="P68:P69"/>
    <mergeCell ref="P70:P71"/>
    <mergeCell ref="P72:P73"/>
  </mergeCells>
  <pageMargins left="0.70866141732283472" right="0.70866141732283472" top="0.74803149606299213" bottom="0.74803149606299213" header="0.51181102362204722" footer="0.51181102362204722"/>
  <pageSetup paperSize="9" scale="31" firstPageNumber="0" fitToHeight="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E7"/>
  <sheetViews>
    <sheetView workbookViewId="0">
      <selection activeCell="E1" sqref="E1:E7"/>
    </sheetView>
  </sheetViews>
  <sheetFormatPr baseColWidth="10" defaultRowHeight="15" x14ac:dyDescent="0.25"/>
  <cols>
    <col min="2" max="2" width="7.28515625" customWidth="1"/>
  </cols>
  <sheetData>
    <row r="1" spans="1:5" x14ac:dyDescent="0.25">
      <c r="A1" t="s">
        <v>41</v>
      </c>
      <c r="B1" t="e">
        <f>B2+2</f>
        <v>#REF!</v>
      </c>
      <c r="C1" t="s">
        <v>42</v>
      </c>
      <c r="E1" t="e">
        <f>IF(#REF!="","","Esp ("&amp;#REF!&amp;")")</f>
        <v>#REF!</v>
      </c>
    </row>
    <row r="2" spans="1:5" x14ac:dyDescent="0.25">
      <c r="A2" t="s">
        <v>41</v>
      </c>
      <c r="B2" t="e">
        <f>#REF!</f>
        <v>#REF!</v>
      </c>
      <c r="C2" t="s">
        <v>42</v>
      </c>
      <c r="E2" t="e">
        <f>IF(#REF!="","","Chq ("&amp;#REF!&amp;")")</f>
        <v>#REF!</v>
      </c>
    </row>
    <row r="3" spans="1:5" x14ac:dyDescent="0.25">
      <c r="A3" t="s">
        <v>39</v>
      </c>
      <c r="B3" t="e">
        <f>#REF!</f>
        <v>#REF!</v>
      </c>
      <c r="C3" t="s">
        <v>40</v>
      </c>
      <c r="E3" t="e">
        <f>IF(#REF!="","","Chq ("&amp;#REF!&amp;")")</f>
        <v>#REF!</v>
      </c>
    </row>
    <row r="4" spans="1:5" x14ac:dyDescent="0.25">
      <c r="A4" s="7" t="s">
        <v>13</v>
      </c>
      <c r="B4" t="e">
        <f>#REF!</f>
        <v>#REF!</v>
      </c>
      <c r="C4" s="7" t="s">
        <v>14</v>
      </c>
      <c r="E4" t="e">
        <f>IF(#REF!="","","Esp ("&amp;#REF!&amp;")")</f>
        <v>#REF!</v>
      </c>
    </row>
    <row r="5" spans="1:5" x14ac:dyDescent="0.25">
      <c r="A5" s="7" t="s">
        <v>3</v>
      </c>
      <c r="B5" t="e">
        <f>#REF!</f>
        <v>#REF!</v>
      </c>
      <c r="C5" s="7" t="s">
        <v>5</v>
      </c>
      <c r="E5" t="e">
        <f>IF(#REF!="","","Chq ("&amp;#REF!&amp;")")</f>
        <v>#REF!</v>
      </c>
    </row>
    <row r="6" spans="1:5" x14ac:dyDescent="0.25">
      <c r="A6" s="7" t="s">
        <v>6</v>
      </c>
      <c r="B6" t="e">
        <f>#REF!</f>
        <v>#REF!</v>
      </c>
      <c r="C6" s="7" t="s">
        <v>4</v>
      </c>
      <c r="E6" t="e">
        <f>IF(#REF!="","","Esp ("&amp;#REF!&amp;")")</f>
        <v>#REF!</v>
      </c>
    </row>
    <row r="7" spans="1:5" x14ac:dyDescent="0.25">
      <c r="A7" s="7" t="s">
        <v>12</v>
      </c>
      <c r="B7" t="e">
        <f>#REF!</f>
        <v>#REF!</v>
      </c>
      <c r="C7" s="7" t="s">
        <v>11</v>
      </c>
      <c r="E7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319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21</vt:i4>
      </vt:variant>
    </vt:vector>
  </HeadingPairs>
  <TitlesOfParts>
    <vt:vector size="26" baseType="lpstr">
      <vt:lpstr>Activité 1</vt:lpstr>
      <vt:lpstr>Activité 2</vt:lpstr>
      <vt:lpstr>Inscr AS</vt:lpstr>
      <vt:lpstr>Cahier AS</vt:lpstr>
      <vt:lpstr>Barèmes</vt:lpstr>
      <vt:lpstr>cahier_AS_acté1</vt:lpstr>
      <vt:lpstr>cahier_AS_acté10</vt:lpstr>
      <vt:lpstr>cahier_AS_acté11</vt:lpstr>
      <vt:lpstr>cahier_AS_acté12</vt:lpstr>
      <vt:lpstr>cahier_AS_acté13</vt:lpstr>
      <vt:lpstr>cahier_AS_acté14</vt:lpstr>
      <vt:lpstr>cahier_AS_acté15</vt:lpstr>
      <vt:lpstr>cahier_AS_acté16</vt:lpstr>
      <vt:lpstr>cahier_AS_acté17</vt:lpstr>
      <vt:lpstr>cahier_AS_acté18</vt:lpstr>
      <vt:lpstr>cahier_AS_acté19</vt:lpstr>
      <vt:lpstr>cahier_AS_acté2</vt:lpstr>
      <vt:lpstr>cahier_AS_acté20</vt:lpstr>
      <vt:lpstr>cahier_AS_acté3</vt:lpstr>
      <vt:lpstr>cahier_AS_acté4</vt:lpstr>
      <vt:lpstr>cahier_AS_acté5</vt:lpstr>
      <vt:lpstr>cahier_AS_acté6</vt:lpstr>
      <vt:lpstr>cahier_AS_acté7</vt:lpstr>
      <vt:lpstr>cahier_AS_acté8</vt:lpstr>
      <vt:lpstr>cahier_AS_acté9</vt:lpstr>
      <vt:lpstr>cotisation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yohann</dc:creator>
  <cp:lastModifiedBy> </cp:lastModifiedBy>
  <cp:revision>4</cp:revision>
  <cp:lastPrinted>2018-09-21T11:36:21Z</cp:lastPrinted>
  <dcterms:created xsi:type="dcterms:W3CDTF">2014-09-19T07:19:40Z</dcterms:created>
  <dcterms:modified xsi:type="dcterms:W3CDTF">2018-11-16T13:52:41Z</dcterms:modified>
  <dc:language>fr-FR</dc:language>
</cp:coreProperties>
</file>