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4955" windowHeight="7560"/>
  </bookViews>
  <sheets>
    <sheet name="COMPTEURS" sheetId="1" r:id="rId1"/>
    <sheet name="Recap" sheetId="2" r:id="rId2"/>
  </sheets>
  <definedNames>
    <definedName name="_xlnm.Print_Titles" localSheetId="0">COMPTEURS!$34:$34</definedName>
    <definedName name="TitreColonne1">COMPTEURS!$B$34</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60" i="1" l="1"/>
  <c r="M60" i="1"/>
  <c r="L60" i="1"/>
  <c r="K60" i="1"/>
  <c r="J60" i="1"/>
  <c r="O59" i="1"/>
  <c r="O58" i="1"/>
  <c r="O57" i="1"/>
  <c r="O56" i="1"/>
  <c r="O55" i="1"/>
  <c r="O54" i="1"/>
  <c r="O53" i="1"/>
  <c r="O52" i="1"/>
  <c r="O51" i="1"/>
  <c r="O50" i="1"/>
  <c r="O49" i="1"/>
  <c r="O48" i="1"/>
  <c r="O47" i="1"/>
  <c r="O46" i="1"/>
  <c r="O45" i="1"/>
  <c r="O44" i="1"/>
  <c r="O43" i="1"/>
  <c r="O42" i="1"/>
  <c r="O41" i="1"/>
  <c r="O40" i="1"/>
  <c r="O39" i="1"/>
  <c r="O38" i="1"/>
  <c r="O37" i="1"/>
  <c r="O36" i="1"/>
  <c r="O60" i="1" s="1"/>
  <c r="O35" i="1"/>
  <c r="B60" i="1"/>
  <c r="C60" i="1"/>
  <c r="D60" i="1"/>
  <c r="E60" i="1"/>
  <c r="F60" i="1"/>
  <c r="G38" i="1" l="1"/>
  <c r="G47" i="1"/>
  <c r="G49" i="1"/>
  <c r="G52" i="1"/>
  <c r="G42" i="1"/>
  <c r="G56" i="1"/>
  <c r="G45" i="1"/>
  <c r="G35" i="1" l="1"/>
  <c r="G51" i="1"/>
  <c r="G55" i="1"/>
  <c r="G50" i="1"/>
  <c r="G43" i="1"/>
  <c r="G37" i="1"/>
  <c r="G46" i="1"/>
  <c r="G40" i="1"/>
  <c r="G48" i="1"/>
  <c r="G41" i="1"/>
  <c r="G58" i="1"/>
  <c r="G59" i="1"/>
  <c r="G36" i="1"/>
  <c r="G44" i="1"/>
  <c r="G39" i="1"/>
  <c r="G57" i="1"/>
  <c r="G54" i="1"/>
  <c r="G53" i="1"/>
  <c r="G60" i="1" l="1"/>
</calcChain>
</file>

<file path=xl/sharedStrings.xml><?xml version="1.0" encoding="utf-8"?>
<sst xmlns="http://schemas.openxmlformats.org/spreadsheetml/2006/main" count="80" uniqueCount="34">
  <si>
    <t>Article</t>
  </si>
  <si>
    <t>GRIP</t>
  </si>
  <si>
    <t>KO</t>
  </si>
  <si>
    <t xml:space="preserve">Total réel Posés </t>
  </si>
  <si>
    <t>Elias</t>
  </si>
  <si>
    <t>Mathieu</t>
  </si>
  <si>
    <t>Ali</t>
  </si>
  <si>
    <t>Jeremy</t>
  </si>
  <si>
    <t>Aziz</t>
  </si>
  <si>
    <t>Laury</t>
  </si>
  <si>
    <t>Fares</t>
  </si>
  <si>
    <t>Romain</t>
  </si>
  <si>
    <t>Jessy</t>
  </si>
  <si>
    <t>Victor</t>
  </si>
  <si>
    <t>Pierre</t>
  </si>
  <si>
    <t>Mohamed</t>
  </si>
  <si>
    <t>Aldric</t>
  </si>
  <si>
    <t>Roberto</t>
  </si>
  <si>
    <t>Diton</t>
  </si>
  <si>
    <t>Daniel</t>
  </si>
  <si>
    <t>Pitchou</t>
  </si>
  <si>
    <t>Claudy</t>
  </si>
  <si>
    <t>Julien</t>
  </si>
  <si>
    <t>Interventions réalisées</t>
  </si>
  <si>
    <t>PREVISION</t>
  </si>
  <si>
    <t>Tony</t>
  </si>
  <si>
    <t>Hermann</t>
  </si>
  <si>
    <t>Marc-Elie</t>
  </si>
  <si>
    <t>Gérald</t>
  </si>
  <si>
    <t>Murat</t>
  </si>
  <si>
    <t>Effectif</t>
  </si>
  <si>
    <t>ligne a copier sur la feuil Recap</t>
  </si>
  <si>
    <t>Horaire Technicien 8H-16H</t>
  </si>
  <si>
    <t>Horaire Technicien 13H-20H</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</si>
</sst>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dd/mm/yy;@"/>
  </numFmts>
  <fonts count="19" x14ac:knownFonts="1">
    <font>
      <sz val="12"/>
      <color theme="3" tint="0.24994659260841701"/>
      <name val="Calibri"/>
      <family val="2"/>
      <scheme val="minor"/>
    </font>
    <font>
      <sz val="29"/>
      <color theme="5"/>
      <name val="Calibri"/>
      <family val="2"/>
      <scheme val="major"/>
    </font>
    <font>
      <b/>
      <sz val="11"/>
      <color theme="3"/>
      <name val="Calibri"/>
      <family val="2"/>
      <scheme val="major"/>
    </font>
    <font>
      <sz val="14"/>
      <color theme="5" tint="0.39994506668294322"/>
      <name val="Calibri"/>
      <family val="2"/>
      <scheme val="minor"/>
    </font>
    <font>
      <sz val="14"/>
      <color theme="5" tint="0.39997558519241921"/>
      <name val="Calibri"/>
      <family val="2"/>
      <scheme val="minor"/>
    </font>
    <font>
      <sz val="12"/>
      <color theme="5"/>
      <name val="Calibri"/>
      <family val="2"/>
      <scheme val="major"/>
    </font>
    <font>
      <sz val="12"/>
      <color theme="3" tint="0.24994659260841701"/>
      <name val="Calibri"/>
      <family val="2"/>
      <scheme val="minor"/>
    </font>
    <font>
      <b/>
      <sz val="16"/>
      <color theme="5"/>
      <name val="Calibri"/>
      <family val="2"/>
      <scheme val="minor"/>
    </font>
    <font>
      <sz val="12"/>
      <color theme="5" tint="-0.499984740745262"/>
      <name val="Calibri"/>
      <family val="2"/>
      <scheme val="major"/>
    </font>
    <font>
      <sz val="12"/>
      <name val="Calibri"/>
      <family val="2"/>
      <scheme val="minor"/>
    </font>
    <font>
      <sz val="8"/>
      <color theme="1"/>
      <name val="Arial"/>
      <family val="2"/>
    </font>
    <font>
      <sz val="8"/>
      <color theme="0"/>
      <name val="Arial"/>
      <family val="2"/>
    </font>
    <font>
      <sz val="12"/>
      <name val="Calibri"/>
      <family val="2"/>
      <scheme val="major"/>
    </font>
    <font>
      <sz val="9"/>
      <color theme="5" tint="-0.499984740745262"/>
      <name val="Calibri"/>
      <family val="2"/>
      <scheme val="minor"/>
    </font>
    <font>
      <sz val="8"/>
      <color theme="5" tint="0.39994506668294322"/>
      <name val="Calibri"/>
      <family val="2"/>
      <scheme val="minor"/>
    </font>
    <font>
      <sz val="12"/>
      <color rgb="FF6C556F"/>
      <name val="Calibri"/>
      <family val="2"/>
    </font>
    <font>
      <sz val="11"/>
      <color rgb="FFFF0000"/>
      <name val="Calibri"/>
      <family val="2"/>
      <scheme val="minor"/>
    </font>
    <font>
      <b/>
      <sz val="12"/>
      <name val="Calibri"/>
      <family val="2"/>
      <scheme val="minor"/>
    </font>
    <font>
      <b/>
      <sz val="14"/>
      <color theme="5"/>
      <name val="Calibri"/>
      <family val="2"/>
      <scheme val="minor"/>
    </font>
  </fonts>
  <fills count="6">
    <fill>
      <patternFill patternType="none"/>
    </fill>
    <fill>
      <patternFill patternType="gray125"/>
    </fill>
    <fill>
      <patternFill patternType="solid">
        <fgColor rgb="FFFFFF99"/>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theme="0" tint="-0.249977111117893"/>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s>
  <cellStyleXfs count="10">
    <xf numFmtId="0" fontId="0" fillId="0" borderId="0">
      <alignment wrapText="1"/>
    </xf>
    <xf numFmtId="0" fontId="1" fillId="0" borderId="0" applyNumberFormat="0" applyBorder="0" applyAlignment="0" applyProtection="0"/>
    <xf numFmtId="0" fontId="8" fillId="0" borderId="0" applyNumberFormat="0" applyFont="0" applyFill="0" applyBorder="0" applyProtection="0">
      <alignment wrapText="1"/>
    </xf>
    <xf numFmtId="0" fontId="5"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7" fillId="0" borderId="0" applyNumberFormat="0" applyFill="0" applyAlignment="0" applyProtection="0"/>
    <xf numFmtId="164" fontId="6" fillId="0" borderId="0" applyFont="0" applyFill="0" applyBorder="0" applyProtection="0">
      <alignment horizontal="right" vertical="center"/>
    </xf>
    <xf numFmtId="3" fontId="6" fillId="0" borderId="0" applyNumberFormat="0" applyFont="0" applyFill="0" applyBorder="0">
      <alignment horizontal="left" vertical="center" indent="1"/>
    </xf>
    <xf numFmtId="3" fontId="6" fillId="0" borderId="0" applyFont="0" applyFill="0" applyBorder="0">
      <alignment horizontal="center" vertical="center"/>
    </xf>
  </cellStyleXfs>
  <cellXfs count="41">
    <xf numFmtId="0" fontId="0" fillId="0" borderId="0" xfId="0">
      <alignment wrapText="1"/>
    </xf>
    <xf numFmtId="0" fontId="3" fillId="0" borderId="0" xfId="0" applyFont="1">
      <alignment wrapText="1"/>
    </xf>
    <xf numFmtId="0" fontId="4" fillId="0" borderId="0" xfId="0" applyFont="1">
      <alignment wrapText="1"/>
    </xf>
    <xf numFmtId="0" fontId="1" fillId="0" borderId="0" xfId="1"/>
    <xf numFmtId="0" fontId="1" fillId="0" borderId="0" xfId="1" applyAlignment="1">
      <alignment horizontal="center" vertical="center"/>
    </xf>
    <xf numFmtId="0" fontId="0" fillId="0" borderId="0" xfId="0" applyAlignment="1">
      <alignment horizontal="center" wrapText="1"/>
    </xf>
    <xf numFmtId="0" fontId="4" fillId="0" borderId="0" xfId="0" applyFont="1" applyAlignment="1">
      <alignment horizontal="center" wrapText="1"/>
    </xf>
    <xf numFmtId="0" fontId="0" fillId="2" borderId="1" xfId="0" applyFont="1" applyFill="1" applyBorder="1">
      <alignment wrapText="1"/>
    </xf>
    <xf numFmtId="1" fontId="0" fillId="0" borderId="1" xfId="7" applyNumberFormat="1" applyFont="1" applyFill="1" applyBorder="1" applyAlignment="1">
      <alignment horizontal="center" vertical="center"/>
    </xf>
    <xf numFmtId="0" fontId="0" fillId="0" borderId="1" xfId="8" applyNumberFormat="1" applyFont="1" applyFill="1" applyBorder="1" applyAlignment="1">
      <alignment horizontal="center" vertical="center"/>
    </xf>
    <xf numFmtId="0" fontId="10" fillId="0" borderId="4" xfId="0" applyFont="1" applyFill="1" applyBorder="1" applyAlignment="1"/>
    <xf numFmtId="0" fontId="10" fillId="0" borderId="5" xfId="0" applyFont="1" applyFill="1" applyBorder="1" applyAlignment="1"/>
    <xf numFmtId="0" fontId="10" fillId="0" borderId="3" xfId="0" applyFont="1" applyFill="1" applyBorder="1" applyAlignment="1"/>
    <xf numFmtId="0" fontId="11" fillId="0" borderId="4" xfId="0" applyFont="1" applyFill="1" applyBorder="1" applyAlignment="1"/>
    <xf numFmtId="0" fontId="0" fillId="3" borderId="2" xfId="0" applyFont="1" applyFill="1" applyBorder="1" applyAlignment="1">
      <alignment horizontal="center" vertical="top"/>
    </xf>
    <xf numFmtId="0" fontId="0" fillId="2" borderId="2" xfId="0" applyFont="1" applyFill="1" applyBorder="1" applyAlignment="1">
      <alignment horizontal="center" vertical="top" wrapText="1"/>
    </xf>
    <xf numFmtId="0" fontId="0" fillId="2" borderId="1" xfId="0" applyFont="1" applyFill="1" applyBorder="1" applyAlignment="1">
      <alignment horizontal="center" vertical="top" wrapText="1"/>
    </xf>
    <xf numFmtId="0" fontId="9" fillId="0" borderId="0" xfId="0" applyFont="1" applyAlignment="1">
      <alignment horizontal="center" wrapText="1"/>
    </xf>
    <xf numFmtId="0" fontId="12" fillId="0" borderId="0" xfId="1" applyFont="1" applyAlignment="1">
      <alignment horizontal="center" vertical="center"/>
    </xf>
    <xf numFmtId="165" fontId="9" fillId="0" borderId="0" xfId="0" applyNumberFormat="1" applyFont="1" applyAlignment="1">
      <alignment horizontal="center" wrapText="1"/>
    </xf>
    <xf numFmtId="165" fontId="9" fillId="0" borderId="1" xfId="0" applyNumberFormat="1" applyFont="1" applyFill="1" applyBorder="1" applyAlignment="1">
      <alignment horizontal="center" wrapText="1"/>
    </xf>
    <xf numFmtId="0" fontId="3" fillId="0" borderId="1" xfId="0" applyFont="1" applyBorder="1">
      <alignment wrapText="1"/>
    </xf>
    <xf numFmtId="0" fontId="14" fillId="0" borderId="0" xfId="0" applyFont="1" applyBorder="1">
      <alignment wrapText="1"/>
    </xf>
    <xf numFmtId="0" fontId="13" fillId="4" borderId="1" xfId="0" applyFont="1" applyFill="1" applyBorder="1" applyAlignment="1">
      <alignment horizontal="center" vertical="center"/>
    </xf>
    <xf numFmtId="0" fontId="13" fillId="3" borderId="1" xfId="0" applyFont="1" applyFill="1" applyBorder="1" applyAlignment="1">
      <alignment horizontal="center" vertical="center"/>
    </xf>
    <xf numFmtId="0" fontId="13" fillId="2" borderId="1" xfId="0" applyFont="1" applyFill="1" applyBorder="1" applyAlignment="1">
      <alignment horizontal="center" vertical="center" wrapText="1"/>
    </xf>
    <xf numFmtId="0" fontId="0" fillId="5" borderId="0" xfId="0" applyFill="1" applyAlignment="1">
      <alignment horizontal="center" vertical="center"/>
    </xf>
    <xf numFmtId="0" fontId="0" fillId="5" borderId="0" xfId="0" applyNumberFormat="1" applyFill="1" applyAlignment="1">
      <alignment horizontal="center" vertical="center"/>
    </xf>
    <xf numFmtId="0" fontId="17" fillId="0" borderId="6" xfId="0" applyFont="1" applyBorder="1" applyAlignment="1">
      <alignment horizontal="center" wrapText="1"/>
    </xf>
    <xf numFmtId="0" fontId="0" fillId="0" borderId="6" xfId="0" applyBorder="1" applyAlignment="1">
      <alignment horizontal="center" wrapText="1"/>
    </xf>
    <xf numFmtId="0" fontId="16" fillId="5" borderId="0" xfId="0" applyFont="1" applyFill="1" applyAlignment="1">
      <alignment horizontal="left" wrapText="1"/>
    </xf>
    <xf numFmtId="0" fontId="0" fillId="0" borderId="0" xfId="0" applyAlignment="1">
      <alignment wrapText="1"/>
    </xf>
    <xf numFmtId="0" fontId="17" fillId="0" borderId="7" xfId="0" applyFont="1" applyBorder="1" applyAlignment="1">
      <alignment horizontal="center" wrapText="1"/>
    </xf>
    <xf numFmtId="0" fontId="0" fillId="0" borderId="8" xfId="0" applyBorder="1" applyAlignment="1">
      <alignment horizontal="center" wrapText="1"/>
    </xf>
    <xf numFmtId="0" fontId="0" fillId="0" borderId="2" xfId="0" applyBorder="1" applyAlignment="1">
      <alignment horizontal="center" wrapText="1"/>
    </xf>
    <xf numFmtId="0" fontId="13" fillId="4" borderId="9" xfId="0" applyFont="1" applyFill="1" applyBorder="1" applyAlignment="1">
      <alignment horizontal="center" vertical="center"/>
    </xf>
    <xf numFmtId="0" fontId="13" fillId="3" borderId="9" xfId="0" applyFont="1" applyFill="1" applyBorder="1" applyAlignment="1">
      <alignment horizontal="center" vertical="center"/>
    </xf>
    <xf numFmtId="0" fontId="13" fillId="2" borderId="9" xfId="0" applyFont="1" applyFill="1" applyBorder="1" applyAlignment="1">
      <alignment horizontal="center" vertical="center" wrapText="1"/>
    </xf>
    <xf numFmtId="0" fontId="18" fillId="0" borderId="1" xfId="0" applyFont="1" applyBorder="1" applyAlignment="1">
      <alignment horizontal="center" wrapText="1"/>
    </xf>
    <xf numFmtId="0" fontId="18" fillId="0" borderId="1" xfId="0" applyFont="1" applyFill="1" applyBorder="1" applyAlignment="1">
      <alignment horizontal="center"/>
    </xf>
    <xf numFmtId="0" fontId="18" fillId="0" borderId="1" xfId="0" applyNumberFormat="1" applyFont="1" applyFill="1" applyBorder="1" applyAlignment="1">
      <alignment horizontal="center"/>
    </xf>
  </cellXfs>
  <cellStyles count="10">
    <cellStyle name="Détails du tableau gauche" xfId="8"/>
    <cellStyle name="Montant" xfId="7"/>
    <cellStyle name="Normal" xfId="0" builtinId="0" customBuiltin="1"/>
    <cellStyle name="Numéros" xfId="9"/>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6" builtinId="25" customBuiltin="1"/>
  </cellStyles>
  <dxfs count="23">
    <dxf>
      <numFmt numFmtId="0" formatCode="General"/>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numFmt numFmtId="3" formatCode="#,##0"/>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font>
        <b/>
        <i val="0"/>
        <color theme="5"/>
      </font>
      <fill>
        <patternFill patternType="solid">
          <bgColor theme="2"/>
        </patternFill>
      </fill>
      <border diagonalUp="0" diagonalDown="0">
        <left/>
        <right/>
        <top style="medium">
          <color theme="2" tint="-0.24994659260841701"/>
        </top>
        <bottom/>
        <vertical/>
        <horizontal/>
      </border>
    </dxf>
    <dxf>
      <font>
        <b val="0"/>
        <i val="0"/>
        <color theme="5" tint="-0.499984740745262"/>
      </font>
    </dxf>
    <dxf>
      <font>
        <b val="0"/>
        <i val="0"/>
        <color theme="3" tint="0.24994659260841701"/>
      </font>
      <fill>
        <patternFill patternType="solid">
          <bgColor theme="2"/>
        </patternFill>
      </fill>
      <border diagonalUp="0" diagonalDown="0">
        <left/>
        <right/>
        <top/>
        <bottom style="thin">
          <color theme="2" tint="-0.24994659260841701"/>
        </bottom>
        <vertical/>
        <horizontal style="thin">
          <color theme="2" tint="-0.24994659260841701"/>
        </horizontal>
      </border>
    </dxf>
  </dxfs>
  <tableStyles count="1" defaultTableStyle="Suivi des ventes en ligne" defaultPivotStyle="PivotStyleLight16">
    <tableStyle name="Suivi des ventes en ligne" pivot="0" count="3">
      <tableStyleElement type="wholeTable" dxfId="22"/>
      <tableStyleElement type="headerRow" dxfId="21"/>
      <tableStyleElement type="totalRow" dxfId="20"/>
    </tableStyle>
  </tableStyles>
  <colors>
    <mruColors>
      <color rgb="FFFFFF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fr-FR" sz="1800">
                <a:effectLst/>
              </a:rPr>
              <a:t>Exploitation hebdomadaire du nombre de compteurs posés</a:t>
            </a:r>
          </a:p>
        </c:rich>
      </c:tx>
      <c:layout/>
      <c:overlay val="0"/>
      <c:spPr>
        <a:noFill/>
        <a:ln>
          <a:noFill/>
        </a:ln>
        <a:effectLst/>
      </c:spPr>
    </c:title>
    <c:autoTitleDeleted val="0"/>
    <c:plotArea>
      <c:layout>
        <c:manualLayout>
          <c:layoutTarget val="inner"/>
          <c:xMode val="edge"/>
          <c:yMode val="edge"/>
          <c:x val="8.3641352614380438E-2"/>
          <c:y val="0.12992262792844525"/>
          <c:w val="0.86553249115822206"/>
          <c:h val="0.65610101699480639"/>
        </c:manualLayout>
      </c:layout>
      <c:barChart>
        <c:barDir val="col"/>
        <c:grouping val="clustered"/>
        <c:varyColors val="1"/>
        <c:ser>
          <c:idx val="1"/>
          <c:order val="0"/>
          <c:tx>
            <c:strRef>
              <c:f>COMPTEURS!$C$34</c:f>
              <c:strCache>
                <c:ptCount val="1"/>
                <c:pt idx="0">
                  <c:v>PREVISION</c:v>
                </c:pt>
              </c:strCache>
            </c:strRef>
          </c:tx>
          <c:spPr>
            <a:solidFill>
              <a:srgbClr val="FFFF00"/>
            </a:solidFill>
          </c:spPr>
          <c:invertIfNegative val="0"/>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COMPTEURS!$C$35:$C$59</c:f>
              <c:numCache>
                <c:formatCode>General</c:formatCode>
                <c:ptCount val="25"/>
                <c:pt idx="0">
                  <c:v>7</c:v>
                </c:pt>
                <c:pt idx="1">
                  <c:v>6</c:v>
                </c:pt>
                <c:pt idx="2">
                  <c:v>7</c:v>
                </c:pt>
                <c:pt idx="3">
                  <c:v>7</c:v>
                </c:pt>
                <c:pt idx="4">
                  <c:v>8</c:v>
                </c:pt>
                <c:pt idx="5">
                  <c:v>8</c:v>
                </c:pt>
                <c:pt idx="6">
                  <c:v>8</c:v>
                </c:pt>
                <c:pt idx="7">
                  <c:v>7</c:v>
                </c:pt>
                <c:pt idx="8">
                  <c:v>8</c:v>
                </c:pt>
                <c:pt idx="9">
                  <c:v>8</c:v>
                </c:pt>
                <c:pt idx="10">
                  <c:v>7</c:v>
                </c:pt>
                <c:pt idx="11">
                  <c:v>10</c:v>
                </c:pt>
                <c:pt idx="12">
                  <c:v>9</c:v>
                </c:pt>
                <c:pt idx="13">
                  <c:v>9</c:v>
                </c:pt>
                <c:pt idx="14">
                  <c:v>8</c:v>
                </c:pt>
                <c:pt idx="15">
                  <c:v>10</c:v>
                </c:pt>
                <c:pt idx="16">
                  <c:v>7</c:v>
                </c:pt>
                <c:pt idx="17">
                  <c:v>7</c:v>
                </c:pt>
                <c:pt idx="19">
                  <c:v>10</c:v>
                </c:pt>
                <c:pt idx="20">
                  <c:v>12</c:v>
                </c:pt>
                <c:pt idx="21">
                  <c:v>20</c:v>
                </c:pt>
                <c:pt idx="22">
                  <c:v>7</c:v>
                </c:pt>
                <c:pt idx="23">
                  <c:v>7</c:v>
                </c:pt>
                <c:pt idx="24">
                  <c:v>7</c:v>
                </c:pt>
              </c:numCache>
            </c:numRef>
          </c:val>
          <c:extLst xmlns:c16r2="http://schemas.microsoft.com/office/drawing/2015/06/chart">
            <c:ext xmlns:c16="http://schemas.microsoft.com/office/drawing/2014/chart" uri="{C3380CC4-5D6E-409C-BE32-E72D297353CC}">
              <c16:uniqueId val="{00000008-710A-4D3D-A9A8-52E5C5430312}"/>
            </c:ext>
          </c:extLst>
        </c:ser>
        <c:ser>
          <c:idx val="2"/>
          <c:order val="1"/>
          <c:tx>
            <c:strRef>
              <c:f>COMPTEURS!$D$34</c:f>
              <c:strCache>
                <c:ptCount val="1"/>
                <c:pt idx="0">
                  <c:v>Interventions réalisées</c:v>
                </c:pt>
              </c:strCache>
            </c:strRef>
          </c:tx>
          <c:spPr>
            <a:solidFill>
              <a:srgbClr val="00B0F0"/>
            </a:solidFill>
            <a:ln w="0">
              <a:solidFill>
                <a:schemeClr val="bg1">
                  <a:lumMod val="95000"/>
                </a:schemeClr>
              </a:solidFill>
              <a:round/>
            </a:ln>
            <a:effectLst/>
          </c:spPr>
          <c:invertIfNegative val="0"/>
          <c:dPt>
            <c:idx val="0"/>
            <c:invertIfNegative val="0"/>
            <c:bubble3D val="0"/>
            <c:extLst xmlns:c16r2="http://schemas.microsoft.com/office/drawing/2015/06/chart">
              <c:ext xmlns:c16="http://schemas.microsoft.com/office/drawing/2014/chart" uri="{C3380CC4-5D6E-409C-BE32-E72D297353CC}">
                <c16:uniqueId val="{00000001-A8DC-4C48-ADA0-530F6FF9B749}"/>
              </c:ext>
            </c:extLst>
          </c:dPt>
          <c:dPt>
            <c:idx val="15"/>
            <c:invertIfNegative val="0"/>
            <c:bubble3D val="0"/>
            <c:extLst xmlns:c16r2="http://schemas.microsoft.com/office/drawing/2015/06/chart">
              <c:ext xmlns:c16="http://schemas.microsoft.com/office/drawing/2014/chart" uri="{C3380CC4-5D6E-409C-BE32-E72D297353CC}">
                <c16:uniqueId val="{00000003-A8DC-4C48-ADA0-530F6FF9B749}"/>
              </c:ext>
            </c:extLst>
          </c:dPt>
          <c:dPt>
            <c:idx val="16"/>
            <c:invertIfNegative val="0"/>
            <c:bubble3D val="0"/>
            <c:extLst xmlns:c16r2="http://schemas.microsoft.com/office/drawing/2015/06/chart">
              <c:ext xmlns:c16="http://schemas.microsoft.com/office/drawing/2014/chart" uri="{C3380CC4-5D6E-409C-BE32-E72D297353CC}">
                <c16:uniqueId val="{00000005-A8DC-4C48-ADA0-530F6FF9B749}"/>
              </c:ext>
            </c:extLst>
          </c:dPt>
          <c:dPt>
            <c:idx val="20"/>
            <c:invertIfNegative val="0"/>
            <c:bubble3D val="0"/>
            <c:extLst xmlns:c16r2="http://schemas.microsoft.com/office/drawing/2015/06/chart">
              <c:ext xmlns:c16="http://schemas.microsoft.com/office/drawing/2014/chart" uri="{C3380CC4-5D6E-409C-BE32-E72D297353CC}">
                <c16:uniqueId val="{00000007-A8DC-4C48-ADA0-530F6FF9B749}"/>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COMPTEURS!$D$35:$D$59</c:f>
              <c:numCache>
                <c:formatCode>General</c:formatCode>
                <c:ptCount val="25"/>
                <c:pt idx="0">
                  <c:v>6</c:v>
                </c:pt>
                <c:pt idx="1">
                  <c:v>15</c:v>
                </c:pt>
                <c:pt idx="2">
                  <c:v>6</c:v>
                </c:pt>
                <c:pt idx="3">
                  <c:v>6</c:v>
                </c:pt>
                <c:pt idx="4">
                  <c:v>8</c:v>
                </c:pt>
                <c:pt idx="5">
                  <c:v>7</c:v>
                </c:pt>
                <c:pt idx="6">
                  <c:v>8</c:v>
                </c:pt>
                <c:pt idx="7">
                  <c:v>7</c:v>
                </c:pt>
                <c:pt idx="8">
                  <c:v>7</c:v>
                </c:pt>
                <c:pt idx="9">
                  <c:v>6</c:v>
                </c:pt>
                <c:pt idx="10">
                  <c:v>6</c:v>
                </c:pt>
                <c:pt idx="11">
                  <c:v>6</c:v>
                </c:pt>
                <c:pt idx="12">
                  <c:v>9</c:v>
                </c:pt>
                <c:pt idx="13">
                  <c:v>11</c:v>
                </c:pt>
                <c:pt idx="14">
                  <c:v>7</c:v>
                </c:pt>
                <c:pt idx="15">
                  <c:v>12</c:v>
                </c:pt>
                <c:pt idx="16">
                  <c:v>7</c:v>
                </c:pt>
                <c:pt idx="17">
                  <c:v>7</c:v>
                </c:pt>
                <c:pt idx="19">
                  <c:v>9</c:v>
                </c:pt>
                <c:pt idx="20">
                  <c:v>12</c:v>
                </c:pt>
                <c:pt idx="22">
                  <c:v>7</c:v>
                </c:pt>
                <c:pt idx="23">
                  <c:v>7</c:v>
                </c:pt>
                <c:pt idx="24">
                  <c:v>7</c:v>
                </c:pt>
              </c:numCache>
            </c:numRef>
          </c:val>
          <c:extLst xmlns:c16r2="http://schemas.microsoft.com/office/drawing/2015/06/chart">
            <c:ext xmlns:c16="http://schemas.microsoft.com/office/drawing/2014/chart" uri="{C3380CC4-5D6E-409C-BE32-E72D297353CC}">
              <c16:uniqueId val="{00000009-710A-4D3D-A9A8-52E5C5430312}"/>
            </c:ext>
          </c:extLst>
        </c:ser>
        <c:ser>
          <c:idx val="3"/>
          <c:order val="2"/>
          <c:tx>
            <c:strRef>
              <c:f>COMPTEURS!$E$34</c:f>
              <c:strCache>
                <c:ptCount val="1"/>
                <c:pt idx="0">
                  <c:v>KO</c:v>
                </c:pt>
              </c:strCache>
            </c:strRef>
          </c:tx>
          <c:spPr>
            <a:solidFill>
              <a:schemeClr val="accent6">
                <a:lumMod val="75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COMPTEURS!$E$35:$E$59</c:f>
              <c:numCache>
                <c:formatCode>General</c:formatCode>
                <c:ptCount val="25"/>
                <c:pt idx="0">
                  <c:v>1</c:v>
                </c:pt>
                <c:pt idx="1">
                  <c:v>2</c:v>
                </c:pt>
                <c:pt idx="2">
                  <c:v>1</c:v>
                </c:pt>
                <c:pt idx="3">
                  <c:v>0</c:v>
                </c:pt>
                <c:pt idx="4">
                  <c:v>1</c:v>
                </c:pt>
                <c:pt idx="5">
                  <c:v>3</c:v>
                </c:pt>
                <c:pt idx="6">
                  <c:v>4</c:v>
                </c:pt>
                <c:pt idx="7">
                  <c:v>1</c:v>
                </c:pt>
                <c:pt idx="8">
                  <c:v>3</c:v>
                </c:pt>
                <c:pt idx="9">
                  <c:v>1</c:v>
                </c:pt>
                <c:pt idx="10">
                  <c:v>1</c:v>
                </c:pt>
                <c:pt idx="11">
                  <c:v>3</c:v>
                </c:pt>
                <c:pt idx="12">
                  <c:v>0</c:v>
                </c:pt>
                <c:pt idx="13">
                  <c:v>2</c:v>
                </c:pt>
                <c:pt idx="14">
                  <c:v>1</c:v>
                </c:pt>
                <c:pt idx="15">
                  <c:v>1</c:v>
                </c:pt>
                <c:pt idx="16">
                  <c:v>1</c:v>
                </c:pt>
                <c:pt idx="17">
                  <c:v>1</c:v>
                </c:pt>
                <c:pt idx="19">
                  <c:v>1</c:v>
                </c:pt>
                <c:pt idx="20">
                  <c:v>3</c:v>
                </c:pt>
                <c:pt idx="22">
                  <c:v>1</c:v>
                </c:pt>
                <c:pt idx="23">
                  <c:v>1</c:v>
                </c:pt>
                <c:pt idx="24">
                  <c:v>0</c:v>
                </c:pt>
              </c:numCache>
            </c:numRef>
          </c:val>
          <c:extLst xmlns:c16r2="http://schemas.microsoft.com/office/drawing/2015/06/chart">
            <c:ext xmlns:c16="http://schemas.microsoft.com/office/drawing/2014/chart" uri="{C3380CC4-5D6E-409C-BE32-E72D297353CC}">
              <c16:uniqueId val="{0000000A-710A-4D3D-A9A8-52E5C5430312}"/>
            </c:ext>
          </c:extLst>
        </c:ser>
        <c:ser>
          <c:idx val="4"/>
          <c:order val="3"/>
          <c:tx>
            <c:strRef>
              <c:f>COMPTEURS!$F$34</c:f>
              <c:strCache>
                <c:ptCount val="1"/>
                <c:pt idx="0">
                  <c:v>GRIP</c:v>
                </c:pt>
              </c:strCache>
            </c:strRef>
          </c:tx>
          <c:spPr>
            <a:solidFill>
              <a:srgbClr val="FF000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COMPTEURS!$F$35:$F$59</c:f>
              <c:numCache>
                <c:formatCode>General</c:formatCode>
                <c:ptCount val="25"/>
                <c:pt idx="0">
                  <c:v>0</c:v>
                </c:pt>
                <c:pt idx="1">
                  <c:v>2</c:v>
                </c:pt>
                <c:pt idx="2">
                  <c:v>0</c:v>
                </c:pt>
                <c:pt idx="3">
                  <c:v>1</c:v>
                </c:pt>
                <c:pt idx="4">
                  <c:v>2</c:v>
                </c:pt>
                <c:pt idx="5">
                  <c:v>2</c:v>
                </c:pt>
                <c:pt idx="6">
                  <c:v>1</c:v>
                </c:pt>
                <c:pt idx="7">
                  <c:v>0</c:v>
                </c:pt>
                <c:pt idx="8">
                  <c:v>0</c:v>
                </c:pt>
                <c:pt idx="9">
                  <c:v>2</c:v>
                </c:pt>
                <c:pt idx="10">
                  <c:v>0</c:v>
                </c:pt>
                <c:pt idx="11">
                  <c:v>0</c:v>
                </c:pt>
                <c:pt idx="12">
                  <c:v>1</c:v>
                </c:pt>
                <c:pt idx="13">
                  <c:v>1</c:v>
                </c:pt>
                <c:pt idx="14">
                  <c:v>0</c:v>
                </c:pt>
                <c:pt idx="15">
                  <c:v>1</c:v>
                </c:pt>
                <c:pt idx="16">
                  <c:v>0</c:v>
                </c:pt>
                <c:pt idx="17">
                  <c:v>0</c:v>
                </c:pt>
                <c:pt idx="19">
                  <c:v>0</c:v>
                </c:pt>
                <c:pt idx="20">
                  <c:v>2</c:v>
                </c:pt>
                <c:pt idx="22">
                  <c:v>2</c:v>
                </c:pt>
                <c:pt idx="23">
                  <c:v>1</c:v>
                </c:pt>
                <c:pt idx="24">
                  <c:v>0</c:v>
                </c:pt>
              </c:numCache>
            </c:numRef>
          </c:val>
          <c:extLst xmlns:c16r2="http://schemas.microsoft.com/office/drawing/2015/06/chart">
            <c:ext xmlns:c16="http://schemas.microsoft.com/office/drawing/2014/chart" uri="{C3380CC4-5D6E-409C-BE32-E72D297353CC}">
              <c16:uniqueId val="{0000000B-710A-4D3D-A9A8-52E5C5430312}"/>
            </c:ext>
          </c:extLst>
        </c:ser>
        <c:ser>
          <c:idx val="0"/>
          <c:order val="4"/>
          <c:tx>
            <c:strRef>
              <c:f>COMPTEURS!$G$34</c:f>
              <c:strCache>
                <c:ptCount val="1"/>
                <c:pt idx="0">
                  <c:v>Total réel Posés </c:v>
                </c:pt>
              </c:strCache>
            </c:strRef>
          </c:tx>
          <c:spPr>
            <a:solidFill>
              <a:srgbClr val="00B05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COMPTEURS!$G$35:$G$59</c:f>
              <c:numCache>
                <c:formatCode>0</c:formatCode>
                <c:ptCount val="25"/>
                <c:pt idx="0">
                  <c:v>5</c:v>
                </c:pt>
                <c:pt idx="1">
                  <c:v>11</c:v>
                </c:pt>
                <c:pt idx="2">
                  <c:v>5</c:v>
                </c:pt>
                <c:pt idx="3">
                  <c:v>5</c:v>
                </c:pt>
                <c:pt idx="4">
                  <c:v>5</c:v>
                </c:pt>
                <c:pt idx="5">
                  <c:v>2</c:v>
                </c:pt>
                <c:pt idx="6">
                  <c:v>3</c:v>
                </c:pt>
                <c:pt idx="7">
                  <c:v>6</c:v>
                </c:pt>
                <c:pt idx="8">
                  <c:v>4</c:v>
                </c:pt>
                <c:pt idx="9">
                  <c:v>3</c:v>
                </c:pt>
                <c:pt idx="10">
                  <c:v>5</c:v>
                </c:pt>
                <c:pt idx="11">
                  <c:v>3</c:v>
                </c:pt>
                <c:pt idx="12">
                  <c:v>8</c:v>
                </c:pt>
                <c:pt idx="13">
                  <c:v>8</c:v>
                </c:pt>
                <c:pt idx="14">
                  <c:v>6</c:v>
                </c:pt>
                <c:pt idx="15">
                  <c:v>10</c:v>
                </c:pt>
                <c:pt idx="16">
                  <c:v>6</c:v>
                </c:pt>
                <c:pt idx="17">
                  <c:v>6</c:v>
                </c:pt>
                <c:pt idx="18">
                  <c:v>0</c:v>
                </c:pt>
                <c:pt idx="19">
                  <c:v>8</c:v>
                </c:pt>
                <c:pt idx="20">
                  <c:v>7</c:v>
                </c:pt>
                <c:pt idx="21">
                  <c:v>0</c:v>
                </c:pt>
                <c:pt idx="22">
                  <c:v>4</c:v>
                </c:pt>
                <c:pt idx="23">
                  <c:v>5</c:v>
                </c:pt>
                <c:pt idx="24">
                  <c:v>7</c:v>
                </c:pt>
              </c:numCache>
            </c:numRef>
          </c:val>
          <c:extLst xmlns:c16r2="http://schemas.microsoft.com/office/drawing/2015/06/chart">
            <c:ext xmlns:c16="http://schemas.microsoft.com/office/drawing/2014/chart" uri="{C3380CC4-5D6E-409C-BE32-E72D297353CC}">
              <c16:uniqueId val="{00000008-9B40-4E05-A8FF-4C2BA2FA22ED}"/>
            </c:ext>
          </c:extLst>
        </c:ser>
        <c:dLbls>
          <c:showLegendKey val="0"/>
          <c:showVal val="0"/>
          <c:showCatName val="0"/>
          <c:showSerName val="0"/>
          <c:showPercent val="0"/>
          <c:showBubbleSize val="0"/>
        </c:dLbls>
        <c:gapWidth val="199"/>
        <c:axId val="92481792"/>
        <c:axId val="92488064"/>
      </c:barChart>
      <c:catAx>
        <c:axId val="92481792"/>
        <c:scaling>
          <c:orientation val="minMax"/>
        </c:scaling>
        <c:delete val="0"/>
        <c:axPos val="b"/>
        <c:title>
          <c:tx>
            <c:rich>
              <a:bodyPr rot="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en-US"/>
                  <a:t>Techniciens</a:t>
                </a:r>
              </a:p>
            </c:rich>
          </c:tx>
          <c:layout>
            <c:manualLayout>
              <c:xMode val="edge"/>
              <c:yMode val="edge"/>
              <c:x val="0.45586189494091794"/>
              <c:y val="0.96755066860596428"/>
            </c:manualLayout>
          </c:layout>
          <c:overlay val="0"/>
          <c:spPr>
            <a:noFill/>
            <a:ln>
              <a:noFill/>
            </a:ln>
            <a:effectLst/>
          </c:spPr>
        </c:title>
        <c:numFmt formatCode="@" sourceLinked="0"/>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tx1">
                    <a:lumMod val="65000"/>
                    <a:lumOff val="35000"/>
                  </a:schemeClr>
                </a:solidFill>
                <a:latin typeface="+mn-lt"/>
                <a:ea typeface="+mn-ea"/>
                <a:cs typeface="+mn-cs"/>
              </a:defRPr>
            </a:pPr>
            <a:endParaRPr lang="fr-FR"/>
          </a:p>
        </c:txPr>
        <c:crossAx val="92488064"/>
        <c:crosses val="autoZero"/>
        <c:auto val="1"/>
        <c:lblAlgn val="ctr"/>
        <c:lblOffset val="100"/>
        <c:noMultiLvlLbl val="0"/>
      </c:catAx>
      <c:valAx>
        <c:axId val="92488064"/>
        <c:scaling>
          <c:orientation val="minMax"/>
          <c:max val="20"/>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title>
          <c:tx>
            <c:rich>
              <a:bodyPr rot="-540000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fr-FR"/>
                  <a:t>nombre</a:t>
                </a:r>
                <a:r>
                  <a:rPr lang="fr-FR" baseline="0"/>
                  <a:t> de compteur</a:t>
                </a:r>
                <a:endParaRPr lang="fr-FR"/>
              </a:p>
            </c:rich>
          </c:tx>
          <c:layout>
            <c:manualLayout>
              <c:xMode val="edge"/>
              <c:yMode val="edge"/>
              <c:x val="4.4905005582187213E-2"/>
              <c:y val="0.44590276935246531"/>
            </c:manualLayout>
          </c:layout>
          <c:overlay val="0"/>
          <c:spPr>
            <a:noFill/>
            <a:ln>
              <a:noFill/>
            </a:ln>
            <a:effectLst/>
          </c:spPr>
        </c:title>
        <c:numFmt formatCode="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2481792"/>
        <c:crosses val="autoZero"/>
        <c:crossBetween val="between"/>
        <c:majorUnit val="1"/>
        <c:minorUnit val="1"/>
      </c:valAx>
      <c:dTable>
        <c:showHorzBorder val="1"/>
        <c:showVertBorder val="1"/>
        <c:showOutline val="1"/>
        <c:showKeys val="1"/>
        <c:spPr>
          <a:noFill/>
          <a:ln w="9525">
            <a:solidFill>
              <a:schemeClr val="tx1">
                <a:lumMod val="15000"/>
                <a:lumOff val="85000"/>
              </a:schemeClr>
            </a:solidFill>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dTable>
      <c:spPr>
        <a:solidFill>
          <a:schemeClr val="bg1">
            <a:lumMod val="95000"/>
          </a:schemeClr>
        </a:solidFill>
        <a:ln>
          <a:solidFill>
            <a:schemeClr val="bg1">
              <a:lumMod val="95000"/>
            </a:schemeClr>
          </a:solidFill>
        </a:ln>
        <a:effectLst/>
      </c:spPr>
    </c:plotArea>
    <c:legend>
      <c:legendPos val="r"/>
      <c:layout>
        <c:manualLayout>
          <c:xMode val="edge"/>
          <c:yMode val="edge"/>
          <c:x val="0.57352620092161344"/>
          <c:y val="0.16026966430050743"/>
          <c:w val="8.5463595565011929E-2"/>
          <c:h val="0.15223383407865976"/>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85723</xdr:colOff>
      <xdr:row>0</xdr:row>
      <xdr:rowOff>66675</xdr:rowOff>
    </xdr:from>
    <xdr:to>
      <xdr:col>21</xdr:col>
      <xdr:colOff>285749</xdr:colOff>
      <xdr:row>28</xdr:row>
      <xdr:rowOff>219074</xdr:rowOff>
    </xdr:to>
    <xdr:graphicFrame macro="">
      <xdr:nvGraphicFramePr>
        <xdr:cNvPr id="3" name="GraphRevenusProduit" descr="Bénéfices du produit par article représentés dans un histogramme groupé"/>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7</xdr:col>
          <xdr:colOff>219075</xdr:colOff>
          <xdr:row>58</xdr:row>
          <xdr:rowOff>95250</xdr:rowOff>
        </xdr:from>
        <xdr:to>
          <xdr:col>8</xdr:col>
          <xdr:colOff>438150</xdr:colOff>
          <xdr:row>61</xdr:row>
          <xdr:rowOff>0</xdr:rowOff>
        </xdr:to>
        <xdr:sp macro="" textlink="">
          <xdr:nvSpPr>
            <xdr:cNvPr id="1032" name="CptVentes4"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6C556F"/>
                  </a:solidFill>
                  <a:latin typeface="Calibri"/>
                </a:rPr>
                <a:t>Bouton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200025</xdr:colOff>
          <xdr:row>55</xdr:row>
          <xdr:rowOff>9525</xdr:rowOff>
        </xdr:from>
        <xdr:to>
          <xdr:col>8</xdr:col>
          <xdr:colOff>419100</xdr:colOff>
          <xdr:row>57</xdr:row>
          <xdr:rowOff>152400</xdr:rowOff>
        </xdr:to>
        <xdr:sp macro="" textlink="">
          <xdr:nvSpPr>
            <xdr:cNvPr id="1034" name="CptVentes"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6C556F"/>
                  </a:solidFill>
                  <a:latin typeface="Calibri"/>
                </a:rPr>
                <a:t>Bouton 1</a:t>
              </a:r>
            </a:p>
          </xdr:txBody>
        </xdr:sp>
        <xdr:clientData fPrintsWithSheet="0"/>
      </xdr:twoCellAnchor>
    </mc:Choice>
    <mc:Fallback/>
  </mc:AlternateContent>
</xdr:wsDr>
</file>

<file path=xl/tables/table1.xml><?xml version="1.0" encoding="utf-8"?>
<table xmlns="http://schemas.openxmlformats.org/spreadsheetml/2006/main" id="2" name="Ventes" displayName="Ventes" ref="B34:G60" totalsRowCount="1" headerRowDxfId="19" dataDxfId="17" totalsRowDxfId="16" headerRowBorderDxfId="18">
  <tableColumns count="6">
    <tableColumn id="1" name="Article" totalsRowFunction="count" totalsRowDxfId="5"/>
    <tableColumn id="5" name="PREVISION" totalsRowFunction="custom" totalsRowDxfId="4" dataCellStyle="Détails du tableau gauche">
      <totalsRowFormula>SUM(Ventes[PREVISION])</totalsRowFormula>
    </tableColumn>
    <tableColumn id="2" name="Interventions réalisées" totalsRowFunction="custom" totalsRowDxfId="3">
      <totalsRowFormula>SUM(Ventes[Interventions réalisées])</totalsRowFormula>
    </tableColumn>
    <tableColumn id="4" name="KO" totalsRowFunction="custom" totalsRowDxfId="2">
      <totalsRowFormula>SUM(Ventes[KO])</totalsRowFormula>
    </tableColumn>
    <tableColumn id="3" name="GRIP" totalsRowFunction="custom" totalsRowDxfId="1" dataCellStyle="Montant">
      <totalsRowFormula>SUM(Ventes[GRIP])</totalsRowFormula>
    </tableColumn>
    <tableColumn id="9" name="Total réel Posés " totalsRowFunction="count" totalsRowDxfId="0" dataCellStyle="Montant">
      <calculatedColumnFormula>Ventes[[#This Row],[Interventions réalisées]]-SUM(Ventes[[#This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ables/table2.xml><?xml version="1.0" encoding="utf-8"?>
<table xmlns="http://schemas.openxmlformats.org/spreadsheetml/2006/main" id="3" name="Ventes4" displayName="Ventes4" ref="J34:O60" totalsRowCount="1" headerRowDxfId="15" dataDxfId="13" totalsRowDxfId="12" headerRowBorderDxfId="14">
  <tableColumns count="6">
    <tableColumn id="1" name="Article" totalsRowFunction="count" totalsRowDxfId="11"/>
    <tableColumn id="5" name="PREVISION" totalsRowFunction="custom" totalsRowDxfId="10" dataCellStyle="Détails du tableau gauche">
      <totalsRowFormula>SUM(Ventes4[PREVISION])</totalsRowFormula>
    </tableColumn>
    <tableColumn id="2" name="Interventions réalisées" totalsRowFunction="custom" totalsRowDxfId="9">
      <totalsRowFormula>SUM(Ventes4[Interventions réalisées])</totalsRowFormula>
    </tableColumn>
    <tableColumn id="4" name="KO" totalsRowFunction="custom" totalsRowDxfId="8">
      <totalsRowFormula>SUM(Ventes4[KO])</totalsRowFormula>
    </tableColumn>
    <tableColumn id="3" name="GRIP" totalsRowFunction="custom" totalsRowDxfId="7" dataCellStyle="Montant">
      <totalsRowFormula>SUM(Ventes4[GRIP])</totalsRowFormula>
    </tableColumn>
    <tableColumn id="9" name="Total réel Posés " totalsRowFunction="count" totalsRowDxfId="6" dataCellStyle="Montant">
      <calculatedColumnFormula>Ventes4[[#This Row],[Interventions réalisées]]-SUM(Ventes4[[#This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heme/theme1.xml><?xml version="1.0" encoding="utf-8"?>
<a:theme xmlns:a="http://schemas.openxmlformats.org/drawingml/2006/main" name="Office Theme">
  <a:themeElements>
    <a:clrScheme name="Online sales tracker">
      <a:dk1>
        <a:sysClr val="windowText" lastClr="000000"/>
      </a:dk1>
      <a:lt1>
        <a:sysClr val="window" lastClr="FFFFFF"/>
      </a:lt1>
      <a:dk2>
        <a:srgbClr val="332834"/>
      </a:dk2>
      <a:lt2>
        <a:srgbClr val="F5F5F4"/>
      </a:lt2>
      <a:accent1>
        <a:srgbClr val="E06B6B"/>
      </a:accent1>
      <a:accent2>
        <a:srgbClr val="664F68"/>
      </a:accent2>
      <a:accent3>
        <a:srgbClr val="85D2C0"/>
      </a:accent3>
      <a:accent4>
        <a:srgbClr val="F2CF85"/>
      </a:accent4>
      <a:accent5>
        <a:srgbClr val="4FB1BF"/>
      </a:accent5>
      <a:accent6>
        <a:srgbClr val="EE9360"/>
      </a:accent6>
      <a:hlink>
        <a:srgbClr val="C782C0"/>
      </a:hlink>
      <a:folHlink>
        <a:srgbClr val="85D2C0"/>
      </a:folHlink>
    </a:clrScheme>
    <a:fontScheme name="Online sales tracker">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fitToPage="1"/>
  </sheetPr>
  <dimension ref="B1:Q79"/>
  <sheetViews>
    <sheetView showGridLines="0" tabSelected="1" topLeftCell="A49" zoomScaleNormal="100" workbookViewId="0">
      <selection activeCell="C62" sqref="C62"/>
    </sheetView>
  </sheetViews>
  <sheetFormatPr baseColWidth="10" defaultColWidth="9" defaultRowHeight="27" customHeight="1" x14ac:dyDescent="0.3"/>
  <cols>
    <col min="1" max="1" width="2.25" style="1" customWidth="1"/>
    <col min="2" max="2" width="6.625" style="17" bestFit="1" customWidth="1"/>
    <col min="3" max="4" width="9.625" style="2" bestFit="1" customWidth="1"/>
    <col min="5" max="5" width="25" style="6" bestFit="1" customWidth="1"/>
    <col min="6" max="6" width="4.75" bestFit="1" customWidth="1"/>
    <col min="7" max="7" width="5" style="6" bestFit="1" customWidth="1"/>
    <col min="8" max="8" width="10.875" style="6" customWidth="1"/>
    <col min="9" max="9" width="8.625" style="6" bestFit="1" customWidth="1"/>
    <col min="10" max="16384" width="9" style="1"/>
  </cols>
  <sheetData>
    <row r="1" spans="2:9" ht="20.100000000000001" customHeight="1" x14ac:dyDescent="0.3">
      <c r="F1" s="6"/>
      <c r="I1" s="1"/>
    </row>
    <row r="2" spans="2:9" ht="20.100000000000001" customHeight="1" x14ac:dyDescent="0.3">
      <c r="F2" s="6"/>
      <c r="I2" s="1"/>
    </row>
    <row r="3" spans="2:9" ht="20.100000000000001" customHeight="1" x14ac:dyDescent="0.3">
      <c r="F3" s="6"/>
      <c r="I3" s="1"/>
    </row>
    <row r="4" spans="2:9" ht="20.100000000000001" customHeight="1" x14ac:dyDescent="0.3">
      <c r="F4" s="6"/>
      <c r="I4" s="1"/>
    </row>
    <row r="5" spans="2:9" ht="20.100000000000001" customHeight="1" x14ac:dyDescent="0.3">
      <c r="F5" s="6"/>
      <c r="I5" s="1"/>
    </row>
    <row r="6" spans="2:9" ht="20.100000000000001" customHeight="1" x14ac:dyDescent="0.3">
      <c r="F6" s="6"/>
      <c r="I6" s="1"/>
    </row>
    <row r="7" spans="2:9" ht="20.100000000000001" customHeight="1" x14ac:dyDescent="0.3">
      <c r="F7" s="6"/>
      <c r="I7" s="1"/>
    </row>
    <row r="8" spans="2:9" ht="20.100000000000001" customHeight="1" x14ac:dyDescent="0.3">
      <c r="F8" s="6"/>
      <c r="I8" s="1"/>
    </row>
    <row r="9" spans="2:9" ht="20.100000000000001" customHeight="1" x14ac:dyDescent="0.3">
      <c r="F9" s="6"/>
      <c r="I9" s="1"/>
    </row>
    <row r="10" spans="2:9" ht="20.100000000000001" customHeight="1" x14ac:dyDescent="0.3">
      <c r="F10" s="6"/>
      <c r="I10" s="1"/>
    </row>
    <row r="11" spans="2:9" ht="20.100000000000001" customHeight="1" x14ac:dyDescent="0.3">
      <c r="F11" s="6"/>
      <c r="I11" s="1"/>
    </row>
    <row r="12" spans="2:9" ht="20.100000000000001" customHeight="1" x14ac:dyDescent="0.3">
      <c r="F12" s="6"/>
      <c r="I12" s="1"/>
    </row>
    <row r="13" spans="2:9" ht="20.100000000000001" customHeight="1" x14ac:dyDescent="0.3">
      <c r="F13" s="6"/>
      <c r="I13" s="1"/>
    </row>
    <row r="14" spans="2:9" ht="20.100000000000001" customHeight="1" x14ac:dyDescent="0.3">
      <c r="F14" s="6"/>
      <c r="I14" s="1"/>
    </row>
    <row r="15" spans="2:9" ht="20.100000000000001" customHeight="1" x14ac:dyDescent="0.55000000000000004">
      <c r="B15" s="18"/>
      <c r="C15" s="3"/>
      <c r="D15" s="3"/>
      <c r="E15" s="4"/>
      <c r="F15" s="4"/>
      <c r="G15" s="4"/>
      <c r="H15" s="4"/>
      <c r="I15" s="1"/>
    </row>
    <row r="16" spans="2:9" ht="20.100000000000001" customHeight="1" x14ac:dyDescent="0.55000000000000004">
      <c r="B16" s="18"/>
      <c r="C16" s="3"/>
      <c r="D16" s="3"/>
      <c r="E16" s="4"/>
      <c r="F16" s="4"/>
      <c r="G16" s="4"/>
      <c r="H16" s="4"/>
      <c r="I16" s="1"/>
    </row>
    <row r="17" spans="2:9" ht="20.100000000000001" customHeight="1" x14ac:dyDescent="0.55000000000000004">
      <c r="B17" s="18"/>
      <c r="C17" s="3"/>
      <c r="D17" s="3"/>
      <c r="E17" s="4"/>
      <c r="F17" s="4"/>
      <c r="G17" s="4"/>
      <c r="H17" s="4"/>
      <c r="I17" s="1"/>
    </row>
    <row r="18" spans="2:9" ht="23.25" customHeight="1" x14ac:dyDescent="0.3">
      <c r="C18"/>
      <c r="D18"/>
      <c r="E18" s="5"/>
      <c r="F18" s="5"/>
      <c r="G18" s="5"/>
      <c r="H18" s="5"/>
      <c r="I18" s="1"/>
    </row>
    <row r="19" spans="2:9" ht="18.75" x14ac:dyDescent="0.3">
      <c r="C19"/>
      <c r="D19"/>
      <c r="E19" s="5"/>
      <c r="F19" s="5"/>
      <c r="G19" s="5"/>
      <c r="H19" s="5"/>
      <c r="I19" s="1"/>
    </row>
    <row r="20" spans="2:9" ht="18.75" x14ac:dyDescent="0.3">
      <c r="C20"/>
      <c r="D20"/>
      <c r="E20" s="5"/>
      <c r="F20" s="5"/>
      <c r="G20" s="5"/>
      <c r="H20" s="5"/>
      <c r="I20" s="1"/>
    </row>
    <row r="21" spans="2:9" ht="18.75" x14ac:dyDescent="0.3">
      <c r="C21"/>
      <c r="D21"/>
      <c r="E21" s="5"/>
      <c r="F21" s="5"/>
      <c r="G21" s="5"/>
      <c r="H21" s="5"/>
      <c r="I21" s="1"/>
    </row>
    <row r="22" spans="2:9" ht="18.75" x14ac:dyDescent="0.3">
      <c r="C22"/>
      <c r="D22"/>
      <c r="E22" s="5"/>
      <c r="F22" s="5"/>
      <c r="G22" s="5"/>
      <c r="H22" s="5"/>
      <c r="I22" s="1"/>
    </row>
    <row r="23" spans="2:9" ht="18.75" x14ac:dyDescent="0.3">
      <c r="C23"/>
      <c r="D23"/>
      <c r="E23" s="5"/>
      <c r="F23" s="5"/>
      <c r="G23" s="5"/>
      <c r="H23" s="5"/>
      <c r="I23" s="1"/>
    </row>
    <row r="24" spans="2:9" ht="18.75" x14ac:dyDescent="0.3">
      <c r="C24"/>
      <c r="D24"/>
      <c r="E24" s="5"/>
      <c r="F24" s="5"/>
      <c r="G24" s="5"/>
      <c r="H24" s="5"/>
      <c r="I24" s="1"/>
    </row>
    <row r="25" spans="2:9" ht="18.75" x14ac:dyDescent="0.3">
      <c r="C25"/>
      <c r="D25"/>
      <c r="E25" s="5"/>
      <c r="F25" s="5"/>
      <c r="G25" s="5"/>
      <c r="H25" s="5"/>
      <c r="I25" s="1"/>
    </row>
    <row r="26" spans="2:9" ht="18.75" x14ac:dyDescent="0.3">
      <c r="C26"/>
      <c r="D26"/>
      <c r="E26" s="5"/>
      <c r="F26" s="5"/>
      <c r="G26" s="5"/>
      <c r="H26" s="5"/>
      <c r="I26" s="1"/>
    </row>
    <row r="27" spans="2:9" ht="18.75" x14ac:dyDescent="0.3">
      <c r="C27"/>
      <c r="D27"/>
      <c r="E27" s="5"/>
      <c r="F27" s="5"/>
      <c r="G27" s="5"/>
      <c r="H27" s="5"/>
      <c r="I27" s="1"/>
    </row>
    <row r="28" spans="2:9" ht="18.75" x14ac:dyDescent="0.3">
      <c r="C28"/>
      <c r="D28"/>
      <c r="E28" s="5"/>
      <c r="F28" s="5"/>
      <c r="G28" s="5"/>
      <c r="H28" s="5"/>
      <c r="I28" s="1"/>
    </row>
    <row r="29" spans="2:9" ht="18.75" x14ac:dyDescent="0.3">
      <c r="C29"/>
      <c r="D29"/>
      <c r="E29" s="5"/>
      <c r="F29" s="5"/>
      <c r="G29" s="5"/>
      <c r="H29" s="5"/>
      <c r="I29" s="1"/>
    </row>
    <row r="30" spans="2:9" ht="18.75" x14ac:dyDescent="0.3">
      <c r="C30"/>
      <c r="D30"/>
      <c r="E30" s="5"/>
      <c r="F30" s="5"/>
      <c r="G30" s="5"/>
      <c r="H30" s="5"/>
      <c r="I30" s="1"/>
    </row>
    <row r="31" spans="2:9" ht="18.75" x14ac:dyDescent="0.3">
      <c r="C31"/>
      <c r="D31"/>
      <c r="E31" s="5"/>
      <c r="F31" s="5"/>
      <c r="G31" s="5"/>
      <c r="H31" s="5"/>
      <c r="I31" s="1"/>
    </row>
    <row r="32" spans="2:9" ht="18.75" x14ac:dyDescent="0.3">
      <c r="C32"/>
      <c r="D32"/>
      <c r="E32" s="5"/>
      <c r="F32" s="5"/>
      <c r="G32" s="5"/>
      <c r="H32" s="5"/>
      <c r="I32" s="1"/>
    </row>
    <row r="33" spans="2:17" ht="18.75" customHeight="1" x14ac:dyDescent="0.3">
      <c r="B33" s="28" t="s">
        <v>32</v>
      </c>
      <c r="C33" s="29"/>
      <c r="D33" s="29"/>
      <c r="E33" s="29"/>
      <c r="F33" s="29"/>
      <c r="G33" s="29"/>
      <c r="I33" s="1"/>
      <c r="J33" s="28" t="s">
        <v>33</v>
      </c>
      <c r="K33" s="29"/>
      <c r="L33" s="29"/>
      <c r="M33" s="29"/>
      <c r="N33" s="29"/>
      <c r="O33" s="29"/>
      <c r="P33" s="22"/>
      <c r="Q33" s="22"/>
    </row>
    <row r="34" spans="2:17" ht="63" x14ac:dyDescent="0.3">
      <c r="B34" s="7" t="s">
        <v>0</v>
      </c>
      <c r="C34" s="14" t="s">
        <v>24</v>
      </c>
      <c r="D34" s="15" t="s">
        <v>23</v>
      </c>
      <c r="E34" s="16" t="s">
        <v>2</v>
      </c>
      <c r="F34" s="16" t="s">
        <v>1</v>
      </c>
      <c r="G34" s="16" t="s">
        <v>3</v>
      </c>
      <c r="I34" s="1"/>
      <c r="J34" s="7" t="s">
        <v>0</v>
      </c>
      <c r="K34" s="14" t="s">
        <v>24</v>
      </c>
      <c r="L34" s="15" t="s">
        <v>23</v>
      </c>
      <c r="M34" s="16" t="s">
        <v>2</v>
      </c>
      <c r="N34" s="16" t="s">
        <v>1</v>
      </c>
      <c r="O34" s="16" t="s">
        <v>3</v>
      </c>
    </row>
    <row r="35" spans="2:17" ht="18.75" x14ac:dyDescent="0.3">
      <c r="B35" s="12" t="s">
        <v>16</v>
      </c>
      <c r="C35" s="9">
        <v>7</v>
      </c>
      <c r="D35" s="9">
        <v>6</v>
      </c>
      <c r="E35" s="9">
        <v>1</v>
      </c>
      <c r="F35" s="9">
        <v>0</v>
      </c>
      <c r="G35" s="8">
        <f>Ventes[[#This Row],[Interventions réalisées]]-SUM(Ventes[[#This Row],[GRIP]:[KO]])</f>
        <v>5</v>
      </c>
      <c r="I35" s="1"/>
      <c r="J35" s="12" t="s">
        <v>16</v>
      </c>
      <c r="K35" s="9">
        <v>7</v>
      </c>
      <c r="L35" s="9">
        <v>6</v>
      </c>
      <c r="M35" s="9">
        <v>1</v>
      </c>
      <c r="N35" s="9">
        <v>0</v>
      </c>
      <c r="O35" s="8">
        <f>Ventes4[[#This Row],[Interventions réalisées]]-SUM(Ventes4[[#This Row],[GRIP]:[KO]])</f>
        <v>5</v>
      </c>
    </row>
    <row r="36" spans="2:17" ht="18.75" x14ac:dyDescent="0.3">
      <c r="B36" s="10" t="s">
        <v>6</v>
      </c>
      <c r="C36" s="9">
        <v>6</v>
      </c>
      <c r="D36" s="9">
        <v>15</v>
      </c>
      <c r="E36" s="9">
        <v>2</v>
      </c>
      <c r="F36" s="9">
        <v>2</v>
      </c>
      <c r="G36" s="8">
        <f>Ventes[[#This Row],[Interventions réalisées]]-SUM(Ventes[[#This Row],[GRIP]:[KO]])</f>
        <v>11</v>
      </c>
      <c r="I36" s="1"/>
      <c r="J36" s="10" t="s">
        <v>6</v>
      </c>
      <c r="K36" s="9">
        <v>6</v>
      </c>
      <c r="L36" s="9">
        <v>15</v>
      </c>
      <c r="M36" s="9">
        <v>2</v>
      </c>
      <c r="N36" s="9">
        <v>2</v>
      </c>
      <c r="O36" s="8">
        <f>Ventes4[[#This Row],[Interventions réalisées]]-SUM(Ventes4[[#This Row],[GRIP]:[KO]])</f>
        <v>11</v>
      </c>
    </row>
    <row r="37" spans="2:17" ht="18.75" x14ac:dyDescent="0.3">
      <c r="B37" s="10" t="s">
        <v>8</v>
      </c>
      <c r="C37" s="9">
        <v>7</v>
      </c>
      <c r="D37" s="9">
        <v>6</v>
      </c>
      <c r="E37" s="9">
        <v>1</v>
      </c>
      <c r="F37" s="9">
        <v>0</v>
      </c>
      <c r="G37" s="8">
        <f>Ventes[[#This Row],[Interventions réalisées]]-SUM(Ventes[[#This Row],[GRIP]:[KO]])</f>
        <v>5</v>
      </c>
      <c r="I37" s="1"/>
      <c r="J37" s="10" t="s">
        <v>8</v>
      </c>
      <c r="K37" s="9">
        <v>7</v>
      </c>
      <c r="L37" s="9">
        <v>6</v>
      </c>
      <c r="M37" s="9">
        <v>1</v>
      </c>
      <c r="N37" s="9">
        <v>0</v>
      </c>
      <c r="O37" s="8">
        <f>Ventes4[[#This Row],[Interventions réalisées]]-SUM(Ventes4[[#This Row],[GRIP]:[KO]])</f>
        <v>5</v>
      </c>
    </row>
    <row r="38" spans="2:17" ht="18.75" x14ac:dyDescent="0.3">
      <c r="B38" s="10" t="s">
        <v>21</v>
      </c>
      <c r="C38" s="9">
        <v>7</v>
      </c>
      <c r="D38" s="9">
        <v>6</v>
      </c>
      <c r="E38" s="9">
        <v>0</v>
      </c>
      <c r="F38" s="9">
        <v>1</v>
      </c>
      <c r="G38" s="8">
        <f>Ventes[[#This Row],[Interventions réalisées]]-SUM(Ventes[[#This Row],[GRIP]:[KO]])</f>
        <v>5</v>
      </c>
      <c r="I38" s="1"/>
      <c r="J38" s="10" t="s">
        <v>21</v>
      </c>
      <c r="K38" s="9">
        <v>7</v>
      </c>
      <c r="L38" s="9">
        <v>6</v>
      </c>
      <c r="M38" s="9">
        <v>0</v>
      </c>
      <c r="N38" s="9">
        <v>1</v>
      </c>
      <c r="O38" s="8">
        <f>Ventes4[[#This Row],[Interventions réalisées]]-SUM(Ventes4[[#This Row],[GRIP]:[KO]])</f>
        <v>5</v>
      </c>
    </row>
    <row r="39" spans="2:17" ht="18.75" x14ac:dyDescent="0.3">
      <c r="B39" s="10" t="s">
        <v>19</v>
      </c>
      <c r="C39" s="9">
        <v>8</v>
      </c>
      <c r="D39" s="9">
        <v>8</v>
      </c>
      <c r="E39" s="9">
        <v>1</v>
      </c>
      <c r="F39" s="9">
        <v>2</v>
      </c>
      <c r="G39" s="8">
        <f>Ventes[[#This Row],[Interventions réalisées]]-SUM(Ventes[[#This Row],[GRIP]:[KO]])</f>
        <v>5</v>
      </c>
      <c r="I39" s="1"/>
      <c r="J39" s="10" t="s">
        <v>19</v>
      </c>
      <c r="K39" s="9">
        <v>8</v>
      </c>
      <c r="L39" s="9">
        <v>8</v>
      </c>
      <c r="M39" s="9">
        <v>1</v>
      </c>
      <c r="N39" s="9">
        <v>2</v>
      </c>
      <c r="O39" s="8">
        <f>Ventes4[[#This Row],[Interventions réalisées]]-SUM(Ventes4[[#This Row],[GRIP]:[KO]])</f>
        <v>5</v>
      </c>
    </row>
    <row r="40" spans="2:17" ht="18.75" x14ac:dyDescent="0.3">
      <c r="B40" s="10" t="s">
        <v>18</v>
      </c>
      <c r="C40" s="9">
        <v>8</v>
      </c>
      <c r="D40" s="9">
        <v>7</v>
      </c>
      <c r="E40" s="9">
        <v>3</v>
      </c>
      <c r="F40" s="9">
        <v>2</v>
      </c>
      <c r="G40" s="8">
        <f>Ventes[[#This Row],[Interventions réalisées]]-SUM(Ventes[[#This Row],[GRIP]:[KO]])</f>
        <v>2</v>
      </c>
      <c r="I40" s="1"/>
      <c r="J40" s="10" t="s">
        <v>18</v>
      </c>
      <c r="K40" s="9">
        <v>8</v>
      </c>
      <c r="L40" s="9">
        <v>7</v>
      </c>
      <c r="M40" s="9">
        <v>3</v>
      </c>
      <c r="N40" s="9">
        <v>2</v>
      </c>
      <c r="O40" s="8">
        <f>Ventes4[[#This Row],[Interventions réalisées]]-SUM(Ventes4[[#This Row],[GRIP]:[KO]])</f>
        <v>2</v>
      </c>
    </row>
    <row r="41" spans="2:17" ht="18.75" x14ac:dyDescent="0.3">
      <c r="B41" s="10" t="s">
        <v>4</v>
      </c>
      <c r="C41" s="9">
        <v>8</v>
      </c>
      <c r="D41" s="9">
        <v>8</v>
      </c>
      <c r="E41" s="9">
        <v>4</v>
      </c>
      <c r="F41" s="9">
        <v>1</v>
      </c>
      <c r="G41" s="8">
        <f>Ventes[[#This Row],[Interventions réalisées]]-SUM(Ventes[[#This Row],[GRIP]:[KO]])</f>
        <v>3</v>
      </c>
      <c r="I41" s="1"/>
      <c r="J41" s="10" t="s">
        <v>4</v>
      </c>
      <c r="K41" s="9">
        <v>8</v>
      </c>
      <c r="L41" s="9">
        <v>8</v>
      </c>
      <c r="M41" s="9">
        <v>4</v>
      </c>
      <c r="N41" s="9">
        <v>1</v>
      </c>
      <c r="O41" s="8">
        <f>Ventes4[[#This Row],[Interventions réalisées]]-SUM(Ventes4[[#This Row],[GRIP]:[KO]])</f>
        <v>3</v>
      </c>
    </row>
    <row r="42" spans="2:17" ht="18.75" x14ac:dyDescent="0.3">
      <c r="B42" s="10" t="s">
        <v>10</v>
      </c>
      <c r="C42" s="9">
        <v>7</v>
      </c>
      <c r="D42" s="9">
        <v>7</v>
      </c>
      <c r="E42" s="9">
        <v>1</v>
      </c>
      <c r="F42" s="9">
        <v>0</v>
      </c>
      <c r="G42" s="8">
        <f>Ventes[[#This Row],[Interventions réalisées]]-SUM(Ventes[[#This Row],[GRIP]:[KO]])</f>
        <v>6</v>
      </c>
      <c r="I42" s="1"/>
      <c r="J42" s="10" t="s">
        <v>10</v>
      </c>
      <c r="K42" s="9">
        <v>7</v>
      </c>
      <c r="L42" s="9">
        <v>7</v>
      </c>
      <c r="M42" s="9">
        <v>1</v>
      </c>
      <c r="N42" s="9">
        <v>0</v>
      </c>
      <c r="O42" s="8">
        <f>Ventes4[[#This Row],[Interventions réalisées]]-SUM(Ventes4[[#This Row],[GRIP]:[KO]])</f>
        <v>6</v>
      </c>
    </row>
    <row r="43" spans="2:17" ht="18.75" x14ac:dyDescent="0.3">
      <c r="B43" s="10" t="s">
        <v>28</v>
      </c>
      <c r="C43" s="9">
        <v>8</v>
      </c>
      <c r="D43" s="9">
        <v>7</v>
      </c>
      <c r="E43" s="9">
        <v>3</v>
      </c>
      <c r="F43" s="9">
        <v>0</v>
      </c>
      <c r="G43" s="8">
        <f>Ventes[[#This Row],[Interventions réalisées]]-SUM(Ventes[[#This Row],[GRIP]:[KO]])</f>
        <v>4</v>
      </c>
      <c r="I43" s="1"/>
      <c r="J43" s="10" t="s">
        <v>28</v>
      </c>
      <c r="K43" s="9">
        <v>8</v>
      </c>
      <c r="L43" s="9">
        <v>7</v>
      </c>
      <c r="M43" s="9">
        <v>3</v>
      </c>
      <c r="N43" s="9">
        <v>0</v>
      </c>
      <c r="O43" s="8">
        <f>Ventes4[[#This Row],[Interventions réalisées]]-SUM(Ventes4[[#This Row],[GRIP]:[KO]])</f>
        <v>4</v>
      </c>
    </row>
    <row r="44" spans="2:17" ht="18.75" x14ac:dyDescent="0.3">
      <c r="B44" s="13" t="s">
        <v>26</v>
      </c>
      <c r="C44" s="9">
        <v>8</v>
      </c>
      <c r="D44" s="9">
        <v>6</v>
      </c>
      <c r="E44" s="9">
        <v>1</v>
      </c>
      <c r="F44" s="9">
        <v>2</v>
      </c>
      <c r="G44" s="8">
        <f>Ventes[[#This Row],[Interventions réalisées]]-SUM(Ventes[[#This Row],[GRIP]:[KO]])</f>
        <v>3</v>
      </c>
      <c r="I44" s="1"/>
      <c r="J44" s="13" t="s">
        <v>26</v>
      </c>
      <c r="K44" s="9">
        <v>8</v>
      </c>
      <c r="L44" s="9">
        <v>6</v>
      </c>
      <c r="M44" s="9">
        <v>1</v>
      </c>
      <c r="N44" s="9">
        <v>2</v>
      </c>
      <c r="O44" s="8">
        <f>Ventes4[[#This Row],[Interventions réalisées]]-SUM(Ventes4[[#This Row],[GRIP]:[KO]])</f>
        <v>3</v>
      </c>
    </row>
    <row r="45" spans="2:17" ht="18.75" x14ac:dyDescent="0.3">
      <c r="B45" s="10" t="s">
        <v>7</v>
      </c>
      <c r="C45" s="9">
        <v>7</v>
      </c>
      <c r="D45" s="9">
        <v>6</v>
      </c>
      <c r="E45" s="9">
        <v>1</v>
      </c>
      <c r="F45" s="9">
        <v>0</v>
      </c>
      <c r="G45" s="8">
        <f>Ventes[[#This Row],[Interventions réalisées]]-SUM(Ventes[[#This Row],[GRIP]:[KO]])</f>
        <v>5</v>
      </c>
      <c r="I45" s="1"/>
      <c r="J45" s="10" t="s">
        <v>7</v>
      </c>
      <c r="K45" s="9">
        <v>7</v>
      </c>
      <c r="L45" s="9">
        <v>6</v>
      </c>
      <c r="M45" s="9">
        <v>1</v>
      </c>
      <c r="N45" s="9">
        <v>0</v>
      </c>
      <c r="O45" s="8">
        <f>Ventes4[[#This Row],[Interventions réalisées]]-SUM(Ventes4[[#This Row],[GRIP]:[KO]])</f>
        <v>5</v>
      </c>
    </row>
    <row r="46" spans="2:17" ht="18.75" x14ac:dyDescent="0.3">
      <c r="B46" s="10" t="s">
        <v>12</v>
      </c>
      <c r="C46" s="9">
        <v>10</v>
      </c>
      <c r="D46" s="9">
        <v>6</v>
      </c>
      <c r="E46" s="9">
        <v>3</v>
      </c>
      <c r="F46" s="9">
        <v>0</v>
      </c>
      <c r="G46" s="8">
        <f>Ventes[[#This Row],[Interventions réalisées]]-SUM(Ventes[[#This Row],[GRIP]:[KO]])</f>
        <v>3</v>
      </c>
      <c r="I46" s="1"/>
      <c r="J46" s="10" t="s">
        <v>12</v>
      </c>
      <c r="K46" s="9">
        <v>10</v>
      </c>
      <c r="L46" s="9">
        <v>6</v>
      </c>
      <c r="M46" s="9">
        <v>3</v>
      </c>
      <c r="N46" s="9">
        <v>0</v>
      </c>
      <c r="O46" s="8">
        <f>Ventes4[[#This Row],[Interventions réalisées]]-SUM(Ventes4[[#This Row],[GRIP]:[KO]])</f>
        <v>3</v>
      </c>
    </row>
    <row r="47" spans="2:17" ht="18.75" x14ac:dyDescent="0.3">
      <c r="B47" s="10" t="s">
        <v>22</v>
      </c>
      <c r="C47" s="9">
        <v>9</v>
      </c>
      <c r="D47" s="9">
        <v>9</v>
      </c>
      <c r="E47" s="9">
        <v>0</v>
      </c>
      <c r="F47" s="9">
        <v>1</v>
      </c>
      <c r="G47" s="8">
        <f>Ventes[[#This Row],[Interventions réalisées]]-SUM(Ventes[[#This Row],[GRIP]:[KO]])</f>
        <v>8</v>
      </c>
      <c r="I47" s="1"/>
      <c r="J47" s="10" t="s">
        <v>22</v>
      </c>
      <c r="K47" s="9">
        <v>9</v>
      </c>
      <c r="L47" s="9">
        <v>9</v>
      </c>
      <c r="M47" s="9">
        <v>0</v>
      </c>
      <c r="N47" s="9">
        <v>1</v>
      </c>
      <c r="O47" s="8">
        <f>Ventes4[[#This Row],[Interventions réalisées]]-SUM(Ventes4[[#This Row],[GRIP]:[KO]])</f>
        <v>8</v>
      </c>
    </row>
    <row r="48" spans="2:17" ht="18.75" x14ac:dyDescent="0.3">
      <c r="B48" s="10" t="s">
        <v>9</v>
      </c>
      <c r="C48" s="9">
        <v>9</v>
      </c>
      <c r="D48" s="9">
        <v>11</v>
      </c>
      <c r="E48" s="9">
        <v>2</v>
      </c>
      <c r="F48" s="9">
        <v>1</v>
      </c>
      <c r="G48" s="8">
        <f>Ventes[[#This Row],[Interventions réalisées]]-SUM(Ventes[[#This Row],[GRIP]:[KO]])</f>
        <v>8</v>
      </c>
      <c r="I48" s="1"/>
      <c r="J48" s="10" t="s">
        <v>9</v>
      </c>
      <c r="K48" s="9">
        <v>9</v>
      </c>
      <c r="L48" s="9">
        <v>11</v>
      </c>
      <c r="M48" s="9">
        <v>2</v>
      </c>
      <c r="N48" s="9">
        <v>1</v>
      </c>
      <c r="O48" s="8">
        <f>Ventes4[[#This Row],[Interventions réalisées]]-SUM(Ventes4[[#This Row],[GRIP]:[KO]])</f>
        <v>8</v>
      </c>
    </row>
    <row r="49" spans="2:15" ht="18.75" x14ac:dyDescent="0.3">
      <c r="B49" s="10" t="s">
        <v>27</v>
      </c>
      <c r="C49" s="9">
        <v>8</v>
      </c>
      <c r="D49" s="9">
        <v>7</v>
      </c>
      <c r="E49" s="9">
        <v>1</v>
      </c>
      <c r="F49" s="9">
        <v>0</v>
      </c>
      <c r="G49" s="8">
        <f>Ventes[[#This Row],[Interventions réalisées]]-SUM(Ventes[[#This Row],[GRIP]:[KO]])</f>
        <v>6</v>
      </c>
      <c r="I49" s="1"/>
      <c r="J49" s="10" t="s">
        <v>27</v>
      </c>
      <c r="K49" s="9">
        <v>8</v>
      </c>
      <c r="L49" s="9">
        <v>7</v>
      </c>
      <c r="M49" s="9">
        <v>1</v>
      </c>
      <c r="N49" s="9">
        <v>0</v>
      </c>
      <c r="O49" s="8">
        <f>Ventes4[[#This Row],[Interventions réalisées]]-SUM(Ventes4[[#This Row],[GRIP]:[KO]])</f>
        <v>6</v>
      </c>
    </row>
    <row r="50" spans="2:15" ht="18.75" x14ac:dyDescent="0.3">
      <c r="B50" s="10" t="s">
        <v>5</v>
      </c>
      <c r="C50" s="9">
        <v>10</v>
      </c>
      <c r="D50" s="9">
        <v>12</v>
      </c>
      <c r="E50" s="9">
        <v>1</v>
      </c>
      <c r="F50" s="9">
        <v>1</v>
      </c>
      <c r="G50" s="8">
        <f>Ventes[[#This Row],[Interventions réalisées]]-SUM(Ventes[[#This Row],[GRIP]:[KO]])</f>
        <v>10</v>
      </c>
      <c r="I50" s="1"/>
      <c r="J50" s="10" t="s">
        <v>5</v>
      </c>
      <c r="K50" s="9">
        <v>10</v>
      </c>
      <c r="L50" s="9">
        <v>12</v>
      </c>
      <c r="M50" s="9">
        <v>1</v>
      </c>
      <c r="N50" s="9">
        <v>1</v>
      </c>
      <c r="O50" s="8">
        <f>Ventes4[[#This Row],[Interventions réalisées]]-SUM(Ventes4[[#This Row],[GRIP]:[KO]])</f>
        <v>10</v>
      </c>
    </row>
    <row r="51" spans="2:15" ht="18.75" x14ac:dyDescent="0.3">
      <c r="B51" s="10" t="s">
        <v>15</v>
      </c>
      <c r="C51" s="9">
        <v>7</v>
      </c>
      <c r="D51" s="9">
        <v>7</v>
      </c>
      <c r="E51" s="9">
        <v>1</v>
      </c>
      <c r="F51" s="9">
        <v>0</v>
      </c>
      <c r="G51" s="8">
        <f>Ventes[[#This Row],[Interventions réalisées]]-SUM(Ventes[[#This Row],[GRIP]:[KO]])</f>
        <v>6</v>
      </c>
      <c r="I51" s="1"/>
      <c r="J51" s="10" t="s">
        <v>15</v>
      </c>
      <c r="K51" s="9">
        <v>7</v>
      </c>
      <c r="L51" s="9">
        <v>7</v>
      </c>
      <c r="M51" s="9">
        <v>1</v>
      </c>
      <c r="N51" s="9">
        <v>0</v>
      </c>
      <c r="O51" s="8">
        <f>Ventes4[[#This Row],[Interventions réalisées]]-SUM(Ventes4[[#This Row],[GRIP]:[KO]])</f>
        <v>6</v>
      </c>
    </row>
    <row r="52" spans="2:15" ht="18.75" x14ac:dyDescent="0.3">
      <c r="B52" s="10" t="s">
        <v>15</v>
      </c>
      <c r="C52" s="9">
        <v>7</v>
      </c>
      <c r="D52" s="9">
        <v>7</v>
      </c>
      <c r="E52" s="9">
        <v>1</v>
      </c>
      <c r="F52" s="9">
        <v>0</v>
      </c>
      <c r="G52" s="8">
        <f>Ventes[[#This Row],[Interventions réalisées]]-SUM(Ventes[[#This Row],[GRIP]:[KO]])</f>
        <v>6</v>
      </c>
      <c r="I52" s="1"/>
      <c r="J52" s="10" t="s">
        <v>15</v>
      </c>
      <c r="K52" s="9">
        <v>7</v>
      </c>
      <c r="L52" s="9">
        <v>7</v>
      </c>
      <c r="M52" s="9">
        <v>1</v>
      </c>
      <c r="N52" s="9">
        <v>0</v>
      </c>
      <c r="O52" s="8">
        <f>Ventes4[[#This Row],[Interventions réalisées]]-SUM(Ventes4[[#This Row],[GRIP]:[KO]])</f>
        <v>6</v>
      </c>
    </row>
    <row r="53" spans="2:15" ht="18.75" x14ac:dyDescent="0.3">
      <c r="B53" s="10" t="s">
        <v>29</v>
      </c>
      <c r="C53" s="9"/>
      <c r="D53" s="9"/>
      <c r="E53" s="9"/>
      <c r="F53" s="9"/>
      <c r="G53" s="8">
        <f>Ventes[[#This Row],[Interventions réalisées]]-SUM(Ventes[[#This Row],[GRIP]:[KO]])</f>
        <v>0</v>
      </c>
      <c r="I53" s="1"/>
      <c r="J53" s="10" t="s">
        <v>29</v>
      </c>
      <c r="K53" s="9"/>
      <c r="L53" s="9"/>
      <c r="M53" s="9"/>
      <c r="N53" s="9"/>
      <c r="O53" s="8">
        <f>Ventes4[[#This Row],[Interventions réalisées]]-SUM(Ventes4[[#This Row],[GRIP]:[KO]])</f>
        <v>0</v>
      </c>
    </row>
    <row r="54" spans="2:15" ht="18.75" x14ac:dyDescent="0.3">
      <c r="B54" s="10" t="s">
        <v>14</v>
      </c>
      <c r="C54" s="9">
        <v>10</v>
      </c>
      <c r="D54" s="9">
        <v>9</v>
      </c>
      <c r="E54" s="9">
        <v>1</v>
      </c>
      <c r="F54" s="9">
        <v>0</v>
      </c>
      <c r="G54" s="8">
        <f>Ventes[[#This Row],[Interventions réalisées]]-SUM(Ventes[[#This Row],[GRIP]:[KO]])</f>
        <v>8</v>
      </c>
      <c r="J54" s="10" t="s">
        <v>14</v>
      </c>
      <c r="K54" s="9">
        <v>10</v>
      </c>
      <c r="L54" s="9">
        <v>9</v>
      </c>
      <c r="M54" s="9">
        <v>1</v>
      </c>
      <c r="N54" s="9">
        <v>0</v>
      </c>
      <c r="O54" s="8">
        <f>Ventes4[[#This Row],[Interventions réalisées]]-SUM(Ventes4[[#This Row],[GRIP]:[KO]])</f>
        <v>8</v>
      </c>
    </row>
    <row r="55" spans="2:15" ht="18.75" x14ac:dyDescent="0.3">
      <c r="B55" s="10" t="s">
        <v>20</v>
      </c>
      <c r="C55" s="9">
        <v>12</v>
      </c>
      <c r="D55" s="9">
        <v>12</v>
      </c>
      <c r="E55" s="9">
        <v>3</v>
      </c>
      <c r="F55" s="9">
        <v>2</v>
      </c>
      <c r="G55" s="8">
        <f>Ventes[[#This Row],[Interventions réalisées]]-SUM(Ventes[[#This Row],[GRIP]:[KO]])</f>
        <v>7</v>
      </c>
      <c r="J55" s="10" t="s">
        <v>20</v>
      </c>
      <c r="K55" s="9">
        <v>12</v>
      </c>
      <c r="L55" s="9">
        <v>12</v>
      </c>
      <c r="M55" s="9">
        <v>3</v>
      </c>
      <c r="N55" s="9">
        <v>2</v>
      </c>
      <c r="O55" s="8">
        <f>Ventes4[[#This Row],[Interventions réalisées]]-SUM(Ventes4[[#This Row],[GRIP]:[KO]])</f>
        <v>7</v>
      </c>
    </row>
    <row r="56" spans="2:15" ht="18.75" x14ac:dyDescent="0.3">
      <c r="B56" s="10" t="s">
        <v>17</v>
      </c>
      <c r="C56" s="9">
        <v>20</v>
      </c>
      <c r="D56" s="9"/>
      <c r="E56" s="9"/>
      <c r="F56" s="9"/>
      <c r="G56" s="8">
        <f>Ventes[[#This Row],[Interventions réalisées]]-SUM(Ventes[[#This Row],[GRIP]:[KO]])</f>
        <v>0</v>
      </c>
      <c r="J56" s="10" t="s">
        <v>17</v>
      </c>
      <c r="K56" s="9">
        <v>20</v>
      </c>
      <c r="L56" s="9"/>
      <c r="M56" s="9"/>
      <c r="N56" s="9"/>
      <c r="O56" s="8">
        <f>Ventes4[[#This Row],[Interventions réalisées]]-SUM(Ventes4[[#This Row],[GRIP]:[KO]])</f>
        <v>0</v>
      </c>
    </row>
    <row r="57" spans="2:15" ht="18.75" x14ac:dyDescent="0.3">
      <c r="B57" s="10" t="s">
        <v>11</v>
      </c>
      <c r="C57" s="9">
        <v>7</v>
      </c>
      <c r="D57" s="9">
        <v>7</v>
      </c>
      <c r="E57" s="9">
        <v>1</v>
      </c>
      <c r="F57" s="9">
        <v>2</v>
      </c>
      <c r="G57" s="8">
        <f>Ventes[[#This Row],[Interventions réalisées]]-SUM(Ventes[[#This Row],[GRIP]:[KO]])</f>
        <v>4</v>
      </c>
      <c r="J57" s="10" t="s">
        <v>11</v>
      </c>
      <c r="K57" s="9">
        <v>7</v>
      </c>
      <c r="L57" s="9">
        <v>7</v>
      </c>
      <c r="M57" s="9">
        <v>1</v>
      </c>
      <c r="N57" s="9">
        <v>2</v>
      </c>
      <c r="O57" s="8">
        <f>Ventes4[[#This Row],[Interventions réalisées]]-SUM(Ventes4[[#This Row],[GRIP]:[KO]])</f>
        <v>4</v>
      </c>
    </row>
    <row r="58" spans="2:15" ht="18.75" x14ac:dyDescent="0.3">
      <c r="B58" s="10" t="s">
        <v>25</v>
      </c>
      <c r="C58" s="9">
        <v>7</v>
      </c>
      <c r="D58" s="9">
        <v>7</v>
      </c>
      <c r="E58" s="9">
        <v>1</v>
      </c>
      <c r="F58" s="9">
        <v>1</v>
      </c>
      <c r="G58" s="8">
        <f>Ventes[[#This Row],[Interventions réalisées]]-SUM(Ventes[[#This Row],[GRIP]:[KO]])</f>
        <v>5</v>
      </c>
      <c r="J58" s="10" t="s">
        <v>25</v>
      </c>
      <c r="K58" s="9">
        <v>7</v>
      </c>
      <c r="L58" s="9">
        <v>7</v>
      </c>
      <c r="M58" s="9">
        <v>0</v>
      </c>
      <c r="N58" s="9">
        <v>1</v>
      </c>
      <c r="O58" s="8">
        <f>Ventes4[[#This Row],[Interventions réalisées]]-SUM(Ventes4[[#This Row],[GRIP]:[KO]])</f>
        <v>6</v>
      </c>
    </row>
    <row r="59" spans="2:15" ht="18.75" x14ac:dyDescent="0.3">
      <c r="B59" s="11" t="s">
        <v>13</v>
      </c>
      <c r="C59" s="9">
        <v>7</v>
      </c>
      <c r="D59" s="9">
        <v>7</v>
      </c>
      <c r="E59" s="9">
        <v>0</v>
      </c>
      <c r="F59" s="9">
        <v>0</v>
      </c>
      <c r="G59" s="8">
        <f>Ventes[[#This Row],[Interventions réalisées]]-SUM(Ventes[[#This Row],[GRIP]:[KO]])</f>
        <v>7</v>
      </c>
      <c r="J59" s="11" t="s">
        <v>13</v>
      </c>
      <c r="K59" s="9">
        <v>7</v>
      </c>
      <c r="L59" s="9">
        <v>7</v>
      </c>
      <c r="M59" s="9">
        <v>0</v>
      </c>
      <c r="N59" s="9">
        <v>0</v>
      </c>
      <c r="O59" s="8">
        <f>Ventes4[[#This Row],[Interventions réalisées]]-SUM(Ventes4[[#This Row],[GRIP]:[KO]])</f>
        <v>7</v>
      </c>
    </row>
    <row r="60" spans="2:15" ht="18.75" x14ac:dyDescent="0.3">
      <c r="B60" s="26">
        <f>SUBTOTAL(103,Ventes[Article])</f>
        <v>25</v>
      </c>
      <c r="C60" s="26">
        <f>SUM(Ventes[PREVISION])</f>
        <v>204</v>
      </c>
      <c r="D60" s="26">
        <f>SUM(Ventes[Interventions réalisées])</f>
        <v>183</v>
      </c>
      <c r="E60" s="26">
        <f>SUM(Ventes[KO])</f>
        <v>33</v>
      </c>
      <c r="F60" s="26">
        <f>SUM(Ventes[GRIP])</f>
        <v>18</v>
      </c>
      <c r="G60" s="27">
        <f>SUBTOTAL(103,Ventes[[Total réel Posés ]])</f>
        <v>25</v>
      </c>
      <c r="J60" s="26">
        <f>SUBTOTAL(103,Ventes4[Article])</f>
        <v>25</v>
      </c>
      <c r="K60" s="26">
        <f>SUM(Ventes4[PREVISION])</f>
        <v>204</v>
      </c>
      <c r="L60" s="26">
        <f>SUM(Ventes4[Interventions réalisées])</f>
        <v>183</v>
      </c>
      <c r="M60" s="26">
        <f>SUM(Ventes4[KO])</f>
        <v>32</v>
      </c>
      <c r="N60" s="26">
        <f>SUM(Ventes4[GRIP])</f>
        <v>18</v>
      </c>
      <c r="O60" s="27">
        <f>SUBTOTAL(103,Ventes4[[Total réel Posés ]])</f>
        <v>25</v>
      </c>
    </row>
    <row r="61" spans="2:15" ht="18.75" customHeight="1" x14ac:dyDescent="0.3">
      <c r="B61" s="30" t="s">
        <v>31</v>
      </c>
      <c r="C61" s="31"/>
      <c r="D61" s="31"/>
      <c r="E61" s="31"/>
      <c r="F61" s="31"/>
      <c r="G61" s="31"/>
      <c r="J61" s="30" t="s">
        <v>31</v>
      </c>
      <c r="K61" s="31"/>
      <c r="L61" s="31"/>
      <c r="M61" s="31"/>
      <c r="N61" s="31"/>
      <c r="O61" s="31"/>
    </row>
    <row r="62" spans="2:15" ht="27" customHeight="1" x14ac:dyDescent="0.3">
      <c r="B62" s="19"/>
    </row>
    <row r="63" spans="2:15" ht="27" customHeight="1" x14ac:dyDescent="0.3">
      <c r="B63" s="19"/>
    </row>
    <row r="64" spans="2:15" ht="27" customHeight="1" x14ac:dyDescent="0.3">
      <c r="B64" s="19"/>
    </row>
    <row r="65" spans="2:2" ht="27" customHeight="1" x14ac:dyDescent="0.3">
      <c r="B65" s="19"/>
    </row>
    <row r="66" spans="2:2" ht="27" customHeight="1" x14ac:dyDescent="0.3">
      <c r="B66" s="19"/>
    </row>
    <row r="67" spans="2:2" ht="27" customHeight="1" x14ac:dyDescent="0.3">
      <c r="B67" s="19"/>
    </row>
    <row r="68" spans="2:2" ht="27" customHeight="1" x14ac:dyDescent="0.3">
      <c r="B68" s="19"/>
    </row>
    <row r="69" spans="2:2" ht="27" customHeight="1" x14ac:dyDescent="0.3">
      <c r="B69" s="19"/>
    </row>
    <row r="70" spans="2:2" ht="27" customHeight="1" x14ac:dyDescent="0.3">
      <c r="B70" s="19"/>
    </row>
    <row r="71" spans="2:2" ht="27" customHeight="1" x14ac:dyDescent="0.3">
      <c r="B71" s="19"/>
    </row>
    <row r="72" spans="2:2" ht="27" customHeight="1" x14ac:dyDescent="0.3">
      <c r="B72" s="19"/>
    </row>
    <row r="73" spans="2:2" ht="27" customHeight="1" x14ac:dyDescent="0.3">
      <c r="B73" s="19"/>
    </row>
    <row r="74" spans="2:2" ht="27" customHeight="1" x14ac:dyDescent="0.3">
      <c r="B74" s="19"/>
    </row>
    <row r="75" spans="2:2" ht="27" customHeight="1" x14ac:dyDescent="0.3">
      <c r="B75" s="19"/>
    </row>
    <row r="76" spans="2:2" ht="27" customHeight="1" x14ac:dyDescent="0.3">
      <c r="B76" s="19"/>
    </row>
    <row r="77" spans="2:2" ht="27" customHeight="1" x14ac:dyDescent="0.3">
      <c r="B77" s="19"/>
    </row>
    <row r="78" spans="2:2" ht="27" customHeight="1" x14ac:dyDescent="0.3">
      <c r="B78" s="19"/>
    </row>
    <row r="79" spans="2:2" ht="27" customHeight="1" x14ac:dyDescent="0.3">
      <c r="B79" s="19"/>
    </row>
  </sheetData>
  <mergeCells count="4">
    <mergeCell ref="B33:G33"/>
    <mergeCell ref="B61:G61"/>
    <mergeCell ref="J33:O33"/>
    <mergeCell ref="J61:O61"/>
  </mergeCells>
  <dataValidations xWindow="131" yWindow="690" count="7">
    <dataValidation allowBlank="1" showInputMessage="1" showErrorMessage="1" prompt="Entrez les articles dans cette colonne" sqref="B34:C34 J34:K34"/>
    <dataValidation allowBlank="1" showInputMessage="1" showErrorMessage="1" prompt="Entrez le coût par article dans cette colonne" sqref="D34 L34"/>
    <dataValidation allowBlank="1" showInputMessage="1" showErrorMessage="1" prompt="Entrez le pourcentage de majoration dans cette colonne" sqref="F34 N34"/>
    <dataValidation allowBlank="1" showInputMessage="1" showErrorMessage="1" prompt="Entrez le nombre total d’articles vendus dans cette colonne" sqref="E34 M34"/>
    <dataValidation allowBlank="1" showInputMessage="1" showErrorMessage="1" prompt="La feuille Suivi des ventes en ligne propose une table pour détailler les articles, le prix, la majoration, le total vendu et le CA généré. Un histogramme montre les bénéfices du produit par article et un graphique en secteurs le % de revenus par produit." sqref="B15:B17"/>
    <dataValidation allowBlank="1" showInputMessage="1" showErrorMessage="1" prompt="Entrez le nombre de retours dans cette colonne" sqref="G34 O34"/>
    <dataValidation allowBlank="1" showInputMessage="1" showErrorMessage="1" prompt="Un graphique qui compare les bénéfices du produit par article occupe les colonnes B à F. Un autre graphique qui compare le % de revenus par produit commence dans la cellule G2." sqref="B33 C18:D32 J33"/>
  </dataValidations>
  <printOptions horizontalCentered="1"/>
  <pageMargins left="0.25" right="0.25" top="0.75" bottom="0.75" header="0.3" footer="0.3"/>
  <pageSetup paperSize="9" scale="69" fitToHeight="0" orientation="landscape" r:id="rId1"/>
  <headerFooter differentFirst="1">
    <oddFooter>&amp;CPage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2" r:id="rId4" name="CptVentes4">
              <controlPr defaultSize="0" print="0" autoFill="0" autoPict="0" macro="[0]!ReportCompteurs">
                <anchor moveWithCells="1" sizeWithCells="1">
                  <from>
                    <xdr:col>7</xdr:col>
                    <xdr:colOff>219075</xdr:colOff>
                    <xdr:row>58</xdr:row>
                    <xdr:rowOff>95250</xdr:rowOff>
                  </from>
                  <to>
                    <xdr:col>8</xdr:col>
                    <xdr:colOff>438150</xdr:colOff>
                    <xdr:row>61</xdr:row>
                    <xdr:rowOff>0</xdr:rowOff>
                  </to>
                </anchor>
              </controlPr>
            </control>
          </mc:Choice>
        </mc:AlternateContent>
        <mc:AlternateContent xmlns:mc="http://schemas.openxmlformats.org/markup-compatibility/2006">
          <mc:Choice Requires="x14">
            <control shapeId="1034" r:id="rId5" name="CptVentes">
              <controlPr defaultSize="0" print="0" autoFill="0" autoPict="0" macro="[0]!ReportCompteurs">
                <anchor moveWithCells="1" sizeWithCells="1">
                  <from>
                    <xdr:col>7</xdr:col>
                    <xdr:colOff>200025</xdr:colOff>
                    <xdr:row>55</xdr:row>
                    <xdr:rowOff>9525</xdr:rowOff>
                  </from>
                  <to>
                    <xdr:col>8</xdr:col>
                    <xdr:colOff>419100</xdr:colOff>
                    <xdr:row>57</xdr:row>
                    <xdr:rowOff>152400</xdr:rowOff>
                  </to>
                </anchor>
              </controlPr>
            </control>
          </mc:Choice>
        </mc:AlternateContent>
      </controls>
    </mc:Choice>
  </mc:AlternateContent>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28"/>
  <sheetViews>
    <sheetView workbookViewId="0">
      <selection activeCell="H4" sqref="H4"/>
    </sheetView>
  </sheetViews>
  <sheetFormatPr baseColWidth="10" defaultRowHeight="15.75" x14ac:dyDescent="0.25"/>
  <cols>
    <col min="1" max="1" width="8.375" bestFit="1" customWidth="1"/>
    <col min="2" max="2" width="5.75" bestFit="1" customWidth="1"/>
    <col min="3" max="3" width="8" bestFit="1" customWidth="1"/>
    <col min="4" max="4" width="10.125" bestFit="1" customWidth="1"/>
    <col min="5" max="5" width="3.625" bestFit="1" customWidth="1"/>
    <col min="6" max="6" width="4.125" bestFit="1" customWidth="1"/>
    <col min="7" max="7" width="7.625" bestFit="1" customWidth="1"/>
    <col min="9" max="9" width="8.375" bestFit="1" customWidth="1"/>
    <col min="10" max="10" width="5.625" bestFit="1" customWidth="1"/>
    <col min="11" max="11" width="7.875" bestFit="1" customWidth="1"/>
    <col min="12" max="12" width="10" bestFit="1" customWidth="1"/>
    <col min="13" max="13" width="4" customWidth="1"/>
    <col min="14" max="14" width="4" bestFit="1" customWidth="1"/>
    <col min="15" max="15" width="7.5" bestFit="1" customWidth="1"/>
  </cols>
  <sheetData>
    <row r="1" spans="1:15" ht="18.75" x14ac:dyDescent="0.3">
      <c r="A1" s="1"/>
      <c r="B1" s="1"/>
      <c r="C1" s="1"/>
      <c r="D1" s="1"/>
      <c r="E1" s="1"/>
      <c r="F1" s="1"/>
      <c r="G1" s="1"/>
    </row>
    <row r="2" spans="1:15" ht="18.75" customHeight="1" x14ac:dyDescent="0.3">
      <c r="A2" s="32" t="s">
        <v>32</v>
      </c>
      <c r="B2" s="33"/>
      <c r="C2" s="33"/>
      <c r="D2" s="33"/>
      <c r="E2" s="33"/>
      <c r="F2" s="33"/>
      <c r="G2" s="34"/>
      <c r="H2" s="1"/>
      <c r="I2" s="32" t="s">
        <v>33</v>
      </c>
      <c r="J2" s="33"/>
      <c r="K2" s="33"/>
      <c r="L2" s="33"/>
      <c r="M2" s="33"/>
      <c r="N2" s="33"/>
      <c r="O2" s="34"/>
    </row>
    <row r="3" spans="1:15" ht="24" x14ac:dyDescent="0.3">
      <c r="A3" s="21"/>
      <c r="B3" s="35" t="s">
        <v>30</v>
      </c>
      <c r="C3" s="36" t="s">
        <v>24</v>
      </c>
      <c r="D3" s="37" t="s">
        <v>23</v>
      </c>
      <c r="E3" s="37" t="s">
        <v>2</v>
      </c>
      <c r="F3" s="37" t="s">
        <v>1</v>
      </c>
      <c r="G3" s="37" t="s">
        <v>3</v>
      </c>
      <c r="I3" s="21"/>
      <c r="J3" s="23" t="s">
        <v>30</v>
      </c>
      <c r="K3" s="24" t="s">
        <v>24</v>
      </c>
      <c r="L3" s="25" t="s">
        <v>23</v>
      </c>
      <c r="M3" s="25" t="s">
        <v>2</v>
      </c>
      <c r="N3" s="25" t="s">
        <v>1</v>
      </c>
      <c r="O3" s="25" t="s">
        <v>3</v>
      </c>
    </row>
    <row r="4" spans="1:15" ht="18.75" x14ac:dyDescent="0.3">
      <c r="A4" s="20">
        <v>42961</v>
      </c>
      <c r="B4" s="39">
        <v>25</v>
      </c>
      <c r="C4" s="39">
        <v>204</v>
      </c>
      <c r="D4" s="39">
        <v>183</v>
      </c>
      <c r="E4" s="39">
        <v>33</v>
      </c>
      <c r="F4" s="39">
        <v>18</v>
      </c>
      <c r="G4" s="40">
        <v>25</v>
      </c>
      <c r="I4" s="20">
        <v>42961</v>
      </c>
      <c r="J4" s="39">
        <v>25</v>
      </c>
      <c r="K4" s="39">
        <v>204</v>
      </c>
      <c r="L4" s="39">
        <v>183</v>
      </c>
      <c r="M4" s="39">
        <v>32</v>
      </c>
      <c r="N4" s="39">
        <v>18</v>
      </c>
      <c r="O4" s="40">
        <v>25</v>
      </c>
    </row>
    <row r="5" spans="1:15" ht="18.75" x14ac:dyDescent="0.3">
      <c r="A5" s="20">
        <v>42963</v>
      </c>
      <c r="B5" s="39">
        <v>25</v>
      </c>
      <c r="C5" s="38">
        <v>204</v>
      </c>
      <c r="D5" s="38">
        <v>183</v>
      </c>
      <c r="E5" s="38">
        <v>33</v>
      </c>
      <c r="F5" s="38">
        <v>18</v>
      </c>
      <c r="G5" s="38">
        <v>25</v>
      </c>
      <c r="I5" s="20">
        <v>42963</v>
      </c>
      <c r="J5" s="39"/>
      <c r="K5" s="38"/>
      <c r="L5" s="38"/>
      <c r="M5" s="38"/>
      <c r="N5" s="38"/>
      <c r="O5" s="38"/>
    </row>
    <row r="6" spans="1:15" ht="18.75" x14ac:dyDescent="0.3">
      <c r="A6" s="20">
        <v>42964</v>
      </c>
      <c r="B6" s="39"/>
      <c r="C6" s="38"/>
      <c r="D6" s="38"/>
      <c r="E6" s="38"/>
      <c r="F6" s="38"/>
      <c r="G6" s="38"/>
      <c r="I6" s="20">
        <v>42964</v>
      </c>
      <c r="J6" s="39"/>
      <c r="K6" s="38"/>
      <c r="L6" s="38"/>
      <c r="M6" s="38"/>
      <c r="N6" s="38"/>
      <c r="O6" s="38"/>
    </row>
    <row r="7" spans="1:15" ht="18.75" x14ac:dyDescent="0.3">
      <c r="A7" s="20">
        <v>42965</v>
      </c>
      <c r="B7" s="39"/>
      <c r="C7" s="38"/>
      <c r="D7" s="38"/>
      <c r="E7" s="38"/>
      <c r="F7" s="38"/>
      <c r="G7" s="38"/>
      <c r="I7" s="20">
        <v>42965</v>
      </c>
      <c r="J7" s="39"/>
      <c r="K7" s="38"/>
      <c r="L7" s="38"/>
      <c r="M7" s="38"/>
      <c r="N7" s="38"/>
      <c r="O7" s="38"/>
    </row>
    <row r="8" spans="1:15" ht="18.75" x14ac:dyDescent="0.3">
      <c r="A8" s="20">
        <v>42966</v>
      </c>
      <c r="B8" s="39"/>
      <c r="C8" s="38"/>
      <c r="D8" s="38"/>
      <c r="E8" s="38"/>
      <c r="F8" s="38"/>
      <c r="G8" s="38"/>
      <c r="I8" s="20">
        <v>42966</v>
      </c>
      <c r="J8" s="39"/>
      <c r="K8" s="38"/>
      <c r="L8" s="38"/>
      <c r="M8" s="38"/>
      <c r="N8" s="38"/>
      <c r="O8" s="38"/>
    </row>
    <row r="9" spans="1:15" ht="18.75" x14ac:dyDescent="0.3">
      <c r="A9" s="20"/>
      <c r="B9" s="39"/>
      <c r="C9" s="38"/>
      <c r="D9" s="38"/>
      <c r="E9" s="38"/>
      <c r="F9" s="38"/>
      <c r="G9" s="38"/>
      <c r="I9" s="20"/>
      <c r="J9" s="39"/>
      <c r="K9" s="38"/>
      <c r="L9" s="38"/>
      <c r="M9" s="38"/>
      <c r="N9" s="38"/>
      <c r="O9" s="38"/>
    </row>
    <row r="10" spans="1:15" ht="18.75" x14ac:dyDescent="0.3">
      <c r="A10" s="20">
        <v>42968</v>
      </c>
      <c r="B10" s="39"/>
      <c r="C10" s="38"/>
      <c r="D10" s="38"/>
      <c r="E10" s="38"/>
      <c r="F10" s="38"/>
      <c r="G10" s="38"/>
      <c r="I10" s="20">
        <v>42968</v>
      </c>
      <c r="J10" s="39"/>
      <c r="K10" s="38"/>
      <c r="L10" s="38"/>
      <c r="M10" s="38"/>
      <c r="N10" s="38"/>
      <c r="O10" s="38"/>
    </row>
    <row r="11" spans="1:15" ht="18.75" x14ac:dyDescent="0.3">
      <c r="A11" s="20">
        <v>42969</v>
      </c>
      <c r="B11" s="39"/>
      <c r="C11" s="38"/>
      <c r="D11" s="38"/>
      <c r="E11" s="38"/>
      <c r="F11" s="38"/>
      <c r="G11" s="38"/>
      <c r="I11" s="20">
        <v>42969</v>
      </c>
      <c r="J11" s="39"/>
      <c r="K11" s="38"/>
      <c r="L11" s="38"/>
      <c r="M11" s="38"/>
      <c r="N11" s="38"/>
      <c r="O11" s="38"/>
    </row>
    <row r="12" spans="1:15" ht="18.75" x14ac:dyDescent="0.3">
      <c r="A12" s="20">
        <v>42970</v>
      </c>
      <c r="B12" s="39"/>
      <c r="C12" s="38"/>
      <c r="D12" s="38"/>
      <c r="E12" s="38"/>
      <c r="F12" s="38"/>
      <c r="G12" s="38"/>
      <c r="I12" s="20">
        <v>42970</v>
      </c>
      <c r="J12" s="39"/>
      <c r="K12" s="38"/>
      <c r="L12" s="38"/>
      <c r="M12" s="38"/>
      <c r="N12" s="38"/>
      <c r="O12" s="38"/>
    </row>
    <row r="13" spans="1:15" ht="18.75" x14ac:dyDescent="0.3">
      <c r="A13" s="20">
        <v>42971</v>
      </c>
      <c r="B13" s="39"/>
      <c r="C13" s="38"/>
      <c r="D13" s="38"/>
      <c r="E13" s="38"/>
      <c r="F13" s="38"/>
      <c r="G13" s="38"/>
      <c r="I13" s="20">
        <v>42971</v>
      </c>
      <c r="J13" s="39"/>
      <c r="K13" s="38"/>
      <c r="L13" s="38"/>
      <c r="M13" s="38"/>
      <c r="N13" s="38"/>
      <c r="O13" s="38"/>
    </row>
    <row r="14" spans="1:15" ht="18.75" x14ac:dyDescent="0.3">
      <c r="A14" s="20">
        <v>42972</v>
      </c>
      <c r="B14" s="39"/>
      <c r="C14" s="38"/>
      <c r="D14" s="38"/>
      <c r="E14" s="38"/>
      <c r="F14" s="38"/>
      <c r="G14" s="38"/>
      <c r="I14" s="20">
        <v>42972</v>
      </c>
      <c r="J14" s="39"/>
      <c r="K14" s="38"/>
      <c r="L14" s="38"/>
      <c r="M14" s="38"/>
      <c r="N14" s="38"/>
      <c r="O14" s="38"/>
    </row>
    <row r="15" spans="1:15" ht="18.75" x14ac:dyDescent="0.3">
      <c r="A15" s="20">
        <v>42973</v>
      </c>
      <c r="B15" s="39"/>
      <c r="C15" s="38"/>
      <c r="D15" s="38"/>
      <c r="E15" s="38"/>
      <c r="F15" s="38"/>
      <c r="G15" s="38"/>
      <c r="I15" s="20">
        <v>42973</v>
      </c>
      <c r="J15" s="39"/>
      <c r="K15" s="38"/>
      <c r="L15" s="38"/>
      <c r="M15" s="38"/>
      <c r="N15" s="38"/>
      <c r="O15" s="38"/>
    </row>
    <row r="16" spans="1:15" ht="18.75" x14ac:dyDescent="0.3">
      <c r="A16" s="20"/>
      <c r="B16" s="39"/>
      <c r="C16" s="38"/>
      <c r="D16" s="38"/>
      <c r="E16" s="38"/>
      <c r="F16" s="38"/>
      <c r="G16" s="38"/>
      <c r="I16" s="20"/>
      <c r="J16" s="39"/>
      <c r="K16" s="38"/>
      <c r="L16" s="38"/>
      <c r="M16" s="38"/>
      <c r="N16" s="38"/>
      <c r="O16" s="38"/>
    </row>
    <row r="17" spans="1:15" ht="18.75" x14ac:dyDescent="0.3">
      <c r="A17" s="20">
        <v>42975</v>
      </c>
      <c r="B17" s="39"/>
      <c r="C17" s="38"/>
      <c r="D17" s="38"/>
      <c r="E17" s="38"/>
      <c r="F17" s="38"/>
      <c r="G17" s="38"/>
      <c r="I17" s="20">
        <v>42975</v>
      </c>
      <c r="J17" s="39"/>
      <c r="K17" s="38"/>
      <c r="L17" s="38"/>
      <c r="M17" s="38"/>
      <c r="N17" s="38"/>
      <c r="O17" s="38"/>
    </row>
    <row r="18" spans="1:15" ht="18.75" x14ac:dyDescent="0.3">
      <c r="A18" s="20">
        <v>42976</v>
      </c>
      <c r="B18" s="39"/>
      <c r="C18" s="38"/>
      <c r="D18" s="38"/>
      <c r="E18" s="38"/>
      <c r="F18" s="38"/>
      <c r="G18" s="38"/>
      <c r="I18" s="20">
        <v>42976</v>
      </c>
      <c r="J18" s="39"/>
      <c r="K18" s="38"/>
      <c r="L18" s="38"/>
      <c r="M18" s="38"/>
      <c r="N18" s="38"/>
      <c r="O18" s="38"/>
    </row>
    <row r="19" spans="1:15" ht="18.75" x14ac:dyDescent="0.3">
      <c r="A19" s="20">
        <v>42977</v>
      </c>
      <c r="B19" s="39"/>
      <c r="C19" s="38"/>
      <c r="D19" s="38"/>
      <c r="E19" s="38"/>
      <c r="F19" s="38"/>
      <c r="G19" s="38"/>
      <c r="I19" s="20">
        <v>42977</v>
      </c>
      <c r="J19" s="39"/>
      <c r="K19" s="38"/>
      <c r="L19" s="38"/>
      <c r="M19" s="38"/>
      <c r="N19" s="38"/>
      <c r="O19" s="38"/>
    </row>
    <row r="20" spans="1:15" ht="18.75" x14ac:dyDescent="0.3">
      <c r="A20" s="20">
        <v>42978</v>
      </c>
      <c r="B20" s="39"/>
      <c r="C20" s="38"/>
      <c r="D20" s="38"/>
      <c r="E20" s="38"/>
      <c r="F20" s="38"/>
      <c r="G20" s="38"/>
      <c r="I20" s="20">
        <v>42978</v>
      </c>
      <c r="J20" s="39"/>
      <c r="K20" s="38"/>
      <c r="L20" s="38"/>
      <c r="M20" s="38"/>
      <c r="N20" s="38"/>
      <c r="O20" s="38"/>
    </row>
    <row r="21" spans="1:15" ht="18.75" x14ac:dyDescent="0.3">
      <c r="A21" s="20">
        <v>42979</v>
      </c>
      <c r="B21" s="39"/>
      <c r="C21" s="38"/>
      <c r="D21" s="38"/>
      <c r="E21" s="38"/>
      <c r="F21" s="38"/>
      <c r="G21" s="38"/>
      <c r="I21" s="20">
        <v>42979</v>
      </c>
      <c r="J21" s="39"/>
      <c r="K21" s="38"/>
      <c r="L21" s="38"/>
      <c r="M21" s="38"/>
      <c r="N21" s="38"/>
      <c r="O21" s="38"/>
    </row>
    <row r="22" spans="1:15" ht="18.75" x14ac:dyDescent="0.3">
      <c r="A22" s="20">
        <v>42980</v>
      </c>
      <c r="B22" s="39"/>
      <c r="C22" s="38"/>
      <c r="D22" s="38"/>
      <c r="E22" s="38"/>
      <c r="F22" s="38"/>
      <c r="G22" s="38"/>
      <c r="I22" s="20">
        <v>42980</v>
      </c>
      <c r="J22" s="39"/>
      <c r="K22" s="38"/>
      <c r="L22" s="38"/>
      <c r="M22" s="38"/>
      <c r="N22" s="38"/>
      <c r="O22" s="38"/>
    </row>
    <row r="23" spans="1:15" ht="18.75" x14ac:dyDescent="0.3">
      <c r="A23" s="20"/>
      <c r="B23" s="39"/>
      <c r="C23" s="38"/>
      <c r="D23" s="38"/>
      <c r="E23" s="38"/>
      <c r="F23" s="38"/>
      <c r="G23" s="38"/>
      <c r="I23" s="20"/>
      <c r="J23" s="39"/>
      <c r="K23" s="38"/>
      <c r="L23" s="38"/>
      <c r="M23" s="38"/>
      <c r="N23" s="38"/>
      <c r="O23" s="38"/>
    </row>
    <row r="24" spans="1:15" ht="18.75" x14ac:dyDescent="0.3">
      <c r="A24" s="20">
        <v>42982</v>
      </c>
      <c r="B24" s="39"/>
      <c r="C24" s="38"/>
      <c r="D24" s="38"/>
      <c r="E24" s="38"/>
      <c r="F24" s="38"/>
      <c r="G24" s="38"/>
      <c r="I24" s="20">
        <v>42982</v>
      </c>
      <c r="J24" s="39"/>
      <c r="K24" s="38"/>
      <c r="L24" s="38"/>
      <c r="M24" s="38"/>
      <c r="N24" s="38"/>
      <c r="O24" s="38"/>
    </row>
    <row r="25" spans="1:15" ht="18.75" x14ac:dyDescent="0.3">
      <c r="A25" s="20">
        <v>42983</v>
      </c>
      <c r="B25" s="39"/>
      <c r="C25" s="38"/>
      <c r="D25" s="38"/>
      <c r="E25" s="38"/>
      <c r="F25" s="38"/>
      <c r="G25" s="38"/>
      <c r="I25" s="20">
        <v>42983</v>
      </c>
      <c r="J25" s="39"/>
      <c r="K25" s="38"/>
      <c r="L25" s="38"/>
      <c r="M25" s="38"/>
      <c r="N25" s="38"/>
      <c r="O25" s="38"/>
    </row>
    <row r="26" spans="1:15" ht="18.75" x14ac:dyDescent="0.3">
      <c r="A26" s="20">
        <v>42984</v>
      </c>
      <c r="B26" s="39"/>
      <c r="C26" s="38"/>
      <c r="D26" s="38"/>
      <c r="E26" s="38"/>
      <c r="F26" s="38"/>
      <c r="G26" s="38"/>
      <c r="I26" s="20">
        <v>42984</v>
      </c>
      <c r="J26" s="39"/>
      <c r="K26" s="38"/>
      <c r="L26" s="38"/>
      <c r="M26" s="38"/>
      <c r="N26" s="38"/>
      <c r="O26" s="38"/>
    </row>
    <row r="27" spans="1:15" ht="18.75" x14ac:dyDescent="0.3">
      <c r="A27" s="20">
        <v>42985</v>
      </c>
      <c r="B27" s="39"/>
      <c r="C27" s="38"/>
      <c r="D27" s="38"/>
      <c r="E27" s="38"/>
      <c r="F27" s="38"/>
      <c r="G27" s="38"/>
      <c r="I27" s="20">
        <v>42985</v>
      </c>
      <c r="J27" s="39"/>
      <c r="K27" s="38"/>
      <c r="L27" s="38"/>
      <c r="M27" s="38"/>
      <c r="N27" s="38"/>
      <c r="O27" s="38"/>
    </row>
    <row r="28" spans="1:15" ht="18.75" x14ac:dyDescent="0.3">
      <c r="A28" s="20">
        <v>42986</v>
      </c>
      <c r="B28" s="39"/>
      <c r="C28" s="38"/>
      <c r="D28" s="38"/>
      <c r="E28" s="38"/>
      <c r="F28" s="38"/>
      <c r="G28" s="38"/>
      <c r="I28" s="20">
        <v>42986</v>
      </c>
      <c r="J28" s="39"/>
      <c r="K28" s="38"/>
      <c r="L28" s="38"/>
      <c r="M28" s="38"/>
      <c r="N28" s="38"/>
      <c r="O28" s="38"/>
    </row>
  </sheetData>
  <mergeCells count="2">
    <mergeCell ref="A2:G2"/>
    <mergeCell ref="I2:O2"/>
  </mergeCells>
  <dataValidations count="6">
    <dataValidation allowBlank="1" showInputMessage="1" showErrorMessage="1" prompt="Entrez le nombre de retours dans cette colonne" sqref="G3 O3"/>
    <dataValidation allowBlank="1" showInputMessage="1" showErrorMessage="1" prompt="Entrez le nombre total d’articles vendus dans cette colonne" sqref="E3 M3"/>
    <dataValidation allowBlank="1" showInputMessage="1" showErrorMessage="1" prompt="Entrez le pourcentage de majoration dans cette colonne" sqref="F3 N3"/>
    <dataValidation allowBlank="1" showInputMessage="1" showErrorMessage="1" prompt="Entrez le coût par article dans cette colonne" sqref="D3 L3"/>
    <dataValidation allowBlank="1" showInputMessage="1" showErrorMessage="1" prompt="Entrez les articles dans cette colonne" sqref="C3 K3"/>
    <dataValidation allowBlank="1" showInputMessage="1" showErrorMessage="1" prompt="Un graphique qui compare les bénéfices du produit par article occupe les colonnes B à F. Un autre graphique qui compare le % de revenus par produit commence dans la cellule G2." sqref="A2 I2"/>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COMPTEURS</vt:lpstr>
      <vt:lpstr>Recap</vt:lpstr>
      <vt:lpstr>COMPTEURS!Impression_des_titres</vt:lpstr>
      <vt:lpstr>TitreColonne1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loisphil</dc:creator>
  <cp:lastModifiedBy> </cp:lastModifiedBy>
  <cp:lastPrinted>2017-08-13T09:28:05Z</cp:lastPrinted>
  <dcterms:created xsi:type="dcterms:W3CDTF">2016-09-12T19:55:41Z</dcterms:created>
  <dcterms:modified xsi:type="dcterms:W3CDTF">2017-08-16T05:43:15Z</dcterms:modified>
</cp:coreProperties>
</file>