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135" firstSheet="9" activeTab="15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Rapport" sheetId="13" r:id="rId13"/>
    <sheet name="Resultat à publier" sheetId="14" r:id="rId14"/>
    <sheet name="Données" sheetId="15" r:id="rId15"/>
    <sheet name="Adhérents" sheetId="16" r:id="rId16"/>
  </sheets>
  <definedNames>
    <definedName name="Adhesion">OFFSET(Adhérents!#REF!,0,0,COUNTA(Adhérents!$C:$C)-10)</definedName>
    <definedName name="Adresse1">Données!$T$2</definedName>
    <definedName name="Adresse2">Données!$T$3</definedName>
    <definedName name="Adresse3">Données!$T$4</definedName>
    <definedName name="Données_Janvier" localSheetId="7">Août!$A$6:$P$60</definedName>
    <definedName name="Données_Janvier" localSheetId="3">Avril!$A$6:$P$60</definedName>
    <definedName name="Données_Janvier" localSheetId="11">Décembre!$A$6:$P$60</definedName>
    <definedName name="Données_Janvier" localSheetId="1">Février!$A$6:$P$60</definedName>
    <definedName name="Données_Janvier" localSheetId="6">Juillet!$A$6:$P$60</definedName>
    <definedName name="Données_Janvier" localSheetId="5">Juin!$A$6:$P$60</definedName>
    <definedName name="Données_Janvier" localSheetId="4">Mai!$A$6:$P$60</definedName>
    <definedName name="Données_Janvier" localSheetId="2">Mars!$A$6:$P$60</definedName>
    <definedName name="Données_Janvier" localSheetId="10">Novembre!$A$6:$P$60</definedName>
    <definedName name="Données_Janvier" localSheetId="9">Octobre!$A$6:$P$60</definedName>
    <definedName name="Données_Janvier" localSheetId="8">Septembre!$A$6:$P$60</definedName>
    <definedName name="Données_Janvier">Janvier!$A$6:$P$60</definedName>
    <definedName name="jo">Données!$I$2:$I$4</definedName>
    <definedName name="Liste_Charges">Données!$A$3:$A$54</definedName>
    <definedName name="Liste_Produits">Données!$C$3:$C$24</definedName>
    <definedName name="mail">Données!$T$9</definedName>
    <definedName name="rd">Données!$G$2:$G$3</definedName>
    <definedName name="téléphone">Données!$T$6</definedName>
    <definedName name="_xlnm.Print_Area" localSheetId="7">Août!$A$1:$J$60</definedName>
    <definedName name="_xlnm.Print_Area" localSheetId="3">Avril!$A$1:$J$60</definedName>
    <definedName name="_xlnm.Print_Area" localSheetId="11">Décembre!$A$1:$J$60</definedName>
    <definedName name="_xlnm.Print_Area" localSheetId="1">Février!$A$1:$J$60</definedName>
    <definedName name="_xlnm.Print_Area" localSheetId="0">Janvier!$A$1:$J$60</definedName>
    <definedName name="_xlnm.Print_Area" localSheetId="6">Juillet!$A$1:$J$60</definedName>
    <definedName name="_xlnm.Print_Area" localSheetId="5">Juin!$A$1:$J$60</definedName>
    <definedName name="_xlnm.Print_Area" localSheetId="4">Mai!$A$1:$J$60</definedName>
    <definedName name="_xlnm.Print_Area" localSheetId="2">Mars!$A$1:$J$60</definedName>
    <definedName name="_xlnm.Print_Area" localSheetId="10">Novembre!$A$1:$J$60</definedName>
    <definedName name="_xlnm.Print_Area" localSheetId="9">Octobre!$A$1:$J$60</definedName>
    <definedName name="_xlnm.Print_Area" localSheetId="12">Rapport!$A$1:$O$124</definedName>
    <definedName name="_xlnm.Print_Area" localSheetId="13">'Resultat à publier'!$A$35:$M$62</definedName>
    <definedName name="_xlnm.Print_Area" localSheetId="8">Septembre!$A$1:$J$60</definedName>
  </definedNames>
  <calcPr calcId="145621" iterateDelta="1E-4"/>
</workbook>
</file>

<file path=xl/calcChain.xml><?xml version="1.0" encoding="utf-8"?>
<calcChain xmlns="http://schemas.openxmlformats.org/spreadsheetml/2006/main">
  <c r="BF11" i="16" l="1"/>
  <c r="BF12" i="16"/>
  <c r="BF13" i="16"/>
  <c r="BF14" i="16"/>
  <c r="BF15" i="16"/>
  <c r="BF16" i="16"/>
  <c r="BF17" i="16"/>
  <c r="BF18" i="16"/>
  <c r="BF19" i="16"/>
  <c r="BE12" i="16" l="1"/>
  <c r="BE13" i="16"/>
  <c r="BE14" i="16"/>
  <c r="BE15" i="16"/>
  <c r="BE16" i="16"/>
  <c r="BE17" i="16"/>
  <c r="BE18" i="16"/>
  <c r="BE19" i="16"/>
  <c r="BE11" i="16" l="1"/>
  <c r="E172" i="14" l="1"/>
  <c r="N1" i="14"/>
  <c r="B1" i="14"/>
  <c r="F49" i="13"/>
  <c r="O1" i="13"/>
  <c r="C1" i="13"/>
  <c r="O60" i="12"/>
  <c r="G60" i="12"/>
  <c r="O59" i="12"/>
  <c r="G59" i="12"/>
  <c r="O58" i="12"/>
  <c r="G58" i="12"/>
  <c r="O57" i="12"/>
  <c r="G57" i="12"/>
  <c r="O56" i="12"/>
  <c r="G56" i="12"/>
  <c r="O55" i="12"/>
  <c r="G55" i="12"/>
  <c r="O54" i="12"/>
  <c r="G54" i="12"/>
  <c r="O53" i="12"/>
  <c r="G53" i="12"/>
  <c r="O52" i="12"/>
  <c r="G52" i="12"/>
  <c r="O51" i="12"/>
  <c r="G51" i="12"/>
  <c r="O50" i="12"/>
  <c r="G50" i="12"/>
  <c r="O49" i="12"/>
  <c r="G49" i="12"/>
  <c r="O48" i="12"/>
  <c r="G48" i="12"/>
  <c r="O47" i="12"/>
  <c r="G47" i="12"/>
  <c r="O46" i="12"/>
  <c r="G46" i="12"/>
  <c r="O45" i="12"/>
  <c r="G45" i="12"/>
  <c r="O44" i="12"/>
  <c r="G44" i="12"/>
  <c r="O43" i="12"/>
  <c r="G43" i="12"/>
  <c r="O42" i="12"/>
  <c r="G42" i="12"/>
  <c r="O41" i="12"/>
  <c r="G41" i="12"/>
  <c r="O40" i="12"/>
  <c r="G40" i="12"/>
  <c r="O39" i="12"/>
  <c r="G39" i="12"/>
  <c r="O38" i="12"/>
  <c r="G38" i="12"/>
  <c r="O37" i="12"/>
  <c r="G37" i="12"/>
  <c r="O36" i="12"/>
  <c r="G36" i="12"/>
  <c r="O35" i="12"/>
  <c r="G35" i="12"/>
  <c r="O34" i="12"/>
  <c r="G34" i="12"/>
  <c r="O33" i="12"/>
  <c r="G33" i="12"/>
  <c r="O32" i="12"/>
  <c r="G32" i="12"/>
  <c r="O31" i="12"/>
  <c r="G31" i="12"/>
  <c r="O30" i="12"/>
  <c r="G30" i="12"/>
  <c r="O29" i="12"/>
  <c r="G29" i="12"/>
  <c r="O28" i="12"/>
  <c r="G28" i="12"/>
  <c r="O27" i="12"/>
  <c r="G27" i="12"/>
  <c r="O26" i="12"/>
  <c r="G26" i="12"/>
  <c r="O25" i="12"/>
  <c r="G25" i="12"/>
  <c r="O24" i="12"/>
  <c r="G24" i="12"/>
  <c r="O23" i="12"/>
  <c r="G23" i="12"/>
  <c r="O22" i="12"/>
  <c r="G22" i="12"/>
  <c r="O21" i="12"/>
  <c r="G21" i="12"/>
  <c r="O20" i="12"/>
  <c r="G20" i="12"/>
  <c r="O19" i="12"/>
  <c r="G19" i="12"/>
  <c r="O18" i="12"/>
  <c r="G18" i="12"/>
  <c r="O17" i="12"/>
  <c r="G17" i="12"/>
  <c r="O16" i="12"/>
  <c r="G16" i="12"/>
  <c r="O15" i="12"/>
  <c r="G15" i="12"/>
  <c r="O14" i="12"/>
  <c r="G14" i="12"/>
  <c r="O13" i="12"/>
  <c r="G13" i="12"/>
  <c r="O12" i="12"/>
  <c r="G12" i="12"/>
  <c r="O11" i="12"/>
  <c r="G11" i="12"/>
  <c r="O10" i="12"/>
  <c r="G10" i="12"/>
  <c r="O9" i="12"/>
  <c r="G9" i="12"/>
  <c r="O8" i="12"/>
  <c r="G8" i="12"/>
  <c r="O7" i="12"/>
  <c r="G7" i="12"/>
  <c r="D4" i="12"/>
  <c r="C3" i="12"/>
  <c r="AD2" i="12"/>
  <c r="C2" i="12"/>
  <c r="O60" i="11"/>
  <c r="G60" i="11"/>
  <c r="O59" i="11"/>
  <c r="G59" i="11"/>
  <c r="O58" i="11"/>
  <c r="G58" i="11"/>
  <c r="O57" i="11"/>
  <c r="G57" i="11"/>
  <c r="O56" i="11"/>
  <c r="G56" i="11"/>
  <c r="O55" i="11"/>
  <c r="G55" i="11"/>
  <c r="O54" i="11"/>
  <c r="G54" i="11"/>
  <c r="O53" i="11"/>
  <c r="G53" i="11"/>
  <c r="O52" i="11"/>
  <c r="G52" i="11"/>
  <c r="O51" i="11"/>
  <c r="G51" i="11"/>
  <c r="O50" i="11"/>
  <c r="G50" i="11"/>
  <c r="O49" i="11"/>
  <c r="G49" i="11"/>
  <c r="O48" i="11"/>
  <c r="G48" i="11"/>
  <c r="O47" i="11"/>
  <c r="G47" i="11"/>
  <c r="O46" i="11"/>
  <c r="G46" i="11"/>
  <c r="O45" i="11"/>
  <c r="G45" i="11"/>
  <c r="O44" i="11"/>
  <c r="G44" i="11"/>
  <c r="O43" i="11"/>
  <c r="G43" i="11"/>
  <c r="O42" i="11"/>
  <c r="G42" i="11"/>
  <c r="O41" i="11"/>
  <c r="G41" i="11"/>
  <c r="O40" i="11"/>
  <c r="G40" i="11"/>
  <c r="O39" i="11"/>
  <c r="G39" i="11"/>
  <c r="O38" i="11"/>
  <c r="G38" i="11"/>
  <c r="O37" i="11"/>
  <c r="G37" i="11"/>
  <c r="O36" i="11"/>
  <c r="G36" i="11"/>
  <c r="O35" i="11"/>
  <c r="G35" i="11"/>
  <c r="O34" i="11"/>
  <c r="G34" i="11"/>
  <c r="O33" i="11"/>
  <c r="G33" i="11"/>
  <c r="O32" i="11"/>
  <c r="G32" i="11"/>
  <c r="O31" i="11"/>
  <c r="G31" i="11"/>
  <c r="O30" i="11"/>
  <c r="G30" i="11"/>
  <c r="O29" i="11"/>
  <c r="G29" i="11"/>
  <c r="O28" i="11"/>
  <c r="G28" i="11"/>
  <c r="O27" i="11"/>
  <c r="G27" i="11"/>
  <c r="O26" i="11"/>
  <c r="G26" i="11"/>
  <c r="O25" i="11"/>
  <c r="G25" i="11"/>
  <c r="O24" i="11"/>
  <c r="G24" i="11"/>
  <c r="O23" i="11"/>
  <c r="G23" i="11"/>
  <c r="O22" i="11"/>
  <c r="G22" i="11"/>
  <c r="O21" i="11"/>
  <c r="G21" i="11"/>
  <c r="O20" i="11"/>
  <c r="G20" i="11"/>
  <c r="O19" i="11"/>
  <c r="G19" i="11"/>
  <c r="O18" i="11"/>
  <c r="G18" i="11"/>
  <c r="O17" i="11"/>
  <c r="G17" i="11"/>
  <c r="O16" i="11"/>
  <c r="G16" i="11"/>
  <c r="O15" i="11"/>
  <c r="G15" i="11"/>
  <c r="O14" i="11"/>
  <c r="G14" i="11"/>
  <c r="O13" i="11"/>
  <c r="G13" i="11"/>
  <c r="O12" i="11"/>
  <c r="G12" i="11"/>
  <c r="O11" i="11"/>
  <c r="G11" i="11"/>
  <c r="O10" i="11"/>
  <c r="G10" i="11"/>
  <c r="O9" i="11"/>
  <c r="G9" i="11"/>
  <c r="O8" i="11"/>
  <c r="G8" i="11"/>
  <c r="O7" i="11"/>
  <c r="G7" i="11"/>
  <c r="D4" i="11"/>
  <c r="C3" i="11"/>
  <c r="AD2" i="11"/>
  <c r="C2" i="11"/>
  <c r="O60" i="10"/>
  <c r="G60" i="10"/>
  <c r="O59" i="10"/>
  <c r="G59" i="10"/>
  <c r="O58" i="10"/>
  <c r="G58" i="10"/>
  <c r="O57" i="10"/>
  <c r="G57" i="10"/>
  <c r="O56" i="10"/>
  <c r="G56" i="10"/>
  <c r="O55" i="10"/>
  <c r="G55" i="10"/>
  <c r="O54" i="10"/>
  <c r="G54" i="10"/>
  <c r="O53" i="10"/>
  <c r="G53" i="10"/>
  <c r="O52" i="10"/>
  <c r="G52" i="10"/>
  <c r="O51" i="10"/>
  <c r="G51" i="10"/>
  <c r="O50" i="10"/>
  <c r="G50" i="10"/>
  <c r="O49" i="10"/>
  <c r="G49" i="10"/>
  <c r="O48" i="10"/>
  <c r="G48" i="10"/>
  <c r="O47" i="10"/>
  <c r="G47" i="10"/>
  <c r="O46" i="10"/>
  <c r="G46" i="10"/>
  <c r="O45" i="10"/>
  <c r="G45" i="10"/>
  <c r="O44" i="10"/>
  <c r="G44" i="10"/>
  <c r="O43" i="10"/>
  <c r="G43" i="10"/>
  <c r="O42" i="10"/>
  <c r="G42" i="10"/>
  <c r="O41" i="10"/>
  <c r="G41" i="10"/>
  <c r="O40" i="10"/>
  <c r="G40" i="10"/>
  <c r="O39" i="10"/>
  <c r="G39" i="10"/>
  <c r="O38" i="10"/>
  <c r="G38" i="10"/>
  <c r="O37" i="10"/>
  <c r="G37" i="10"/>
  <c r="O36" i="10"/>
  <c r="G36" i="10"/>
  <c r="O35" i="10"/>
  <c r="G35" i="10"/>
  <c r="O34" i="10"/>
  <c r="G34" i="10"/>
  <c r="O33" i="10"/>
  <c r="G33" i="10"/>
  <c r="O32" i="10"/>
  <c r="G32" i="10"/>
  <c r="O31" i="10"/>
  <c r="G31" i="10"/>
  <c r="O30" i="10"/>
  <c r="G30" i="10"/>
  <c r="O29" i="10"/>
  <c r="G29" i="10"/>
  <c r="O28" i="10"/>
  <c r="G28" i="10"/>
  <c r="O27" i="10"/>
  <c r="G27" i="10"/>
  <c r="O26" i="10"/>
  <c r="G26" i="10"/>
  <c r="O25" i="10"/>
  <c r="G25" i="10"/>
  <c r="O24" i="10"/>
  <c r="G24" i="10"/>
  <c r="O23" i="10"/>
  <c r="G23" i="10"/>
  <c r="O22" i="10"/>
  <c r="G22" i="10"/>
  <c r="O21" i="10"/>
  <c r="G21" i="10"/>
  <c r="O20" i="10"/>
  <c r="G20" i="10"/>
  <c r="O19" i="10"/>
  <c r="G19" i="10"/>
  <c r="O18" i="10"/>
  <c r="G18" i="10"/>
  <c r="O17" i="10"/>
  <c r="G17" i="10"/>
  <c r="O16" i="10"/>
  <c r="G16" i="10"/>
  <c r="O15" i="10"/>
  <c r="G15" i="10"/>
  <c r="O14" i="10"/>
  <c r="G14" i="10"/>
  <c r="O13" i="10"/>
  <c r="G13" i="10"/>
  <c r="O12" i="10"/>
  <c r="G12" i="10"/>
  <c r="O11" i="10"/>
  <c r="G11" i="10"/>
  <c r="O10" i="10"/>
  <c r="G10" i="10"/>
  <c r="O9" i="10"/>
  <c r="G9" i="10"/>
  <c r="O8" i="10"/>
  <c r="G8" i="10"/>
  <c r="O7" i="10"/>
  <c r="G7" i="10"/>
  <c r="D4" i="10"/>
  <c r="C3" i="10"/>
  <c r="AD2" i="10"/>
  <c r="C2" i="10"/>
  <c r="O60" i="9"/>
  <c r="G60" i="9"/>
  <c r="O59" i="9"/>
  <c r="G59" i="9"/>
  <c r="O58" i="9"/>
  <c r="G58" i="9"/>
  <c r="O57" i="9"/>
  <c r="G57" i="9"/>
  <c r="O56" i="9"/>
  <c r="G56" i="9"/>
  <c r="O55" i="9"/>
  <c r="G55" i="9"/>
  <c r="O54" i="9"/>
  <c r="G54" i="9"/>
  <c r="O53" i="9"/>
  <c r="G53" i="9"/>
  <c r="O52" i="9"/>
  <c r="G52" i="9"/>
  <c r="O51" i="9"/>
  <c r="G51" i="9"/>
  <c r="O50" i="9"/>
  <c r="G50" i="9"/>
  <c r="O49" i="9"/>
  <c r="G49" i="9"/>
  <c r="O48" i="9"/>
  <c r="G48" i="9"/>
  <c r="O47" i="9"/>
  <c r="G47" i="9"/>
  <c r="O46" i="9"/>
  <c r="G46" i="9"/>
  <c r="O45" i="9"/>
  <c r="G45" i="9"/>
  <c r="O44" i="9"/>
  <c r="G44" i="9"/>
  <c r="O43" i="9"/>
  <c r="G43" i="9"/>
  <c r="O42" i="9"/>
  <c r="G42" i="9"/>
  <c r="O41" i="9"/>
  <c r="G41" i="9"/>
  <c r="O40" i="9"/>
  <c r="G40" i="9"/>
  <c r="O39" i="9"/>
  <c r="G39" i="9"/>
  <c r="O38" i="9"/>
  <c r="G38" i="9"/>
  <c r="O37" i="9"/>
  <c r="G37" i="9"/>
  <c r="O36" i="9"/>
  <c r="G36" i="9"/>
  <c r="O35" i="9"/>
  <c r="G35" i="9"/>
  <c r="O34" i="9"/>
  <c r="G34" i="9"/>
  <c r="O33" i="9"/>
  <c r="G33" i="9"/>
  <c r="O32" i="9"/>
  <c r="G32" i="9"/>
  <c r="O31" i="9"/>
  <c r="G31" i="9"/>
  <c r="O30" i="9"/>
  <c r="G30" i="9"/>
  <c r="O29" i="9"/>
  <c r="G29" i="9"/>
  <c r="O28" i="9"/>
  <c r="G28" i="9"/>
  <c r="O27" i="9"/>
  <c r="G27" i="9"/>
  <c r="O26" i="9"/>
  <c r="G26" i="9"/>
  <c r="O25" i="9"/>
  <c r="G25" i="9"/>
  <c r="O24" i="9"/>
  <c r="G24" i="9"/>
  <c r="O23" i="9"/>
  <c r="G23" i="9"/>
  <c r="O22" i="9"/>
  <c r="G22" i="9"/>
  <c r="O21" i="9"/>
  <c r="G21" i="9"/>
  <c r="O20" i="9"/>
  <c r="G20" i="9"/>
  <c r="O19" i="9"/>
  <c r="G19" i="9"/>
  <c r="O18" i="9"/>
  <c r="G18" i="9"/>
  <c r="O17" i="9"/>
  <c r="G17" i="9"/>
  <c r="O16" i="9"/>
  <c r="G16" i="9"/>
  <c r="O15" i="9"/>
  <c r="G15" i="9"/>
  <c r="O14" i="9"/>
  <c r="G14" i="9"/>
  <c r="O13" i="9"/>
  <c r="G13" i="9"/>
  <c r="O12" i="9"/>
  <c r="G12" i="9"/>
  <c r="O11" i="9"/>
  <c r="G11" i="9"/>
  <c r="O10" i="9"/>
  <c r="G10" i="9"/>
  <c r="O9" i="9"/>
  <c r="G9" i="9"/>
  <c r="O8" i="9"/>
  <c r="G8" i="9"/>
  <c r="O7" i="9"/>
  <c r="G7" i="9"/>
  <c r="D4" i="9"/>
  <c r="C3" i="9"/>
  <c r="AD2" i="9"/>
  <c r="C2" i="9"/>
  <c r="O60" i="8"/>
  <c r="G60" i="8"/>
  <c r="O59" i="8"/>
  <c r="G59" i="8"/>
  <c r="O58" i="8"/>
  <c r="G58" i="8"/>
  <c r="O57" i="8"/>
  <c r="G57" i="8"/>
  <c r="O56" i="8"/>
  <c r="G56" i="8"/>
  <c r="O55" i="8"/>
  <c r="G55" i="8"/>
  <c r="O54" i="8"/>
  <c r="G54" i="8"/>
  <c r="O53" i="8"/>
  <c r="G53" i="8"/>
  <c r="O52" i="8"/>
  <c r="G52" i="8"/>
  <c r="O51" i="8"/>
  <c r="G51" i="8"/>
  <c r="O50" i="8"/>
  <c r="G50" i="8"/>
  <c r="O49" i="8"/>
  <c r="G49" i="8"/>
  <c r="O48" i="8"/>
  <c r="G48" i="8"/>
  <c r="O47" i="8"/>
  <c r="G47" i="8"/>
  <c r="O46" i="8"/>
  <c r="G46" i="8"/>
  <c r="O45" i="8"/>
  <c r="G45" i="8"/>
  <c r="O44" i="8"/>
  <c r="G44" i="8"/>
  <c r="O43" i="8"/>
  <c r="G43" i="8"/>
  <c r="O42" i="8"/>
  <c r="G42" i="8"/>
  <c r="O41" i="8"/>
  <c r="G41" i="8"/>
  <c r="O40" i="8"/>
  <c r="G40" i="8"/>
  <c r="O39" i="8"/>
  <c r="G39" i="8"/>
  <c r="O38" i="8"/>
  <c r="G38" i="8"/>
  <c r="O37" i="8"/>
  <c r="G37" i="8"/>
  <c r="O36" i="8"/>
  <c r="G36" i="8"/>
  <c r="O35" i="8"/>
  <c r="G35" i="8"/>
  <c r="O34" i="8"/>
  <c r="G34" i="8"/>
  <c r="O33" i="8"/>
  <c r="G33" i="8"/>
  <c r="O32" i="8"/>
  <c r="G32" i="8"/>
  <c r="O31" i="8"/>
  <c r="G31" i="8"/>
  <c r="O30" i="8"/>
  <c r="G30" i="8"/>
  <c r="O29" i="8"/>
  <c r="G29" i="8"/>
  <c r="O28" i="8"/>
  <c r="G28" i="8"/>
  <c r="O27" i="8"/>
  <c r="G27" i="8"/>
  <c r="O26" i="8"/>
  <c r="G26" i="8"/>
  <c r="O25" i="8"/>
  <c r="G25" i="8"/>
  <c r="O24" i="8"/>
  <c r="G24" i="8"/>
  <c r="O23" i="8"/>
  <c r="G23" i="8"/>
  <c r="O22" i="8"/>
  <c r="G22" i="8"/>
  <c r="O21" i="8"/>
  <c r="G21" i="8"/>
  <c r="O20" i="8"/>
  <c r="G20" i="8"/>
  <c r="O19" i="8"/>
  <c r="G19" i="8"/>
  <c r="O18" i="8"/>
  <c r="G18" i="8"/>
  <c r="O17" i="8"/>
  <c r="G17" i="8"/>
  <c r="O16" i="8"/>
  <c r="G16" i="8"/>
  <c r="O15" i="8"/>
  <c r="G15" i="8"/>
  <c r="O14" i="8"/>
  <c r="G14" i="8"/>
  <c r="O13" i="8"/>
  <c r="G13" i="8"/>
  <c r="O12" i="8"/>
  <c r="G12" i="8"/>
  <c r="O11" i="8"/>
  <c r="G11" i="8"/>
  <c r="O10" i="8"/>
  <c r="G10" i="8"/>
  <c r="O9" i="8"/>
  <c r="G9" i="8"/>
  <c r="O8" i="8"/>
  <c r="G8" i="8"/>
  <c r="O7" i="8"/>
  <c r="G7" i="8"/>
  <c r="D4" i="8"/>
  <c r="C3" i="8"/>
  <c r="AD2" i="8"/>
  <c r="C2" i="8"/>
  <c r="O60" i="7"/>
  <c r="G60" i="7"/>
  <c r="O59" i="7"/>
  <c r="G59" i="7"/>
  <c r="O58" i="7"/>
  <c r="G58" i="7"/>
  <c r="O57" i="7"/>
  <c r="G57" i="7"/>
  <c r="O56" i="7"/>
  <c r="G56" i="7"/>
  <c r="O55" i="7"/>
  <c r="G55" i="7"/>
  <c r="O54" i="7"/>
  <c r="G54" i="7"/>
  <c r="O53" i="7"/>
  <c r="G53" i="7"/>
  <c r="O52" i="7"/>
  <c r="G52" i="7"/>
  <c r="O51" i="7"/>
  <c r="G51" i="7"/>
  <c r="O50" i="7"/>
  <c r="G50" i="7"/>
  <c r="O49" i="7"/>
  <c r="G49" i="7"/>
  <c r="O48" i="7"/>
  <c r="G48" i="7"/>
  <c r="O47" i="7"/>
  <c r="G47" i="7"/>
  <c r="O46" i="7"/>
  <c r="G46" i="7"/>
  <c r="O45" i="7"/>
  <c r="G45" i="7"/>
  <c r="O44" i="7"/>
  <c r="G44" i="7"/>
  <c r="O43" i="7"/>
  <c r="G43" i="7"/>
  <c r="O42" i="7"/>
  <c r="G42" i="7"/>
  <c r="O41" i="7"/>
  <c r="G41" i="7"/>
  <c r="O40" i="7"/>
  <c r="G40" i="7"/>
  <c r="O39" i="7"/>
  <c r="G39" i="7"/>
  <c r="O38" i="7"/>
  <c r="G38" i="7"/>
  <c r="O37" i="7"/>
  <c r="G37" i="7"/>
  <c r="O36" i="7"/>
  <c r="G36" i="7"/>
  <c r="O35" i="7"/>
  <c r="G35" i="7"/>
  <c r="O34" i="7"/>
  <c r="G34" i="7"/>
  <c r="O33" i="7"/>
  <c r="G33" i="7"/>
  <c r="O32" i="7"/>
  <c r="G32" i="7"/>
  <c r="O31" i="7"/>
  <c r="G31" i="7"/>
  <c r="O30" i="7"/>
  <c r="G30" i="7"/>
  <c r="O29" i="7"/>
  <c r="G29" i="7"/>
  <c r="O28" i="7"/>
  <c r="G28" i="7"/>
  <c r="O27" i="7"/>
  <c r="G27" i="7"/>
  <c r="O26" i="7"/>
  <c r="G26" i="7"/>
  <c r="O25" i="7"/>
  <c r="G25" i="7"/>
  <c r="O24" i="7"/>
  <c r="G24" i="7"/>
  <c r="O23" i="7"/>
  <c r="G23" i="7"/>
  <c r="O22" i="7"/>
  <c r="G22" i="7"/>
  <c r="O21" i="7"/>
  <c r="G21" i="7"/>
  <c r="O20" i="7"/>
  <c r="G20" i="7"/>
  <c r="O19" i="7"/>
  <c r="G19" i="7"/>
  <c r="O18" i="7"/>
  <c r="G18" i="7"/>
  <c r="O17" i="7"/>
  <c r="G17" i="7"/>
  <c r="O16" i="7"/>
  <c r="G16" i="7"/>
  <c r="O15" i="7"/>
  <c r="G15" i="7"/>
  <c r="O14" i="7"/>
  <c r="G14" i="7"/>
  <c r="O13" i="7"/>
  <c r="G13" i="7"/>
  <c r="O12" i="7"/>
  <c r="G12" i="7"/>
  <c r="O11" i="7"/>
  <c r="G11" i="7"/>
  <c r="O10" i="7"/>
  <c r="G10" i="7"/>
  <c r="O9" i="7"/>
  <c r="G9" i="7"/>
  <c r="O8" i="7"/>
  <c r="G8" i="7"/>
  <c r="O7" i="7"/>
  <c r="G7" i="7"/>
  <c r="D4" i="7"/>
  <c r="C3" i="7"/>
  <c r="AD2" i="7"/>
  <c r="C2" i="7"/>
  <c r="O60" i="6"/>
  <c r="G60" i="6"/>
  <c r="O59" i="6"/>
  <c r="G59" i="6"/>
  <c r="O58" i="6"/>
  <c r="G58" i="6"/>
  <c r="O57" i="6"/>
  <c r="G57" i="6"/>
  <c r="O56" i="6"/>
  <c r="G56" i="6"/>
  <c r="O55" i="6"/>
  <c r="G55" i="6"/>
  <c r="O54" i="6"/>
  <c r="G54" i="6"/>
  <c r="O53" i="6"/>
  <c r="G53" i="6"/>
  <c r="O52" i="6"/>
  <c r="G52" i="6"/>
  <c r="O51" i="6"/>
  <c r="G51" i="6"/>
  <c r="O50" i="6"/>
  <c r="G50" i="6"/>
  <c r="O49" i="6"/>
  <c r="G49" i="6"/>
  <c r="O48" i="6"/>
  <c r="G48" i="6"/>
  <c r="O47" i="6"/>
  <c r="G47" i="6"/>
  <c r="O46" i="6"/>
  <c r="G46" i="6"/>
  <c r="O45" i="6"/>
  <c r="G45" i="6"/>
  <c r="O44" i="6"/>
  <c r="G44" i="6"/>
  <c r="O43" i="6"/>
  <c r="G43" i="6"/>
  <c r="O42" i="6"/>
  <c r="G42" i="6"/>
  <c r="O41" i="6"/>
  <c r="G41" i="6"/>
  <c r="O40" i="6"/>
  <c r="G40" i="6"/>
  <c r="O39" i="6"/>
  <c r="G39" i="6"/>
  <c r="O38" i="6"/>
  <c r="G38" i="6"/>
  <c r="O37" i="6"/>
  <c r="G37" i="6"/>
  <c r="O36" i="6"/>
  <c r="G36" i="6"/>
  <c r="O35" i="6"/>
  <c r="G35" i="6"/>
  <c r="O34" i="6"/>
  <c r="G34" i="6"/>
  <c r="O33" i="6"/>
  <c r="G33" i="6"/>
  <c r="O32" i="6"/>
  <c r="G32" i="6"/>
  <c r="O31" i="6"/>
  <c r="G31" i="6"/>
  <c r="O30" i="6"/>
  <c r="G30" i="6"/>
  <c r="O29" i="6"/>
  <c r="G29" i="6"/>
  <c r="O28" i="6"/>
  <c r="G28" i="6"/>
  <c r="O27" i="6"/>
  <c r="G27" i="6"/>
  <c r="O26" i="6"/>
  <c r="G26" i="6"/>
  <c r="O25" i="6"/>
  <c r="G25" i="6"/>
  <c r="O24" i="6"/>
  <c r="G24" i="6"/>
  <c r="O23" i="6"/>
  <c r="G23" i="6"/>
  <c r="O22" i="6"/>
  <c r="G22" i="6"/>
  <c r="O21" i="6"/>
  <c r="G21" i="6"/>
  <c r="O20" i="6"/>
  <c r="G20" i="6"/>
  <c r="O19" i="6"/>
  <c r="G19" i="6"/>
  <c r="O18" i="6"/>
  <c r="G18" i="6"/>
  <c r="O17" i="6"/>
  <c r="G17" i="6"/>
  <c r="O16" i="6"/>
  <c r="G16" i="6"/>
  <c r="O15" i="6"/>
  <c r="G15" i="6"/>
  <c r="O14" i="6"/>
  <c r="G14" i="6"/>
  <c r="O13" i="6"/>
  <c r="G13" i="6"/>
  <c r="O12" i="6"/>
  <c r="G12" i="6"/>
  <c r="O11" i="6"/>
  <c r="G11" i="6"/>
  <c r="O10" i="6"/>
  <c r="G10" i="6"/>
  <c r="O9" i="6"/>
  <c r="G9" i="6"/>
  <c r="O8" i="6"/>
  <c r="G8" i="6"/>
  <c r="O7" i="6"/>
  <c r="G7" i="6"/>
  <c r="D4" i="6"/>
  <c r="C3" i="6"/>
  <c r="AD2" i="6"/>
  <c r="C2" i="6"/>
  <c r="O60" i="5"/>
  <c r="G60" i="5"/>
  <c r="O59" i="5"/>
  <c r="G59" i="5"/>
  <c r="O58" i="5"/>
  <c r="G58" i="5"/>
  <c r="O57" i="5"/>
  <c r="G57" i="5"/>
  <c r="O56" i="5"/>
  <c r="G56" i="5"/>
  <c r="O55" i="5"/>
  <c r="G55" i="5"/>
  <c r="O54" i="5"/>
  <c r="G54" i="5"/>
  <c r="O53" i="5"/>
  <c r="G53" i="5"/>
  <c r="O52" i="5"/>
  <c r="G52" i="5"/>
  <c r="O51" i="5"/>
  <c r="G51" i="5"/>
  <c r="O50" i="5"/>
  <c r="G50" i="5"/>
  <c r="O49" i="5"/>
  <c r="G49" i="5"/>
  <c r="O48" i="5"/>
  <c r="G48" i="5"/>
  <c r="O47" i="5"/>
  <c r="G47" i="5"/>
  <c r="O46" i="5"/>
  <c r="G46" i="5"/>
  <c r="O45" i="5"/>
  <c r="G45" i="5"/>
  <c r="O44" i="5"/>
  <c r="G44" i="5"/>
  <c r="O43" i="5"/>
  <c r="G43" i="5"/>
  <c r="O42" i="5"/>
  <c r="G42" i="5"/>
  <c r="O41" i="5"/>
  <c r="G41" i="5"/>
  <c r="O40" i="5"/>
  <c r="G40" i="5"/>
  <c r="O39" i="5"/>
  <c r="G39" i="5"/>
  <c r="O38" i="5"/>
  <c r="G38" i="5"/>
  <c r="O37" i="5"/>
  <c r="G37" i="5"/>
  <c r="O36" i="5"/>
  <c r="G36" i="5"/>
  <c r="O35" i="5"/>
  <c r="G35" i="5"/>
  <c r="O34" i="5"/>
  <c r="G34" i="5"/>
  <c r="O33" i="5"/>
  <c r="G33" i="5"/>
  <c r="O32" i="5"/>
  <c r="G32" i="5"/>
  <c r="O31" i="5"/>
  <c r="G31" i="5"/>
  <c r="O30" i="5"/>
  <c r="G30" i="5"/>
  <c r="O29" i="5"/>
  <c r="G29" i="5"/>
  <c r="O28" i="5"/>
  <c r="G28" i="5"/>
  <c r="O27" i="5"/>
  <c r="G27" i="5"/>
  <c r="O26" i="5"/>
  <c r="G26" i="5"/>
  <c r="O25" i="5"/>
  <c r="G25" i="5"/>
  <c r="O24" i="5"/>
  <c r="G24" i="5"/>
  <c r="O23" i="5"/>
  <c r="G23" i="5"/>
  <c r="O22" i="5"/>
  <c r="G22" i="5"/>
  <c r="O21" i="5"/>
  <c r="G21" i="5"/>
  <c r="O20" i="5"/>
  <c r="G20" i="5"/>
  <c r="O19" i="5"/>
  <c r="G19" i="5"/>
  <c r="O18" i="5"/>
  <c r="G18" i="5"/>
  <c r="O17" i="5"/>
  <c r="G17" i="5"/>
  <c r="O16" i="5"/>
  <c r="G16" i="5"/>
  <c r="O15" i="5"/>
  <c r="G15" i="5"/>
  <c r="O14" i="5"/>
  <c r="G14" i="5"/>
  <c r="O13" i="5"/>
  <c r="G13" i="5"/>
  <c r="O12" i="5"/>
  <c r="G12" i="5"/>
  <c r="O11" i="5"/>
  <c r="G11" i="5"/>
  <c r="O10" i="5"/>
  <c r="G10" i="5"/>
  <c r="O9" i="5"/>
  <c r="G9" i="5"/>
  <c r="O8" i="5"/>
  <c r="G8" i="5"/>
  <c r="O7" i="5"/>
  <c r="G7" i="5"/>
  <c r="D4" i="5"/>
  <c r="C3" i="5"/>
  <c r="AD2" i="5"/>
  <c r="C2" i="5"/>
  <c r="O60" i="4"/>
  <c r="G60" i="4"/>
  <c r="O59" i="4"/>
  <c r="G59" i="4"/>
  <c r="O58" i="4"/>
  <c r="G58" i="4"/>
  <c r="O57" i="4"/>
  <c r="G57" i="4"/>
  <c r="O56" i="4"/>
  <c r="G56" i="4"/>
  <c r="O55" i="4"/>
  <c r="G55" i="4"/>
  <c r="O54" i="4"/>
  <c r="G54" i="4"/>
  <c r="O53" i="4"/>
  <c r="G53" i="4"/>
  <c r="O52" i="4"/>
  <c r="G52" i="4"/>
  <c r="O51" i="4"/>
  <c r="G51" i="4"/>
  <c r="O50" i="4"/>
  <c r="G50" i="4"/>
  <c r="O49" i="4"/>
  <c r="G49" i="4"/>
  <c r="O48" i="4"/>
  <c r="G48" i="4"/>
  <c r="O47" i="4"/>
  <c r="G47" i="4"/>
  <c r="O46" i="4"/>
  <c r="G46" i="4"/>
  <c r="O45" i="4"/>
  <c r="G45" i="4"/>
  <c r="O44" i="4"/>
  <c r="G44" i="4"/>
  <c r="O43" i="4"/>
  <c r="G43" i="4"/>
  <c r="O42" i="4"/>
  <c r="G42" i="4"/>
  <c r="O41" i="4"/>
  <c r="G41" i="4"/>
  <c r="O40" i="4"/>
  <c r="G40" i="4"/>
  <c r="O39" i="4"/>
  <c r="G39" i="4"/>
  <c r="O38" i="4"/>
  <c r="G38" i="4"/>
  <c r="O37" i="4"/>
  <c r="G37" i="4"/>
  <c r="O36" i="4"/>
  <c r="G36" i="4"/>
  <c r="O35" i="4"/>
  <c r="G35" i="4"/>
  <c r="O34" i="4"/>
  <c r="G34" i="4"/>
  <c r="O33" i="4"/>
  <c r="G33" i="4"/>
  <c r="O32" i="4"/>
  <c r="G32" i="4"/>
  <c r="O31" i="4"/>
  <c r="G31" i="4"/>
  <c r="O30" i="4"/>
  <c r="G30" i="4"/>
  <c r="O29" i="4"/>
  <c r="G29" i="4"/>
  <c r="O28" i="4"/>
  <c r="G28" i="4"/>
  <c r="O27" i="4"/>
  <c r="G27" i="4"/>
  <c r="O26" i="4"/>
  <c r="G26" i="4"/>
  <c r="O25" i="4"/>
  <c r="G25" i="4"/>
  <c r="O24" i="4"/>
  <c r="G24" i="4"/>
  <c r="O23" i="4"/>
  <c r="G23" i="4"/>
  <c r="O22" i="4"/>
  <c r="G22" i="4"/>
  <c r="O21" i="4"/>
  <c r="G21" i="4"/>
  <c r="O20" i="4"/>
  <c r="G20" i="4"/>
  <c r="O19" i="4"/>
  <c r="G19" i="4"/>
  <c r="O18" i="4"/>
  <c r="G18" i="4"/>
  <c r="O17" i="4"/>
  <c r="G17" i="4"/>
  <c r="O16" i="4"/>
  <c r="G16" i="4"/>
  <c r="O15" i="4"/>
  <c r="G15" i="4"/>
  <c r="O14" i="4"/>
  <c r="G14" i="4"/>
  <c r="O13" i="4"/>
  <c r="G13" i="4"/>
  <c r="O12" i="4"/>
  <c r="G12" i="4"/>
  <c r="O11" i="4"/>
  <c r="G11" i="4"/>
  <c r="O10" i="4"/>
  <c r="G10" i="4"/>
  <c r="O9" i="4"/>
  <c r="G9" i="4"/>
  <c r="O8" i="4"/>
  <c r="G8" i="4"/>
  <c r="O7" i="4"/>
  <c r="G7" i="4"/>
  <c r="D4" i="4"/>
  <c r="C3" i="4"/>
  <c r="AD2" i="4"/>
  <c r="C2" i="4"/>
  <c r="O60" i="3"/>
  <c r="G60" i="3"/>
  <c r="O59" i="3"/>
  <c r="G59" i="3"/>
  <c r="O58" i="3"/>
  <c r="G58" i="3"/>
  <c r="O57" i="3"/>
  <c r="G57" i="3"/>
  <c r="O56" i="3"/>
  <c r="G56" i="3"/>
  <c r="O55" i="3"/>
  <c r="G55" i="3"/>
  <c r="O54" i="3"/>
  <c r="G54" i="3"/>
  <c r="O53" i="3"/>
  <c r="G53" i="3"/>
  <c r="O52" i="3"/>
  <c r="G52" i="3"/>
  <c r="O51" i="3"/>
  <c r="G51" i="3"/>
  <c r="O50" i="3"/>
  <c r="G50" i="3"/>
  <c r="O49" i="3"/>
  <c r="G49" i="3"/>
  <c r="O48" i="3"/>
  <c r="G48" i="3"/>
  <c r="O47" i="3"/>
  <c r="G47" i="3"/>
  <c r="O46" i="3"/>
  <c r="G46" i="3"/>
  <c r="O45" i="3"/>
  <c r="G45" i="3"/>
  <c r="O44" i="3"/>
  <c r="G44" i="3"/>
  <c r="O43" i="3"/>
  <c r="G43" i="3"/>
  <c r="O42" i="3"/>
  <c r="G42" i="3"/>
  <c r="O41" i="3"/>
  <c r="G41" i="3"/>
  <c r="O40" i="3"/>
  <c r="G40" i="3"/>
  <c r="O39" i="3"/>
  <c r="G39" i="3"/>
  <c r="O38" i="3"/>
  <c r="G38" i="3"/>
  <c r="O37" i="3"/>
  <c r="G37" i="3"/>
  <c r="O36" i="3"/>
  <c r="G36" i="3"/>
  <c r="O35" i="3"/>
  <c r="G35" i="3"/>
  <c r="O34" i="3"/>
  <c r="G34" i="3"/>
  <c r="O33" i="3"/>
  <c r="G33" i="3"/>
  <c r="O32" i="3"/>
  <c r="G32" i="3"/>
  <c r="O31" i="3"/>
  <c r="G31" i="3"/>
  <c r="O30" i="3"/>
  <c r="G30" i="3"/>
  <c r="O29" i="3"/>
  <c r="G29" i="3"/>
  <c r="O28" i="3"/>
  <c r="G28" i="3"/>
  <c r="O27" i="3"/>
  <c r="G27" i="3"/>
  <c r="O26" i="3"/>
  <c r="G26" i="3"/>
  <c r="O25" i="3"/>
  <c r="G25" i="3"/>
  <c r="O24" i="3"/>
  <c r="G24" i="3"/>
  <c r="O23" i="3"/>
  <c r="G23" i="3"/>
  <c r="O22" i="3"/>
  <c r="G22" i="3"/>
  <c r="O21" i="3"/>
  <c r="G21" i="3"/>
  <c r="O20" i="3"/>
  <c r="G20" i="3"/>
  <c r="O19" i="3"/>
  <c r="G19" i="3"/>
  <c r="O18" i="3"/>
  <c r="G18" i="3"/>
  <c r="O17" i="3"/>
  <c r="G17" i="3"/>
  <c r="O16" i="3"/>
  <c r="G16" i="3"/>
  <c r="O15" i="3"/>
  <c r="G15" i="3"/>
  <c r="O14" i="3"/>
  <c r="G14" i="3"/>
  <c r="O13" i="3"/>
  <c r="G13" i="3"/>
  <c r="O12" i="3"/>
  <c r="G12" i="3"/>
  <c r="O11" i="3"/>
  <c r="G11" i="3"/>
  <c r="O10" i="3"/>
  <c r="G10" i="3"/>
  <c r="O9" i="3"/>
  <c r="G9" i="3"/>
  <c r="O8" i="3"/>
  <c r="G8" i="3"/>
  <c r="O7" i="3"/>
  <c r="G7" i="3"/>
  <c r="D4" i="3"/>
  <c r="C3" i="3"/>
  <c r="AD2" i="3"/>
  <c r="C2" i="3"/>
  <c r="O60" i="2"/>
  <c r="G60" i="2"/>
  <c r="O59" i="2"/>
  <c r="G59" i="2"/>
  <c r="O58" i="2"/>
  <c r="G58" i="2"/>
  <c r="O57" i="2"/>
  <c r="G57" i="2"/>
  <c r="O56" i="2"/>
  <c r="G56" i="2"/>
  <c r="O55" i="2"/>
  <c r="G55" i="2"/>
  <c r="O54" i="2"/>
  <c r="G54" i="2"/>
  <c r="O53" i="2"/>
  <c r="G53" i="2"/>
  <c r="O52" i="2"/>
  <c r="G52" i="2"/>
  <c r="O51" i="2"/>
  <c r="G51" i="2"/>
  <c r="O50" i="2"/>
  <c r="G50" i="2"/>
  <c r="O49" i="2"/>
  <c r="G49" i="2"/>
  <c r="O48" i="2"/>
  <c r="G48" i="2"/>
  <c r="O47" i="2"/>
  <c r="G47" i="2"/>
  <c r="O46" i="2"/>
  <c r="G46" i="2"/>
  <c r="O45" i="2"/>
  <c r="G45" i="2"/>
  <c r="O44" i="2"/>
  <c r="G44" i="2"/>
  <c r="O43" i="2"/>
  <c r="G43" i="2"/>
  <c r="O42" i="2"/>
  <c r="G42" i="2"/>
  <c r="O41" i="2"/>
  <c r="G41" i="2"/>
  <c r="O40" i="2"/>
  <c r="G40" i="2"/>
  <c r="O39" i="2"/>
  <c r="G39" i="2"/>
  <c r="O38" i="2"/>
  <c r="G38" i="2"/>
  <c r="O37" i="2"/>
  <c r="G37" i="2"/>
  <c r="O36" i="2"/>
  <c r="G36" i="2"/>
  <c r="O35" i="2"/>
  <c r="G35" i="2"/>
  <c r="O34" i="2"/>
  <c r="G34" i="2"/>
  <c r="O33" i="2"/>
  <c r="G33" i="2"/>
  <c r="O32" i="2"/>
  <c r="G32" i="2"/>
  <c r="O31" i="2"/>
  <c r="G31" i="2"/>
  <c r="O30" i="2"/>
  <c r="G30" i="2"/>
  <c r="O29" i="2"/>
  <c r="G29" i="2"/>
  <c r="O28" i="2"/>
  <c r="G28" i="2"/>
  <c r="O27" i="2"/>
  <c r="G27" i="2"/>
  <c r="O26" i="2"/>
  <c r="G26" i="2"/>
  <c r="O25" i="2"/>
  <c r="G25" i="2"/>
  <c r="O24" i="2"/>
  <c r="G24" i="2"/>
  <c r="O23" i="2"/>
  <c r="G23" i="2"/>
  <c r="O22" i="2"/>
  <c r="G22" i="2"/>
  <c r="O21" i="2"/>
  <c r="G21" i="2"/>
  <c r="O20" i="2"/>
  <c r="G20" i="2"/>
  <c r="O19" i="2"/>
  <c r="G19" i="2"/>
  <c r="O18" i="2"/>
  <c r="G18" i="2"/>
  <c r="O17" i="2"/>
  <c r="G17" i="2"/>
  <c r="O16" i="2"/>
  <c r="G16" i="2"/>
  <c r="O15" i="2"/>
  <c r="G15" i="2"/>
  <c r="O14" i="2"/>
  <c r="G14" i="2"/>
  <c r="O13" i="2"/>
  <c r="G13" i="2"/>
  <c r="O12" i="2"/>
  <c r="G12" i="2"/>
  <c r="O11" i="2"/>
  <c r="G11" i="2"/>
  <c r="O10" i="2"/>
  <c r="G10" i="2"/>
  <c r="O9" i="2"/>
  <c r="G9" i="2"/>
  <c r="O8" i="2"/>
  <c r="G8" i="2"/>
  <c r="O7" i="2"/>
  <c r="G7" i="2"/>
  <c r="D4" i="2"/>
  <c r="C3" i="2"/>
  <c r="AD2" i="2"/>
  <c r="C2" i="2"/>
  <c r="O60" i="1"/>
  <c r="G60" i="1"/>
  <c r="O59" i="1"/>
  <c r="G59" i="1"/>
  <c r="O58" i="1"/>
  <c r="G58" i="1"/>
  <c r="O57" i="1"/>
  <c r="G57" i="1"/>
  <c r="O56" i="1"/>
  <c r="G56" i="1"/>
  <c r="O55" i="1"/>
  <c r="G55" i="1"/>
  <c r="O54" i="1"/>
  <c r="G54" i="1"/>
  <c r="O53" i="1"/>
  <c r="G53" i="1"/>
  <c r="O52" i="1"/>
  <c r="G52" i="1"/>
  <c r="O51" i="1"/>
  <c r="G51" i="1"/>
  <c r="O50" i="1"/>
  <c r="G50" i="1"/>
  <c r="O49" i="1"/>
  <c r="G49" i="1"/>
  <c r="O48" i="1"/>
  <c r="G48" i="1"/>
  <c r="O47" i="1"/>
  <c r="G47" i="1"/>
  <c r="O46" i="1"/>
  <c r="G46" i="1"/>
  <c r="O45" i="1"/>
  <c r="G45" i="1"/>
  <c r="O44" i="1"/>
  <c r="G44" i="1"/>
  <c r="O43" i="1"/>
  <c r="G43" i="1"/>
  <c r="O42" i="1"/>
  <c r="G42" i="1"/>
  <c r="O41" i="1"/>
  <c r="G41" i="1"/>
  <c r="O40" i="1"/>
  <c r="G40" i="1"/>
  <c r="O39" i="1"/>
  <c r="G39" i="1"/>
  <c r="O38" i="1"/>
  <c r="G38" i="1"/>
  <c r="O37" i="1"/>
  <c r="G37" i="1"/>
  <c r="O36" i="1"/>
  <c r="G36" i="1"/>
  <c r="O35" i="1"/>
  <c r="G35" i="1"/>
  <c r="O34" i="1"/>
  <c r="G34" i="1"/>
  <c r="O33" i="1"/>
  <c r="G33" i="1"/>
  <c r="O32" i="1"/>
  <c r="G32" i="1"/>
  <c r="O31" i="1"/>
  <c r="G31" i="1"/>
  <c r="O30" i="1"/>
  <c r="G30" i="1"/>
  <c r="O29" i="1"/>
  <c r="G29" i="1"/>
  <c r="O28" i="1"/>
  <c r="G28" i="1"/>
  <c r="O27" i="1"/>
  <c r="G27" i="1"/>
  <c r="O26" i="1"/>
  <c r="G26" i="1"/>
  <c r="O25" i="1"/>
  <c r="G25" i="1"/>
  <c r="O24" i="1"/>
  <c r="G24" i="1"/>
  <c r="O23" i="1"/>
  <c r="G23" i="1"/>
  <c r="O22" i="1"/>
  <c r="G22" i="1"/>
  <c r="O21" i="1"/>
  <c r="G21" i="1"/>
  <c r="O20" i="1"/>
  <c r="G20" i="1"/>
  <c r="O19" i="1"/>
  <c r="G19" i="1"/>
  <c r="O18" i="1"/>
  <c r="G18" i="1"/>
  <c r="O17" i="1"/>
  <c r="G17" i="1"/>
  <c r="O16" i="1"/>
  <c r="G16" i="1"/>
  <c r="O15" i="1"/>
  <c r="G15" i="1"/>
  <c r="O14" i="1"/>
  <c r="G14" i="1"/>
  <c r="O13" i="1"/>
  <c r="G13" i="1"/>
  <c r="O12" i="1"/>
  <c r="G12" i="1"/>
  <c r="O11" i="1"/>
  <c r="G11" i="1"/>
  <c r="O10" i="1"/>
  <c r="G10" i="1"/>
  <c r="O9" i="1"/>
  <c r="G9" i="1"/>
  <c r="O8" i="1"/>
  <c r="G8" i="1"/>
  <c r="O7" i="1"/>
  <c r="G7" i="1"/>
  <c r="D4" i="1"/>
  <c r="C3" i="1"/>
  <c r="P7" i="1" s="1"/>
  <c r="AD2" i="1"/>
  <c r="C2" i="1"/>
  <c r="N174" i="14"/>
  <c r="N203" i="14" s="1"/>
  <c r="O41" i="14"/>
  <c r="O44" i="14" s="1"/>
  <c r="O40" i="14"/>
  <c r="O43" i="14" s="1"/>
  <c r="B39" i="14"/>
  <c r="B38" i="14"/>
  <c r="B36" i="14"/>
  <c r="B25" i="14"/>
  <c r="N12" i="14"/>
  <c r="B12" i="14"/>
  <c r="C80" i="13"/>
  <c r="O51" i="13"/>
  <c r="O80" i="13" s="1"/>
  <c r="C25" i="13"/>
  <c r="C115" i="13" s="1"/>
  <c r="O12" i="13"/>
  <c r="C12" i="13"/>
  <c r="W60" i="12"/>
  <c r="V60" i="12"/>
  <c r="U60" i="12"/>
  <c r="T60" i="12"/>
  <c r="S60" i="12"/>
  <c r="R60" i="12"/>
  <c r="Q60" i="12"/>
  <c r="P60" i="12"/>
  <c r="N60" i="12"/>
  <c r="M60" i="12"/>
  <c r="L60" i="12"/>
  <c r="K60" i="12"/>
  <c r="D60" i="12"/>
  <c r="W59" i="12"/>
  <c r="V59" i="12"/>
  <c r="U59" i="12"/>
  <c r="T59" i="12"/>
  <c r="S59" i="12"/>
  <c r="R59" i="12"/>
  <c r="Q59" i="12"/>
  <c r="P59" i="12"/>
  <c r="N59" i="12"/>
  <c r="M59" i="12"/>
  <c r="L59" i="12"/>
  <c r="K59" i="12"/>
  <c r="D59" i="12"/>
  <c r="W58" i="12"/>
  <c r="V58" i="12"/>
  <c r="U58" i="12"/>
  <c r="T58" i="12"/>
  <c r="S58" i="12"/>
  <c r="R58" i="12"/>
  <c r="Q58" i="12"/>
  <c r="P58" i="12"/>
  <c r="N58" i="12"/>
  <c r="M58" i="12"/>
  <c r="L58" i="12"/>
  <c r="K58" i="12"/>
  <c r="D58" i="12"/>
  <c r="W57" i="12"/>
  <c r="V57" i="12"/>
  <c r="U57" i="12"/>
  <c r="T57" i="12"/>
  <c r="S57" i="12"/>
  <c r="R57" i="12"/>
  <c r="Q57" i="12"/>
  <c r="P57" i="12"/>
  <c r="N57" i="12"/>
  <c r="M57" i="12"/>
  <c r="L57" i="12"/>
  <c r="K57" i="12"/>
  <c r="D57" i="12"/>
  <c r="W56" i="12"/>
  <c r="V56" i="12"/>
  <c r="U56" i="12"/>
  <c r="T56" i="12"/>
  <c r="S56" i="12"/>
  <c r="R56" i="12"/>
  <c r="Q56" i="12"/>
  <c r="P56" i="12"/>
  <c r="N56" i="12"/>
  <c r="M56" i="12"/>
  <c r="L56" i="12"/>
  <c r="K56" i="12"/>
  <c r="D56" i="12"/>
  <c r="W55" i="12"/>
  <c r="V55" i="12"/>
  <c r="U55" i="12"/>
  <c r="T55" i="12"/>
  <c r="S55" i="12"/>
  <c r="R55" i="12"/>
  <c r="Q55" i="12"/>
  <c r="P55" i="12"/>
  <c r="N55" i="12"/>
  <c r="M55" i="12"/>
  <c r="L55" i="12"/>
  <c r="K55" i="12"/>
  <c r="D55" i="12"/>
  <c r="W54" i="12"/>
  <c r="V54" i="12"/>
  <c r="U54" i="12"/>
  <c r="T54" i="12"/>
  <c r="S54" i="12"/>
  <c r="R54" i="12"/>
  <c r="Q54" i="12"/>
  <c r="P54" i="12"/>
  <c r="N54" i="12"/>
  <c r="M54" i="12"/>
  <c r="L54" i="12"/>
  <c r="K54" i="12"/>
  <c r="D54" i="12"/>
  <c r="W53" i="12"/>
  <c r="V53" i="12"/>
  <c r="U53" i="12"/>
  <c r="T53" i="12"/>
  <c r="S53" i="12"/>
  <c r="R53" i="12"/>
  <c r="Q53" i="12"/>
  <c r="P53" i="12"/>
  <c r="N53" i="12"/>
  <c r="M53" i="12"/>
  <c r="L53" i="12"/>
  <c r="K53" i="12"/>
  <c r="D53" i="12"/>
  <c r="W52" i="12"/>
  <c r="V52" i="12"/>
  <c r="U52" i="12"/>
  <c r="T52" i="12"/>
  <c r="S52" i="12"/>
  <c r="R52" i="12"/>
  <c r="Q52" i="12"/>
  <c r="P52" i="12"/>
  <c r="N52" i="12"/>
  <c r="M52" i="12"/>
  <c r="L52" i="12"/>
  <c r="K52" i="12"/>
  <c r="D52" i="12"/>
  <c r="W51" i="12"/>
  <c r="V51" i="12"/>
  <c r="U51" i="12"/>
  <c r="T51" i="12"/>
  <c r="S51" i="12"/>
  <c r="R51" i="12"/>
  <c r="Q51" i="12"/>
  <c r="P51" i="12"/>
  <c r="N51" i="12"/>
  <c r="M51" i="12"/>
  <c r="L51" i="12"/>
  <c r="K51" i="12"/>
  <c r="D51" i="12"/>
  <c r="W50" i="12"/>
  <c r="V50" i="12"/>
  <c r="U50" i="12"/>
  <c r="T50" i="12"/>
  <c r="S50" i="12"/>
  <c r="R50" i="12"/>
  <c r="Q50" i="12"/>
  <c r="P50" i="12"/>
  <c r="N50" i="12"/>
  <c r="M50" i="12"/>
  <c r="L50" i="12"/>
  <c r="K50" i="12"/>
  <c r="D50" i="12"/>
  <c r="W49" i="12"/>
  <c r="V49" i="12"/>
  <c r="U49" i="12"/>
  <c r="T49" i="12"/>
  <c r="S49" i="12"/>
  <c r="R49" i="12"/>
  <c r="Q49" i="12"/>
  <c r="P49" i="12"/>
  <c r="N49" i="12"/>
  <c r="M49" i="12"/>
  <c r="L49" i="12"/>
  <c r="K49" i="12"/>
  <c r="D49" i="12"/>
  <c r="W48" i="12"/>
  <c r="V48" i="12"/>
  <c r="U48" i="12"/>
  <c r="T48" i="12"/>
  <c r="S48" i="12"/>
  <c r="R48" i="12"/>
  <c r="Q48" i="12"/>
  <c r="P48" i="12"/>
  <c r="N48" i="12"/>
  <c r="M48" i="12"/>
  <c r="L48" i="12"/>
  <c r="K48" i="12"/>
  <c r="D48" i="12"/>
  <c r="W47" i="12"/>
  <c r="V47" i="12"/>
  <c r="U47" i="12"/>
  <c r="T47" i="12"/>
  <c r="S47" i="12"/>
  <c r="R47" i="12"/>
  <c r="Q47" i="12"/>
  <c r="P47" i="12"/>
  <c r="N47" i="12"/>
  <c r="M47" i="12"/>
  <c r="L47" i="12"/>
  <c r="K47" i="12"/>
  <c r="D47" i="12"/>
  <c r="W46" i="12"/>
  <c r="V46" i="12"/>
  <c r="U46" i="12"/>
  <c r="T46" i="12"/>
  <c r="S46" i="12"/>
  <c r="R46" i="12"/>
  <c r="Q46" i="12"/>
  <c r="P46" i="12"/>
  <c r="N46" i="12"/>
  <c r="M46" i="12"/>
  <c r="L46" i="12"/>
  <c r="K46" i="12"/>
  <c r="D46" i="12"/>
  <c r="W45" i="12"/>
  <c r="V45" i="12"/>
  <c r="U45" i="12"/>
  <c r="T45" i="12"/>
  <c r="S45" i="12"/>
  <c r="R45" i="12"/>
  <c r="Q45" i="12"/>
  <c r="P45" i="12"/>
  <c r="N45" i="12"/>
  <c r="M45" i="12"/>
  <c r="L45" i="12"/>
  <c r="K45" i="12"/>
  <c r="D45" i="12"/>
  <c r="W44" i="12"/>
  <c r="V44" i="12"/>
  <c r="U44" i="12"/>
  <c r="T44" i="12"/>
  <c r="S44" i="12"/>
  <c r="R44" i="12"/>
  <c r="Q44" i="12"/>
  <c r="P44" i="12"/>
  <c r="N44" i="12"/>
  <c r="M44" i="12"/>
  <c r="L44" i="12"/>
  <c r="K44" i="12"/>
  <c r="D44" i="12"/>
  <c r="W43" i="12"/>
  <c r="V43" i="12"/>
  <c r="U43" i="12"/>
  <c r="T43" i="12"/>
  <c r="S43" i="12"/>
  <c r="R43" i="12"/>
  <c r="Q43" i="12"/>
  <c r="P43" i="12"/>
  <c r="N43" i="12"/>
  <c r="M43" i="12"/>
  <c r="L43" i="12"/>
  <c r="K43" i="12"/>
  <c r="D43" i="12"/>
  <c r="W42" i="12"/>
  <c r="V42" i="12"/>
  <c r="U42" i="12"/>
  <c r="T42" i="12"/>
  <c r="S42" i="12"/>
  <c r="R42" i="12"/>
  <c r="Q42" i="12"/>
  <c r="P42" i="12"/>
  <c r="N42" i="12"/>
  <c r="M42" i="12"/>
  <c r="L42" i="12"/>
  <c r="K42" i="12"/>
  <c r="D42" i="12"/>
  <c r="W41" i="12"/>
  <c r="V41" i="12"/>
  <c r="U41" i="12"/>
  <c r="T41" i="12"/>
  <c r="S41" i="12"/>
  <c r="R41" i="12"/>
  <c r="Q41" i="12"/>
  <c r="P41" i="12"/>
  <c r="N41" i="12"/>
  <c r="M41" i="12"/>
  <c r="L41" i="12"/>
  <c r="K41" i="12"/>
  <c r="D41" i="12"/>
  <c r="W40" i="12"/>
  <c r="V40" i="12"/>
  <c r="U40" i="12"/>
  <c r="T40" i="12"/>
  <c r="S40" i="12"/>
  <c r="R40" i="12"/>
  <c r="Q40" i="12"/>
  <c r="P40" i="12"/>
  <c r="N40" i="12"/>
  <c r="M40" i="12"/>
  <c r="L40" i="12"/>
  <c r="K40" i="12"/>
  <c r="D40" i="12"/>
  <c r="W39" i="12"/>
  <c r="V39" i="12"/>
  <c r="U39" i="12"/>
  <c r="T39" i="12"/>
  <c r="S39" i="12"/>
  <c r="R39" i="12"/>
  <c r="Q39" i="12"/>
  <c r="P39" i="12"/>
  <c r="N39" i="12"/>
  <c r="M39" i="12"/>
  <c r="L39" i="12"/>
  <c r="K39" i="12"/>
  <c r="D39" i="12"/>
  <c r="W38" i="12"/>
  <c r="V38" i="12"/>
  <c r="U38" i="12"/>
  <c r="T38" i="12"/>
  <c r="S38" i="12"/>
  <c r="R38" i="12"/>
  <c r="Q38" i="12"/>
  <c r="P38" i="12"/>
  <c r="N38" i="12"/>
  <c r="M38" i="12"/>
  <c r="L38" i="12"/>
  <c r="K38" i="12"/>
  <c r="D38" i="12"/>
  <c r="W37" i="12"/>
  <c r="V37" i="12"/>
  <c r="U37" i="12"/>
  <c r="T37" i="12"/>
  <c r="S37" i="12"/>
  <c r="R37" i="12"/>
  <c r="Q37" i="12"/>
  <c r="P37" i="12"/>
  <c r="N37" i="12"/>
  <c r="M37" i="12"/>
  <c r="L37" i="12"/>
  <c r="K37" i="12"/>
  <c r="D37" i="12"/>
  <c r="W36" i="12"/>
  <c r="V36" i="12"/>
  <c r="U36" i="12"/>
  <c r="T36" i="12"/>
  <c r="S36" i="12"/>
  <c r="R36" i="12"/>
  <c r="Q36" i="12"/>
  <c r="P36" i="12"/>
  <c r="N36" i="12"/>
  <c r="M36" i="12"/>
  <c r="L36" i="12"/>
  <c r="K36" i="12"/>
  <c r="D36" i="12"/>
  <c r="W35" i="12"/>
  <c r="V35" i="12"/>
  <c r="U35" i="12"/>
  <c r="T35" i="12"/>
  <c r="S35" i="12"/>
  <c r="R35" i="12"/>
  <c r="Q35" i="12"/>
  <c r="P35" i="12"/>
  <c r="N35" i="12"/>
  <c r="M35" i="12"/>
  <c r="L35" i="12"/>
  <c r="K35" i="12"/>
  <c r="D35" i="12"/>
  <c r="W34" i="12"/>
  <c r="V34" i="12"/>
  <c r="U34" i="12"/>
  <c r="T34" i="12"/>
  <c r="S34" i="12"/>
  <c r="R34" i="12"/>
  <c r="Q34" i="12"/>
  <c r="P34" i="12"/>
  <c r="N34" i="12"/>
  <c r="M34" i="12"/>
  <c r="L34" i="12"/>
  <c r="K34" i="12"/>
  <c r="D34" i="12"/>
  <c r="W33" i="12"/>
  <c r="V33" i="12"/>
  <c r="U33" i="12"/>
  <c r="T33" i="12"/>
  <c r="S33" i="12"/>
  <c r="R33" i="12"/>
  <c r="Q33" i="12"/>
  <c r="P33" i="12"/>
  <c r="N33" i="12"/>
  <c r="M33" i="12"/>
  <c r="L33" i="12"/>
  <c r="K33" i="12"/>
  <c r="D33" i="12"/>
  <c r="W32" i="12"/>
  <c r="V32" i="12"/>
  <c r="U32" i="12"/>
  <c r="T32" i="12"/>
  <c r="S32" i="12"/>
  <c r="R32" i="12"/>
  <c r="Q32" i="12"/>
  <c r="P32" i="12"/>
  <c r="N32" i="12"/>
  <c r="M32" i="12"/>
  <c r="L32" i="12"/>
  <c r="K32" i="12"/>
  <c r="D32" i="12"/>
  <c r="W31" i="12"/>
  <c r="V31" i="12"/>
  <c r="U31" i="12"/>
  <c r="T31" i="12"/>
  <c r="S31" i="12"/>
  <c r="R31" i="12"/>
  <c r="Q31" i="12"/>
  <c r="P31" i="12"/>
  <c r="N31" i="12"/>
  <c r="M31" i="12"/>
  <c r="L31" i="12"/>
  <c r="K31" i="12"/>
  <c r="D31" i="12"/>
  <c r="W30" i="12"/>
  <c r="V30" i="12"/>
  <c r="U30" i="12"/>
  <c r="T30" i="12"/>
  <c r="S30" i="12"/>
  <c r="R30" i="12"/>
  <c r="Q30" i="12"/>
  <c r="P30" i="12"/>
  <c r="N30" i="12"/>
  <c r="M30" i="12"/>
  <c r="L30" i="12"/>
  <c r="K30" i="12"/>
  <c r="D30" i="12"/>
  <c r="W29" i="12"/>
  <c r="V29" i="12"/>
  <c r="U29" i="12"/>
  <c r="T29" i="12"/>
  <c r="S29" i="12"/>
  <c r="R29" i="12"/>
  <c r="Q29" i="12"/>
  <c r="P29" i="12"/>
  <c r="N29" i="12"/>
  <c r="M29" i="12"/>
  <c r="L29" i="12"/>
  <c r="K29" i="12"/>
  <c r="D29" i="12"/>
  <c r="W28" i="12"/>
  <c r="V28" i="12"/>
  <c r="U28" i="12"/>
  <c r="T28" i="12"/>
  <c r="S28" i="12"/>
  <c r="R28" i="12"/>
  <c r="Q28" i="12"/>
  <c r="P28" i="12"/>
  <c r="N28" i="12"/>
  <c r="M28" i="12"/>
  <c r="L28" i="12"/>
  <c r="K28" i="12"/>
  <c r="D28" i="12"/>
  <c r="W27" i="12"/>
  <c r="V27" i="12"/>
  <c r="U27" i="12"/>
  <c r="T27" i="12"/>
  <c r="S27" i="12"/>
  <c r="R27" i="12"/>
  <c r="Q27" i="12"/>
  <c r="P27" i="12"/>
  <c r="N27" i="12"/>
  <c r="M27" i="12"/>
  <c r="L27" i="12"/>
  <c r="K27" i="12"/>
  <c r="D27" i="12"/>
  <c r="W26" i="12"/>
  <c r="V26" i="12"/>
  <c r="U26" i="12"/>
  <c r="T26" i="12"/>
  <c r="S26" i="12"/>
  <c r="R26" i="12"/>
  <c r="Q26" i="12"/>
  <c r="P26" i="12"/>
  <c r="N26" i="12"/>
  <c r="M26" i="12"/>
  <c r="L26" i="12"/>
  <c r="K26" i="12"/>
  <c r="D26" i="12"/>
  <c r="W25" i="12"/>
  <c r="V25" i="12"/>
  <c r="U25" i="12"/>
  <c r="T25" i="12"/>
  <c r="S25" i="12"/>
  <c r="R25" i="12"/>
  <c r="Q25" i="12"/>
  <c r="P25" i="12"/>
  <c r="N25" i="12"/>
  <c r="M25" i="12"/>
  <c r="L25" i="12"/>
  <c r="K25" i="12"/>
  <c r="D25" i="12"/>
  <c r="W24" i="12"/>
  <c r="V24" i="12"/>
  <c r="U24" i="12"/>
  <c r="T24" i="12"/>
  <c r="S24" i="12"/>
  <c r="R24" i="12"/>
  <c r="Q24" i="12"/>
  <c r="P24" i="12"/>
  <c r="N24" i="12"/>
  <c r="M24" i="12"/>
  <c r="L24" i="12"/>
  <c r="K24" i="12"/>
  <c r="D24" i="12"/>
  <c r="W23" i="12"/>
  <c r="V23" i="12"/>
  <c r="U23" i="12"/>
  <c r="T23" i="12"/>
  <c r="S23" i="12"/>
  <c r="R23" i="12"/>
  <c r="Q23" i="12"/>
  <c r="P23" i="12"/>
  <c r="N23" i="12"/>
  <c r="M23" i="12"/>
  <c r="L23" i="12"/>
  <c r="K23" i="12"/>
  <c r="D23" i="12"/>
  <c r="W22" i="12"/>
  <c r="V22" i="12"/>
  <c r="U22" i="12"/>
  <c r="T22" i="12"/>
  <c r="S22" i="12"/>
  <c r="R22" i="12"/>
  <c r="Q22" i="12"/>
  <c r="P22" i="12"/>
  <c r="N22" i="12"/>
  <c r="M22" i="12"/>
  <c r="L22" i="12"/>
  <c r="K22" i="12"/>
  <c r="D22" i="12"/>
  <c r="W21" i="12"/>
  <c r="V21" i="12"/>
  <c r="U21" i="12"/>
  <c r="T21" i="12"/>
  <c r="S21" i="12"/>
  <c r="R21" i="12"/>
  <c r="Q21" i="12"/>
  <c r="P21" i="12"/>
  <c r="N21" i="12"/>
  <c r="M21" i="12"/>
  <c r="L21" i="12"/>
  <c r="K21" i="12"/>
  <c r="D21" i="12"/>
  <c r="W20" i="12"/>
  <c r="V20" i="12"/>
  <c r="U20" i="12"/>
  <c r="T20" i="12"/>
  <c r="S20" i="12"/>
  <c r="R20" i="12"/>
  <c r="Q20" i="12"/>
  <c r="P20" i="12"/>
  <c r="N20" i="12"/>
  <c r="M20" i="12"/>
  <c r="L20" i="12"/>
  <c r="K20" i="12"/>
  <c r="D20" i="12"/>
  <c r="W19" i="12"/>
  <c r="V19" i="12"/>
  <c r="U19" i="12"/>
  <c r="T19" i="12"/>
  <c r="S19" i="12"/>
  <c r="R19" i="12"/>
  <c r="Q19" i="12"/>
  <c r="P19" i="12"/>
  <c r="N19" i="12"/>
  <c r="M19" i="12"/>
  <c r="L19" i="12"/>
  <c r="K19" i="12"/>
  <c r="D19" i="12"/>
  <c r="W18" i="12"/>
  <c r="V18" i="12"/>
  <c r="U18" i="12"/>
  <c r="T18" i="12"/>
  <c r="S18" i="12"/>
  <c r="R18" i="12"/>
  <c r="Q18" i="12"/>
  <c r="P18" i="12"/>
  <c r="N18" i="12"/>
  <c r="M18" i="12"/>
  <c r="L18" i="12"/>
  <c r="K18" i="12"/>
  <c r="D18" i="12"/>
  <c r="W17" i="12"/>
  <c r="V17" i="12"/>
  <c r="U17" i="12"/>
  <c r="T17" i="12"/>
  <c r="S17" i="12"/>
  <c r="R17" i="12"/>
  <c r="Q17" i="12"/>
  <c r="P17" i="12"/>
  <c r="N17" i="12"/>
  <c r="M17" i="12"/>
  <c r="L17" i="12"/>
  <c r="K17" i="12"/>
  <c r="D17" i="12"/>
  <c r="W16" i="12"/>
  <c r="V16" i="12"/>
  <c r="U16" i="12"/>
  <c r="T16" i="12"/>
  <c r="S16" i="12"/>
  <c r="R16" i="12"/>
  <c r="Q16" i="12"/>
  <c r="P16" i="12"/>
  <c r="N16" i="12"/>
  <c r="M16" i="12"/>
  <c r="L16" i="12"/>
  <c r="K16" i="12"/>
  <c r="D16" i="12"/>
  <c r="W15" i="12"/>
  <c r="V15" i="12"/>
  <c r="U15" i="12"/>
  <c r="T15" i="12"/>
  <c r="S15" i="12"/>
  <c r="R15" i="12"/>
  <c r="Q15" i="12"/>
  <c r="P15" i="12"/>
  <c r="N15" i="12"/>
  <c r="M15" i="12"/>
  <c r="L15" i="12"/>
  <c r="K15" i="12"/>
  <c r="D15" i="12"/>
  <c r="W14" i="12"/>
  <c r="V14" i="12"/>
  <c r="U14" i="12"/>
  <c r="T14" i="12"/>
  <c r="S14" i="12"/>
  <c r="R14" i="12"/>
  <c r="Q14" i="12"/>
  <c r="P14" i="12"/>
  <c r="N14" i="12"/>
  <c r="M14" i="12"/>
  <c r="L14" i="12"/>
  <c r="K14" i="12"/>
  <c r="D14" i="12"/>
  <c r="W13" i="12"/>
  <c r="V13" i="12"/>
  <c r="U13" i="12"/>
  <c r="T13" i="12"/>
  <c r="S13" i="12"/>
  <c r="R13" i="12"/>
  <c r="Q13" i="12"/>
  <c r="P13" i="12"/>
  <c r="N13" i="12"/>
  <c r="M13" i="12"/>
  <c r="L13" i="12"/>
  <c r="K13" i="12"/>
  <c r="D13" i="12"/>
  <c r="W12" i="12"/>
  <c r="V12" i="12"/>
  <c r="U12" i="12"/>
  <c r="T12" i="12"/>
  <c r="S12" i="12"/>
  <c r="R12" i="12"/>
  <c r="Q12" i="12"/>
  <c r="P12" i="12"/>
  <c r="N12" i="12"/>
  <c r="M12" i="12"/>
  <c r="L12" i="12"/>
  <c r="K12" i="12"/>
  <c r="D12" i="12"/>
  <c r="W11" i="12"/>
  <c r="V11" i="12"/>
  <c r="U11" i="12"/>
  <c r="T11" i="12"/>
  <c r="S11" i="12"/>
  <c r="R11" i="12"/>
  <c r="Q11" i="12"/>
  <c r="P11" i="12"/>
  <c r="N11" i="12"/>
  <c r="M11" i="12"/>
  <c r="L11" i="12"/>
  <c r="K11" i="12"/>
  <c r="D11" i="12"/>
  <c r="W10" i="12"/>
  <c r="V10" i="12"/>
  <c r="U10" i="12"/>
  <c r="T10" i="12"/>
  <c r="S10" i="12"/>
  <c r="R10" i="12"/>
  <c r="Q10" i="12"/>
  <c r="P10" i="12"/>
  <c r="N10" i="12"/>
  <c r="M10" i="12"/>
  <c r="L10" i="12"/>
  <c r="K10" i="12"/>
  <c r="D10" i="12"/>
  <c r="W9" i="12"/>
  <c r="V9" i="12"/>
  <c r="U9" i="12"/>
  <c r="T9" i="12"/>
  <c r="S9" i="12"/>
  <c r="R9" i="12"/>
  <c r="H3" i="12" s="1"/>
  <c r="Q9" i="12"/>
  <c r="P9" i="12"/>
  <c r="N9" i="12"/>
  <c r="M9" i="12"/>
  <c r="L9" i="12"/>
  <c r="K9" i="12"/>
  <c r="D9" i="12"/>
  <c r="W8" i="12"/>
  <c r="V8" i="12"/>
  <c r="U8" i="12"/>
  <c r="T8" i="12"/>
  <c r="S8" i="12"/>
  <c r="I4" i="12" s="1"/>
  <c r="R8" i="12"/>
  <c r="Q8" i="12"/>
  <c r="P8" i="12"/>
  <c r="N8" i="12"/>
  <c r="M8" i="12"/>
  <c r="L8" i="12"/>
  <c r="K8" i="12"/>
  <c r="D8" i="12"/>
  <c r="W7" i="12"/>
  <c r="V7" i="12"/>
  <c r="U7" i="12"/>
  <c r="G4" i="12" s="1"/>
  <c r="T7" i="12"/>
  <c r="I3" i="12" s="1"/>
  <c r="S7" i="12"/>
  <c r="R7" i="12"/>
  <c r="Q7" i="12"/>
  <c r="P7" i="12"/>
  <c r="N7" i="12"/>
  <c r="M7" i="12"/>
  <c r="L7" i="12"/>
  <c r="K7" i="12"/>
  <c r="D7" i="12"/>
  <c r="H4" i="12"/>
  <c r="G3" i="12"/>
  <c r="W60" i="11"/>
  <c r="V60" i="11"/>
  <c r="U60" i="11"/>
  <c r="T60" i="11"/>
  <c r="S60" i="11"/>
  <c r="R60" i="11"/>
  <c r="Q60" i="11"/>
  <c r="P60" i="11"/>
  <c r="N60" i="11"/>
  <c r="M60" i="11"/>
  <c r="L60" i="11"/>
  <c r="K60" i="11"/>
  <c r="D60" i="11"/>
  <c r="W59" i="11"/>
  <c r="V59" i="11"/>
  <c r="U59" i="11"/>
  <c r="T59" i="11"/>
  <c r="S59" i="11"/>
  <c r="R59" i="11"/>
  <c r="Q59" i="11"/>
  <c r="P59" i="11"/>
  <c r="N59" i="11"/>
  <c r="M59" i="11"/>
  <c r="L59" i="11"/>
  <c r="K59" i="11"/>
  <c r="D59" i="11"/>
  <c r="W58" i="11"/>
  <c r="V58" i="11"/>
  <c r="U58" i="11"/>
  <c r="T58" i="11"/>
  <c r="S58" i="11"/>
  <c r="R58" i="11"/>
  <c r="Q58" i="11"/>
  <c r="P58" i="11"/>
  <c r="N58" i="11"/>
  <c r="M58" i="11"/>
  <c r="L58" i="11"/>
  <c r="K58" i="11"/>
  <c r="D58" i="11"/>
  <c r="W57" i="11"/>
  <c r="V57" i="11"/>
  <c r="U57" i="11"/>
  <c r="T57" i="11"/>
  <c r="S57" i="11"/>
  <c r="R57" i="11"/>
  <c r="Q57" i="11"/>
  <c r="P57" i="11"/>
  <c r="N57" i="11"/>
  <c r="M57" i="11"/>
  <c r="L57" i="11"/>
  <c r="K57" i="11"/>
  <c r="D57" i="11"/>
  <c r="W56" i="11"/>
  <c r="V56" i="11"/>
  <c r="U56" i="11"/>
  <c r="T56" i="11"/>
  <c r="S56" i="11"/>
  <c r="R56" i="11"/>
  <c r="Q56" i="11"/>
  <c r="P56" i="11"/>
  <c r="N56" i="11"/>
  <c r="M56" i="11"/>
  <c r="L56" i="11"/>
  <c r="K56" i="11"/>
  <c r="D56" i="11"/>
  <c r="W55" i="11"/>
  <c r="V55" i="11"/>
  <c r="U55" i="11"/>
  <c r="T55" i="11"/>
  <c r="S55" i="11"/>
  <c r="R55" i="11"/>
  <c r="Q55" i="11"/>
  <c r="P55" i="11"/>
  <c r="N55" i="11"/>
  <c r="M55" i="11"/>
  <c r="L55" i="11"/>
  <c r="K55" i="11"/>
  <c r="D55" i="11"/>
  <c r="W54" i="11"/>
  <c r="V54" i="11"/>
  <c r="U54" i="11"/>
  <c r="T54" i="11"/>
  <c r="S54" i="11"/>
  <c r="R54" i="11"/>
  <c r="Q54" i="11"/>
  <c r="P54" i="11"/>
  <c r="N54" i="11"/>
  <c r="M54" i="11"/>
  <c r="L54" i="11"/>
  <c r="K54" i="11"/>
  <c r="D54" i="11"/>
  <c r="W53" i="11"/>
  <c r="V53" i="11"/>
  <c r="U53" i="11"/>
  <c r="T53" i="11"/>
  <c r="S53" i="11"/>
  <c r="R53" i="11"/>
  <c r="Q53" i="11"/>
  <c r="P53" i="11"/>
  <c r="N53" i="11"/>
  <c r="M53" i="11"/>
  <c r="L53" i="11"/>
  <c r="K53" i="11"/>
  <c r="D53" i="11"/>
  <c r="W52" i="11"/>
  <c r="V52" i="11"/>
  <c r="U52" i="11"/>
  <c r="T52" i="11"/>
  <c r="S52" i="11"/>
  <c r="R52" i="11"/>
  <c r="Q52" i="11"/>
  <c r="P52" i="11"/>
  <c r="N52" i="11"/>
  <c r="M52" i="11"/>
  <c r="L52" i="11"/>
  <c r="K52" i="11"/>
  <c r="D52" i="11"/>
  <c r="W51" i="11"/>
  <c r="V51" i="11"/>
  <c r="U51" i="11"/>
  <c r="T51" i="11"/>
  <c r="S51" i="11"/>
  <c r="R51" i="11"/>
  <c r="Q51" i="11"/>
  <c r="P51" i="11"/>
  <c r="N51" i="11"/>
  <c r="M51" i="11"/>
  <c r="L51" i="11"/>
  <c r="K51" i="11"/>
  <c r="D51" i="11"/>
  <c r="W50" i="11"/>
  <c r="V50" i="11"/>
  <c r="U50" i="11"/>
  <c r="T50" i="11"/>
  <c r="S50" i="11"/>
  <c r="R50" i="11"/>
  <c r="Q50" i="11"/>
  <c r="P50" i="11"/>
  <c r="N50" i="11"/>
  <c r="M50" i="11"/>
  <c r="L50" i="11"/>
  <c r="K50" i="11"/>
  <c r="D50" i="11"/>
  <c r="W49" i="11"/>
  <c r="V49" i="11"/>
  <c r="U49" i="11"/>
  <c r="T49" i="11"/>
  <c r="S49" i="11"/>
  <c r="R49" i="11"/>
  <c r="Q49" i="11"/>
  <c r="P49" i="11"/>
  <c r="N49" i="11"/>
  <c r="M49" i="11"/>
  <c r="L49" i="11"/>
  <c r="K49" i="11"/>
  <c r="D49" i="11"/>
  <c r="W48" i="11"/>
  <c r="V48" i="11"/>
  <c r="U48" i="11"/>
  <c r="T48" i="11"/>
  <c r="S48" i="11"/>
  <c r="R48" i="11"/>
  <c r="Q48" i="11"/>
  <c r="P48" i="11"/>
  <c r="N48" i="11"/>
  <c r="M48" i="11"/>
  <c r="L48" i="11"/>
  <c r="K48" i="11"/>
  <c r="D48" i="11"/>
  <c r="W47" i="11"/>
  <c r="V47" i="11"/>
  <c r="U47" i="11"/>
  <c r="T47" i="11"/>
  <c r="S47" i="11"/>
  <c r="R47" i="11"/>
  <c r="Q47" i="11"/>
  <c r="P47" i="11"/>
  <c r="N47" i="11"/>
  <c r="M47" i="11"/>
  <c r="L47" i="11"/>
  <c r="K47" i="11"/>
  <c r="D47" i="11"/>
  <c r="W46" i="11"/>
  <c r="V46" i="11"/>
  <c r="U46" i="11"/>
  <c r="T46" i="11"/>
  <c r="S46" i="11"/>
  <c r="R46" i="11"/>
  <c r="Q46" i="11"/>
  <c r="P46" i="11"/>
  <c r="N46" i="11"/>
  <c r="M46" i="11"/>
  <c r="L46" i="11"/>
  <c r="K46" i="11"/>
  <c r="D46" i="11"/>
  <c r="W45" i="11"/>
  <c r="V45" i="11"/>
  <c r="U45" i="11"/>
  <c r="T45" i="11"/>
  <c r="S45" i="11"/>
  <c r="R45" i="11"/>
  <c r="Q45" i="11"/>
  <c r="P45" i="11"/>
  <c r="N45" i="11"/>
  <c r="M45" i="11"/>
  <c r="L45" i="11"/>
  <c r="K45" i="11"/>
  <c r="D45" i="11"/>
  <c r="W44" i="11"/>
  <c r="V44" i="11"/>
  <c r="U44" i="11"/>
  <c r="T44" i="11"/>
  <c r="S44" i="11"/>
  <c r="R44" i="11"/>
  <c r="Q44" i="11"/>
  <c r="P44" i="11"/>
  <c r="N44" i="11"/>
  <c r="M44" i="11"/>
  <c r="L44" i="11"/>
  <c r="K44" i="11"/>
  <c r="D44" i="11"/>
  <c r="W43" i="11"/>
  <c r="V43" i="11"/>
  <c r="U43" i="11"/>
  <c r="T43" i="11"/>
  <c r="S43" i="11"/>
  <c r="R43" i="11"/>
  <c r="Q43" i="11"/>
  <c r="P43" i="11"/>
  <c r="N43" i="11"/>
  <c r="M43" i="11"/>
  <c r="L43" i="11"/>
  <c r="K43" i="11"/>
  <c r="D43" i="11"/>
  <c r="W42" i="11"/>
  <c r="V42" i="11"/>
  <c r="U42" i="11"/>
  <c r="T42" i="11"/>
  <c r="S42" i="11"/>
  <c r="R42" i="11"/>
  <c r="Q42" i="11"/>
  <c r="P42" i="11"/>
  <c r="N42" i="11"/>
  <c r="M42" i="11"/>
  <c r="L42" i="11"/>
  <c r="K42" i="11"/>
  <c r="D42" i="11"/>
  <c r="W41" i="11"/>
  <c r="V41" i="11"/>
  <c r="U41" i="11"/>
  <c r="T41" i="11"/>
  <c r="S41" i="11"/>
  <c r="R41" i="11"/>
  <c r="Q41" i="11"/>
  <c r="P41" i="11"/>
  <c r="N41" i="11"/>
  <c r="M41" i="11"/>
  <c r="L41" i="11"/>
  <c r="K41" i="11"/>
  <c r="D41" i="11"/>
  <c r="W40" i="11"/>
  <c r="V40" i="11"/>
  <c r="U40" i="11"/>
  <c r="T40" i="11"/>
  <c r="S40" i="11"/>
  <c r="R40" i="11"/>
  <c r="Q40" i="11"/>
  <c r="P40" i="11"/>
  <c r="N40" i="11"/>
  <c r="M40" i="11"/>
  <c r="L40" i="11"/>
  <c r="K40" i="11"/>
  <c r="D40" i="11"/>
  <c r="W39" i="11"/>
  <c r="V39" i="11"/>
  <c r="U39" i="11"/>
  <c r="T39" i="11"/>
  <c r="S39" i="11"/>
  <c r="R39" i="11"/>
  <c r="Q39" i="11"/>
  <c r="P39" i="11"/>
  <c r="N39" i="11"/>
  <c r="M39" i="11"/>
  <c r="L39" i="11"/>
  <c r="K39" i="11"/>
  <c r="D39" i="11"/>
  <c r="W38" i="11"/>
  <c r="V38" i="11"/>
  <c r="U38" i="11"/>
  <c r="T38" i="11"/>
  <c r="S38" i="11"/>
  <c r="R38" i="11"/>
  <c r="Q38" i="11"/>
  <c r="P38" i="11"/>
  <c r="N38" i="11"/>
  <c r="M38" i="11"/>
  <c r="L38" i="11"/>
  <c r="K38" i="11"/>
  <c r="D38" i="11"/>
  <c r="W37" i="11"/>
  <c r="V37" i="11"/>
  <c r="U37" i="11"/>
  <c r="T37" i="11"/>
  <c r="S37" i="11"/>
  <c r="R37" i="11"/>
  <c r="Q37" i="11"/>
  <c r="P37" i="11"/>
  <c r="N37" i="11"/>
  <c r="M37" i="11"/>
  <c r="L37" i="11"/>
  <c r="K37" i="11"/>
  <c r="D37" i="11"/>
  <c r="W36" i="11"/>
  <c r="V36" i="11"/>
  <c r="U36" i="11"/>
  <c r="T36" i="11"/>
  <c r="S36" i="11"/>
  <c r="R36" i="11"/>
  <c r="Q36" i="11"/>
  <c r="P36" i="11"/>
  <c r="N36" i="11"/>
  <c r="M36" i="11"/>
  <c r="L36" i="11"/>
  <c r="K36" i="11"/>
  <c r="D36" i="11"/>
  <c r="W35" i="11"/>
  <c r="V35" i="11"/>
  <c r="U35" i="11"/>
  <c r="T35" i="11"/>
  <c r="S35" i="11"/>
  <c r="R35" i="11"/>
  <c r="Q35" i="11"/>
  <c r="P35" i="11"/>
  <c r="N35" i="11"/>
  <c r="M35" i="11"/>
  <c r="L35" i="11"/>
  <c r="K35" i="11"/>
  <c r="D35" i="11"/>
  <c r="W34" i="11"/>
  <c r="V34" i="11"/>
  <c r="U34" i="11"/>
  <c r="T34" i="11"/>
  <c r="S34" i="11"/>
  <c r="R34" i="11"/>
  <c r="Q34" i="11"/>
  <c r="P34" i="11"/>
  <c r="N34" i="11"/>
  <c r="M34" i="11"/>
  <c r="L34" i="11"/>
  <c r="K34" i="11"/>
  <c r="D34" i="11"/>
  <c r="W33" i="11"/>
  <c r="V33" i="11"/>
  <c r="U33" i="11"/>
  <c r="T33" i="11"/>
  <c r="S33" i="11"/>
  <c r="R33" i="11"/>
  <c r="Q33" i="11"/>
  <c r="P33" i="11"/>
  <c r="N33" i="11"/>
  <c r="M33" i="11"/>
  <c r="L33" i="11"/>
  <c r="K33" i="11"/>
  <c r="D33" i="11"/>
  <c r="W32" i="11"/>
  <c r="V32" i="11"/>
  <c r="U32" i="11"/>
  <c r="T32" i="11"/>
  <c r="S32" i="11"/>
  <c r="R32" i="11"/>
  <c r="Q32" i="11"/>
  <c r="P32" i="11"/>
  <c r="N32" i="11"/>
  <c r="M32" i="11"/>
  <c r="L32" i="11"/>
  <c r="K32" i="11"/>
  <c r="D32" i="11"/>
  <c r="W31" i="11"/>
  <c r="V31" i="11"/>
  <c r="U31" i="11"/>
  <c r="T31" i="11"/>
  <c r="S31" i="11"/>
  <c r="R31" i="11"/>
  <c r="Q31" i="11"/>
  <c r="P31" i="11"/>
  <c r="N31" i="11"/>
  <c r="M31" i="11"/>
  <c r="L31" i="11"/>
  <c r="K31" i="11"/>
  <c r="D31" i="11"/>
  <c r="W30" i="11"/>
  <c r="V30" i="11"/>
  <c r="U30" i="11"/>
  <c r="T30" i="11"/>
  <c r="S30" i="11"/>
  <c r="R30" i="11"/>
  <c r="Q30" i="11"/>
  <c r="P30" i="11"/>
  <c r="N30" i="11"/>
  <c r="M30" i="11"/>
  <c r="L30" i="11"/>
  <c r="K30" i="11"/>
  <c r="D30" i="11"/>
  <c r="W29" i="11"/>
  <c r="V29" i="11"/>
  <c r="U29" i="11"/>
  <c r="T29" i="11"/>
  <c r="S29" i="11"/>
  <c r="R29" i="11"/>
  <c r="Q29" i="11"/>
  <c r="P29" i="11"/>
  <c r="N29" i="11"/>
  <c r="M29" i="11"/>
  <c r="L29" i="11"/>
  <c r="K29" i="11"/>
  <c r="D29" i="11"/>
  <c r="W28" i="11"/>
  <c r="V28" i="11"/>
  <c r="U28" i="11"/>
  <c r="T28" i="11"/>
  <c r="S28" i="11"/>
  <c r="R28" i="11"/>
  <c r="Q28" i="11"/>
  <c r="P28" i="11"/>
  <c r="N28" i="11"/>
  <c r="M28" i="11"/>
  <c r="L28" i="11"/>
  <c r="K28" i="11"/>
  <c r="D28" i="11"/>
  <c r="W27" i="11"/>
  <c r="V27" i="11"/>
  <c r="U27" i="11"/>
  <c r="T27" i="11"/>
  <c r="S27" i="11"/>
  <c r="R27" i="11"/>
  <c r="Q27" i="11"/>
  <c r="P27" i="11"/>
  <c r="N27" i="11"/>
  <c r="M27" i="11"/>
  <c r="L27" i="11"/>
  <c r="K27" i="11"/>
  <c r="D27" i="11"/>
  <c r="W26" i="11"/>
  <c r="V26" i="11"/>
  <c r="U26" i="11"/>
  <c r="T26" i="11"/>
  <c r="S26" i="11"/>
  <c r="R26" i="11"/>
  <c r="Q26" i="11"/>
  <c r="P26" i="11"/>
  <c r="N26" i="11"/>
  <c r="M26" i="11"/>
  <c r="L26" i="11"/>
  <c r="K26" i="11"/>
  <c r="D26" i="11"/>
  <c r="W25" i="11"/>
  <c r="V25" i="11"/>
  <c r="U25" i="11"/>
  <c r="T25" i="11"/>
  <c r="S25" i="11"/>
  <c r="R25" i="11"/>
  <c r="Q25" i="11"/>
  <c r="P25" i="11"/>
  <c r="N25" i="11"/>
  <c r="M25" i="11"/>
  <c r="L25" i="11"/>
  <c r="K25" i="11"/>
  <c r="D25" i="11"/>
  <c r="W24" i="11"/>
  <c r="V24" i="11"/>
  <c r="U24" i="11"/>
  <c r="T24" i="11"/>
  <c r="S24" i="11"/>
  <c r="R24" i="11"/>
  <c r="Q24" i="11"/>
  <c r="P24" i="11"/>
  <c r="N24" i="11"/>
  <c r="M24" i="11"/>
  <c r="L24" i="11"/>
  <c r="K24" i="11"/>
  <c r="D24" i="11"/>
  <c r="W23" i="11"/>
  <c r="V23" i="11"/>
  <c r="U23" i="11"/>
  <c r="T23" i="11"/>
  <c r="S23" i="11"/>
  <c r="R23" i="11"/>
  <c r="Q23" i="11"/>
  <c r="P23" i="11"/>
  <c r="N23" i="11"/>
  <c r="M23" i="11"/>
  <c r="L23" i="11"/>
  <c r="K23" i="11"/>
  <c r="D23" i="11"/>
  <c r="W22" i="11"/>
  <c r="V22" i="11"/>
  <c r="U22" i="11"/>
  <c r="T22" i="11"/>
  <c r="S22" i="11"/>
  <c r="R22" i="11"/>
  <c r="Q22" i="11"/>
  <c r="P22" i="11"/>
  <c r="N22" i="11"/>
  <c r="M22" i="11"/>
  <c r="L22" i="11"/>
  <c r="K22" i="11"/>
  <c r="D22" i="11"/>
  <c r="W21" i="11"/>
  <c r="V21" i="11"/>
  <c r="U21" i="11"/>
  <c r="T21" i="11"/>
  <c r="S21" i="11"/>
  <c r="R21" i="11"/>
  <c r="Q21" i="11"/>
  <c r="P21" i="11"/>
  <c r="N21" i="11"/>
  <c r="M21" i="11"/>
  <c r="L21" i="11"/>
  <c r="K21" i="11"/>
  <c r="D21" i="11"/>
  <c r="W20" i="11"/>
  <c r="V20" i="11"/>
  <c r="U20" i="11"/>
  <c r="T20" i="11"/>
  <c r="S20" i="11"/>
  <c r="R20" i="11"/>
  <c r="Q20" i="11"/>
  <c r="P20" i="11"/>
  <c r="N20" i="11"/>
  <c r="M20" i="11"/>
  <c r="L20" i="11"/>
  <c r="K20" i="11"/>
  <c r="D20" i="11"/>
  <c r="W19" i="11"/>
  <c r="V19" i="11"/>
  <c r="U19" i="11"/>
  <c r="T19" i="11"/>
  <c r="S19" i="11"/>
  <c r="R19" i="11"/>
  <c r="Q19" i="11"/>
  <c r="P19" i="11"/>
  <c r="N19" i="11"/>
  <c r="M19" i="11"/>
  <c r="L19" i="11"/>
  <c r="K19" i="11"/>
  <c r="D19" i="11"/>
  <c r="W18" i="11"/>
  <c r="V18" i="11"/>
  <c r="U18" i="11"/>
  <c r="T18" i="11"/>
  <c r="S18" i="11"/>
  <c r="R18" i="11"/>
  <c r="Q18" i="11"/>
  <c r="P18" i="11"/>
  <c r="N18" i="11"/>
  <c r="M18" i="11"/>
  <c r="L18" i="11"/>
  <c r="K18" i="11"/>
  <c r="D18" i="11"/>
  <c r="W17" i="11"/>
  <c r="V17" i="11"/>
  <c r="U17" i="11"/>
  <c r="T17" i="11"/>
  <c r="S17" i="11"/>
  <c r="R17" i="11"/>
  <c r="Q17" i="11"/>
  <c r="P17" i="11"/>
  <c r="N17" i="11"/>
  <c r="M17" i="11"/>
  <c r="L17" i="11"/>
  <c r="K17" i="11"/>
  <c r="D17" i="11"/>
  <c r="W16" i="11"/>
  <c r="V16" i="11"/>
  <c r="U16" i="11"/>
  <c r="T16" i="11"/>
  <c r="S16" i="11"/>
  <c r="R16" i="11"/>
  <c r="Q16" i="11"/>
  <c r="P16" i="11"/>
  <c r="N16" i="11"/>
  <c r="M16" i="11"/>
  <c r="L16" i="11"/>
  <c r="K16" i="11"/>
  <c r="D16" i="11"/>
  <c r="W15" i="11"/>
  <c r="V15" i="11"/>
  <c r="U15" i="11"/>
  <c r="T15" i="11"/>
  <c r="S15" i="11"/>
  <c r="R15" i="11"/>
  <c r="Q15" i="11"/>
  <c r="P15" i="11"/>
  <c r="N15" i="11"/>
  <c r="M15" i="11"/>
  <c r="L15" i="11"/>
  <c r="K15" i="11"/>
  <c r="D15" i="11"/>
  <c r="W14" i="11"/>
  <c r="V14" i="11"/>
  <c r="U14" i="11"/>
  <c r="T14" i="11"/>
  <c r="S14" i="11"/>
  <c r="R14" i="11"/>
  <c r="Q14" i="11"/>
  <c r="P14" i="11"/>
  <c r="N14" i="11"/>
  <c r="M14" i="11"/>
  <c r="L14" i="11"/>
  <c r="K14" i="11"/>
  <c r="D14" i="11"/>
  <c r="W13" i="11"/>
  <c r="V13" i="11"/>
  <c r="U13" i="11"/>
  <c r="T13" i="11"/>
  <c r="S13" i="11"/>
  <c r="R13" i="11"/>
  <c r="Q13" i="11"/>
  <c r="P13" i="11"/>
  <c r="N13" i="11"/>
  <c r="M13" i="11"/>
  <c r="L13" i="11"/>
  <c r="K13" i="11"/>
  <c r="D13" i="11"/>
  <c r="W12" i="11"/>
  <c r="V12" i="11"/>
  <c r="U12" i="11"/>
  <c r="T12" i="11"/>
  <c r="S12" i="11"/>
  <c r="R12" i="11"/>
  <c r="Q12" i="11"/>
  <c r="P12" i="11"/>
  <c r="N12" i="11"/>
  <c r="M12" i="11"/>
  <c r="L12" i="11"/>
  <c r="K12" i="11"/>
  <c r="D12" i="11"/>
  <c r="W11" i="11"/>
  <c r="V11" i="11"/>
  <c r="U11" i="11"/>
  <c r="T11" i="11"/>
  <c r="S11" i="11"/>
  <c r="R11" i="11"/>
  <c r="Q11" i="11"/>
  <c r="P11" i="11"/>
  <c r="N11" i="11"/>
  <c r="M11" i="11"/>
  <c r="L11" i="11"/>
  <c r="K11" i="11"/>
  <c r="D11" i="11"/>
  <c r="W10" i="11"/>
  <c r="V10" i="11"/>
  <c r="U10" i="11"/>
  <c r="T10" i="11"/>
  <c r="S10" i="11"/>
  <c r="R10" i="11"/>
  <c r="Q10" i="11"/>
  <c r="P10" i="11"/>
  <c r="N10" i="11"/>
  <c r="M10" i="11"/>
  <c r="L10" i="11"/>
  <c r="K10" i="11"/>
  <c r="D10" i="11"/>
  <c r="W9" i="11"/>
  <c r="V9" i="11"/>
  <c r="U9" i="11"/>
  <c r="T9" i="11"/>
  <c r="S9" i="11"/>
  <c r="R9" i="11"/>
  <c r="H3" i="11" s="1"/>
  <c r="Q9" i="11"/>
  <c r="P9" i="11"/>
  <c r="N9" i="11"/>
  <c r="M9" i="11"/>
  <c r="L9" i="11"/>
  <c r="K9" i="11"/>
  <c r="D9" i="11"/>
  <c r="W8" i="11"/>
  <c r="V8" i="11"/>
  <c r="U8" i="11"/>
  <c r="T8" i="11"/>
  <c r="S8" i="11"/>
  <c r="I4" i="11" s="1"/>
  <c r="R8" i="11"/>
  <c r="Q8" i="11"/>
  <c r="P8" i="11"/>
  <c r="N8" i="11"/>
  <c r="M8" i="11"/>
  <c r="L8" i="11"/>
  <c r="K8" i="11"/>
  <c r="D8" i="11"/>
  <c r="W7" i="11"/>
  <c r="V7" i="11"/>
  <c r="U7" i="11"/>
  <c r="G4" i="11" s="1"/>
  <c r="T7" i="11"/>
  <c r="I3" i="11" s="1"/>
  <c r="S7" i="11"/>
  <c r="R7" i="11"/>
  <c r="Q7" i="11"/>
  <c r="P7" i="11"/>
  <c r="N7" i="11"/>
  <c r="M7" i="11"/>
  <c r="L7" i="11"/>
  <c r="K7" i="11"/>
  <c r="D7" i="11"/>
  <c r="H4" i="11"/>
  <c r="G3" i="11"/>
  <c r="W60" i="10"/>
  <c r="V60" i="10"/>
  <c r="U60" i="10"/>
  <c r="T60" i="10"/>
  <c r="S60" i="10"/>
  <c r="R60" i="10"/>
  <c r="Q60" i="10"/>
  <c r="P60" i="10"/>
  <c r="N60" i="10"/>
  <c r="M60" i="10"/>
  <c r="L60" i="10"/>
  <c r="K60" i="10"/>
  <c r="D60" i="10"/>
  <c r="W59" i="10"/>
  <c r="V59" i="10"/>
  <c r="U59" i="10"/>
  <c r="T59" i="10"/>
  <c r="S59" i="10"/>
  <c r="R59" i="10"/>
  <c r="Q59" i="10"/>
  <c r="P59" i="10"/>
  <c r="N59" i="10"/>
  <c r="M59" i="10"/>
  <c r="L59" i="10"/>
  <c r="K59" i="10"/>
  <c r="D59" i="10"/>
  <c r="W58" i="10"/>
  <c r="V58" i="10"/>
  <c r="U58" i="10"/>
  <c r="T58" i="10"/>
  <c r="S58" i="10"/>
  <c r="R58" i="10"/>
  <c r="Q58" i="10"/>
  <c r="P58" i="10"/>
  <c r="N58" i="10"/>
  <c r="M58" i="10"/>
  <c r="L58" i="10"/>
  <c r="K58" i="10"/>
  <c r="D58" i="10"/>
  <c r="W57" i="10"/>
  <c r="V57" i="10"/>
  <c r="U57" i="10"/>
  <c r="T57" i="10"/>
  <c r="S57" i="10"/>
  <c r="R57" i="10"/>
  <c r="Q57" i="10"/>
  <c r="P57" i="10"/>
  <c r="N57" i="10"/>
  <c r="M57" i="10"/>
  <c r="L57" i="10"/>
  <c r="K57" i="10"/>
  <c r="D57" i="10"/>
  <c r="W56" i="10"/>
  <c r="V56" i="10"/>
  <c r="U56" i="10"/>
  <c r="T56" i="10"/>
  <c r="S56" i="10"/>
  <c r="R56" i="10"/>
  <c r="Q56" i="10"/>
  <c r="P56" i="10"/>
  <c r="N56" i="10"/>
  <c r="M56" i="10"/>
  <c r="L56" i="10"/>
  <c r="K56" i="10"/>
  <c r="D56" i="10"/>
  <c r="W55" i="10"/>
  <c r="V55" i="10"/>
  <c r="U55" i="10"/>
  <c r="T55" i="10"/>
  <c r="S55" i="10"/>
  <c r="R55" i="10"/>
  <c r="Q55" i="10"/>
  <c r="P55" i="10"/>
  <c r="N55" i="10"/>
  <c r="M55" i="10"/>
  <c r="L55" i="10"/>
  <c r="K55" i="10"/>
  <c r="D55" i="10"/>
  <c r="W54" i="10"/>
  <c r="V54" i="10"/>
  <c r="U54" i="10"/>
  <c r="T54" i="10"/>
  <c r="S54" i="10"/>
  <c r="R54" i="10"/>
  <c r="Q54" i="10"/>
  <c r="P54" i="10"/>
  <c r="N54" i="10"/>
  <c r="M54" i="10"/>
  <c r="L54" i="10"/>
  <c r="K54" i="10"/>
  <c r="D54" i="10"/>
  <c r="W53" i="10"/>
  <c r="V53" i="10"/>
  <c r="U53" i="10"/>
  <c r="T53" i="10"/>
  <c r="S53" i="10"/>
  <c r="R53" i="10"/>
  <c r="Q53" i="10"/>
  <c r="P53" i="10"/>
  <c r="N53" i="10"/>
  <c r="M53" i="10"/>
  <c r="L53" i="10"/>
  <c r="K53" i="10"/>
  <c r="D53" i="10"/>
  <c r="W52" i="10"/>
  <c r="V52" i="10"/>
  <c r="U52" i="10"/>
  <c r="T52" i="10"/>
  <c r="S52" i="10"/>
  <c r="R52" i="10"/>
  <c r="Q52" i="10"/>
  <c r="P52" i="10"/>
  <c r="N52" i="10"/>
  <c r="M52" i="10"/>
  <c r="L52" i="10"/>
  <c r="K52" i="10"/>
  <c r="D52" i="10"/>
  <c r="W51" i="10"/>
  <c r="V51" i="10"/>
  <c r="U51" i="10"/>
  <c r="T51" i="10"/>
  <c r="S51" i="10"/>
  <c r="R51" i="10"/>
  <c r="Q51" i="10"/>
  <c r="P51" i="10"/>
  <c r="N51" i="10"/>
  <c r="M51" i="10"/>
  <c r="L51" i="10"/>
  <c r="K51" i="10"/>
  <c r="D51" i="10"/>
  <c r="W50" i="10"/>
  <c r="V50" i="10"/>
  <c r="U50" i="10"/>
  <c r="T50" i="10"/>
  <c r="S50" i="10"/>
  <c r="R50" i="10"/>
  <c r="Q50" i="10"/>
  <c r="P50" i="10"/>
  <c r="N50" i="10"/>
  <c r="M50" i="10"/>
  <c r="L50" i="10"/>
  <c r="K50" i="10"/>
  <c r="D50" i="10"/>
  <c r="W49" i="10"/>
  <c r="V49" i="10"/>
  <c r="U49" i="10"/>
  <c r="T49" i="10"/>
  <c r="S49" i="10"/>
  <c r="R49" i="10"/>
  <c r="Q49" i="10"/>
  <c r="P49" i="10"/>
  <c r="N49" i="10"/>
  <c r="M49" i="10"/>
  <c r="L49" i="10"/>
  <c r="K49" i="10"/>
  <c r="D49" i="10"/>
  <c r="W48" i="10"/>
  <c r="V48" i="10"/>
  <c r="U48" i="10"/>
  <c r="T48" i="10"/>
  <c r="S48" i="10"/>
  <c r="R48" i="10"/>
  <c r="Q48" i="10"/>
  <c r="P48" i="10"/>
  <c r="N48" i="10"/>
  <c r="M48" i="10"/>
  <c r="L48" i="10"/>
  <c r="K48" i="10"/>
  <c r="D48" i="10"/>
  <c r="W47" i="10"/>
  <c r="V47" i="10"/>
  <c r="U47" i="10"/>
  <c r="T47" i="10"/>
  <c r="S47" i="10"/>
  <c r="R47" i="10"/>
  <c r="Q47" i="10"/>
  <c r="P47" i="10"/>
  <c r="N47" i="10"/>
  <c r="M47" i="10"/>
  <c r="L47" i="10"/>
  <c r="K47" i="10"/>
  <c r="D47" i="10"/>
  <c r="W46" i="10"/>
  <c r="V46" i="10"/>
  <c r="U46" i="10"/>
  <c r="T46" i="10"/>
  <c r="S46" i="10"/>
  <c r="R46" i="10"/>
  <c r="Q46" i="10"/>
  <c r="P46" i="10"/>
  <c r="N46" i="10"/>
  <c r="M46" i="10"/>
  <c r="L46" i="10"/>
  <c r="K46" i="10"/>
  <c r="D46" i="10"/>
  <c r="W45" i="10"/>
  <c r="V45" i="10"/>
  <c r="U45" i="10"/>
  <c r="T45" i="10"/>
  <c r="S45" i="10"/>
  <c r="R45" i="10"/>
  <c r="Q45" i="10"/>
  <c r="P45" i="10"/>
  <c r="N45" i="10"/>
  <c r="M45" i="10"/>
  <c r="L45" i="10"/>
  <c r="K45" i="10"/>
  <c r="D45" i="10"/>
  <c r="W44" i="10"/>
  <c r="V44" i="10"/>
  <c r="U44" i="10"/>
  <c r="T44" i="10"/>
  <c r="S44" i="10"/>
  <c r="R44" i="10"/>
  <c r="Q44" i="10"/>
  <c r="P44" i="10"/>
  <c r="N44" i="10"/>
  <c r="M44" i="10"/>
  <c r="L44" i="10"/>
  <c r="K44" i="10"/>
  <c r="D44" i="10"/>
  <c r="W43" i="10"/>
  <c r="V43" i="10"/>
  <c r="U43" i="10"/>
  <c r="T43" i="10"/>
  <c r="S43" i="10"/>
  <c r="R43" i="10"/>
  <c r="Q43" i="10"/>
  <c r="P43" i="10"/>
  <c r="N43" i="10"/>
  <c r="M43" i="10"/>
  <c r="L43" i="10"/>
  <c r="K43" i="10"/>
  <c r="D43" i="10"/>
  <c r="W42" i="10"/>
  <c r="V42" i="10"/>
  <c r="U42" i="10"/>
  <c r="T42" i="10"/>
  <c r="S42" i="10"/>
  <c r="R42" i="10"/>
  <c r="Q42" i="10"/>
  <c r="P42" i="10"/>
  <c r="N42" i="10"/>
  <c r="M42" i="10"/>
  <c r="L42" i="10"/>
  <c r="K42" i="10"/>
  <c r="D42" i="10"/>
  <c r="W41" i="10"/>
  <c r="V41" i="10"/>
  <c r="U41" i="10"/>
  <c r="T41" i="10"/>
  <c r="S41" i="10"/>
  <c r="R41" i="10"/>
  <c r="Q41" i="10"/>
  <c r="P41" i="10"/>
  <c r="N41" i="10"/>
  <c r="M41" i="10"/>
  <c r="L41" i="10"/>
  <c r="K41" i="10"/>
  <c r="D41" i="10"/>
  <c r="W40" i="10"/>
  <c r="V40" i="10"/>
  <c r="U40" i="10"/>
  <c r="T40" i="10"/>
  <c r="S40" i="10"/>
  <c r="R40" i="10"/>
  <c r="Q40" i="10"/>
  <c r="P40" i="10"/>
  <c r="N40" i="10"/>
  <c r="M40" i="10"/>
  <c r="L40" i="10"/>
  <c r="K40" i="10"/>
  <c r="D40" i="10"/>
  <c r="W39" i="10"/>
  <c r="V39" i="10"/>
  <c r="U39" i="10"/>
  <c r="T39" i="10"/>
  <c r="S39" i="10"/>
  <c r="R39" i="10"/>
  <c r="Q39" i="10"/>
  <c r="P39" i="10"/>
  <c r="N39" i="10"/>
  <c r="M39" i="10"/>
  <c r="L39" i="10"/>
  <c r="K39" i="10"/>
  <c r="D39" i="10"/>
  <c r="W38" i="10"/>
  <c r="V38" i="10"/>
  <c r="U38" i="10"/>
  <c r="T38" i="10"/>
  <c r="S38" i="10"/>
  <c r="R38" i="10"/>
  <c r="Q38" i="10"/>
  <c r="P38" i="10"/>
  <c r="N38" i="10"/>
  <c r="M38" i="10"/>
  <c r="L38" i="10"/>
  <c r="K38" i="10"/>
  <c r="D38" i="10"/>
  <c r="W37" i="10"/>
  <c r="V37" i="10"/>
  <c r="U37" i="10"/>
  <c r="T37" i="10"/>
  <c r="S37" i="10"/>
  <c r="R37" i="10"/>
  <c r="Q37" i="10"/>
  <c r="P37" i="10"/>
  <c r="N37" i="10"/>
  <c r="M37" i="10"/>
  <c r="L37" i="10"/>
  <c r="K37" i="10"/>
  <c r="D37" i="10"/>
  <c r="W36" i="10"/>
  <c r="V36" i="10"/>
  <c r="U36" i="10"/>
  <c r="T36" i="10"/>
  <c r="S36" i="10"/>
  <c r="R36" i="10"/>
  <c r="Q36" i="10"/>
  <c r="P36" i="10"/>
  <c r="N36" i="10"/>
  <c r="M36" i="10"/>
  <c r="L36" i="10"/>
  <c r="K36" i="10"/>
  <c r="D36" i="10"/>
  <c r="W35" i="10"/>
  <c r="V35" i="10"/>
  <c r="U35" i="10"/>
  <c r="T35" i="10"/>
  <c r="S35" i="10"/>
  <c r="R35" i="10"/>
  <c r="Q35" i="10"/>
  <c r="P35" i="10"/>
  <c r="N35" i="10"/>
  <c r="M35" i="10"/>
  <c r="L35" i="10"/>
  <c r="K35" i="10"/>
  <c r="D35" i="10"/>
  <c r="W34" i="10"/>
  <c r="V34" i="10"/>
  <c r="U34" i="10"/>
  <c r="T34" i="10"/>
  <c r="S34" i="10"/>
  <c r="R34" i="10"/>
  <c r="Q34" i="10"/>
  <c r="P34" i="10"/>
  <c r="N34" i="10"/>
  <c r="M34" i="10"/>
  <c r="L34" i="10"/>
  <c r="K34" i="10"/>
  <c r="D34" i="10"/>
  <c r="W33" i="10"/>
  <c r="V33" i="10"/>
  <c r="U33" i="10"/>
  <c r="T33" i="10"/>
  <c r="S33" i="10"/>
  <c r="R33" i="10"/>
  <c r="Q33" i="10"/>
  <c r="P33" i="10"/>
  <c r="N33" i="10"/>
  <c r="M33" i="10"/>
  <c r="L33" i="10"/>
  <c r="K33" i="10"/>
  <c r="D33" i="10"/>
  <c r="W32" i="10"/>
  <c r="V32" i="10"/>
  <c r="U32" i="10"/>
  <c r="T32" i="10"/>
  <c r="S32" i="10"/>
  <c r="R32" i="10"/>
  <c r="Q32" i="10"/>
  <c r="P32" i="10"/>
  <c r="N32" i="10"/>
  <c r="M32" i="10"/>
  <c r="L32" i="10"/>
  <c r="K32" i="10"/>
  <c r="D32" i="10"/>
  <c r="W31" i="10"/>
  <c r="V31" i="10"/>
  <c r="U31" i="10"/>
  <c r="T31" i="10"/>
  <c r="S31" i="10"/>
  <c r="R31" i="10"/>
  <c r="Q31" i="10"/>
  <c r="P31" i="10"/>
  <c r="N31" i="10"/>
  <c r="M31" i="10"/>
  <c r="L31" i="10"/>
  <c r="K31" i="10"/>
  <c r="D31" i="10"/>
  <c r="W30" i="10"/>
  <c r="V30" i="10"/>
  <c r="U30" i="10"/>
  <c r="T30" i="10"/>
  <c r="S30" i="10"/>
  <c r="R30" i="10"/>
  <c r="Q30" i="10"/>
  <c r="P30" i="10"/>
  <c r="N30" i="10"/>
  <c r="M30" i="10"/>
  <c r="L30" i="10"/>
  <c r="K30" i="10"/>
  <c r="D30" i="10"/>
  <c r="W29" i="10"/>
  <c r="V29" i="10"/>
  <c r="U29" i="10"/>
  <c r="T29" i="10"/>
  <c r="S29" i="10"/>
  <c r="R29" i="10"/>
  <c r="Q29" i="10"/>
  <c r="P29" i="10"/>
  <c r="N29" i="10"/>
  <c r="M29" i="10"/>
  <c r="L29" i="10"/>
  <c r="K29" i="10"/>
  <c r="D29" i="10"/>
  <c r="W28" i="10"/>
  <c r="V28" i="10"/>
  <c r="U28" i="10"/>
  <c r="T28" i="10"/>
  <c r="S28" i="10"/>
  <c r="R28" i="10"/>
  <c r="Q28" i="10"/>
  <c r="P28" i="10"/>
  <c r="N28" i="10"/>
  <c r="M28" i="10"/>
  <c r="L28" i="10"/>
  <c r="K28" i="10"/>
  <c r="D28" i="10"/>
  <c r="W27" i="10"/>
  <c r="V27" i="10"/>
  <c r="U27" i="10"/>
  <c r="T27" i="10"/>
  <c r="S27" i="10"/>
  <c r="R27" i="10"/>
  <c r="Q27" i="10"/>
  <c r="P27" i="10"/>
  <c r="N27" i="10"/>
  <c r="M27" i="10"/>
  <c r="L27" i="10"/>
  <c r="K27" i="10"/>
  <c r="D27" i="10"/>
  <c r="W26" i="10"/>
  <c r="V26" i="10"/>
  <c r="U26" i="10"/>
  <c r="T26" i="10"/>
  <c r="S26" i="10"/>
  <c r="R26" i="10"/>
  <c r="Q26" i="10"/>
  <c r="P26" i="10"/>
  <c r="N26" i="10"/>
  <c r="M26" i="10"/>
  <c r="L26" i="10"/>
  <c r="K26" i="10"/>
  <c r="D26" i="10"/>
  <c r="W25" i="10"/>
  <c r="V25" i="10"/>
  <c r="U25" i="10"/>
  <c r="T25" i="10"/>
  <c r="S25" i="10"/>
  <c r="R25" i="10"/>
  <c r="Q25" i="10"/>
  <c r="P25" i="10"/>
  <c r="N25" i="10"/>
  <c r="M25" i="10"/>
  <c r="L25" i="10"/>
  <c r="K25" i="10"/>
  <c r="D25" i="10"/>
  <c r="W24" i="10"/>
  <c r="V24" i="10"/>
  <c r="U24" i="10"/>
  <c r="T24" i="10"/>
  <c r="S24" i="10"/>
  <c r="R24" i="10"/>
  <c r="Q24" i="10"/>
  <c r="P24" i="10"/>
  <c r="N24" i="10"/>
  <c r="M24" i="10"/>
  <c r="L24" i="10"/>
  <c r="K24" i="10"/>
  <c r="D24" i="10"/>
  <c r="W23" i="10"/>
  <c r="V23" i="10"/>
  <c r="U23" i="10"/>
  <c r="T23" i="10"/>
  <c r="S23" i="10"/>
  <c r="R23" i="10"/>
  <c r="Q23" i="10"/>
  <c r="P23" i="10"/>
  <c r="N23" i="10"/>
  <c r="M23" i="10"/>
  <c r="L23" i="10"/>
  <c r="K23" i="10"/>
  <c r="D23" i="10"/>
  <c r="W22" i="10"/>
  <c r="V22" i="10"/>
  <c r="U22" i="10"/>
  <c r="T22" i="10"/>
  <c r="S22" i="10"/>
  <c r="R22" i="10"/>
  <c r="Q22" i="10"/>
  <c r="P22" i="10"/>
  <c r="N22" i="10"/>
  <c r="M22" i="10"/>
  <c r="L22" i="10"/>
  <c r="K22" i="10"/>
  <c r="D22" i="10"/>
  <c r="W21" i="10"/>
  <c r="V21" i="10"/>
  <c r="U21" i="10"/>
  <c r="T21" i="10"/>
  <c r="S21" i="10"/>
  <c r="R21" i="10"/>
  <c r="Q21" i="10"/>
  <c r="P21" i="10"/>
  <c r="N21" i="10"/>
  <c r="M21" i="10"/>
  <c r="L21" i="10"/>
  <c r="K21" i="10"/>
  <c r="D21" i="10"/>
  <c r="W20" i="10"/>
  <c r="V20" i="10"/>
  <c r="U20" i="10"/>
  <c r="T20" i="10"/>
  <c r="S20" i="10"/>
  <c r="R20" i="10"/>
  <c r="Q20" i="10"/>
  <c r="P20" i="10"/>
  <c r="N20" i="10"/>
  <c r="M20" i="10"/>
  <c r="L20" i="10"/>
  <c r="K20" i="10"/>
  <c r="D20" i="10"/>
  <c r="W19" i="10"/>
  <c r="V19" i="10"/>
  <c r="U19" i="10"/>
  <c r="T19" i="10"/>
  <c r="S19" i="10"/>
  <c r="R19" i="10"/>
  <c r="Q19" i="10"/>
  <c r="P19" i="10"/>
  <c r="N19" i="10"/>
  <c r="M19" i="10"/>
  <c r="L19" i="10"/>
  <c r="K19" i="10"/>
  <c r="D19" i="10"/>
  <c r="W18" i="10"/>
  <c r="V18" i="10"/>
  <c r="U18" i="10"/>
  <c r="T18" i="10"/>
  <c r="S18" i="10"/>
  <c r="R18" i="10"/>
  <c r="Q18" i="10"/>
  <c r="P18" i="10"/>
  <c r="N18" i="10"/>
  <c r="M18" i="10"/>
  <c r="L18" i="10"/>
  <c r="K18" i="10"/>
  <c r="D18" i="10"/>
  <c r="W17" i="10"/>
  <c r="V17" i="10"/>
  <c r="U17" i="10"/>
  <c r="T17" i="10"/>
  <c r="S17" i="10"/>
  <c r="R17" i="10"/>
  <c r="Q17" i="10"/>
  <c r="P17" i="10"/>
  <c r="N17" i="10"/>
  <c r="M17" i="10"/>
  <c r="L17" i="10"/>
  <c r="K17" i="10"/>
  <c r="D17" i="10"/>
  <c r="W16" i="10"/>
  <c r="V16" i="10"/>
  <c r="U16" i="10"/>
  <c r="T16" i="10"/>
  <c r="S16" i="10"/>
  <c r="R16" i="10"/>
  <c r="Q16" i="10"/>
  <c r="P16" i="10"/>
  <c r="N16" i="10"/>
  <c r="M16" i="10"/>
  <c r="L16" i="10"/>
  <c r="K16" i="10"/>
  <c r="D16" i="10"/>
  <c r="W15" i="10"/>
  <c r="V15" i="10"/>
  <c r="U15" i="10"/>
  <c r="T15" i="10"/>
  <c r="S15" i="10"/>
  <c r="R15" i="10"/>
  <c r="Q15" i="10"/>
  <c r="P15" i="10"/>
  <c r="N15" i="10"/>
  <c r="M15" i="10"/>
  <c r="L15" i="10"/>
  <c r="K15" i="10"/>
  <c r="D15" i="10"/>
  <c r="W14" i="10"/>
  <c r="V14" i="10"/>
  <c r="U14" i="10"/>
  <c r="T14" i="10"/>
  <c r="S14" i="10"/>
  <c r="R14" i="10"/>
  <c r="Q14" i="10"/>
  <c r="P14" i="10"/>
  <c r="N14" i="10"/>
  <c r="M14" i="10"/>
  <c r="L14" i="10"/>
  <c r="K14" i="10"/>
  <c r="D14" i="10"/>
  <c r="W13" i="10"/>
  <c r="V13" i="10"/>
  <c r="U13" i="10"/>
  <c r="T13" i="10"/>
  <c r="S13" i="10"/>
  <c r="R13" i="10"/>
  <c r="Q13" i="10"/>
  <c r="P13" i="10"/>
  <c r="N13" i="10"/>
  <c r="M13" i="10"/>
  <c r="L13" i="10"/>
  <c r="K13" i="10"/>
  <c r="D13" i="10"/>
  <c r="W12" i="10"/>
  <c r="V12" i="10"/>
  <c r="U12" i="10"/>
  <c r="T12" i="10"/>
  <c r="S12" i="10"/>
  <c r="R12" i="10"/>
  <c r="Q12" i="10"/>
  <c r="P12" i="10"/>
  <c r="N12" i="10"/>
  <c r="M12" i="10"/>
  <c r="L12" i="10"/>
  <c r="K12" i="10"/>
  <c r="D12" i="10"/>
  <c r="W11" i="10"/>
  <c r="V11" i="10"/>
  <c r="U11" i="10"/>
  <c r="T11" i="10"/>
  <c r="S11" i="10"/>
  <c r="R11" i="10"/>
  <c r="Q11" i="10"/>
  <c r="P11" i="10"/>
  <c r="N11" i="10"/>
  <c r="M11" i="10"/>
  <c r="L11" i="10"/>
  <c r="K11" i="10"/>
  <c r="D11" i="10"/>
  <c r="W10" i="10"/>
  <c r="V10" i="10"/>
  <c r="U10" i="10"/>
  <c r="T10" i="10"/>
  <c r="S10" i="10"/>
  <c r="R10" i="10"/>
  <c r="Q10" i="10"/>
  <c r="P10" i="10"/>
  <c r="N10" i="10"/>
  <c r="M10" i="10"/>
  <c r="L10" i="10"/>
  <c r="K10" i="10"/>
  <c r="D10" i="10"/>
  <c r="W9" i="10"/>
  <c r="V9" i="10"/>
  <c r="U9" i="10"/>
  <c r="T9" i="10"/>
  <c r="S9" i="10"/>
  <c r="R9" i="10"/>
  <c r="H3" i="10" s="1"/>
  <c r="Q9" i="10"/>
  <c r="P9" i="10"/>
  <c r="N9" i="10"/>
  <c r="M9" i="10"/>
  <c r="L9" i="10"/>
  <c r="K9" i="10"/>
  <c r="D9" i="10"/>
  <c r="W8" i="10"/>
  <c r="V8" i="10"/>
  <c r="U8" i="10"/>
  <c r="T8" i="10"/>
  <c r="S8" i="10"/>
  <c r="R8" i="10"/>
  <c r="Q8" i="10"/>
  <c r="P8" i="10"/>
  <c r="N8" i="10"/>
  <c r="M8" i="10"/>
  <c r="L8" i="10"/>
  <c r="K8" i="10"/>
  <c r="D8" i="10"/>
  <c r="W7" i="10"/>
  <c r="V7" i="10"/>
  <c r="U7" i="10"/>
  <c r="T7" i="10"/>
  <c r="S7" i="10"/>
  <c r="R7" i="10"/>
  <c r="Q7" i="10"/>
  <c r="P7" i="10"/>
  <c r="N7" i="10"/>
  <c r="M7" i="10"/>
  <c r="L7" i="10"/>
  <c r="K7" i="10"/>
  <c r="D7" i="10"/>
  <c r="W60" i="9"/>
  <c r="V60" i="9"/>
  <c r="U60" i="9"/>
  <c r="T60" i="9"/>
  <c r="S60" i="9"/>
  <c r="R60" i="9"/>
  <c r="Q60" i="9"/>
  <c r="P60" i="9"/>
  <c r="N60" i="9"/>
  <c r="M60" i="9"/>
  <c r="L60" i="9"/>
  <c r="K60" i="9"/>
  <c r="D60" i="9"/>
  <c r="W59" i="9"/>
  <c r="V59" i="9"/>
  <c r="U59" i="9"/>
  <c r="T59" i="9"/>
  <c r="S59" i="9"/>
  <c r="R59" i="9"/>
  <c r="Q59" i="9"/>
  <c r="P59" i="9"/>
  <c r="N59" i="9"/>
  <c r="M59" i="9"/>
  <c r="L59" i="9"/>
  <c r="K59" i="9"/>
  <c r="D59" i="9"/>
  <c r="W58" i="9"/>
  <c r="V58" i="9"/>
  <c r="U58" i="9"/>
  <c r="T58" i="9"/>
  <c r="S58" i="9"/>
  <c r="R58" i="9"/>
  <c r="Q58" i="9"/>
  <c r="P58" i="9"/>
  <c r="N58" i="9"/>
  <c r="M58" i="9"/>
  <c r="L58" i="9"/>
  <c r="K58" i="9"/>
  <c r="D58" i="9"/>
  <c r="W57" i="9"/>
  <c r="V57" i="9"/>
  <c r="U57" i="9"/>
  <c r="T57" i="9"/>
  <c r="S57" i="9"/>
  <c r="R57" i="9"/>
  <c r="Q57" i="9"/>
  <c r="P57" i="9"/>
  <c r="N57" i="9"/>
  <c r="M57" i="9"/>
  <c r="L57" i="9"/>
  <c r="K57" i="9"/>
  <c r="D57" i="9"/>
  <c r="W56" i="9"/>
  <c r="V56" i="9"/>
  <c r="U56" i="9"/>
  <c r="T56" i="9"/>
  <c r="S56" i="9"/>
  <c r="R56" i="9"/>
  <c r="Q56" i="9"/>
  <c r="P56" i="9"/>
  <c r="N56" i="9"/>
  <c r="M56" i="9"/>
  <c r="L56" i="9"/>
  <c r="K56" i="9"/>
  <c r="D56" i="9"/>
  <c r="W55" i="9"/>
  <c r="V55" i="9"/>
  <c r="U55" i="9"/>
  <c r="T55" i="9"/>
  <c r="S55" i="9"/>
  <c r="R55" i="9"/>
  <c r="Q55" i="9"/>
  <c r="P55" i="9"/>
  <c r="N55" i="9"/>
  <c r="M55" i="9"/>
  <c r="L55" i="9"/>
  <c r="K55" i="9"/>
  <c r="D55" i="9"/>
  <c r="W54" i="9"/>
  <c r="V54" i="9"/>
  <c r="U54" i="9"/>
  <c r="T54" i="9"/>
  <c r="S54" i="9"/>
  <c r="R54" i="9"/>
  <c r="Q54" i="9"/>
  <c r="P54" i="9"/>
  <c r="N54" i="9"/>
  <c r="M54" i="9"/>
  <c r="L54" i="9"/>
  <c r="K54" i="9"/>
  <c r="D54" i="9"/>
  <c r="W53" i="9"/>
  <c r="V53" i="9"/>
  <c r="U53" i="9"/>
  <c r="T53" i="9"/>
  <c r="S53" i="9"/>
  <c r="R53" i="9"/>
  <c r="Q53" i="9"/>
  <c r="P53" i="9"/>
  <c r="N53" i="9"/>
  <c r="M53" i="9"/>
  <c r="L53" i="9"/>
  <c r="K53" i="9"/>
  <c r="D53" i="9"/>
  <c r="W52" i="9"/>
  <c r="V52" i="9"/>
  <c r="U52" i="9"/>
  <c r="T52" i="9"/>
  <c r="S52" i="9"/>
  <c r="R52" i="9"/>
  <c r="Q52" i="9"/>
  <c r="P52" i="9"/>
  <c r="N52" i="9"/>
  <c r="M52" i="9"/>
  <c r="L52" i="9"/>
  <c r="K52" i="9"/>
  <c r="D52" i="9"/>
  <c r="W51" i="9"/>
  <c r="V51" i="9"/>
  <c r="U51" i="9"/>
  <c r="T51" i="9"/>
  <c r="S51" i="9"/>
  <c r="R51" i="9"/>
  <c r="Q51" i="9"/>
  <c r="P51" i="9"/>
  <c r="N51" i="9"/>
  <c r="M51" i="9"/>
  <c r="L51" i="9"/>
  <c r="K51" i="9"/>
  <c r="D51" i="9"/>
  <c r="W50" i="9"/>
  <c r="V50" i="9"/>
  <c r="U50" i="9"/>
  <c r="T50" i="9"/>
  <c r="S50" i="9"/>
  <c r="R50" i="9"/>
  <c r="Q50" i="9"/>
  <c r="P50" i="9"/>
  <c r="N50" i="9"/>
  <c r="M50" i="9"/>
  <c r="L50" i="9"/>
  <c r="K50" i="9"/>
  <c r="D50" i="9"/>
  <c r="W49" i="9"/>
  <c r="V49" i="9"/>
  <c r="U49" i="9"/>
  <c r="T49" i="9"/>
  <c r="S49" i="9"/>
  <c r="R49" i="9"/>
  <c r="Q49" i="9"/>
  <c r="P49" i="9"/>
  <c r="N49" i="9"/>
  <c r="M49" i="9"/>
  <c r="L49" i="9"/>
  <c r="K49" i="9"/>
  <c r="D49" i="9"/>
  <c r="W48" i="9"/>
  <c r="V48" i="9"/>
  <c r="U48" i="9"/>
  <c r="T48" i="9"/>
  <c r="S48" i="9"/>
  <c r="R48" i="9"/>
  <c r="Q48" i="9"/>
  <c r="P48" i="9"/>
  <c r="N48" i="9"/>
  <c r="M48" i="9"/>
  <c r="L48" i="9"/>
  <c r="K48" i="9"/>
  <c r="D48" i="9"/>
  <c r="W47" i="9"/>
  <c r="V47" i="9"/>
  <c r="U47" i="9"/>
  <c r="T47" i="9"/>
  <c r="S47" i="9"/>
  <c r="R47" i="9"/>
  <c r="Q47" i="9"/>
  <c r="P47" i="9"/>
  <c r="N47" i="9"/>
  <c r="M47" i="9"/>
  <c r="L47" i="9"/>
  <c r="K47" i="9"/>
  <c r="D47" i="9"/>
  <c r="W46" i="9"/>
  <c r="V46" i="9"/>
  <c r="U46" i="9"/>
  <c r="T46" i="9"/>
  <c r="S46" i="9"/>
  <c r="R46" i="9"/>
  <c r="Q46" i="9"/>
  <c r="P46" i="9"/>
  <c r="N46" i="9"/>
  <c r="M46" i="9"/>
  <c r="L46" i="9"/>
  <c r="K46" i="9"/>
  <c r="D46" i="9"/>
  <c r="W45" i="9"/>
  <c r="V45" i="9"/>
  <c r="U45" i="9"/>
  <c r="T45" i="9"/>
  <c r="S45" i="9"/>
  <c r="R45" i="9"/>
  <c r="Q45" i="9"/>
  <c r="P45" i="9"/>
  <c r="N45" i="9"/>
  <c r="M45" i="9"/>
  <c r="L45" i="9"/>
  <c r="K45" i="9"/>
  <c r="D45" i="9"/>
  <c r="W44" i="9"/>
  <c r="V44" i="9"/>
  <c r="U44" i="9"/>
  <c r="T44" i="9"/>
  <c r="S44" i="9"/>
  <c r="R44" i="9"/>
  <c r="Q44" i="9"/>
  <c r="P44" i="9"/>
  <c r="N44" i="9"/>
  <c r="M44" i="9"/>
  <c r="L44" i="9"/>
  <c r="K44" i="9"/>
  <c r="D44" i="9"/>
  <c r="W43" i="9"/>
  <c r="V43" i="9"/>
  <c r="U43" i="9"/>
  <c r="T43" i="9"/>
  <c r="S43" i="9"/>
  <c r="R43" i="9"/>
  <c r="Q43" i="9"/>
  <c r="P43" i="9"/>
  <c r="N43" i="9"/>
  <c r="M43" i="9"/>
  <c r="L43" i="9"/>
  <c r="K43" i="9"/>
  <c r="D43" i="9"/>
  <c r="W42" i="9"/>
  <c r="V42" i="9"/>
  <c r="U42" i="9"/>
  <c r="T42" i="9"/>
  <c r="S42" i="9"/>
  <c r="R42" i="9"/>
  <c r="Q42" i="9"/>
  <c r="P42" i="9"/>
  <c r="N42" i="9"/>
  <c r="M42" i="9"/>
  <c r="L42" i="9"/>
  <c r="K42" i="9"/>
  <c r="D42" i="9"/>
  <c r="W41" i="9"/>
  <c r="V41" i="9"/>
  <c r="U41" i="9"/>
  <c r="T41" i="9"/>
  <c r="S41" i="9"/>
  <c r="R41" i="9"/>
  <c r="Q41" i="9"/>
  <c r="P41" i="9"/>
  <c r="N41" i="9"/>
  <c r="M41" i="9"/>
  <c r="L41" i="9"/>
  <c r="K41" i="9"/>
  <c r="D41" i="9"/>
  <c r="W40" i="9"/>
  <c r="V40" i="9"/>
  <c r="U40" i="9"/>
  <c r="T40" i="9"/>
  <c r="S40" i="9"/>
  <c r="R40" i="9"/>
  <c r="Q40" i="9"/>
  <c r="P40" i="9"/>
  <c r="N40" i="9"/>
  <c r="M40" i="9"/>
  <c r="L40" i="9"/>
  <c r="K40" i="9"/>
  <c r="D40" i="9"/>
  <c r="W39" i="9"/>
  <c r="V39" i="9"/>
  <c r="U39" i="9"/>
  <c r="T39" i="9"/>
  <c r="S39" i="9"/>
  <c r="R39" i="9"/>
  <c r="Q39" i="9"/>
  <c r="P39" i="9"/>
  <c r="N39" i="9"/>
  <c r="M39" i="9"/>
  <c r="L39" i="9"/>
  <c r="K39" i="9"/>
  <c r="D39" i="9"/>
  <c r="W38" i="9"/>
  <c r="V38" i="9"/>
  <c r="U38" i="9"/>
  <c r="T38" i="9"/>
  <c r="S38" i="9"/>
  <c r="R38" i="9"/>
  <c r="Q38" i="9"/>
  <c r="P38" i="9"/>
  <c r="N38" i="9"/>
  <c r="M38" i="9"/>
  <c r="L38" i="9"/>
  <c r="K38" i="9"/>
  <c r="D38" i="9"/>
  <c r="W37" i="9"/>
  <c r="V37" i="9"/>
  <c r="U37" i="9"/>
  <c r="T37" i="9"/>
  <c r="S37" i="9"/>
  <c r="R37" i="9"/>
  <c r="Q37" i="9"/>
  <c r="P37" i="9"/>
  <c r="N37" i="9"/>
  <c r="M37" i="9"/>
  <c r="L37" i="9"/>
  <c r="K37" i="9"/>
  <c r="D37" i="9"/>
  <c r="W36" i="9"/>
  <c r="V36" i="9"/>
  <c r="U36" i="9"/>
  <c r="T36" i="9"/>
  <c r="S36" i="9"/>
  <c r="R36" i="9"/>
  <c r="Q36" i="9"/>
  <c r="P36" i="9"/>
  <c r="N36" i="9"/>
  <c r="M36" i="9"/>
  <c r="L36" i="9"/>
  <c r="K36" i="9"/>
  <c r="D36" i="9"/>
  <c r="W35" i="9"/>
  <c r="V35" i="9"/>
  <c r="U35" i="9"/>
  <c r="T35" i="9"/>
  <c r="S35" i="9"/>
  <c r="R35" i="9"/>
  <c r="Q35" i="9"/>
  <c r="P35" i="9"/>
  <c r="N35" i="9"/>
  <c r="M35" i="9"/>
  <c r="L35" i="9"/>
  <c r="K35" i="9"/>
  <c r="D35" i="9"/>
  <c r="W34" i="9"/>
  <c r="V34" i="9"/>
  <c r="U34" i="9"/>
  <c r="T34" i="9"/>
  <c r="S34" i="9"/>
  <c r="R34" i="9"/>
  <c r="Q34" i="9"/>
  <c r="P34" i="9"/>
  <c r="N34" i="9"/>
  <c r="M34" i="9"/>
  <c r="L34" i="9"/>
  <c r="K34" i="9"/>
  <c r="D34" i="9"/>
  <c r="W33" i="9"/>
  <c r="V33" i="9"/>
  <c r="U33" i="9"/>
  <c r="T33" i="9"/>
  <c r="S33" i="9"/>
  <c r="R33" i="9"/>
  <c r="Q33" i="9"/>
  <c r="P33" i="9"/>
  <c r="N33" i="9"/>
  <c r="M33" i="9"/>
  <c r="L33" i="9"/>
  <c r="K33" i="9"/>
  <c r="D33" i="9"/>
  <c r="W32" i="9"/>
  <c r="V32" i="9"/>
  <c r="U32" i="9"/>
  <c r="T32" i="9"/>
  <c r="S32" i="9"/>
  <c r="R32" i="9"/>
  <c r="Q32" i="9"/>
  <c r="P32" i="9"/>
  <c r="N32" i="9"/>
  <c r="M32" i="9"/>
  <c r="L32" i="9"/>
  <c r="K32" i="9"/>
  <c r="D32" i="9"/>
  <c r="W31" i="9"/>
  <c r="V31" i="9"/>
  <c r="U31" i="9"/>
  <c r="T31" i="9"/>
  <c r="S31" i="9"/>
  <c r="R31" i="9"/>
  <c r="Q31" i="9"/>
  <c r="P31" i="9"/>
  <c r="N31" i="9"/>
  <c r="M31" i="9"/>
  <c r="L31" i="9"/>
  <c r="K31" i="9"/>
  <c r="D31" i="9"/>
  <c r="W30" i="9"/>
  <c r="V30" i="9"/>
  <c r="U30" i="9"/>
  <c r="T30" i="9"/>
  <c r="S30" i="9"/>
  <c r="R30" i="9"/>
  <c r="Q30" i="9"/>
  <c r="P30" i="9"/>
  <c r="N30" i="9"/>
  <c r="M30" i="9"/>
  <c r="L30" i="9"/>
  <c r="K30" i="9"/>
  <c r="D30" i="9"/>
  <c r="W29" i="9"/>
  <c r="V29" i="9"/>
  <c r="U29" i="9"/>
  <c r="T29" i="9"/>
  <c r="S29" i="9"/>
  <c r="R29" i="9"/>
  <c r="Q29" i="9"/>
  <c r="P29" i="9"/>
  <c r="N29" i="9"/>
  <c r="M29" i="9"/>
  <c r="L29" i="9"/>
  <c r="K29" i="9"/>
  <c r="D29" i="9"/>
  <c r="W28" i="9"/>
  <c r="V28" i="9"/>
  <c r="U28" i="9"/>
  <c r="T28" i="9"/>
  <c r="S28" i="9"/>
  <c r="R28" i="9"/>
  <c r="Q28" i="9"/>
  <c r="P28" i="9"/>
  <c r="N28" i="9"/>
  <c r="M28" i="9"/>
  <c r="L28" i="9"/>
  <c r="K28" i="9"/>
  <c r="D28" i="9"/>
  <c r="W27" i="9"/>
  <c r="V27" i="9"/>
  <c r="U27" i="9"/>
  <c r="T27" i="9"/>
  <c r="S27" i="9"/>
  <c r="R27" i="9"/>
  <c r="Q27" i="9"/>
  <c r="P27" i="9"/>
  <c r="N27" i="9"/>
  <c r="M27" i="9"/>
  <c r="L27" i="9"/>
  <c r="K27" i="9"/>
  <c r="D27" i="9"/>
  <c r="W26" i="9"/>
  <c r="V26" i="9"/>
  <c r="U26" i="9"/>
  <c r="T26" i="9"/>
  <c r="S26" i="9"/>
  <c r="R26" i="9"/>
  <c r="Q26" i="9"/>
  <c r="P26" i="9"/>
  <c r="N26" i="9"/>
  <c r="M26" i="9"/>
  <c r="L26" i="9"/>
  <c r="K26" i="9"/>
  <c r="D26" i="9"/>
  <c r="W25" i="9"/>
  <c r="V25" i="9"/>
  <c r="U25" i="9"/>
  <c r="T25" i="9"/>
  <c r="S25" i="9"/>
  <c r="R25" i="9"/>
  <c r="Q25" i="9"/>
  <c r="P25" i="9"/>
  <c r="N25" i="9"/>
  <c r="M25" i="9"/>
  <c r="L25" i="9"/>
  <c r="K25" i="9"/>
  <c r="D25" i="9"/>
  <c r="W24" i="9"/>
  <c r="V24" i="9"/>
  <c r="U24" i="9"/>
  <c r="T24" i="9"/>
  <c r="S24" i="9"/>
  <c r="R24" i="9"/>
  <c r="Q24" i="9"/>
  <c r="P24" i="9"/>
  <c r="N24" i="9"/>
  <c r="M24" i="9"/>
  <c r="L24" i="9"/>
  <c r="K24" i="9"/>
  <c r="D24" i="9"/>
  <c r="W23" i="9"/>
  <c r="V23" i="9"/>
  <c r="U23" i="9"/>
  <c r="T23" i="9"/>
  <c r="S23" i="9"/>
  <c r="R23" i="9"/>
  <c r="Q23" i="9"/>
  <c r="P23" i="9"/>
  <c r="N23" i="9"/>
  <c r="M23" i="9"/>
  <c r="L23" i="9"/>
  <c r="K23" i="9"/>
  <c r="D23" i="9"/>
  <c r="W22" i="9"/>
  <c r="V22" i="9"/>
  <c r="U22" i="9"/>
  <c r="T22" i="9"/>
  <c r="S22" i="9"/>
  <c r="R22" i="9"/>
  <c r="Q22" i="9"/>
  <c r="P22" i="9"/>
  <c r="N22" i="9"/>
  <c r="M22" i="9"/>
  <c r="L22" i="9"/>
  <c r="K22" i="9"/>
  <c r="D22" i="9"/>
  <c r="W21" i="9"/>
  <c r="V21" i="9"/>
  <c r="U21" i="9"/>
  <c r="T21" i="9"/>
  <c r="S21" i="9"/>
  <c r="R21" i="9"/>
  <c r="Q21" i="9"/>
  <c r="P21" i="9"/>
  <c r="N21" i="9"/>
  <c r="M21" i="9"/>
  <c r="L21" i="9"/>
  <c r="K21" i="9"/>
  <c r="D21" i="9"/>
  <c r="W20" i="9"/>
  <c r="V20" i="9"/>
  <c r="U20" i="9"/>
  <c r="T20" i="9"/>
  <c r="S20" i="9"/>
  <c r="R20" i="9"/>
  <c r="Q20" i="9"/>
  <c r="P20" i="9"/>
  <c r="N20" i="9"/>
  <c r="M20" i="9"/>
  <c r="L20" i="9"/>
  <c r="K20" i="9"/>
  <c r="D20" i="9"/>
  <c r="W19" i="9"/>
  <c r="V19" i="9"/>
  <c r="U19" i="9"/>
  <c r="T19" i="9"/>
  <c r="S19" i="9"/>
  <c r="R19" i="9"/>
  <c r="Q19" i="9"/>
  <c r="P19" i="9"/>
  <c r="N19" i="9"/>
  <c r="M19" i="9"/>
  <c r="L19" i="9"/>
  <c r="K19" i="9"/>
  <c r="D19" i="9"/>
  <c r="W18" i="9"/>
  <c r="V18" i="9"/>
  <c r="U18" i="9"/>
  <c r="T18" i="9"/>
  <c r="S18" i="9"/>
  <c r="R18" i="9"/>
  <c r="Q18" i="9"/>
  <c r="P18" i="9"/>
  <c r="N18" i="9"/>
  <c r="M18" i="9"/>
  <c r="L18" i="9"/>
  <c r="K18" i="9"/>
  <c r="D18" i="9"/>
  <c r="W17" i="9"/>
  <c r="V17" i="9"/>
  <c r="U17" i="9"/>
  <c r="T17" i="9"/>
  <c r="S17" i="9"/>
  <c r="R17" i="9"/>
  <c r="Q17" i="9"/>
  <c r="P17" i="9"/>
  <c r="N17" i="9"/>
  <c r="M17" i="9"/>
  <c r="L17" i="9"/>
  <c r="K17" i="9"/>
  <c r="D17" i="9"/>
  <c r="W16" i="9"/>
  <c r="V16" i="9"/>
  <c r="U16" i="9"/>
  <c r="T16" i="9"/>
  <c r="S16" i="9"/>
  <c r="R16" i="9"/>
  <c r="Q16" i="9"/>
  <c r="P16" i="9"/>
  <c r="N16" i="9"/>
  <c r="M16" i="9"/>
  <c r="L16" i="9"/>
  <c r="K16" i="9"/>
  <c r="D16" i="9"/>
  <c r="W15" i="9"/>
  <c r="V15" i="9"/>
  <c r="U15" i="9"/>
  <c r="T15" i="9"/>
  <c r="S15" i="9"/>
  <c r="R15" i="9"/>
  <c r="Q15" i="9"/>
  <c r="P15" i="9"/>
  <c r="N15" i="9"/>
  <c r="M15" i="9"/>
  <c r="L15" i="9"/>
  <c r="K15" i="9"/>
  <c r="D15" i="9"/>
  <c r="W14" i="9"/>
  <c r="V14" i="9"/>
  <c r="U14" i="9"/>
  <c r="T14" i="9"/>
  <c r="S14" i="9"/>
  <c r="R14" i="9"/>
  <c r="Q14" i="9"/>
  <c r="P14" i="9"/>
  <c r="N14" i="9"/>
  <c r="M14" i="9"/>
  <c r="L14" i="9"/>
  <c r="K14" i="9"/>
  <c r="D14" i="9"/>
  <c r="W13" i="9"/>
  <c r="V13" i="9"/>
  <c r="U13" i="9"/>
  <c r="T13" i="9"/>
  <c r="S13" i="9"/>
  <c r="R13" i="9"/>
  <c r="Q13" i="9"/>
  <c r="P13" i="9"/>
  <c r="N13" i="9"/>
  <c r="M13" i="9"/>
  <c r="L13" i="9"/>
  <c r="K13" i="9"/>
  <c r="D13" i="9"/>
  <c r="W12" i="9"/>
  <c r="V12" i="9"/>
  <c r="U12" i="9"/>
  <c r="T12" i="9"/>
  <c r="S12" i="9"/>
  <c r="R12" i="9"/>
  <c r="Q12" i="9"/>
  <c r="P12" i="9"/>
  <c r="N12" i="9"/>
  <c r="M12" i="9"/>
  <c r="L12" i="9"/>
  <c r="K12" i="9"/>
  <c r="D12" i="9"/>
  <c r="W11" i="9"/>
  <c r="V11" i="9"/>
  <c r="U11" i="9"/>
  <c r="T11" i="9"/>
  <c r="S11" i="9"/>
  <c r="R11" i="9"/>
  <c r="Q11" i="9"/>
  <c r="P11" i="9"/>
  <c r="N11" i="9"/>
  <c r="M11" i="9"/>
  <c r="L11" i="9"/>
  <c r="K11" i="9"/>
  <c r="D11" i="9"/>
  <c r="W10" i="9"/>
  <c r="V10" i="9"/>
  <c r="U10" i="9"/>
  <c r="T10" i="9"/>
  <c r="S10" i="9"/>
  <c r="R10" i="9"/>
  <c r="Q10" i="9"/>
  <c r="P10" i="9"/>
  <c r="N10" i="9"/>
  <c r="M10" i="9"/>
  <c r="L10" i="9"/>
  <c r="K10" i="9"/>
  <c r="D10" i="9"/>
  <c r="W9" i="9"/>
  <c r="V9" i="9"/>
  <c r="U9" i="9"/>
  <c r="T9" i="9"/>
  <c r="S9" i="9"/>
  <c r="R9" i="9"/>
  <c r="H3" i="9" s="1"/>
  <c r="Q9" i="9"/>
  <c r="H4" i="9" s="1"/>
  <c r="P9" i="9"/>
  <c r="N9" i="9"/>
  <c r="M9" i="9"/>
  <c r="L9" i="9"/>
  <c r="K9" i="9"/>
  <c r="D9" i="9"/>
  <c r="W8" i="9"/>
  <c r="V8" i="9"/>
  <c r="G3" i="9" s="1"/>
  <c r="U8" i="9"/>
  <c r="T8" i="9"/>
  <c r="S8" i="9"/>
  <c r="R8" i="9"/>
  <c r="Q8" i="9"/>
  <c r="P8" i="9"/>
  <c r="N8" i="9"/>
  <c r="M8" i="9"/>
  <c r="L8" i="9"/>
  <c r="K8" i="9"/>
  <c r="D8" i="9"/>
  <c r="W7" i="9"/>
  <c r="V7" i="9"/>
  <c r="U7" i="9"/>
  <c r="T7" i="9"/>
  <c r="S7" i="9"/>
  <c r="I4" i="9" s="1"/>
  <c r="R7" i="9"/>
  <c r="Q7" i="9"/>
  <c r="P7" i="9"/>
  <c r="N7" i="9"/>
  <c r="M7" i="9"/>
  <c r="L7" i="9"/>
  <c r="K7" i="9"/>
  <c r="D7" i="9"/>
  <c r="I3" i="9"/>
  <c r="W60" i="8"/>
  <c r="V60" i="8"/>
  <c r="U60" i="8"/>
  <c r="T60" i="8"/>
  <c r="S60" i="8"/>
  <c r="R60" i="8"/>
  <c r="Q60" i="8"/>
  <c r="P60" i="8"/>
  <c r="N60" i="8"/>
  <c r="M60" i="8"/>
  <c r="L60" i="8"/>
  <c r="K60" i="8"/>
  <c r="D60" i="8"/>
  <c r="W59" i="8"/>
  <c r="V59" i="8"/>
  <c r="U59" i="8"/>
  <c r="T59" i="8"/>
  <c r="S59" i="8"/>
  <c r="R59" i="8"/>
  <c r="Q59" i="8"/>
  <c r="P59" i="8"/>
  <c r="N59" i="8"/>
  <c r="M59" i="8"/>
  <c r="L59" i="8"/>
  <c r="K59" i="8"/>
  <c r="D59" i="8"/>
  <c r="W58" i="8"/>
  <c r="V58" i="8"/>
  <c r="U58" i="8"/>
  <c r="T58" i="8"/>
  <c r="S58" i="8"/>
  <c r="R58" i="8"/>
  <c r="Q58" i="8"/>
  <c r="P58" i="8"/>
  <c r="N58" i="8"/>
  <c r="M58" i="8"/>
  <c r="L58" i="8"/>
  <c r="K58" i="8"/>
  <c r="D58" i="8"/>
  <c r="W57" i="8"/>
  <c r="V57" i="8"/>
  <c r="U57" i="8"/>
  <c r="T57" i="8"/>
  <c r="S57" i="8"/>
  <c r="R57" i="8"/>
  <c r="Q57" i="8"/>
  <c r="P57" i="8"/>
  <c r="N57" i="8"/>
  <c r="M57" i="8"/>
  <c r="L57" i="8"/>
  <c r="K57" i="8"/>
  <c r="D57" i="8"/>
  <c r="W56" i="8"/>
  <c r="V56" i="8"/>
  <c r="U56" i="8"/>
  <c r="T56" i="8"/>
  <c r="S56" i="8"/>
  <c r="R56" i="8"/>
  <c r="Q56" i="8"/>
  <c r="P56" i="8"/>
  <c r="N56" i="8"/>
  <c r="M56" i="8"/>
  <c r="L56" i="8"/>
  <c r="K56" i="8"/>
  <c r="D56" i="8"/>
  <c r="W55" i="8"/>
  <c r="V55" i="8"/>
  <c r="U55" i="8"/>
  <c r="T55" i="8"/>
  <c r="S55" i="8"/>
  <c r="R55" i="8"/>
  <c r="Q55" i="8"/>
  <c r="P55" i="8"/>
  <c r="N55" i="8"/>
  <c r="M55" i="8"/>
  <c r="L55" i="8"/>
  <c r="K55" i="8"/>
  <c r="D55" i="8"/>
  <c r="W54" i="8"/>
  <c r="V54" i="8"/>
  <c r="U54" i="8"/>
  <c r="T54" i="8"/>
  <c r="S54" i="8"/>
  <c r="R54" i="8"/>
  <c r="Q54" i="8"/>
  <c r="P54" i="8"/>
  <c r="N54" i="8"/>
  <c r="M54" i="8"/>
  <c r="L54" i="8"/>
  <c r="K54" i="8"/>
  <c r="D54" i="8"/>
  <c r="W53" i="8"/>
  <c r="V53" i="8"/>
  <c r="U53" i="8"/>
  <c r="T53" i="8"/>
  <c r="S53" i="8"/>
  <c r="R53" i="8"/>
  <c r="Q53" i="8"/>
  <c r="P53" i="8"/>
  <c r="N53" i="8"/>
  <c r="M53" i="8"/>
  <c r="L53" i="8"/>
  <c r="K53" i="8"/>
  <c r="D53" i="8"/>
  <c r="W52" i="8"/>
  <c r="V52" i="8"/>
  <c r="U52" i="8"/>
  <c r="T52" i="8"/>
  <c r="S52" i="8"/>
  <c r="R52" i="8"/>
  <c r="Q52" i="8"/>
  <c r="P52" i="8"/>
  <c r="N52" i="8"/>
  <c r="M52" i="8"/>
  <c r="L52" i="8"/>
  <c r="K52" i="8"/>
  <c r="D52" i="8"/>
  <c r="W51" i="8"/>
  <c r="V51" i="8"/>
  <c r="U51" i="8"/>
  <c r="T51" i="8"/>
  <c r="S51" i="8"/>
  <c r="R51" i="8"/>
  <c r="Q51" i="8"/>
  <c r="P51" i="8"/>
  <c r="N51" i="8"/>
  <c r="M51" i="8"/>
  <c r="L51" i="8"/>
  <c r="K51" i="8"/>
  <c r="D51" i="8"/>
  <c r="W50" i="8"/>
  <c r="V50" i="8"/>
  <c r="U50" i="8"/>
  <c r="T50" i="8"/>
  <c r="S50" i="8"/>
  <c r="R50" i="8"/>
  <c r="Q50" i="8"/>
  <c r="P50" i="8"/>
  <c r="N50" i="8"/>
  <c r="M50" i="8"/>
  <c r="L50" i="8"/>
  <c r="K50" i="8"/>
  <c r="D50" i="8"/>
  <c r="W49" i="8"/>
  <c r="V49" i="8"/>
  <c r="U49" i="8"/>
  <c r="T49" i="8"/>
  <c r="S49" i="8"/>
  <c r="R49" i="8"/>
  <c r="Q49" i="8"/>
  <c r="P49" i="8"/>
  <c r="N49" i="8"/>
  <c r="M49" i="8"/>
  <c r="L49" i="8"/>
  <c r="K49" i="8"/>
  <c r="D49" i="8"/>
  <c r="W48" i="8"/>
  <c r="V48" i="8"/>
  <c r="U48" i="8"/>
  <c r="T48" i="8"/>
  <c r="S48" i="8"/>
  <c r="R48" i="8"/>
  <c r="Q48" i="8"/>
  <c r="P48" i="8"/>
  <c r="N48" i="8"/>
  <c r="M48" i="8"/>
  <c r="L48" i="8"/>
  <c r="K48" i="8"/>
  <c r="D48" i="8"/>
  <c r="W47" i="8"/>
  <c r="V47" i="8"/>
  <c r="U47" i="8"/>
  <c r="T47" i="8"/>
  <c r="S47" i="8"/>
  <c r="R47" i="8"/>
  <c r="Q47" i="8"/>
  <c r="P47" i="8"/>
  <c r="N47" i="8"/>
  <c r="M47" i="8"/>
  <c r="L47" i="8"/>
  <c r="K47" i="8"/>
  <c r="D47" i="8"/>
  <c r="W46" i="8"/>
  <c r="V46" i="8"/>
  <c r="U46" i="8"/>
  <c r="T46" i="8"/>
  <c r="S46" i="8"/>
  <c r="R46" i="8"/>
  <c r="Q46" i="8"/>
  <c r="P46" i="8"/>
  <c r="N46" i="8"/>
  <c r="M46" i="8"/>
  <c r="L46" i="8"/>
  <c r="K46" i="8"/>
  <c r="D46" i="8"/>
  <c r="W45" i="8"/>
  <c r="V45" i="8"/>
  <c r="U45" i="8"/>
  <c r="T45" i="8"/>
  <c r="S45" i="8"/>
  <c r="R45" i="8"/>
  <c r="Q45" i="8"/>
  <c r="P45" i="8"/>
  <c r="N45" i="8"/>
  <c r="M45" i="8"/>
  <c r="L45" i="8"/>
  <c r="K45" i="8"/>
  <c r="D45" i="8"/>
  <c r="W44" i="8"/>
  <c r="V44" i="8"/>
  <c r="U44" i="8"/>
  <c r="T44" i="8"/>
  <c r="S44" i="8"/>
  <c r="R44" i="8"/>
  <c r="Q44" i="8"/>
  <c r="P44" i="8"/>
  <c r="N44" i="8"/>
  <c r="M44" i="8"/>
  <c r="L44" i="8"/>
  <c r="K44" i="8"/>
  <c r="D44" i="8"/>
  <c r="W43" i="8"/>
  <c r="V43" i="8"/>
  <c r="U43" i="8"/>
  <c r="T43" i="8"/>
  <c r="S43" i="8"/>
  <c r="R43" i="8"/>
  <c r="Q43" i="8"/>
  <c r="P43" i="8"/>
  <c r="N43" i="8"/>
  <c r="M43" i="8"/>
  <c r="L43" i="8"/>
  <c r="K43" i="8"/>
  <c r="D43" i="8"/>
  <c r="W42" i="8"/>
  <c r="V42" i="8"/>
  <c r="U42" i="8"/>
  <c r="T42" i="8"/>
  <c r="S42" i="8"/>
  <c r="R42" i="8"/>
  <c r="Q42" i="8"/>
  <c r="P42" i="8"/>
  <c r="N42" i="8"/>
  <c r="M42" i="8"/>
  <c r="L42" i="8"/>
  <c r="K42" i="8"/>
  <c r="D42" i="8"/>
  <c r="W41" i="8"/>
  <c r="V41" i="8"/>
  <c r="U41" i="8"/>
  <c r="T41" i="8"/>
  <c r="S41" i="8"/>
  <c r="R41" i="8"/>
  <c r="Q41" i="8"/>
  <c r="P41" i="8"/>
  <c r="N41" i="8"/>
  <c r="M41" i="8"/>
  <c r="L41" i="8"/>
  <c r="K41" i="8"/>
  <c r="D41" i="8"/>
  <c r="W40" i="8"/>
  <c r="V40" i="8"/>
  <c r="U40" i="8"/>
  <c r="T40" i="8"/>
  <c r="S40" i="8"/>
  <c r="R40" i="8"/>
  <c r="Q40" i="8"/>
  <c r="P40" i="8"/>
  <c r="N40" i="8"/>
  <c r="M40" i="8"/>
  <c r="L40" i="8"/>
  <c r="K40" i="8"/>
  <c r="D40" i="8"/>
  <c r="W39" i="8"/>
  <c r="V39" i="8"/>
  <c r="U39" i="8"/>
  <c r="T39" i="8"/>
  <c r="S39" i="8"/>
  <c r="R39" i="8"/>
  <c r="Q39" i="8"/>
  <c r="P39" i="8"/>
  <c r="N39" i="8"/>
  <c r="M39" i="8"/>
  <c r="L39" i="8"/>
  <c r="K39" i="8"/>
  <c r="D39" i="8"/>
  <c r="W38" i="8"/>
  <c r="V38" i="8"/>
  <c r="U38" i="8"/>
  <c r="T38" i="8"/>
  <c r="S38" i="8"/>
  <c r="R38" i="8"/>
  <c r="Q38" i="8"/>
  <c r="P38" i="8"/>
  <c r="N38" i="8"/>
  <c r="M38" i="8"/>
  <c r="L38" i="8"/>
  <c r="K38" i="8"/>
  <c r="D38" i="8"/>
  <c r="W37" i="8"/>
  <c r="V37" i="8"/>
  <c r="U37" i="8"/>
  <c r="T37" i="8"/>
  <c r="S37" i="8"/>
  <c r="R37" i="8"/>
  <c r="Q37" i="8"/>
  <c r="P37" i="8"/>
  <c r="N37" i="8"/>
  <c r="M37" i="8"/>
  <c r="L37" i="8"/>
  <c r="K37" i="8"/>
  <c r="D37" i="8"/>
  <c r="W36" i="8"/>
  <c r="V36" i="8"/>
  <c r="U36" i="8"/>
  <c r="T36" i="8"/>
  <c r="S36" i="8"/>
  <c r="R36" i="8"/>
  <c r="Q36" i="8"/>
  <c r="P36" i="8"/>
  <c r="N36" i="8"/>
  <c r="M36" i="8"/>
  <c r="L36" i="8"/>
  <c r="K36" i="8"/>
  <c r="D36" i="8"/>
  <c r="W35" i="8"/>
  <c r="V35" i="8"/>
  <c r="U35" i="8"/>
  <c r="T35" i="8"/>
  <c r="S35" i="8"/>
  <c r="R35" i="8"/>
  <c r="Q35" i="8"/>
  <c r="P35" i="8"/>
  <c r="N35" i="8"/>
  <c r="M35" i="8"/>
  <c r="L35" i="8"/>
  <c r="K35" i="8"/>
  <c r="D35" i="8"/>
  <c r="W34" i="8"/>
  <c r="V34" i="8"/>
  <c r="U34" i="8"/>
  <c r="T34" i="8"/>
  <c r="S34" i="8"/>
  <c r="R34" i="8"/>
  <c r="Q34" i="8"/>
  <c r="P34" i="8"/>
  <c r="N34" i="8"/>
  <c r="M34" i="8"/>
  <c r="L34" i="8"/>
  <c r="K34" i="8"/>
  <c r="D34" i="8"/>
  <c r="W33" i="8"/>
  <c r="V33" i="8"/>
  <c r="U33" i="8"/>
  <c r="T33" i="8"/>
  <c r="S33" i="8"/>
  <c r="R33" i="8"/>
  <c r="Q33" i="8"/>
  <c r="P33" i="8"/>
  <c r="N33" i="8"/>
  <c r="M33" i="8"/>
  <c r="L33" i="8"/>
  <c r="K33" i="8"/>
  <c r="D33" i="8"/>
  <c r="W32" i="8"/>
  <c r="V32" i="8"/>
  <c r="U32" i="8"/>
  <c r="T32" i="8"/>
  <c r="S32" i="8"/>
  <c r="R32" i="8"/>
  <c r="Q32" i="8"/>
  <c r="P32" i="8"/>
  <c r="N32" i="8"/>
  <c r="M32" i="8"/>
  <c r="L32" i="8"/>
  <c r="K32" i="8"/>
  <c r="D32" i="8"/>
  <c r="W31" i="8"/>
  <c r="V31" i="8"/>
  <c r="U31" i="8"/>
  <c r="T31" i="8"/>
  <c r="S31" i="8"/>
  <c r="R31" i="8"/>
  <c r="Q31" i="8"/>
  <c r="P31" i="8"/>
  <c r="N31" i="8"/>
  <c r="M31" i="8"/>
  <c r="L31" i="8"/>
  <c r="K31" i="8"/>
  <c r="D31" i="8"/>
  <c r="W30" i="8"/>
  <c r="V30" i="8"/>
  <c r="U30" i="8"/>
  <c r="T30" i="8"/>
  <c r="S30" i="8"/>
  <c r="R30" i="8"/>
  <c r="Q30" i="8"/>
  <c r="P30" i="8"/>
  <c r="N30" i="8"/>
  <c r="M30" i="8"/>
  <c r="L30" i="8"/>
  <c r="K30" i="8"/>
  <c r="D30" i="8"/>
  <c r="W29" i="8"/>
  <c r="V29" i="8"/>
  <c r="U29" i="8"/>
  <c r="T29" i="8"/>
  <c r="S29" i="8"/>
  <c r="R29" i="8"/>
  <c r="Q29" i="8"/>
  <c r="P29" i="8"/>
  <c r="N29" i="8"/>
  <c r="M29" i="8"/>
  <c r="L29" i="8"/>
  <c r="K29" i="8"/>
  <c r="D29" i="8"/>
  <c r="W28" i="8"/>
  <c r="V28" i="8"/>
  <c r="U28" i="8"/>
  <c r="T28" i="8"/>
  <c r="S28" i="8"/>
  <c r="R28" i="8"/>
  <c r="Q28" i="8"/>
  <c r="P28" i="8"/>
  <c r="N28" i="8"/>
  <c r="M28" i="8"/>
  <c r="L28" i="8"/>
  <c r="K28" i="8"/>
  <c r="D28" i="8"/>
  <c r="W27" i="8"/>
  <c r="V27" i="8"/>
  <c r="U27" i="8"/>
  <c r="T27" i="8"/>
  <c r="S27" i="8"/>
  <c r="R27" i="8"/>
  <c r="Q27" i="8"/>
  <c r="P27" i="8"/>
  <c r="N27" i="8"/>
  <c r="M27" i="8"/>
  <c r="L27" i="8"/>
  <c r="K27" i="8"/>
  <c r="D27" i="8"/>
  <c r="W26" i="8"/>
  <c r="V26" i="8"/>
  <c r="U26" i="8"/>
  <c r="T26" i="8"/>
  <c r="S26" i="8"/>
  <c r="R26" i="8"/>
  <c r="Q26" i="8"/>
  <c r="P26" i="8"/>
  <c r="N26" i="8"/>
  <c r="M26" i="8"/>
  <c r="L26" i="8"/>
  <c r="K26" i="8"/>
  <c r="D26" i="8"/>
  <c r="W25" i="8"/>
  <c r="V25" i="8"/>
  <c r="U25" i="8"/>
  <c r="T25" i="8"/>
  <c r="S25" i="8"/>
  <c r="R25" i="8"/>
  <c r="Q25" i="8"/>
  <c r="P25" i="8"/>
  <c r="N25" i="8"/>
  <c r="M25" i="8"/>
  <c r="L25" i="8"/>
  <c r="K25" i="8"/>
  <c r="D25" i="8"/>
  <c r="W24" i="8"/>
  <c r="V24" i="8"/>
  <c r="U24" i="8"/>
  <c r="T24" i="8"/>
  <c r="S24" i="8"/>
  <c r="R24" i="8"/>
  <c r="Q24" i="8"/>
  <c r="P24" i="8"/>
  <c r="N24" i="8"/>
  <c r="M24" i="8"/>
  <c r="L24" i="8"/>
  <c r="K24" i="8"/>
  <c r="D24" i="8"/>
  <c r="W23" i="8"/>
  <c r="V23" i="8"/>
  <c r="U23" i="8"/>
  <c r="T23" i="8"/>
  <c r="S23" i="8"/>
  <c r="R23" i="8"/>
  <c r="Q23" i="8"/>
  <c r="P23" i="8"/>
  <c r="N23" i="8"/>
  <c r="M23" i="8"/>
  <c r="L23" i="8"/>
  <c r="K23" i="8"/>
  <c r="D23" i="8"/>
  <c r="W22" i="8"/>
  <c r="V22" i="8"/>
  <c r="U22" i="8"/>
  <c r="T22" i="8"/>
  <c r="S22" i="8"/>
  <c r="R22" i="8"/>
  <c r="Q22" i="8"/>
  <c r="P22" i="8"/>
  <c r="N22" i="8"/>
  <c r="M22" i="8"/>
  <c r="L22" i="8"/>
  <c r="K22" i="8"/>
  <c r="D22" i="8"/>
  <c r="W21" i="8"/>
  <c r="V21" i="8"/>
  <c r="U21" i="8"/>
  <c r="T21" i="8"/>
  <c r="S21" i="8"/>
  <c r="R21" i="8"/>
  <c r="Q21" i="8"/>
  <c r="P21" i="8"/>
  <c r="N21" i="8"/>
  <c r="M21" i="8"/>
  <c r="L21" i="8"/>
  <c r="K21" i="8"/>
  <c r="D21" i="8"/>
  <c r="W20" i="8"/>
  <c r="V20" i="8"/>
  <c r="U20" i="8"/>
  <c r="T20" i="8"/>
  <c r="S20" i="8"/>
  <c r="R20" i="8"/>
  <c r="Q20" i="8"/>
  <c r="P20" i="8"/>
  <c r="N20" i="8"/>
  <c r="M20" i="8"/>
  <c r="L20" i="8"/>
  <c r="K20" i="8"/>
  <c r="D20" i="8"/>
  <c r="W19" i="8"/>
  <c r="V19" i="8"/>
  <c r="U19" i="8"/>
  <c r="T19" i="8"/>
  <c r="S19" i="8"/>
  <c r="R19" i="8"/>
  <c r="Q19" i="8"/>
  <c r="P19" i="8"/>
  <c r="N19" i="8"/>
  <c r="M19" i="8"/>
  <c r="L19" i="8"/>
  <c r="K19" i="8"/>
  <c r="D19" i="8"/>
  <c r="W18" i="8"/>
  <c r="V18" i="8"/>
  <c r="U18" i="8"/>
  <c r="T18" i="8"/>
  <c r="S18" i="8"/>
  <c r="R18" i="8"/>
  <c r="Q18" i="8"/>
  <c r="P18" i="8"/>
  <c r="N18" i="8"/>
  <c r="M18" i="8"/>
  <c r="L18" i="8"/>
  <c r="K18" i="8"/>
  <c r="D18" i="8"/>
  <c r="W17" i="8"/>
  <c r="V17" i="8"/>
  <c r="U17" i="8"/>
  <c r="T17" i="8"/>
  <c r="S17" i="8"/>
  <c r="R17" i="8"/>
  <c r="Q17" i="8"/>
  <c r="P17" i="8"/>
  <c r="N17" i="8"/>
  <c r="M17" i="8"/>
  <c r="L17" i="8"/>
  <c r="K17" i="8"/>
  <c r="D17" i="8"/>
  <c r="W16" i="8"/>
  <c r="V16" i="8"/>
  <c r="U16" i="8"/>
  <c r="T16" i="8"/>
  <c r="S16" i="8"/>
  <c r="R16" i="8"/>
  <c r="Q16" i="8"/>
  <c r="P16" i="8"/>
  <c r="N16" i="8"/>
  <c r="M16" i="8"/>
  <c r="L16" i="8"/>
  <c r="K16" i="8"/>
  <c r="D16" i="8"/>
  <c r="W15" i="8"/>
  <c r="V15" i="8"/>
  <c r="U15" i="8"/>
  <c r="T15" i="8"/>
  <c r="S15" i="8"/>
  <c r="R15" i="8"/>
  <c r="Q15" i="8"/>
  <c r="P15" i="8"/>
  <c r="N15" i="8"/>
  <c r="M15" i="8"/>
  <c r="L15" i="8"/>
  <c r="K15" i="8"/>
  <c r="D15" i="8"/>
  <c r="W14" i="8"/>
  <c r="V14" i="8"/>
  <c r="U14" i="8"/>
  <c r="T14" i="8"/>
  <c r="S14" i="8"/>
  <c r="R14" i="8"/>
  <c r="Q14" i="8"/>
  <c r="P14" i="8"/>
  <c r="N14" i="8"/>
  <c r="M14" i="8"/>
  <c r="L14" i="8"/>
  <c r="K14" i="8"/>
  <c r="D14" i="8"/>
  <c r="W13" i="8"/>
  <c r="V13" i="8"/>
  <c r="U13" i="8"/>
  <c r="T13" i="8"/>
  <c r="S13" i="8"/>
  <c r="R13" i="8"/>
  <c r="Q13" i="8"/>
  <c r="P13" i="8"/>
  <c r="N13" i="8"/>
  <c r="M13" i="8"/>
  <c r="L13" i="8"/>
  <c r="K13" i="8"/>
  <c r="D13" i="8"/>
  <c r="W12" i="8"/>
  <c r="V12" i="8"/>
  <c r="U12" i="8"/>
  <c r="T12" i="8"/>
  <c r="S12" i="8"/>
  <c r="R12" i="8"/>
  <c r="Q12" i="8"/>
  <c r="P12" i="8"/>
  <c r="N12" i="8"/>
  <c r="M12" i="8"/>
  <c r="L12" i="8"/>
  <c r="K12" i="8"/>
  <c r="D12" i="8"/>
  <c r="W11" i="8"/>
  <c r="V11" i="8"/>
  <c r="U11" i="8"/>
  <c r="T11" i="8"/>
  <c r="S11" i="8"/>
  <c r="R11" i="8"/>
  <c r="Q11" i="8"/>
  <c r="P11" i="8"/>
  <c r="N11" i="8"/>
  <c r="M11" i="8"/>
  <c r="L11" i="8"/>
  <c r="K11" i="8"/>
  <c r="D11" i="8"/>
  <c r="W10" i="8"/>
  <c r="V10" i="8"/>
  <c r="U10" i="8"/>
  <c r="T10" i="8"/>
  <c r="S10" i="8"/>
  <c r="R10" i="8"/>
  <c r="Q10" i="8"/>
  <c r="P10" i="8"/>
  <c r="N10" i="8"/>
  <c r="M10" i="8"/>
  <c r="L10" i="8"/>
  <c r="K10" i="8"/>
  <c r="D10" i="8"/>
  <c r="W9" i="8"/>
  <c r="V9" i="8"/>
  <c r="U9" i="8"/>
  <c r="T9" i="8"/>
  <c r="S9" i="8"/>
  <c r="R9" i="8"/>
  <c r="Q9" i="8"/>
  <c r="H4" i="8" s="1"/>
  <c r="P9" i="8"/>
  <c r="N9" i="8"/>
  <c r="M9" i="8"/>
  <c r="L9" i="8"/>
  <c r="K9" i="8"/>
  <c r="D9" i="8"/>
  <c r="W8" i="8"/>
  <c r="V8" i="8"/>
  <c r="U8" i="8"/>
  <c r="T8" i="8"/>
  <c r="S8" i="8"/>
  <c r="R8" i="8"/>
  <c r="Q8" i="8"/>
  <c r="P8" i="8"/>
  <c r="N8" i="8"/>
  <c r="M8" i="8"/>
  <c r="L8" i="8"/>
  <c r="K8" i="8"/>
  <c r="D8" i="8"/>
  <c r="W7" i="8"/>
  <c r="V7" i="8"/>
  <c r="G3" i="8" s="1"/>
  <c r="U7" i="8"/>
  <c r="T7" i="8"/>
  <c r="S7" i="8"/>
  <c r="R7" i="8"/>
  <c r="Q7" i="8"/>
  <c r="P7" i="8"/>
  <c r="N7" i="8"/>
  <c r="M7" i="8"/>
  <c r="L7" i="8"/>
  <c r="K7" i="8"/>
  <c r="D7" i="8"/>
  <c r="W60" i="7"/>
  <c r="V60" i="7"/>
  <c r="U60" i="7"/>
  <c r="T60" i="7"/>
  <c r="S60" i="7"/>
  <c r="R60" i="7"/>
  <c r="Q60" i="7"/>
  <c r="P60" i="7"/>
  <c r="N60" i="7"/>
  <c r="M60" i="7"/>
  <c r="L60" i="7"/>
  <c r="K60" i="7"/>
  <c r="D60" i="7"/>
  <c r="W59" i="7"/>
  <c r="V59" i="7"/>
  <c r="U59" i="7"/>
  <c r="T59" i="7"/>
  <c r="S59" i="7"/>
  <c r="R59" i="7"/>
  <c r="Q59" i="7"/>
  <c r="P59" i="7"/>
  <c r="N59" i="7"/>
  <c r="M59" i="7"/>
  <c r="L59" i="7"/>
  <c r="K59" i="7"/>
  <c r="D59" i="7"/>
  <c r="W58" i="7"/>
  <c r="V58" i="7"/>
  <c r="U58" i="7"/>
  <c r="T58" i="7"/>
  <c r="S58" i="7"/>
  <c r="R58" i="7"/>
  <c r="Q58" i="7"/>
  <c r="P58" i="7"/>
  <c r="N58" i="7"/>
  <c r="M58" i="7"/>
  <c r="L58" i="7"/>
  <c r="K58" i="7"/>
  <c r="D58" i="7"/>
  <c r="W57" i="7"/>
  <c r="V57" i="7"/>
  <c r="U57" i="7"/>
  <c r="T57" i="7"/>
  <c r="S57" i="7"/>
  <c r="R57" i="7"/>
  <c r="Q57" i="7"/>
  <c r="P57" i="7"/>
  <c r="N57" i="7"/>
  <c r="M57" i="7"/>
  <c r="L57" i="7"/>
  <c r="K57" i="7"/>
  <c r="D57" i="7"/>
  <c r="W56" i="7"/>
  <c r="V56" i="7"/>
  <c r="U56" i="7"/>
  <c r="T56" i="7"/>
  <c r="S56" i="7"/>
  <c r="R56" i="7"/>
  <c r="Q56" i="7"/>
  <c r="P56" i="7"/>
  <c r="N56" i="7"/>
  <c r="M56" i="7"/>
  <c r="L56" i="7"/>
  <c r="K56" i="7"/>
  <c r="D56" i="7"/>
  <c r="W55" i="7"/>
  <c r="V55" i="7"/>
  <c r="U55" i="7"/>
  <c r="T55" i="7"/>
  <c r="S55" i="7"/>
  <c r="R55" i="7"/>
  <c r="Q55" i="7"/>
  <c r="P55" i="7"/>
  <c r="N55" i="7"/>
  <c r="M55" i="7"/>
  <c r="L55" i="7"/>
  <c r="K55" i="7"/>
  <c r="D55" i="7"/>
  <c r="W54" i="7"/>
  <c r="V54" i="7"/>
  <c r="U54" i="7"/>
  <c r="T54" i="7"/>
  <c r="S54" i="7"/>
  <c r="R54" i="7"/>
  <c r="Q54" i="7"/>
  <c r="P54" i="7"/>
  <c r="N54" i="7"/>
  <c r="M54" i="7"/>
  <c r="L54" i="7"/>
  <c r="K54" i="7"/>
  <c r="D54" i="7"/>
  <c r="W53" i="7"/>
  <c r="V53" i="7"/>
  <c r="U53" i="7"/>
  <c r="T53" i="7"/>
  <c r="S53" i="7"/>
  <c r="R53" i="7"/>
  <c r="Q53" i="7"/>
  <c r="P53" i="7"/>
  <c r="N53" i="7"/>
  <c r="M53" i="7"/>
  <c r="L53" i="7"/>
  <c r="K53" i="7"/>
  <c r="D53" i="7"/>
  <c r="W52" i="7"/>
  <c r="V52" i="7"/>
  <c r="U52" i="7"/>
  <c r="T52" i="7"/>
  <c r="S52" i="7"/>
  <c r="R52" i="7"/>
  <c r="Q52" i="7"/>
  <c r="P52" i="7"/>
  <c r="N52" i="7"/>
  <c r="M52" i="7"/>
  <c r="L52" i="7"/>
  <c r="K52" i="7"/>
  <c r="D52" i="7"/>
  <c r="W51" i="7"/>
  <c r="V51" i="7"/>
  <c r="U51" i="7"/>
  <c r="T51" i="7"/>
  <c r="S51" i="7"/>
  <c r="R51" i="7"/>
  <c r="Q51" i="7"/>
  <c r="P51" i="7"/>
  <c r="N51" i="7"/>
  <c r="M51" i="7"/>
  <c r="L51" i="7"/>
  <c r="K51" i="7"/>
  <c r="D51" i="7"/>
  <c r="W50" i="7"/>
  <c r="V50" i="7"/>
  <c r="U50" i="7"/>
  <c r="T50" i="7"/>
  <c r="S50" i="7"/>
  <c r="R50" i="7"/>
  <c r="Q50" i="7"/>
  <c r="P50" i="7"/>
  <c r="N50" i="7"/>
  <c r="M50" i="7"/>
  <c r="L50" i="7"/>
  <c r="K50" i="7"/>
  <c r="D50" i="7"/>
  <c r="W49" i="7"/>
  <c r="V49" i="7"/>
  <c r="U49" i="7"/>
  <c r="T49" i="7"/>
  <c r="S49" i="7"/>
  <c r="R49" i="7"/>
  <c r="Q49" i="7"/>
  <c r="P49" i="7"/>
  <c r="N49" i="7"/>
  <c r="M49" i="7"/>
  <c r="L49" i="7"/>
  <c r="K49" i="7"/>
  <c r="D49" i="7"/>
  <c r="W48" i="7"/>
  <c r="V48" i="7"/>
  <c r="U48" i="7"/>
  <c r="T48" i="7"/>
  <c r="S48" i="7"/>
  <c r="R48" i="7"/>
  <c r="Q48" i="7"/>
  <c r="P48" i="7"/>
  <c r="N48" i="7"/>
  <c r="M48" i="7"/>
  <c r="L48" i="7"/>
  <c r="K48" i="7"/>
  <c r="D48" i="7"/>
  <c r="W47" i="7"/>
  <c r="V47" i="7"/>
  <c r="U47" i="7"/>
  <c r="T47" i="7"/>
  <c r="S47" i="7"/>
  <c r="R47" i="7"/>
  <c r="Q47" i="7"/>
  <c r="P47" i="7"/>
  <c r="N47" i="7"/>
  <c r="M47" i="7"/>
  <c r="L47" i="7"/>
  <c r="K47" i="7"/>
  <c r="D47" i="7"/>
  <c r="W46" i="7"/>
  <c r="V46" i="7"/>
  <c r="U46" i="7"/>
  <c r="T46" i="7"/>
  <c r="S46" i="7"/>
  <c r="R46" i="7"/>
  <c r="Q46" i="7"/>
  <c r="P46" i="7"/>
  <c r="N46" i="7"/>
  <c r="M46" i="7"/>
  <c r="L46" i="7"/>
  <c r="K46" i="7"/>
  <c r="D46" i="7"/>
  <c r="W45" i="7"/>
  <c r="V45" i="7"/>
  <c r="U45" i="7"/>
  <c r="T45" i="7"/>
  <c r="S45" i="7"/>
  <c r="R45" i="7"/>
  <c r="Q45" i="7"/>
  <c r="P45" i="7"/>
  <c r="N45" i="7"/>
  <c r="M45" i="7"/>
  <c r="L45" i="7"/>
  <c r="K45" i="7"/>
  <c r="D45" i="7"/>
  <c r="W44" i="7"/>
  <c r="V44" i="7"/>
  <c r="U44" i="7"/>
  <c r="T44" i="7"/>
  <c r="S44" i="7"/>
  <c r="R44" i="7"/>
  <c r="Q44" i="7"/>
  <c r="P44" i="7"/>
  <c r="N44" i="7"/>
  <c r="M44" i="7"/>
  <c r="L44" i="7"/>
  <c r="K44" i="7"/>
  <c r="D44" i="7"/>
  <c r="W43" i="7"/>
  <c r="V43" i="7"/>
  <c r="U43" i="7"/>
  <c r="T43" i="7"/>
  <c r="S43" i="7"/>
  <c r="R43" i="7"/>
  <c r="Q43" i="7"/>
  <c r="P43" i="7"/>
  <c r="N43" i="7"/>
  <c r="M43" i="7"/>
  <c r="L43" i="7"/>
  <c r="K43" i="7"/>
  <c r="D43" i="7"/>
  <c r="W42" i="7"/>
  <c r="V42" i="7"/>
  <c r="U42" i="7"/>
  <c r="T42" i="7"/>
  <c r="S42" i="7"/>
  <c r="R42" i="7"/>
  <c r="Q42" i="7"/>
  <c r="P42" i="7"/>
  <c r="N42" i="7"/>
  <c r="M42" i="7"/>
  <c r="L42" i="7"/>
  <c r="K42" i="7"/>
  <c r="D42" i="7"/>
  <c r="W41" i="7"/>
  <c r="V41" i="7"/>
  <c r="U41" i="7"/>
  <c r="T41" i="7"/>
  <c r="S41" i="7"/>
  <c r="R41" i="7"/>
  <c r="Q41" i="7"/>
  <c r="P41" i="7"/>
  <c r="N41" i="7"/>
  <c r="M41" i="7"/>
  <c r="L41" i="7"/>
  <c r="K41" i="7"/>
  <c r="D41" i="7"/>
  <c r="W40" i="7"/>
  <c r="V40" i="7"/>
  <c r="U40" i="7"/>
  <c r="T40" i="7"/>
  <c r="S40" i="7"/>
  <c r="R40" i="7"/>
  <c r="Q40" i="7"/>
  <c r="P40" i="7"/>
  <c r="N40" i="7"/>
  <c r="M40" i="7"/>
  <c r="L40" i="7"/>
  <c r="K40" i="7"/>
  <c r="D40" i="7"/>
  <c r="W39" i="7"/>
  <c r="V39" i="7"/>
  <c r="U39" i="7"/>
  <c r="T39" i="7"/>
  <c r="S39" i="7"/>
  <c r="R39" i="7"/>
  <c r="Q39" i="7"/>
  <c r="P39" i="7"/>
  <c r="N39" i="7"/>
  <c r="M39" i="7"/>
  <c r="L39" i="7"/>
  <c r="K39" i="7"/>
  <c r="D39" i="7"/>
  <c r="W38" i="7"/>
  <c r="V38" i="7"/>
  <c r="U38" i="7"/>
  <c r="T38" i="7"/>
  <c r="S38" i="7"/>
  <c r="R38" i="7"/>
  <c r="Q38" i="7"/>
  <c r="P38" i="7"/>
  <c r="N38" i="7"/>
  <c r="M38" i="7"/>
  <c r="L38" i="7"/>
  <c r="K38" i="7"/>
  <c r="D38" i="7"/>
  <c r="W37" i="7"/>
  <c r="V37" i="7"/>
  <c r="U37" i="7"/>
  <c r="T37" i="7"/>
  <c r="S37" i="7"/>
  <c r="R37" i="7"/>
  <c r="Q37" i="7"/>
  <c r="P37" i="7"/>
  <c r="N37" i="7"/>
  <c r="M37" i="7"/>
  <c r="L37" i="7"/>
  <c r="K37" i="7"/>
  <c r="D37" i="7"/>
  <c r="W36" i="7"/>
  <c r="V36" i="7"/>
  <c r="U36" i="7"/>
  <c r="T36" i="7"/>
  <c r="S36" i="7"/>
  <c r="R36" i="7"/>
  <c r="Q36" i="7"/>
  <c r="P36" i="7"/>
  <c r="N36" i="7"/>
  <c r="M36" i="7"/>
  <c r="L36" i="7"/>
  <c r="K36" i="7"/>
  <c r="D36" i="7"/>
  <c r="W35" i="7"/>
  <c r="V35" i="7"/>
  <c r="U35" i="7"/>
  <c r="T35" i="7"/>
  <c r="S35" i="7"/>
  <c r="R35" i="7"/>
  <c r="Q35" i="7"/>
  <c r="P35" i="7"/>
  <c r="N35" i="7"/>
  <c r="M35" i="7"/>
  <c r="L35" i="7"/>
  <c r="K35" i="7"/>
  <c r="D35" i="7"/>
  <c r="W34" i="7"/>
  <c r="V34" i="7"/>
  <c r="U34" i="7"/>
  <c r="T34" i="7"/>
  <c r="S34" i="7"/>
  <c r="R34" i="7"/>
  <c r="Q34" i="7"/>
  <c r="P34" i="7"/>
  <c r="N34" i="7"/>
  <c r="M34" i="7"/>
  <c r="L34" i="7"/>
  <c r="K34" i="7"/>
  <c r="D34" i="7"/>
  <c r="W33" i="7"/>
  <c r="V33" i="7"/>
  <c r="U33" i="7"/>
  <c r="T33" i="7"/>
  <c r="S33" i="7"/>
  <c r="R33" i="7"/>
  <c r="Q33" i="7"/>
  <c r="P33" i="7"/>
  <c r="N33" i="7"/>
  <c r="M33" i="7"/>
  <c r="L33" i="7"/>
  <c r="K33" i="7"/>
  <c r="D33" i="7"/>
  <c r="W32" i="7"/>
  <c r="V32" i="7"/>
  <c r="U32" i="7"/>
  <c r="T32" i="7"/>
  <c r="S32" i="7"/>
  <c r="R32" i="7"/>
  <c r="Q32" i="7"/>
  <c r="P32" i="7"/>
  <c r="N32" i="7"/>
  <c r="M32" i="7"/>
  <c r="L32" i="7"/>
  <c r="K32" i="7"/>
  <c r="D32" i="7"/>
  <c r="W31" i="7"/>
  <c r="V31" i="7"/>
  <c r="U31" i="7"/>
  <c r="T31" i="7"/>
  <c r="S31" i="7"/>
  <c r="R31" i="7"/>
  <c r="Q31" i="7"/>
  <c r="P31" i="7"/>
  <c r="N31" i="7"/>
  <c r="M31" i="7"/>
  <c r="L31" i="7"/>
  <c r="K31" i="7"/>
  <c r="D31" i="7"/>
  <c r="W30" i="7"/>
  <c r="V30" i="7"/>
  <c r="U30" i="7"/>
  <c r="T30" i="7"/>
  <c r="S30" i="7"/>
  <c r="R30" i="7"/>
  <c r="Q30" i="7"/>
  <c r="P30" i="7"/>
  <c r="N30" i="7"/>
  <c r="M30" i="7"/>
  <c r="L30" i="7"/>
  <c r="K30" i="7"/>
  <c r="D30" i="7"/>
  <c r="W29" i="7"/>
  <c r="V29" i="7"/>
  <c r="U29" i="7"/>
  <c r="T29" i="7"/>
  <c r="S29" i="7"/>
  <c r="R29" i="7"/>
  <c r="Q29" i="7"/>
  <c r="P29" i="7"/>
  <c r="N29" i="7"/>
  <c r="M29" i="7"/>
  <c r="L29" i="7"/>
  <c r="K29" i="7"/>
  <c r="D29" i="7"/>
  <c r="W28" i="7"/>
  <c r="V28" i="7"/>
  <c r="U28" i="7"/>
  <c r="T28" i="7"/>
  <c r="S28" i="7"/>
  <c r="R28" i="7"/>
  <c r="Q28" i="7"/>
  <c r="P28" i="7"/>
  <c r="N28" i="7"/>
  <c r="M28" i="7"/>
  <c r="L28" i="7"/>
  <c r="K28" i="7"/>
  <c r="D28" i="7"/>
  <c r="W27" i="7"/>
  <c r="V27" i="7"/>
  <c r="U27" i="7"/>
  <c r="T27" i="7"/>
  <c r="S27" i="7"/>
  <c r="R27" i="7"/>
  <c r="Q27" i="7"/>
  <c r="P27" i="7"/>
  <c r="N27" i="7"/>
  <c r="M27" i="7"/>
  <c r="L27" i="7"/>
  <c r="K27" i="7"/>
  <c r="D27" i="7"/>
  <c r="W26" i="7"/>
  <c r="V26" i="7"/>
  <c r="U26" i="7"/>
  <c r="T26" i="7"/>
  <c r="S26" i="7"/>
  <c r="R26" i="7"/>
  <c r="Q26" i="7"/>
  <c r="P26" i="7"/>
  <c r="N26" i="7"/>
  <c r="M26" i="7"/>
  <c r="L26" i="7"/>
  <c r="K26" i="7"/>
  <c r="D26" i="7"/>
  <c r="W25" i="7"/>
  <c r="V25" i="7"/>
  <c r="U25" i="7"/>
  <c r="T25" i="7"/>
  <c r="S25" i="7"/>
  <c r="R25" i="7"/>
  <c r="Q25" i="7"/>
  <c r="P25" i="7"/>
  <c r="N25" i="7"/>
  <c r="M25" i="7"/>
  <c r="L25" i="7"/>
  <c r="K25" i="7"/>
  <c r="D25" i="7"/>
  <c r="W24" i="7"/>
  <c r="V24" i="7"/>
  <c r="U24" i="7"/>
  <c r="T24" i="7"/>
  <c r="S24" i="7"/>
  <c r="R24" i="7"/>
  <c r="Q24" i="7"/>
  <c r="P24" i="7"/>
  <c r="N24" i="7"/>
  <c r="M24" i="7"/>
  <c r="L24" i="7"/>
  <c r="K24" i="7"/>
  <c r="D24" i="7"/>
  <c r="W23" i="7"/>
  <c r="V23" i="7"/>
  <c r="U23" i="7"/>
  <c r="T23" i="7"/>
  <c r="S23" i="7"/>
  <c r="R23" i="7"/>
  <c r="Q23" i="7"/>
  <c r="P23" i="7"/>
  <c r="N23" i="7"/>
  <c r="M23" i="7"/>
  <c r="L23" i="7"/>
  <c r="K23" i="7"/>
  <c r="D23" i="7"/>
  <c r="W22" i="7"/>
  <c r="V22" i="7"/>
  <c r="U22" i="7"/>
  <c r="T22" i="7"/>
  <c r="S22" i="7"/>
  <c r="R22" i="7"/>
  <c r="Q22" i="7"/>
  <c r="P22" i="7"/>
  <c r="N22" i="7"/>
  <c r="M22" i="7"/>
  <c r="L22" i="7"/>
  <c r="K22" i="7"/>
  <c r="D22" i="7"/>
  <c r="W21" i="7"/>
  <c r="V21" i="7"/>
  <c r="U21" i="7"/>
  <c r="T21" i="7"/>
  <c r="S21" i="7"/>
  <c r="R21" i="7"/>
  <c r="Q21" i="7"/>
  <c r="P21" i="7"/>
  <c r="N21" i="7"/>
  <c r="M21" i="7"/>
  <c r="L21" i="7"/>
  <c r="K21" i="7"/>
  <c r="D21" i="7"/>
  <c r="W20" i="7"/>
  <c r="V20" i="7"/>
  <c r="U20" i="7"/>
  <c r="T20" i="7"/>
  <c r="S20" i="7"/>
  <c r="R20" i="7"/>
  <c r="Q20" i="7"/>
  <c r="P20" i="7"/>
  <c r="N20" i="7"/>
  <c r="M20" i="7"/>
  <c r="L20" i="7"/>
  <c r="K20" i="7"/>
  <c r="D20" i="7"/>
  <c r="W19" i="7"/>
  <c r="V19" i="7"/>
  <c r="U19" i="7"/>
  <c r="T19" i="7"/>
  <c r="S19" i="7"/>
  <c r="R19" i="7"/>
  <c r="Q19" i="7"/>
  <c r="P19" i="7"/>
  <c r="N19" i="7"/>
  <c r="M19" i="7"/>
  <c r="L19" i="7"/>
  <c r="K19" i="7"/>
  <c r="D19" i="7"/>
  <c r="W18" i="7"/>
  <c r="V18" i="7"/>
  <c r="U18" i="7"/>
  <c r="T18" i="7"/>
  <c r="S18" i="7"/>
  <c r="R18" i="7"/>
  <c r="Q18" i="7"/>
  <c r="P18" i="7"/>
  <c r="N18" i="7"/>
  <c r="M18" i="7"/>
  <c r="L18" i="7"/>
  <c r="K18" i="7"/>
  <c r="D18" i="7"/>
  <c r="W17" i="7"/>
  <c r="V17" i="7"/>
  <c r="U17" i="7"/>
  <c r="T17" i="7"/>
  <c r="S17" i="7"/>
  <c r="R17" i="7"/>
  <c r="Q17" i="7"/>
  <c r="P17" i="7"/>
  <c r="N17" i="7"/>
  <c r="M17" i="7"/>
  <c r="L17" i="7"/>
  <c r="K17" i="7"/>
  <c r="D17" i="7"/>
  <c r="W16" i="7"/>
  <c r="V16" i="7"/>
  <c r="U16" i="7"/>
  <c r="T16" i="7"/>
  <c r="S16" i="7"/>
  <c r="R16" i="7"/>
  <c r="Q16" i="7"/>
  <c r="P16" i="7"/>
  <c r="N16" i="7"/>
  <c r="M16" i="7"/>
  <c r="L16" i="7"/>
  <c r="K16" i="7"/>
  <c r="D16" i="7"/>
  <c r="W15" i="7"/>
  <c r="V15" i="7"/>
  <c r="U15" i="7"/>
  <c r="T15" i="7"/>
  <c r="S15" i="7"/>
  <c r="R15" i="7"/>
  <c r="Q15" i="7"/>
  <c r="P15" i="7"/>
  <c r="N15" i="7"/>
  <c r="M15" i="7"/>
  <c r="L15" i="7"/>
  <c r="K15" i="7"/>
  <c r="D15" i="7"/>
  <c r="W14" i="7"/>
  <c r="V14" i="7"/>
  <c r="U14" i="7"/>
  <c r="T14" i="7"/>
  <c r="S14" i="7"/>
  <c r="R14" i="7"/>
  <c r="Q14" i="7"/>
  <c r="P14" i="7"/>
  <c r="N14" i="7"/>
  <c r="M14" i="7"/>
  <c r="L14" i="7"/>
  <c r="K14" i="7"/>
  <c r="D14" i="7"/>
  <c r="W13" i="7"/>
  <c r="V13" i="7"/>
  <c r="U13" i="7"/>
  <c r="T13" i="7"/>
  <c r="S13" i="7"/>
  <c r="R13" i="7"/>
  <c r="Q13" i="7"/>
  <c r="P13" i="7"/>
  <c r="N13" i="7"/>
  <c r="M13" i="7"/>
  <c r="L13" i="7"/>
  <c r="K13" i="7"/>
  <c r="D13" i="7"/>
  <c r="W12" i="7"/>
  <c r="V12" i="7"/>
  <c r="U12" i="7"/>
  <c r="T12" i="7"/>
  <c r="S12" i="7"/>
  <c r="R12" i="7"/>
  <c r="Q12" i="7"/>
  <c r="P12" i="7"/>
  <c r="N12" i="7"/>
  <c r="M12" i="7"/>
  <c r="L12" i="7"/>
  <c r="K12" i="7"/>
  <c r="D12" i="7"/>
  <c r="W11" i="7"/>
  <c r="V11" i="7"/>
  <c r="U11" i="7"/>
  <c r="T11" i="7"/>
  <c r="S11" i="7"/>
  <c r="R11" i="7"/>
  <c r="Q11" i="7"/>
  <c r="P11" i="7"/>
  <c r="N11" i="7"/>
  <c r="M11" i="7"/>
  <c r="L11" i="7"/>
  <c r="K11" i="7"/>
  <c r="D11" i="7"/>
  <c r="W10" i="7"/>
  <c r="V10" i="7"/>
  <c r="U10" i="7"/>
  <c r="T10" i="7"/>
  <c r="S10" i="7"/>
  <c r="R10" i="7"/>
  <c r="Q10" i="7"/>
  <c r="P10" i="7"/>
  <c r="N10" i="7"/>
  <c r="M10" i="7"/>
  <c r="L10" i="7"/>
  <c r="K10" i="7"/>
  <c r="D10" i="7"/>
  <c r="W9" i="7"/>
  <c r="V9" i="7"/>
  <c r="U9" i="7"/>
  <c r="G4" i="7" s="1"/>
  <c r="T9" i="7"/>
  <c r="S9" i="7"/>
  <c r="R9" i="7"/>
  <c r="Q9" i="7"/>
  <c r="P9" i="7"/>
  <c r="N9" i="7"/>
  <c r="M9" i="7"/>
  <c r="L9" i="7"/>
  <c r="K9" i="7"/>
  <c r="D9" i="7"/>
  <c r="W8" i="7"/>
  <c r="V8" i="7"/>
  <c r="U8" i="7"/>
  <c r="T8" i="7"/>
  <c r="S8" i="7"/>
  <c r="R8" i="7"/>
  <c r="Q8" i="7"/>
  <c r="P8" i="7"/>
  <c r="N8" i="7"/>
  <c r="M8" i="7"/>
  <c r="L8" i="7"/>
  <c r="K8" i="7"/>
  <c r="D8" i="7"/>
  <c r="W7" i="7"/>
  <c r="V7" i="7"/>
  <c r="U7" i="7"/>
  <c r="T7" i="7"/>
  <c r="S7" i="7"/>
  <c r="R7" i="7"/>
  <c r="Q7" i="7"/>
  <c r="P7" i="7"/>
  <c r="N7" i="7"/>
  <c r="M7" i="7"/>
  <c r="L7" i="7"/>
  <c r="K7" i="7"/>
  <c r="D7" i="7"/>
  <c r="W60" i="6"/>
  <c r="V60" i="6"/>
  <c r="U60" i="6"/>
  <c r="T60" i="6"/>
  <c r="S60" i="6"/>
  <c r="R60" i="6"/>
  <c r="Q60" i="6"/>
  <c r="P60" i="6"/>
  <c r="N60" i="6"/>
  <c r="M60" i="6"/>
  <c r="L60" i="6"/>
  <c r="K60" i="6"/>
  <c r="D60" i="6"/>
  <c r="W59" i="6"/>
  <c r="V59" i="6"/>
  <c r="U59" i="6"/>
  <c r="T59" i="6"/>
  <c r="S59" i="6"/>
  <c r="R59" i="6"/>
  <c r="Q59" i="6"/>
  <c r="P59" i="6"/>
  <c r="N59" i="6"/>
  <c r="M59" i="6"/>
  <c r="L59" i="6"/>
  <c r="K59" i="6"/>
  <c r="D59" i="6"/>
  <c r="W58" i="6"/>
  <c r="V58" i="6"/>
  <c r="U58" i="6"/>
  <c r="T58" i="6"/>
  <c r="S58" i="6"/>
  <c r="R58" i="6"/>
  <c r="Q58" i="6"/>
  <c r="P58" i="6"/>
  <c r="N58" i="6"/>
  <c r="M58" i="6"/>
  <c r="L58" i="6"/>
  <c r="K58" i="6"/>
  <c r="D58" i="6"/>
  <c r="W57" i="6"/>
  <c r="V57" i="6"/>
  <c r="U57" i="6"/>
  <c r="T57" i="6"/>
  <c r="S57" i="6"/>
  <c r="R57" i="6"/>
  <c r="Q57" i="6"/>
  <c r="P57" i="6"/>
  <c r="N57" i="6"/>
  <c r="M57" i="6"/>
  <c r="L57" i="6"/>
  <c r="K57" i="6"/>
  <c r="D57" i="6"/>
  <c r="W56" i="6"/>
  <c r="V56" i="6"/>
  <c r="U56" i="6"/>
  <c r="T56" i="6"/>
  <c r="S56" i="6"/>
  <c r="R56" i="6"/>
  <c r="Q56" i="6"/>
  <c r="P56" i="6"/>
  <c r="N56" i="6"/>
  <c r="M56" i="6"/>
  <c r="L56" i="6"/>
  <c r="K56" i="6"/>
  <c r="D56" i="6"/>
  <c r="W55" i="6"/>
  <c r="V55" i="6"/>
  <c r="U55" i="6"/>
  <c r="T55" i="6"/>
  <c r="S55" i="6"/>
  <c r="R55" i="6"/>
  <c r="Q55" i="6"/>
  <c r="P55" i="6"/>
  <c r="N55" i="6"/>
  <c r="M55" i="6"/>
  <c r="L55" i="6"/>
  <c r="K55" i="6"/>
  <c r="D55" i="6"/>
  <c r="W54" i="6"/>
  <c r="V54" i="6"/>
  <c r="U54" i="6"/>
  <c r="T54" i="6"/>
  <c r="S54" i="6"/>
  <c r="R54" i="6"/>
  <c r="Q54" i="6"/>
  <c r="P54" i="6"/>
  <c r="N54" i="6"/>
  <c r="M54" i="6"/>
  <c r="L54" i="6"/>
  <c r="K54" i="6"/>
  <c r="D54" i="6"/>
  <c r="W53" i="6"/>
  <c r="V53" i="6"/>
  <c r="U53" i="6"/>
  <c r="T53" i="6"/>
  <c r="S53" i="6"/>
  <c r="R53" i="6"/>
  <c r="Q53" i="6"/>
  <c r="P53" i="6"/>
  <c r="N53" i="6"/>
  <c r="M53" i="6"/>
  <c r="L53" i="6"/>
  <c r="K53" i="6"/>
  <c r="D53" i="6"/>
  <c r="W52" i="6"/>
  <c r="V52" i="6"/>
  <c r="U52" i="6"/>
  <c r="T52" i="6"/>
  <c r="S52" i="6"/>
  <c r="R52" i="6"/>
  <c r="Q52" i="6"/>
  <c r="P52" i="6"/>
  <c r="N52" i="6"/>
  <c r="M52" i="6"/>
  <c r="L52" i="6"/>
  <c r="K52" i="6"/>
  <c r="D52" i="6"/>
  <c r="W51" i="6"/>
  <c r="V51" i="6"/>
  <c r="U51" i="6"/>
  <c r="T51" i="6"/>
  <c r="S51" i="6"/>
  <c r="R51" i="6"/>
  <c r="Q51" i="6"/>
  <c r="P51" i="6"/>
  <c r="N51" i="6"/>
  <c r="M51" i="6"/>
  <c r="L51" i="6"/>
  <c r="K51" i="6"/>
  <c r="D51" i="6"/>
  <c r="W50" i="6"/>
  <c r="V50" i="6"/>
  <c r="U50" i="6"/>
  <c r="T50" i="6"/>
  <c r="S50" i="6"/>
  <c r="R50" i="6"/>
  <c r="Q50" i="6"/>
  <c r="P50" i="6"/>
  <c r="N50" i="6"/>
  <c r="M50" i="6"/>
  <c r="L50" i="6"/>
  <c r="K50" i="6"/>
  <c r="D50" i="6"/>
  <c r="W49" i="6"/>
  <c r="V49" i="6"/>
  <c r="U49" i="6"/>
  <c r="T49" i="6"/>
  <c r="S49" i="6"/>
  <c r="R49" i="6"/>
  <c r="Q49" i="6"/>
  <c r="P49" i="6"/>
  <c r="N49" i="6"/>
  <c r="M49" i="6"/>
  <c r="L49" i="6"/>
  <c r="K49" i="6"/>
  <c r="D49" i="6"/>
  <c r="W48" i="6"/>
  <c r="V48" i="6"/>
  <c r="U48" i="6"/>
  <c r="T48" i="6"/>
  <c r="S48" i="6"/>
  <c r="R48" i="6"/>
  <c r="Q48" i="6"/>
  <c r="P48" i="6"/>
  <c r="N48" i="6"/>
  <c r="M48" i="6"/>
  <c r="L48" i="6"/>
  <c r="K48" i="6"/>
  <c r="D48" i="6"/>
  <c r="W47" i="6"/>
  <c r="V47" i="6"/>
  <c r="U47" i="6"/>
  <c r="T47" i="6"/>
  <c r="S47" i="6"/>
  <c r="R47" i="6"/>
  <c r="Q47" i="6"/>
  <c r="P47" i="6"/>
  <c r="N47" i="6"/>
  <c r="M47" i="6"/>
  <c r="L47" i="6"/>
  <c r="K47" i="6"/>
  <c r="D47" i="6"/>
  <c r="W46" i="6"/>
  <c r="V46" i="6"/>
  <c r="U46" i="6"/>
  <c r="T46" i="6"/>
  <c r="S46" i="6"/>
  <c r="R46" i="6"/>
  <c r="Q46" i="6"/>
  <c r="P46" i="6"/>
  <c r="N46" i="6"/>
  <c r="M46" i="6"/>
  <c r="L46" i="6"/>
  <c r="K46" i="6"/>
  <c r="D46" i="6"/>
  <c r="W45" i="6"/>
  <c r="V45" i="6"/>
  <c r="U45" i="6"/>
  <c r="T45" i="6"/>
  <c r="S45" i="6"/>
  <c r="R45" i="6"/>
  <c r="Q45" i="6"/>
  <c r="P45" i="6"/>
  <c r="N45" i="6"/>
  <c r="M45" i="6"/>
  <c r="L45" i="6"/>
  <c r="K45" i="6"/>
  <c r="D45" i="6"/>
  <c r="W44" i="6"/>
  <c r="V44" i="6"/>
  <c r="U44" i="6"/>
  <c r="T44" i="6"/>
  <c r="S44" i="6"/>
  <c r="R44" i="6"/>
  <c r="Q44" i="6"/>
  <c r="P44" i="6"/>
  <c r="N44" i="6"/>
  <c r="M44" i="6"/>
  <c r="L44" i="6"/>
  <c r="K44" i="6"/>
  <c r="D44" i="6"/>
  <c r="W43" i="6"/>
  <c r="V43" i="6"/>
  <c r="U43" i="6"/>
  <c r="T43" i="6"/>
  <c r="S43" i="6"/>
  <c r="R43" i="6"/>
  <c r="Q43" i="6"/>
  <c r="P43" i="6"/>
  <c r="N43" i="6"/>
  <c r="M43" i="6"/>
  <c r="L43" i="6"/>
  <c r="K43" i="6"/>
  <c r="D43" i="6"/>
  <c r="W42" i="6"/>
  <c r="V42" i="6"/>
  <c r="U42" i="6"/>
  <c r="T42" i="6"/>
  <c r="S42" i="6"/>
  <c r="R42" i="6"/>
  <c r="Q42" i="6"/>
  <c r="P42" i="6"/>
  <c r="N42" i="6"/>
  <c r="M42" i="6"/>
  <c r="L42" i="6"/>
  <c r="K42" i="6"/>
  <c r="D42" i="6"/>
  <c r="W41" i="6"/>
  <c r="V41" i="6"/>
  <c r="U41" i="6"/>
  <c r="T41" i="6"/>
  <c r="S41" i="6"/>
  <c r="R41" i="6"/>
  <c r="Q41" i="6"/>
  <c r="P41" i="6"/>
  <c r="N41" i="6"/>
  <c r="M41" i="6"/>
  <c r="L41" i="6"/>
  <c r="K41" i="6"/>
  <c r="D41" i="6"/>
  <c r="W40" i="6"/>
  <c r="V40" i="6"/>
  <c r="U40" i="6"/>
  <c r="T40" i="6"/>
  <c r="S40" i="6"/>
  <c r="R40" i="6"/>
  <c r="Q40" i="6"/>
  <c r="P40" i="6"/>
  <c r="N40" i="6"/>
  <c r="M40" i="6"/>
  <c r="L40" i="6"/>
  <c r="K40" i="6"/>
  <c r="D40" i="6"/>
  <c r="W39" i="6"/>
  <c r="V39" i="6"/>
  <c r="U39" i="6"/>
  <c r="T39" i="6"/>
  <c r="S39" i="6"/>
  <c r="R39" i="6"/>
  <c r="Q39" i="6"/>
  <c r="P39" i="6"/>
  <c r="N39" i="6"/>
  <c r="M39" i="6"/>
  <c r="L39" i="6"/>
  <c r="K39" i="6"/>
  <c r="D39" i="6"/>
  <c r="W38" i="6"/>
  <c r="V38" i="6"/>
  <c r="U38" i="6"/>
  <c r="T38" i="6"/>
  <c r="S38" i="6"/>
  <c r="R38" i="6"/>
  <c r="Q38" i="6"/>
  <c r="P38" i="6"/>
  <c r="N38" i="6"/>
  <c r="M38" i="6"/>
  <c r="L38" i="6"/>
  <c r="K38" i="6"/>
  <c r="D38" i="6"/>
  <c r="W37" i="6"/>
  <c r="V37" i="6"/>
  <c r="U37" i="6"/>
  <c r="T37" i="6"/>
  <c r="S37" i="6"/>
  <c r="R37" i="6"/>
  <c r="Q37" i="6"/>
  <c r="P37" i="6"/>
  <c r="N37" i="6"/>
  <c r="M37" i="6"/>
  <c r="L37" i="6"/>
  <c r="K37" i="6"/>
  <c r="D37" i="6"/>
  <c r="W36" i="6"/>
  <c r="V36" i="6"/>
  <c r="U36" i="6"/>
  <c r="T36" i="6"/>
  <c r="S36" i="6"/>
  <c r="R36" i="6"/>
  <c r="Q36" i="6"/>
  <c r="P36" i="6"/>
  <c r="N36" i="6"/>
  <c r="M36" i="6"/>
  <c r="L36" i="6"/>
  <c r="K36" i="6"/>
  <c r="D36" i="6"/>
  <c r="W35" i="6"/>
  <c r="V35" i="6"/>
  <c r="U35" i="6"/>
  <c r="T35" i="6"/>
  <c r="S35" i="6"/>
  <c r="R35" i="6"/>
  <c r="Q35" i="6"/>
  <c r="P35" i="6"/>
  <c r="N35" i="6"/>
  <c r="M35" i="6"/>
  <c r="L35" i="6"/>
  <c r="K35" i="6"/>
  <c r="D35" i="6"/>
  <c r="W34" i="6"/>
  <c r="V34" i="6"/>
  <c r="U34" i="6"/>
  <c r="T34" i="6"/>
  <c r="S34" i="6"/>
  <c r="R34" i="6"/>
  <c r="Q34" i="6"/>
  <c r="P34" i="6"/>
  <c r="N34" i="6"/>
  <c r="M34" i="6"/>
  <c r="L34" i="6"/>
  <c r="K34" i="6"/>
  <c r="D34" i="6"/>
  <c r="W33" i="6"/>
  <c r="V33" i="6"/>
  <c r="U33" i="6"/>
  <c r="T33" i="6"/>
  <c r="S33" i="6"/>
  <c r="R33" i="6"/>
  <c r="Q33" i="6"/>
  <c r="P33" i="6"/>
  <c r="N33" i="6"/>
  <c r="M33" i="6"/>
  <c r="L33" i="6"/>
  <c r="K33" i="6"/>
  <c r="D33" i="6"/>
  <c r="W32" i="6"/>
  <c r="V32" i="6"/>
  <c r="U32" i="6"/>
  <c r="T32" i="6"/>
  <c r="S32" i="6"/>
  <c r="R32" i="6"/>
  <c r="Q32" i="6"/>
  <c r="P32" i="6"/>
  <c r="N32" i="6"/>
  <c r="M32" i="6"/>
  <c r="L32" i="6"/>
  <c r="K32" i="6"/>
  <c r="D32" i="6"/>
  <c r="W31" i="6"/>
  <c r="V31" i="6"/>
  <c r="U31" i="6"/>
  <c r="T31" i="6"/>
  <c r="S31" i="6"/>
  <c r="R31" i="6"/>
  <c r="Q31" i="6"/>
  <c r="P31" i="6"/>
  <c r="N31" i="6"/>
  <c r="M31" i="6"/>
  <c r="L31" i="6"/>
  <c r="K31" i="6"/>
  <c r="D31" i="6"/>
  <c r="W30" i="6"/>
  <c r="V30" i="6"/>
  <c r="U30" i="6"/>
  <c r="T30" i="6"/>
  <c r="S30" i="6"/>
  <c r="R30" i="6"/>
  <c r="Q30" i="6"/>
  <c r="P30" i="6"/>
  <c r="N30" i="6"/>
  <c r="M30" i="6"/>
  <c r="L30" i="6"/>
  <c r="K30" i="6"/>
  <c r="D30" i="6"/>
  <c r="W29" i="6"/>
  <c r="V29" i="6"/>
  <c r="U29" i="6"/>
  <c r="T29" i="6"/>
  <c r="S29" i="6"/>
  <c r="R29" i="6"/>
  <c r="Q29" i="6"/>
  <c r="P29" i="6"/>
  <c r="N29" i="6"/>
  <c r="M29" i="6"/>
  <c r="L29" i="6"/>
  <c r="K29" i="6"/>
  <c r="D29" i="6"/>
  <c r="W28" i="6"/>
  <c r="V28" i="6"/>
  <c r="U28" i="6"/>
  <c r="T28" i="6"/>
  <c r="S28" i="6"/>
  <c r="R28" i="6"/>
  <c r="Q28" i="6"/>
  <c r="P28" i="6"/>
  <c r="N28" i="6"/>
  <c r="M28" i="6"/>
  <c r="L28" i="6"/>
  <c r="K28" i="6"/>
  <c r="D28" i="6"/>
  <c r="W27" i="6"/>
  <c r="V27" i="6"/>
  <c r="U27" i="6"/>
  <c r="T27" i="6"/>
  <c r="S27" i="6"/>
  <c r="R27" i="6"/>
  <c r="Q27" i="6"/>
  <c r="P27" i="6"/>
  <c r="N27" i="6"/>
  <c r="M27" i="6"/>
  <c r="L27" i="6"/>
  <c r="K27" i="6"/>
  <c r="D27" i="6"/>
  <c r="W26" i="6"/>
  <c r="V26" i="6"/>
  <c r="U26" i="6"/>
  <c r="T26" i="6"/>
  <c r="S26" i="6"/>
  <c r="R26" i="6"/>
  <c r="Q26" i="6"/>
  <c r="P26" i="6"/>
  <c r="N26" i="6"/>
  <c r="M26" i="6"/>
  <c r="L26" i="6"/>
  <c r="K26" i="6"/>
  <c r="D26" i="6"/>
  <c r="W25" i="6"/>
  <c r="V25" i="6"/>
  <c r="U25" i="6"/>
  <c r="T25" i="6"/>
  <c r="S25" i="6"/>
  <c r="R25" i="6"/>
  <c r="Q25" i="6"/>
  <c r="P25" i="6"/>
  <c r="N25" i="6"/>
  <c r="M25" i="6"/>
  <c r="L25" i="6"/>
  <c r="K25" i="6"/>
  <c r="D25" i="6"/>
  <c r="W24" i="6"/>
  <c r="V24" i="6"/>
  <c r="U24" i="6"/>
  <c r="T24" i="6"/>
  <c r="S24" i="6"/>
  <c r="R24" i="6"/>
  <c r="Q24" i="6"/>
  <c r="P24" i="6"/>
  <c r="N24" i="6"/>
  <c r="M24" i="6"/>
  <c r="L24" i="6"/>
  <c r="K24" i="6"/>
  <c r="D24" i="6"/>
  <c r="W23" i="6"/>
  <c r="V23" i="6"/>
  <c r="U23" i="6"/>
  <c r="T23" i="6"/>
  <c r="S23" i="6"/>
  <c r="R23" i="6"/>
  <c r="Q23" i="6"/>
  <c r="P23" i="6"/>
  <c r="N23" i="6"/>
  <c r="M23" i="6"/>
  <c r="L23" i="6"/>
  <c r="K23" i="6"/>
  <c r="D23" i="6"/>
  <c r="W22" i="6"/>
  <c r="V22" i="6"/>
  <c r="U22" i="6"/>
  <c r="T22" i="6"/>
  <c r="S22" i="6"/>
  <c r="R22" i="6"/>
  <c r="Q22" i="6"/>
  <c r="P22" i="6"/>
  <c r="N22" i="6"/>
  <c r="M22" i="6"/>
  <c r="L22" i="6"/>
  <c r="K22" i="6"/>
  <c r="D22" i="6"/>
  <c r="W21" i="6"/>
  <c r="V21" i="6"/>
  <c r="U21" i="6"/>
  <c r="T21" i="6"/>
  <c r="S21" i="6"/>
  <c r="R21" i="6"/>
  <c r="Q21" i="6"/>
  <c r="P21" i="6"/>
  <c r="N21" i="6"/>
  <c r="M21" i="6"/>
  <c r="L21" i="6"/>
  <c r="K21" i="6"/>
  <c r="D21" i="6"/>
  <c r="W20" i="6"/>
  <c r="V20" i="6"/>
  <c r="U20" i="6"/>
  <c r="T20" i="6"/>
  <c r="S20" i="6"/>
  <c r="R20" i="6"/>
  <c r="Q20" i="6"/>
  <c r="P20" i="6"/>
  <c r="N20" i="6"/>
  <c r="M20" i="6"/>
  <c r="L20" i="6"/>
  <c r="K20" i="6"/>
  <c r="D20" i="6"/>
  <c r="W19" i="6"/>
  <c r="V19" i="6"/>
  <c r="U19" i="6"/>
  <c r="T19" i="6"/>
  <c r="S19" i="6"/>
  <c r="R19" i="6"/>
  <c r="Q19" i="6"/>
  <c r="P19" i="6"/>
  <c r="N19" i="6"/>
  <c r="M19" i="6"/>
  <c r="L19" i="6"/>
  <c r="K19" i="6"/>
  <c r="D19" i="6"/>
  <c r="W18" i="6"/>
  <c r="V18" i="6"/>
  <c r="U18" i="6"/>
  <c r="T18" i="6"/>
  <c r="S18" i="6"/>
  <c r="R18" i="6"/>
  <c r="Q18" i="6"/>
  <c r="P18" i="6"/>
  <c r="N18" i="6"/>
  <c r="M18" i="6"/>
  <c r="L18" i="6"/>
  <c r="K18" i="6"/>
  <c r="D18" i="6"/>
  <c r="W17" i="6"/>
  <c r="V17" i="6"/>
  <c r="U17" i="6"/>
  <c r="T17" i="6"/>
  <c r="S17" i="6"/>
  <c r="R17" i="6"/>
  <c r="Q17" i="6"/>
  <c r="P17" i="6"/>
  <c r="N17" i="6"/>
  <c r="M17" i="6"/>
  <c r="L17" i="6"/>
  <c r="K17" i="6"/>
  <c r="D17" i="6"/>
  <c r="W16" i="6"/>
  <c r="V16" i="6"/>
  <c r="U16" i="6"/>
  <c r="T16" i="6"/>
  <c r="S16" i="6"/>
  <c r="R16" i="6"/>
  <c r="Q16" i="6"/>
  <c r="P16" i="6"/>
  <c r="N16" i="6"/>
  <c r="M16" i="6"/>
  <c r="L16" i="6"/>
  <c r="K16" i="6"/>
  <c r="D16" i="6"/>
  <c r="W15" i="6"/>
  <c r="V15" i="6"/>
  <c r="U15" i="6"/>
  <c r="T15" i="6"/>
  <c r="S15" i="6"/>
  <c r="R15" i="6"/>
  <c r="Q15" i="6"/>
  <c r="P15" i="6"/>
  <c r="N15" i="6"/>
  <c r="M15" i="6"/>
  <c r="L15" i="6"/>
  <c r="K15" i="6"/>
  <c r="D15" i="6"/>
  <c r="W14" i="6"/>
  <c r="V14" i="6"/>
  <c r="U14" i="6"/>
  <c r="T14" i="6"/>
  <c r="S14" i="6"/>
  <c r="R14" i="6"/>
  <c r="Q14" i="6"/>
  <c r="P14" i="6"/>
  <c r="N14" i="6"/>
  <c r="M14" i="6"/>
  <c r="L14" i="6"/>
  <c r="K14" i="6"/>
  <c r="D14" i="6"/>
  <c r="W13" i="6"/>
  <c r="V13" i="6"/>
  <c r="U13" i="6"/>
  <c r="T13" i="6"/>
  <c r="S13" i="6"/>
  <c r="R13" i="6"/>
  <c r="Q13" i="6"/>
  <c r="P13" i="6"/>
  <c r="N13" i="6"/>
  <c r="M13" i="6"/>
  <c r="L13" i="6"/>
  <c r="K13" i="6"/>
  <c r="D13" i="6"/>
  <c r="W12" i="6"/>
  <c r="V12" i="6"/>
  <c r="U12" i="6"/>
  <c r="T12" i="6"/>
  <c r="S12" i="6"/>
  <c r="R12" i="6"/>
  <c r="Q12" i="6"/>
  <c r="P12" i="6"/>
  <c r="N12" i="6"/>
  <c r="M12" i="6"/>
  <c r="L12" i="6"/>
  <c r="K12" i="6"/>
  <c r="D12" i="6"/>
  <c r="W11" i="6"/>
  <c r="V11" i="6"/>
  <c r="U11" i="6"/>
  <c r="T11" i="6"/>
  <c r="S11" i="6"/>
  <c r="R11" i="6"/>
  <c r="Q11" i="6"/>
  <c r="P11" i="6"/>
  <c r="N11" i="6"/>
  <c r="M11" i="6"/>
  <c r="L11" i="6"/>
  <c r="K11" i="6"/>
  <c r="D11" i="6"/>
  <c r="W10" i="6"/>
  <c r="V10" i="6"/>
  <c r="U10" i="6"/>
  <c r="T10" i="6"/>
  <c r="S10" i="6"/>
  <c r="R10" i="6"/>
  <c r="Q10" i="6"/>
  <c r="P10" i="6"/>
  <c r="N10" i="6"/>
  <c r="M10" i="6"/>
  <c r="L10" i="6"/>
  <c r="K10" i="6"/>
  <c r="D10" i="6"/>
  <c r="W9" i="6"/>
  <c r="V9" i="6"/>
  <c r="U9" i="6"/>
  <c r="T9" i="6"/>
  <c r="S9" i="6"/>
  <c r="R9" i="6"/>
  <c r="Q9" i="6"/>
  <c r="P9" i="6"/>
  <c r="N9" i="6"/>
  <c r="M9" i="6"/>
  <c r="L9" i="6"/>
  <c r="K9" i="6"/>
  <c r="D9" i="6"/>
  <c r="W8" i="6"/>
  <c r="V8" i="6"/>
  <c r="U8" i="6"/>
  <c r="T8" i="6"/>
  <c r="S8" i="6"/>
  <c r="R8" i="6"/>
  <c r="Q8" i="6"/>
  <c r="P8" i="6"/>
  <c r="N8" i="6"/>
  <c r="M8" i="6"/>
  <c r="L8" i="6"/>
  <c r="K8" i="6"/>
  <c r="D8" i="6"/>
  <c r="W7" i="6"/>
  <c r="V7" i="6"/>
  <c r="U7" i="6"/>
  <c r="T7" i="6"/>
  <c r="S7" i="6"/>
  <c r="R7" i="6"/>
  <c r="Q7" i="6"/>
  <c r="P7" i="6"/>
  <c r="N7" i="6"/>
  <c r="M7" i="6"/>
  <c r="L7" i="6"/>
  <c r="K7" i="6"/>
  <c r="D7" i="6"/>
  <c r="I3" i="6"/>
  <c r="W60" i="5"/>
  <c r="V60" i="5"/>
  <c r="U60" i="5"/>
  <c r="T60" i="5"/>
  <c r="S60" i="5"/>
  <c r="R60" i="5"/>
  <c r="Q60" i="5"/>
  <c r="P60" i="5"/>
  <c r="N60" i="5"/>
  <c r="M60" i="5"/>
  <c r="L60" i="5"/>
  <c r="K60" i="5"/>
  <c r="D60" i="5"/>
  <c r="W59" i="5"/>
  <c r="V59" i="5"/>
  <c r="U59" i="5"/>
  <c r="T59" i="5"/>
  <c r="S59" i="5"/>
  <c r="R59" i="5"/>
  <c r="Q59" i="5"/>
  <c r="P59" i="5"/>
  <c r="N59" i="5"/>
  <c r="M59" i="5"/>
  <c r="L59" i="5"/>
  <c r="K59" i="5"/>
  <c r="D59" i="5"/>
  <c r="W58" i="5"/>
  <c r="V58" i="5"/>
  <c r="U58" i="5"/>
  <c r="T58" i="5"/>
  <c r="S58" i="5"/>
  <c r="R58" i="5"/>
  <c r="Q58" i="5"/>
  <c r="P58" i="5"/>
  <c r="N58" i="5"/>
  <c r="M58" i="5"/>
  <c r="L58" i="5"/>
  <c r="K58" i="5"/>
  <c r="D58" i="5"/>
  <c r="W57" i="5"/>
  <c r="V57" i="5"/>
  <c r="U57" i="5"/>
  <c r="T57" i="5"/>
  <c r="S57" i="5"/>
  <c r="R57" i="5"/>
  <c r="Q57" i="5"/>
  <c r="P57" i="5"/>
  <c r="N57" i="5"/>
  <c r="M57" i="5"/>
  <c r="L57" i="5"/>
  <c r="K57" i="5"/>
  <c r="D57" i="5"/>
  <c r="W56" i="5"/>
  <c r="V56" i="5"/>
  <c r="U56" i="5"/>
  <c r="T56" i="5"/>
  <c r="S56" i="5"/>
  <c r="R56" i="5"/>
  <c r="Q56" i="5"/>
  <c r="P56" i="5"/>
  <c r="N56" i="5"/>
  <c r="M56" i="5"/>
  <c r="L56" i="5"/>
  <c r="K56" i="5"/>
  <c r="D56" i="5"/>
  <c r="W55" i="5"/>
  <c r="V55" i="5"/>
  <c r="U55" i="5"/>
  <c r="T55" i="5"/>
  <c r="S55" i="5"/>
  <c r="R55" i="5"/>
  <c r="Q55" i="5"/>
  <c r="P55" i="5"/>
  <c r="N55" i="5"/>
  <c r="M55" i="5"/>
  <c r="L55" i="5"/>
  <c r="K55" i="5"/>
  <c r="D55" i="5"/>
  <c r="W54" i="5"/>
  <c r="V54" i="5"/>
  <c r="U54" i="5"/>
  <c r="T54" i="5"/>
  <c r="S54" i="5"/>
  <c r="R54" i="5"/>
  <c r="Q54" i="5"/>
  <c r="P54" i="5"/>
  <c r="N54" i="5"/>
  <c r="M54" i="5"/>
  <c r="L54" i="5"/>
  <c r="K54" i="5"/>
  <c r="D54" i="5"/>
  <c r="W53" i="5"/>
  <c r="V53" i="5"/>
  <c r="U53" i="5"/>
  <c r="T53" i="5"/>
  <c r="S53" i="5"/>
  <c r="R53" i="5"/>
  <c r="Q53" i="5"/>
  <c r="P53" i="5"/>
  <c r="N53" i="5"/>
  <c r="M53" i="5"/>
  <c r="L53" i="5"/>
  <c r="K53" i="5"/>
  <c r="D53" i="5"/>
  <c r="W52" i="5"/>
  <c r="V52" i="5"/>
  <c r="U52" i="5"/>
  <c r="T52" i="5"/>
  <c r="S52" i="5"/>
  <c r="R52" i="5"/>
  <c r="Q52" i="5"/>
  <c r="P52" i="5"/>
  <c r="N52" i="5"/>
  <c r="M52" i="5"/>
  <c r="L52" i="5"/>
  <c r="K52" i="5"/>
  <c r="D52" i="5"/>
  <c r="W51" i="5"/>
  <c r="V51" i="5"/>
  <c r="U51" i="5"/>
  <c r="T51" i="5"/>
  <c r="S51" i="5"/>
  <c r="R51" i="5"/>
  <c r="Q51" i="5"/>
  <c r="P51" i="5"/>
  <c r="N51" i="5"/>
  <c r="M51" i="5"/>
  <c r="L51" i="5"/>
  <c r="K51" i="5"/>
  <c r="D51" i="5"/>
  <c r="W50" i="5"/>
  <c r="V50" i="5"/>
  <c r="U50" i="5"/>
  <c r="T50" i="5"/>
  <c r="S50" i="5"/>
  <c r="R50" i="5"/>
  <c r="Q50" i="5"/>
  <c r="P50" i="5"/>
  <c r="N50" i="5"/>
  <c r="M50" i="5"/>
  <c r="L50" i="5"/>
  <c r="K50" i="5"/>
  <c r="D50" i="5"/>
  <c r="W49" i="5"/>
  <c r="V49" i="5"/>
  <c r="U49" i="5"/>
  <c r="T49" i="5"/>
  <c r="S49" i="5"/>
  <c r="R49" i="5"/>
  <c r="Q49" i="5"/>
  <c r="P49" i="5"/>
  <c r="N49" i="5"/>
  <c r="M49" i="5"/>
  <c r="L49" i="5"/>
  <c r="K49" i="5"/>
  <c r="D49" i="5"/>
  <c r="W48" i="5"/>
  <c r="V48" i="5"/>
  <c r="U48" i="5"/>
  <c r="T48" i="5"/>
  <c r="S48" i="5"/>
  <c r="R48" i="5"/>
  <c r="Q48" i="5"/>
  <c r="P48" i="5"/>
  <c r="N48" i="5"/>
  <c r="M48" i="5"/>
  <c r="L48" i="5"/>
  <c r="K48" i="5"/>
  <c r="D48" i="5"/>
  <c r="W47" i="5"/>
  <c r="V47" i="5"/>
  <c r="U47" i="5"/>
  <c r="T47" i="5"/>
  <c r="S47" i="5"/>
  <c r="R47" i="5"/>
  <c r="Q47" i="5"/>
  <c r="P47" i="5"/>
  <c r="N47" i="5"/>
  <c r="M47" i="5"/>
  <c r="L47" i="5"/>
  <c r="K47" i="5"/>
  <c r="D47" i="5"/>
  <c r="W46" i="5"/>
  <c r="V46" i="5"/>
  <c r="U46" i="5"/>
  <c r="T46" i="5"/>
  <c r="S46" i="5"/>
  <c r="R46" i="5"/>
  <c r="Q46" i="5"/>
  <c r="P46" i="5"/>
  <c r="N46" i="5"/>
  <c r="M46" i="5"/>
  <c r="L46" i="5"/>
  <c r="K46" i="5"/>
  <c r="D46" i="5"/>
  <c r="W45" i="5"/>
  <c r="V45" i="5"/>
  <c r="U45" i="5"/>
  <c r="T45" i="5"/>
  <c r="S45" i="5"/>
  <c r="R45" i="5"/>
  <c r="Q45" i="5"/>
  <c r="P45" i="5"/>
  <c r="N45" i="5"/>
  <c r="M45" i="5"/>
  <c r="L45" i="5"/>
  <c r="K45" i="5"/>
  <c r="D45" i="5"/>
  <c r="W44" i="5"/>
  <c r="V44" i="5"/>
  <c r="U44" i="5"/>
  <c r="T44" i="5"/>
  <c r="S44" i="5"/>
  <c r="R44" i="5"/>
  <c r="Q44" i="5"/>
  <c r="P44" i="5"/>
  <c r="N44" i="5"/>
  <c r="M44" i="5"/>
  <c r="L44" i="5"/>
  <c r="K44" i="5"/>
  <c r="D44" i="5"/>
  <c r="W43" i="5"/>
  <c r="V43" i="5"/>
  <c r="U43" i="5"/>
  <c r="T43" i="5"/>
  <c r="S43" i="5"/>
  <c r="R43" i="5"/>
  <c r="Q43" i="5"/>
  <c r="P43" i="5"/>
  <c r="N43" i="5"/>
  <c r="M43" i="5"/>
  <c r="L43" i="5"/>
  <c r="K43" i="5"/>
  <c r="D43" i="5"/>
  <c r="W42" i="5"/>
  <c r="V42" i="5"/>
  <c r="U42" i="5"/>
  <c r="T42" i="5"/>
  <c r="S42" i="5"/>
  <c r="R42" i="5"/>
  <c r="Q42" i="5"/>
  <c r="P42" i="5"/>
  <c r="N42" i="5"/>
  <c r="M42" i="5"/>
  <c r="L42" i="5"/>
  <c r="K42" i="5"/>
  <c r="D42" i="5"/>
  <c r="W41" i="5"/>
  <c r="V41" i="5"/>
  <c r="U41" i="5"/>
  <c r="T41" i="5"/>
  <c r="S41" i="5"/>
  <c r="R41" i="5"/>
  <c r="Q41" i="5"/>
  <c r="P41" i="5"/>
  <c r="N41" i="5"/>
  <c r="M41" i="5"/>
  <c r="L41" i="5"/>
  <c r="K41" i="5"/>
  <c r="D41" i="5"/>
  <c r="W40" i="5"/>
  <c r="V40" i="5"/>
  <c r="U40" i="5"/>
  <c r="T40" i="5"/>
  <c r="S40" i="5"/>
  <c r="R40" i="5"/>
  <c r="Q40" i="5"/>
  <c r="P40" i="5"/>
  <c r="N40" i="5"/>
  <c r="M40" i="5"/>
  <c r="L40" i="5"/>
  <c r="K40" i="5"/>
  <c r="D40" i="5"/>
  <c r="W39" i="5"/>
  <c r="V39" i="5"/>
  <c r="U39" i="5"/>
  <c r="T39" i="5"/>
  <c r="S39" i="5"/>
  <c r="R39" i="5"/>
  <c r="Q39" i="5"/>
  <c r="P39" i="5"/>
  <c r="N39" i="5"/>
  <c r="M39" i="5"/>
  <c r="L39" i="5"/>
  <c r="K39" i="5"/>
  <c r="D39" i="5"/>
  <c r="W38" i="5"/>
  <c r="V38" i="5"/>
  <c r="U38" i="5"/>
  <c r="T38" i="5"/>
  <c r="S38" i="5"/>
  <c r="R38" i="5"/>
  <c r="Q38" i="5"/>
  <c r="P38" i="5"/>
  <c r="N38" i="5"/>
  <c r="M38" i="5"/>
  <c r="L38" i="5"/>
  <c r="K38" i="5"/>
  <c r="D38" i="5"/>
  <c r="W37" i="5"/>
  <c r="V37" i="5"/>
  <c r="U37" i="5"/>
  <c r="T37" i="5"/>
  <c r="S37" i="5"/>
  <c r="R37" i="5"/>
  <c r="Q37" i="5"/>
  <c r="P37" i="5"/>
  <c r="N37" i="5"/>
  <c r="M37" i="5"/>
  <c r="L37" i="5"/>
  <c r="K37" i="5"/>
  <c r="D37" i="5"/>
  <c r="W36" i="5"/>
  <c r="V36" i="5"/>
  <c r="U36" i="5"/>
  <c r="T36" i="5"/>
  <c r="S36" i="5"/>
  <c r="R36" i="5"/>
  <c r="Q36" i="5"/>
  <c r="P36" i="5"/>
  <c r="N36" i="5"/>
  <c r="M36" i="5"/>
  <c r="L36" i="5"/>
  <c r="K36" i="5"/>
  <c r="D36" i="5"/>
  <c r="W35" i="5"/>
  <c r="V35" i="5"/>
  <c r="U35" i="5"/>
  <c r="T35" i="5"/>
  <c r="S35" i="5"/>
  <c r="R35" i="5"/>
  <c r="Q35" i="5"/>
  <c r="P35" i="5"/>
  <c r="N35" i="5"/>
  <c r="M35" i="5"/>
  <c r="L35" i="5"/>
  <c r="K35" i="5"/>
  <c r="D35" i="5"/>
  <c r="W34" i="5"/>
  <c r="V34" i="5"/>
  <c r="U34" i="5"/>
  <c r="T34" i="5"/>
  <c r="S34" i="5"/>
  <c r="R34" i="5"/>
  <c r="Q34" i="5"/>
  <c r="P34" i="5"/>
  <c r="N34" i="5"/>
  <c r="M34" i="5"/>
  <c r="L34" i="5"/>
  <c r="K34" i="5"/>
  <c r="D34" i="5"/>
  <c r="W33" i="5"/>
  <c r="V33" i="5"/>
  <c r="U33" i="5"/>
  <c r="T33" i="5"/>
  <c r="S33" i="5"/>
  <c r="R33" i="5"/>
  <c r="Q33" i="5"/>
  <c r="P33" i="5"/>
  <c r="N33" i="5"/>
  <c r="M33" i="5"/>
  <c r="L33" i="5"/>
  <c r="K33" i="5"/>
  <c r="D33" i="5"/>
  <c r="W32" i="5"/>
  <c r="V32" i="5"/>
  <c r="U32" i="5"/>
  <c r="T32" i="5"/>
  <c r="S32" i="5"/>
  <c r="R32" i="5"/>
  <c r="Q32" i="5"/>
  <c r="P32" i="5"/>
  <c r="N32" i="5"/>
  <c r="M32" i="5"/>
  <c r="L32" i="5"/>
  <c r="K32" i="5"/>
  <c r="D32" i="5"/>
  <c r="W31" i="5"/>
  <c r="V31" i="5"/>
  <c r="U31" i="5"/>
  <c r="T31" i="5"/>
  <c r="S31" i="5"/>
  <c r="R31" i="5"/>
  <c r="Q31" i="5"/>
  <c r="P31" i="5"/>
  <c r="N31" i="5"/>
  <c r="M31" i="5"/>
  <c r="L31" i="5"/>
  <c r="K31" i="5"/>
  <c r="D31" i="5"/>
  <c r="W30" i="5"/>
  <c r="V30" i="5"/>
  <c r="U30" i="5"/>
  <c r="T30" i="5"/>
  <c r="S30" i="5"/>
  <c r="R30" i="5"/>
  <c r="Q30" i="5"/>
  <c r="P30" i="5"/>
  <c r="N30" i="5"/>
  <c r="M30" i="5"/>
  <c r="L30" i="5"/>
  <c r="K30" i="5"/>
  <c r="D30" i="5"/>
  <c r="W29" i="5"/>
  <c r="V29" i="5"/>
  <c r="U29" i="5"/>
  <c r="T29" i="5"/>
  <c r="S29" i="5"/>
  <c r="R29" i="5"/>
  <c r="Q29" i="5"/>
  <c r="P29" i="5"/>
  <c r="N29" i="5"/>
  <c r="M29" i="5"/>
  <c r="L29" i="5"/>
  <c r="K29" i="5"/>
  <c r="D29" i="5"/>
  <c r="W28" i="5"/>
  <c r="V28" i="5"/>
  <c r="U28" i="5"/>
  <c r="T28" i="5"/>
  <c r="S28" i="5"/>
  <c r="R28" i="5"/>
  <c r="Q28" i="5"/>
  <c r="P28" i="5"/>
  <c r="N28" i="5"/>
  <c r="M28" i="5"/>
  <c r="L28" i="5"/>
  <c r="K28" i="5"/>
  <c r="D28" i="5"/>
  <c r="W27" i="5"/>
  <c r="V27" i="5"/>
  <c r="U27" i="5"/>
  <c r="T27" i="5"/>
  <c r="S27" i="5"/>
  <c r="R27" i="5"/>
  <c r="Q27" i="5"/>
  <c r="P27" i="5"/>
  <c r="N27" i="5"/>
  <c r="M27" i="5"/>
  <c r="L27" i="5"/>
  <c r="K27" i="5"/>
  <c r="D27" i="5"/>
  <c r="W26" i="5"/>
  <c r="V26" i="5"/>
  <c r="U26" i="5"/>
  <c r="T26" i="5"/>
  <c r="S26" i="5"/>
  <c r="R26" i="5"/>
  <c r="Q26" i="5"/>
  <c r="P26" i="5"/>
  <c r="N26" i="5"/>
  <c r="M26" i="5"/>
  <c r="L26" i="5"/>
  <c r="K26" i="5"/>
  <c r="D26" i="5"/>
  <c r="W25" i="5"/>
  <c r="V25" i="5"/>
  <c r="U25" i="5"/>
  <c r="T25" i="5"/>
  <c r="S25" i="5"/>
  <c r="R25" i="5"/>
  <c r="Q25" i="5"/>
  <c r="P25" i="5"/>
  <c r="N25" i="5"/>
  <c r="M25" i="5"/>
  <c r="L25" i="5"/>
  <c r="K25" i="5"/>
  <c r="D25" i="5"/>
  <c r="W24" i="5"/>
  <c r="V24" i="5"/>
  <c r="U24" i="5"/>
  <c r="T24" i="5"/>
  <c r="S24" i="5"/>
  <c r="R24" i="5"/>
  <c r="Q24" i="5"/>
  <c r="P24" i="5"/>
  <c r="N24" i="5"/>
  <c r="M24" i="5"/>
  <c r="L24" i="5"/>
  <c r="K24" i="5"/>
  <c r="D24" i="5"/>
  <c r="W23" i="5"/>
  <c r="V23" i="5"/>
  <c r="U23" i="5"/>
  <c r="T23" i="5"/>
  <c r="S23" i="5"/>
  <c r="R23" i="5"/>
  <c r="Q23" i="5"/>
  <c r="P23" i="5"/>
  <c r="N23" i="5"/>
  <c r="M23" i="5"/>
  <c r="L23" i="5"/>
  <c r="K23" i="5"/>
  <c r="D23" i="5"/>
  <c r="W22" i="5"/>
  <c r="V22" i="5"/>
  <c r="U22" i="5"/>
  <c r="T22" i="5"/>
  <c r="S22" i="5"/>
  <c r="R22" i="5"/>
  <c r="Q22" i="5"/>
  <c r="P22" i="5"/>
  <c r="N22" i="5"/>
  <c r="M22" i="5"/>
  <c r="L22" i="5"/>
  <c r="K22" i="5"/>
  <c r="D22" i="5"/>
  <c r="W21" i="5"/>
  <c r="V21" i="5"/>
  <c r="U21" i="5"/>
  <c r="T21" i="5"/>
  <c r="S21" i="5"/>
  <c r="R21" i="5"/>
  <c r="Q21" i="5"/>
  <c r="P21" i="5"/>
  <c r="N21" i="5"/>
  <c r="M21" i="5"/>
  <c r="L21" i="5"/>
  <c r="K21" i="5"/>
  <c r="D21" i="5"/>
  <c r="W20" i="5"/>
  <c r="V20" i="5"/>
  <c r="U20" i="5"/>
  <c r="T20" i="5"/>
  <c r="S20" i="5"/>
  <c r="R20" i="5"/>
  <c r="Q20" i="5"/>
  <c r="P20" i="5"/>
  <c r="N20" i="5"/>
  <c r="M20" i="5"/>
  <c r="L20" i="5"/>
  <c r="K20" i="5"/>
  <c r="D20" i="5"/>
  <c r="W19" i="5"/>
  <c r="V19" i="5"/>
  <c r="U19" i="5"/>
  <c r="T19" i="5"/>
  <c r="S19" i="5"/>
  <c r="R19" i="5"/>
  <c r="Q19" i="5"/>
  <c r="P19" i="5"/>
  <c r="N19" i="5"/>
  <c r="M19" i="5"/>
  <c r="L19" i="5"/>
  <c r="K19" i="5"/>
  <c r="D19" i="5"/>
  <c r="W18" i="5"/>
  <c r="V18" i="5"/>
  <c r="U18" i="5"/>
  <c r="T18" i="5"/>
  <c r="S18" i="5"/>
  <c r="R18" i="5"/>
  <c r="Q18" i="5"/>
  <c r="P18" i="5"/>
  <c r="N18" i="5"/>
  <c r="M18" i="5"/>
  <c r="L18" i="5"/>
  <c r="K18" i="5"/>
  <c r="D18" i="5"/>
  <c r="W17" i="5"/>
  <c r="V17" i="5"/>
  <c r="U17" i="5"/>
  <c r="T17" i="5"/>
  <c r="S17" i="5"/>
  <c r="R17" i="5"/>
  <c r="Q17" i="5"/>
  <c r="P17" i="5"/>
  <c r="N17" i="5"/>
  <c r="M17" i="5"/>
  <c r="L17" i="5"/>
  <c r="K17" i="5"/>
  <c r="D17" i="5"/>
  <c r="W16" i="5"/>
  <c r="V16" i="5"/>
  <c r="U16" i="5"/>
  <c r="T16" i="5"/>
  <c r="S16" i="5"/>
  <c r="R16" i="5"/>
  <c r="Q16" i="5"/>
  <c r="P16" i="5"/>
  <c r="N16" i="5"/>
  <c r="M16" i="5"/>
  <c r="L16" i="5"/>
  <c r="K16" i="5"/>
  <c r="D16" i="5"/>
  <c r="W15" i="5"/>
  <c r="V15" i="5"/>
  <c r="U15" i="5"/>
  <c r="T15" i="5"/>
  <c r="S15" i="5"/>
  <c r="R15" i="5"/>
  <c r="Q15" i="5"/>
  <c r="P15" i="5"/>
  <c r="N15" i="5"/>
  <c r="M15" i="5"/>
  <c r="L15" i="5"/>
  <c r="K15" i="5"/>
  <c r="D15" i="5"/>
  <c r="W14" i="5"/>
  <c r="V14" i="5"/>
  <c r="U14" i="5"/>
  <c r="T14" i="5"/>
  <c r="S14" i="5"/>
  <c r="R14" i="5"/>
  <c r="Q14" i="5"/>
  <c r="P14" i="5"/>
  <c r="N14" i="5"/>
  <c r="M14" i="5"/>
  <c r="L14" i="5"/>
  <c r="K14" i="5"/>
  <c r="D14" i="5"/>
  <c r="W13" i="5"/>
  <c r="V13" i="5"/>
  <c r="U13" i="5"/>
  <c r="T13" i="5"/>
  <c r="S13" i="5"/>
  <c r="R13" i="5"/>
  <c r="Q13" i="5"/>
  <c r="P13" i="5"/>
  <c r="N13" i="5"/>
  <c r="M13" i="5"/>
  <c r="L13" i="5"/>
  <c r="K13" i="5"/>
  <c r="D13" i="5"/>
  <c r="W12" i="5"/>
  <c r="V12" i="5"/>
  <c r="U12" i="5"/>
  <c r="T12" i="5"/>
  <c r="S12" i="5"/>
  <c r="R12" i="5"/>
  <c r="Q12" i="5"/>
  <c r="P12" i="5"/>
  <c r="N12" i="5"/>
  <c r="M12" i="5"/>
  <c r="L12" i="5"/>
  <c r="K12" i="5"/>
  <c r="D12" i="5"/>
  <c r="W11" i="5"/>
  <c r="V11" i="5"/>
  <c r="U11" i="5"/>
  <c r="T11" i="5"/>
  <c r="S11" i="5"/>
  <c r="R11" i="5"/>
  <c r="Q11" i="5"/>
  <c r="P11" i="5"/>
  <c r="N11" i="5"/>
  <c r="M11" i="5"/>
  <c r="L11" i="5"/>
  <c r="K11" i="5"/>
  <c r="D11" i="5"/>
  <c r="W10" i="5"/>
  <c r="V10" i="5"/>
  <c r="U10" i="5"/>
  <c r="T10" i="5"/>
  <c r="S10" i="5"/>
  <c r="R10" i="5"/>
  <c r="Q10" i="5"/>
  <c r="P10" i="5"/>
  <c r="N10" i="5"/>
  <c r="M10" i="5"/>
  <c r="L10" i="5"/>
  <c r="K10" i="5"/>
  <c r="D10" i="5"/>
  <c r="W9" i="5"/>
  <c r="V9" i="5"/>
  <c r="U9" i="5"/>
  <c r="T9" i="5"/>
  <c r="S9" i="5"/>
  <c r="R9" i="5"/>
  <c r="Q9" i="5"/>
  <c r="P9" i="5"/>
  <c r="N9" i="5"/>
  <c r="M9" i="5"/>
  <c r="L9" i="5"/>
  <c r="K9" i="5"/>
  <c r="D9" i="5"/>
  <c r="W8" i="5"/>
  <c r="V8" i="5"/>
  <c r="U8" i="5"/>
  <c r="T8" i="5"/>
  <c r="S8" i="5"/>
  <c r="R8" i="5"/>
  <c r="Q8" i="5"/>
  <c r="P8" i="5"/>
  <c r="N8" i="5"/>
  <c r="M8" i="5"/>
  <c r="L8" i="5"/>
  <c r="K8" i="5"/>
  <c r="D8" i="5"/>
  <c r="W7" i="5"/>
  <c r="V7" i="5"/>
  <c r="U7" i="5"/>
  <c r="T7" i="5"/>
  <c r="S7" i="5"/>
  <c r="I4" i="5" s="1"/>
  <c r="R7" i="5"/>
  <c r="Q7" i="5"/>
  <c r="H4" i="5" s="1"/>
  <c r="P7" i="5"/>
  <c r="N7" i="5"/>
  <c r="M7" i="5"/>
  <c r="L7" i="5"/>
  <c r="K7" i="5"/>
  <c r="D7" i="5"/>
  <c r="H3" i="5"/>
  <c r="W60" i="4"/>
  <c r="V60" i="4"/>
  <c r="U60" i="4"/>
  <c r="T60" i="4"/>
  <c r="S60" i="4"/>
  <c r="R60" i="4"/>
  <c r="Q60" i="4"/>
  <c r="P60" i="4"/>
  <c r="N60" i="4"/>
  <c r="M60" i="4"/>
  <c r="L60" i="4"/>
  <c r="K60" i="4"/>
  <c r="D60" i="4"/>
  <c r="W59" i="4"/>
  <c r="V59" i="4"/>
  <c r="U59" i="4"/>
  <c r="T59" i="4"/>
  <c r="S59" i="4"/>
  <c r="R59" i="4"/>
  <c r="Q59" i="4"/>
  <c r="P59" i="4"/>
  <c r="N59" i="4"/>
  <c r="M59" i="4"/>
  <c r="L59" i="4"/>
  <c r="K59" i="4"/>
  <c r="D59" i="4"/>
  <c r="W58" i="4"/>
  <c r="V58" i="4"/>
  <c r="U58" i="4"/>
  <c r="T58" i="4"/>
  <c r="S58" i="4"/>
  <c r="R58" i="4"/>
  <c r="Q58" i="4"/>
  <c r="P58" i="4"/>
  <c r="N58" i="4"/>
  <c r="M58" i="4"/>
  <c r="L58" i="4"/>
  <c r="K58" i="4"/>
  <c r="D58" i="4"/>
  <c r="W57" i="4"/>
  <c r="V57" i="4"/>
  <c r="U57" i="4"/>
  <c r="T57" i="4"/>
  <c r="S57" i="4"/>
  <c r="R57" i="4"/>
  <c r="Q57" i="4"/>
  <c r="P57" i="4"/>
  <c r="N57" i="4"/>
  <c r="M57" i="4"/>
  <c r="L57" i="4"/>
  <c r="K57" i="4"/>
  <c r="D57" i="4"/>
  <c r="W56" i="4"/>
  <c r="V56" i="4"/>
  <c r="U56" i="4"/>
  <c r="T56" i="4"/>
  <c r="S56" i="4"/>
  <c r="R56" i="4"/>
  <c r="Q56" i="4"/>
  <c r="P56" i="4"/>
  <c r="N56" i="4"/>
  <c r="M56" i="4"/>
  <c r="L56" i="4"/>
  <c r="K56" i="4"/>
  <c r="D56" i="4"/>
  <c r="W55" i="4"/>
  <c r="V55" i="4"/>
  <c r="U55" i="4"/>
  <c r="T55" i="4"/>
  <c r="S55" i="4"/>
  <c r="R55" i="4"/>
  <c r="Q55" i="4"/>
  <c r="P55" i="4"/>
  <c r="N55" i="4"/>
  <c r="M55" i="4"/>
  <c r="L55" i="4"/>
  <c r="K55" i="4"/>
  <c r="D55" i="4"/>
  <c r="W54" i="4"/>
  <c r="V54" i="4"/>
  <c r="U54" i="4"/>
  <c r="T54" i="4"/>
  <c r="S54" i="4"/>
  <c r="R54" i="4"/>
  <c r="Q54" i="4"/>
  <c r="P54" i="4"/>
  <c r="N54" i="4"/>
  <c r="M54" i="4"/>
  <c r="L54" i="4"/>
  <c r="K54" i="4"/>
  <c r="D54" i="4"/>
  <c r="W53" i="4"/>
  <c r="V53" i="4"/>
  <c r="U53" i="4"/>
  <c r="T53" i="4"/>
  <c r="S53" i="4"/>
  <c r="R53" i="4"/>
  <c r="Q53" i="4"/>
  <c r="P53" i="4"/>
  <c r="N53" i="4"/>
  <c r="M53" i="4"/>
  <c r="L53" i="4"/>
  <c r="K53" i="4"/>
  <c r="D53" i="4"/>
  <c r="W52" i="4"/>
  <c r="V52" i="4"/>
  <c r="U52" i="4"/>
  <c r="T52" i="4"/>
  <c r="S52" i="4"/>
  <c r="R52" i="4"/>
  <c r="Q52" i="4"/>
  <c r="P52" i="4"/>
  <c r="N52" i="4"/>
  <c r="M52" i="4"/>
  <c r="L52" i="4"/>
  <c r="K52" i="4"/>
  <c r="D52" i="4"/>
  <c r="W51" i="4"/>
  <c r="V51" i="4"/>
  <c r="U51" i="4"/>
  <c r="T51" i="4"/>
  <c r="S51" i="4"/>
  <c r="R51" i="4"/>
  <c r="Q51" i="4"/>
  <c r="P51" i="4"/>
  <c r="N51" i="4"/>
  <c r="M51" i="4"/>
  <c r="L51" i="4"/>
  <c r="K51" i="4"/>
  <c r="D51" i="4"/>
  <c r="W50" i="4"/>
  <c r="V50" i="4"/>
  <c r="U50" i="4"/>
  <c r="T50" i="4"/>
  <c r="S50" i="4"/>
  <c r="R50" i="4"/>
  <c r="Q50" i="4"/>
  <c r="P50" i="4"/>
  <c r="N50" i="4"/>
  <c r="M50" i="4"/>
  <c r="L50" i="4"/>
  <c r="K50" i="4"/>
  <c r="D50" i="4"/>
  <c r="W49" i="4"/>
  <c r="V49" i="4"/>
  <c r="U49" i="4"/>
  <c r="T49" i="4"/>
  <c r="S49" i="4"/>
  <c r="R49" i="4"/>
  <c r="Q49" i="4"/>
  <c r="P49" i="4"/>
  <c r="N49" i="4"/>
  <c r="M49" i="4"/>
  <c r="L49" i="4"/>
  <c r="K49" i="4"/>
  <c r="D49" i="4"/>
  <c r="W48" i="4"/>
  <c r="V48" i="4"/>
  <c r="U48" i="4"/>
  <c r="T48" i="4"/>
  <c r="S48" i="4"/>
  <c r="R48" i="4"/>
  <c r="Q48" i="4"/>
  <c r="P48" i="4"/>
  <c r="N48" i="4"/>
  <c r="M48" i="4"/>
  <c r="L48" i="4"/>
  <c r="K48" i="4"/>
  <c r="D48" i="4"/>
  <c r="W47" i="4"/>
  <c r="V47" i="4"/>
  <c r="U47" i="4"/>
  <c r="T47" i="4"/>
  <c r="S47" i="4"/>
  <c r="R47" i="4"/>
  <c r="Q47" i="4"/>
  <c r="P47" i="4"/>
  <c r="N47" i="4"/>
  <c r="M47" i="4"/>
  <c r="L47" i="4"/>
  <c r="K47" i="4"/>
  <c r="D47" i="4"/>
  <c r="W46" i="4"/>
  <c r="V46" i="4"/>
  <c r="U46" i="4"/>
  <c r="T46" i="4"/>
  <c r="S46" i="4"/>
  <c r="R46" i="4"/>
  <c r="Q46" i="4"/>
  <c r="P46" i="4"/>
  <c r="N46" i="4"/>
  <c r="M46" i="4"/>
  <c r="L46" i="4"/>
  <c r="K46" i="4"/>
  <c r="D46" i="4"/>
  <c r="W45" i="4"/>
  <c r="V45" i="4"/>
  <c r="U45" i="4"/>
  <c r="T45" i="4"/>
  <c r="S45" i="4"/>
  <c r="R45" i="4"/>
  <c r="Q45" i="4"/>
  <c r="P45" i="4"/>
  <c r="N45" i="4"/>
  <c r="M45" i="4"/>
  <c r="L45" i="4"/>
  <c r="K45" i="4"/>
  <c r="D45" i="4"/>
  <c r="W44" i="4"/>
  <c r="V44" i="4"/>
  <c r="U44" i="4"/>
  <c r="T44" i="4"/>
  <c r="S44" i="4"/>
  <c r="R44" i="4"/>
  <c r="Q44" i="4"/>
  <c r="P44" i="4"/>
  <c r="N44" i="4"/>
  <c r="M44" i="4"/>
  <c r="L44" i="4"/>
  <c r="K44" i="4"/>
  <c r="D44" i="4"/>
  <c r="W43" i="4"/>
  <c r="V43" i="4"/>
  <c r="U43" i="4"/>
  <c r="T43" i="4"/>
  <c r="S43" i="4"/>
  <c r="R43" i="4"/>
  <c r="Q43" i="4"/>
  <c r="P43" i="4"/>
  <c r="N43" i="4"/>
  <c r="M43" i="4"/>
  <c r="L43" i="4"/>
  <c r="K43" i="4"/>
  <c r="D43" i="4"/>
  <c r="W42" i="4"/>
  <c r="V42" i="4"/>
  <c r="U42" i="4"/>
  <c r="T42" i="4"/>
  <c r="S42" i="4"/>
  <c r="R42" i="4"/>
  <c r="Q42" i="4"/>
  <c r="P42" i="4"/>
  <c r="N42" i="4"/>
  <c r="M42" i="4"/>
  <c r="L42" i="4"/>
  <c r="K42" i="4"/>
  <c r="D42" i="4"/>
  <c r="W41" i="4"/>
  <c r="V41" i="4"/>
  <c r="U41" i="4"/>
  <c r="T41" i="4"/>
  <c r="S41" i="4"/>
  <c r="R41" i="4"/>
  <c r="Q41" i="4"/>
  <c r="P41" i="4"/>
  <c r="N41" i="4"/>
  <c r="M41" i="4"/>
  <c r="L41" i="4"/>
  <c r="K41" i="4"/>
  <c r="D41" i="4"/>
  <c r="W40" i="4"/>
  <c r="V40" i="4"/>
  <c r="U40" i="4"/>
  <c r="T40" i="4"/>
  <c r="S40" i="4"/>
  <c r="R40" i="4"/>
  <c r="Q40" i="4"/>
  <c r="P40" i="4"/>
  <c r="N40" i="4"/>
  <c r="M40" i="4"/>
  <c r="L40" i="4"/>
  <c r="K40" i="4"/>
  <c r="D40" i="4"/>
  <c r="W39" i="4"/>
  <c r="V39" i="4"/>
  <c r="U39" i="4"/>
  <c r="T39" i="4"/>
  <c r="S39" i="4"/>
  <c r="R39" i="4"/>
  <c r="Q39" i="4"/>
  <c r="P39" i="4"/>
  <c r="N39" i="4"/>
  <c r="M39" i="4"/>
  <c r="L39" i="4"/>
  <c r="K39" i="4"/>
  <c r="D39" i="4"/>
  <c r="W38" i="4"/>
  <c r="V38" i="4"/>
  <c r="U38" i="4"/>
  <c r="T38" i="4"/>
  <c r="S38" i="4"/>
  <c r="R38" i="4"/>
  <c r="Q38" i="4"/>
  <c r="P38" i="4"/>
  <c r="N38" i="4"/>
  <c r="M38" i="4"/>
  <c r="L38" i="4"/>
  <c r="K38" i="4"/>
  <c r="D38" i="4"/>
  <c r="W37" i="4"/>
  <c r="V37" i="4"/>
  <c r="U37" i="4"/>
  <c r="T37" i="4"/>
  <c r="S37" i="4"/>
  <c r="R37" i="4"/>
  <c r="Q37" i="4"/>
  <c r="P37" i="4"/>
  <c r="N37" i="4"/>
  <c r="M37" i="4"/>
  <c r="L37" i="4"/>
  <c r="K37" i="4"/>
  <c r="D37" i="4"/>
  <c r="W36" i="4"/>
  <c r="V36" i="4"/>
  <c r="U36" i="4"/>
  <c r="T36" i="4"/>
  <c r="S36" i="4"/>
  <c r="R36" i="4"/>
  <c r="Q36" i="4"/>
  <c r="P36" i="4"/>
  <c r="N36" i="4"/>
  <c r="M36" i="4"/>
  <c r="L36" i="4"/>
  <c r="K36" i="4"/>
  <c r="D36" i="4"/>
  <c r="W35" i="4"/>
  <c r="V35" i="4"/>
  <c r="U35" i="4"/>
  <c r="T35" i="4"/>
  <c r="S35" i="4"/>
  <c r="R35" i="4"/>
  <c r="Q35" i="4"/>
  <c r="P35" i="4"/>
  <c r="N35" i="4"/>
  <c r="M35" i="4"/>
  <c r="L35" i="4"/>
  <c r="K35" i="4"/>
  <c r="D35" i="4"/>
  <c r="W34" i="4"/>
  <c r="V34" i="4"/>
  <c r="U34" i="4"/>
  <c r="T34" i="4"/>
  <c r="S34" i="4"/>
  <c r="R34" i="4"/>
  <c r="Q34" i="4"/>
  <c r="P34" i="4"/>
  <c r="N34" i="4"/>
  <c r="M34" i="4"/>
  <c r="L34" i="4"/>
  <c r="K34" i="4"/>
  <c r="D34" i="4"/>
  <c r="W33" i="4"/>
  <c r="V33" i="4"/>
  <c r="U33" i="4"/>
  <c r="T33" i="4"/>
  <c r="S33" i="4"/>
  <c r="R33" i="4"/>
  <c r="Q33" i="4"/>
  <c r="P33" i="4"/>
  <c r="N33" i="4"/>
  <c r="M33" i="4"/>
  <c r="L33" i="4"/>
  <c r="K33" i="4"/>
  <c r="D33" i="4"/>
  <c r="W32" i="4"/>
  <c r="V32" i="4"/>
  <c r="U32" i="4"/>
  <c r="T32" i="4"/>
  <c r="S32" i="4"/>
  <c r="R32" i="4"/>
  <c r="Q32" i="4"/>
  <c r="P32" i="4"/>
  <c r="N32" i="4"/>
  <c r="M32" i="4"/>
  <c r="L32" i="4"/>
  <c r="K32" i="4"/>
  <c r="D32" i="4"/>
  <c r="W31" i="4"/>
  <c r="V31" i="4"/>
  <c r="U31" i="4"/>
  <c r="T31" i="4"/>
  <c r="S31" i="4"/>
  <c r="R31" i="4"/>
  <c r="Q31" i="4"/>
  <c r="P31" i="4"/>
  <c r="N31" i="4"/>
  <c r="M31" i="4"/>
  <c r="L31" i="4"/>
  <c r="K31" i="4"/>
  <c r="D31" i="4"/>
  <c r="W30" i="4"/>
  <c r="V30" i="4"/>
  <c r="U30" i="4"/>
  <c r="T30" i="4"/>
  <c r="S30" i="4"/>
  <c r="R30" i="4"/>
  <c r="Q30" i="4"/>
  <c r="P30" i="4"/>
  <c r="N30" i="4"/>
  <c r="M30" i="4"/>
  <c r="L30" i="4"/>
  <c r="K30" i="4"/>
  <c r="D30" i="4"/>
  <c r="W29" i="4"/>
  <c r="V29" i="4"/>
  <c r="U29" i="4"/>
  <c r="T29" i="4"/>
  <c r="S29" i="4"/>
  <c r="R29" i="4"/>
  <c r="Q29" i="4"/>
  <c r="P29" i="4"/>
  <c r="N29" i="4"/>
  <c r="M29" i="4"/>
  <c r="L29" i="4"/>
  <c r="K29" i="4"/>
  <c r="D29" i="4"/>
  <c r="W28" i="4"/>
  <c r="V28" i="4"/>
  <c r="U28" i="4"/>
  <c r="T28" i="4"/>
  <c r="S28" i="4"/>
  <c r="R28" i="4"/>
  <c r="Q28" i="4"/>
  <c r="P28" i="4"/>
  <c r="N28" i="4"/>
  <c r="M28" i="4"/>
  <c r="L28" i="4"/>
  <c r="K28" i="4"/>
  <c r="D28" i="4"/>
  <c r="W27" i="4"/>
  <c r="V27" i="4"/>
  <c r="U27" i="4"/>
  <c r="T27" i="4"/>
  <c r="S27" i="4"/>
  <c r="R27" i="4"/>
  <c r="Q27" i="4"/>
  <c r="P27" i="4"/>
  <c r="N27" i="4"/>
  <c r="M27" i="4"/>
  <c r="L27" i="4"/>
  <c r="K27" i="4"/>
  <c r="D27" i="4"/>
  <c r="W26" i="4"/>
  <c r="V26" i="4"/>
  <c r="U26" i="4"/>
  <c r="T26" i="4"/>
  <c r="S26" i="4"/>
  <c r="R26" i="4"/>
  <c r="Q26" i="4"/>
  <c r="P26" i="4"/>
  <c r="N26" i="4"/>
  <c r="M26" i="4"/>
  <c r="L26" i="4"/>
  <c r="K26" i="4"/>
  <c r="D26" i="4"/>
  <c r="W25" i="4"/>
  <c r="V25" i="4"/>
  <c r="U25" i="4"/>
  <c r="T25" i="4"/>
  <c r="S25" i="4"/>
  <c r="R25" i="4"/>
  <c r="Q25" i="4"/>
  <c r="P25" i="4"/>
  <c r="N25" i="4"/>
  <c r="M25" i="4"/>
  <c r="L25" i="4"/>
  <c r="K25" i="4"/>
  <c r="D25" i="4"/>
  <c r="W24" i="4"/>
  <c r="V24" i="4"/>
  <c r="U24" i="4"/>
  <c r="T24" i="4"/>
  <c r="S24" i="4"/>
  <c r="R24" i="4"/>
  <c r="Q24" i="4"/>
  <c r="P24" i="4"/>
  <c r="N24" i="4"/>
  <c r="M24" i="4"/>
  <c r="L24" i="4"/>
  <c r="K24" i="4"/>
  <c r="D24" i="4"/>
  <c r="W23" i="4"/>
  <c r="V23" i="4"/>
  <c r="U23" i="4"/>
  <c r="T23" i="4"/>
  <c r="S23" i="4"/>
  <c r="R23" i="4"/>
  <c r="Q23" i="4"/>
  <c r="P23" i="4"/>
  <c r="N23" i="4"/>
  <c r="M23" i="4"/>
  <c r="L23" i="4"/>
  <c r="K23" i="4"/>
  <c r="D23" i="4"/>
  <c r="W22" i="4"/>
  <c r="V22" i="4"/>
  <c r="U22" i="4"/>
  <c r="T22" i="4"/>
  <c r="S22" i="4"/>
  <c r="R22" i="4"/>
  <c r="Q22" i="4"/>
  <c r="P22" i="4"/>
  <c r="N22" i="4"/>
  <c r="M22" i="4"/>
  <c r="L22" i="4"/>
  <c r="K22" i="4"/>
  <c r="D22" i="4"/>
  <c r="W21" i="4"/>
  <c r="V21" i="4"/>
  <c r="U21" i="4"/>
  <c r="T21" i="4"/>
  <c r="S21" i="4"/>
  <c r="R21" i="4"/>
  <c r="Q21" i="4"/>
  <c r="P21" i="4"/>
  <c r="N21" i="4"/>
  <c r="M21" i="4"/>
  <c r="L21" i="4"/>
  <c r="K21" i="4"/>
  <c r="D21" i="4"/>
  <c r="W20" i="4"/>
  <c r="V20" i="4"/>
  <c r="U20" i="4"/>
  <c r="T20" i="4"/>
  <c r="S20" i="4"/>
  <c r="R20" i="4"/>
  <c r="Q20" i="4"/>
  <c r="P20" i="4"/>
  <c r="N20" i="4"/>
  <c r="M20" i="4"/>
  <c r="L20" i="4"/>
  <c r="K20" i="4"/>
  <c r="D20" i="4"/>
  <c r="W19" i="4"/>
  <c r="V19" i="4"/>
  <c r="U19" i="4"/>
  <c r="T19" i="4"/>
  <c r="S19" i="4"/>
  <c r="R19" i="4"/>
  <c r="Q19" i="4"/>
  <c r="P19" i="4"/>
  <c r="N19" i="4"/>
  <c r="M19" i="4"/>
  <c r="L19" i="4"/>
  <c r="K19" i="4"/>
  <c r="D19" i="4"/>
  <c r="W18" i="4"/>
  <c r="V18" i="4"/>
  <c r="U18" i="4"/>
  <c r="T18" i="4"/>
  <c r="S18" i="4"/>
  <c r="R18" i="4"/>
  <c r="Q18" i="4"/>
  <c r="P18" i="4"/>
  <c r="N18" i="4"/>
  <c r="M18" i="4"/>
  <c r="L18" i="4"/>
  <c r="K18" i="4"/>
  <c r="D18" i="4"/>
  <c r="W17" i="4"/>
  <c r="V17" i="4"/>
  <c r="U17" i="4"/>
  <c r="T17" i="4"/>
  <c r="S17" i="4"/>
  <c r="R17" i="4"/>
  <c r="Q17" i="4"/>
  <c r="P17" i="4"/>
  <c r="N17" i="4"/>
  <c r="M17" i="4"/>
  <c r="L17" i="4"/>
  <c r="K17" i="4"/>
  <c r="D17" i="4"/>
  <c r="W16" i="4"/>
  <c r="V16" i="4"/>
  <c r="U16" i="4"/>
  <c r="T16" i="4"/>
  <c r="S16" i="4"/>
  <c r="R16" i="4"/>
  <c r="Q16" i="4"/>
  <c r="P16" i="4"/>
  <c r="N16" i="4"/>
  <c r="M16" i="4"/>
  <c r="L16" i="4"/>
  <c r="K16" i="4"/>
  <c r="D16" i="4"/>
  <c r="W15" i="4"/>
  <c r="V15" i="4"/>
  <c r="U15" i="4"/>
  <c r="T15" i="4"/>
  <c r="S15" i="4"/>
  <c r="R15" i="4"/>
  <c r="Q15" i="4"/>
  <c r="P15" i="4"/>
  <c r="N15" i="4"/>
  <c r="M15" i="4"/>
  <c r="L15" i="4"/>
  <c r="K15" i="4"/>
  <c r="D15" i="4"/>
  <c r="W14" i="4"/>
  <c r="V14" i="4"/>
  <c r="U14" i="4"/>
  <c r="T14" i="4"/>
  <c r="S14" i="4"/>
  <c r="R14" i="4"/>
  <c r="Q14" i="4"/>
  <c r="P14" i="4"/>
  <c r="N14" i="4"/>
  <c r="M14" i="4"/>
  <c r="L14" i="4"/>
  <c r="K14" i="4"/>
  <c r="D14" i="4"/>
  <c r="W13" i="4"/>
  <c r="V13" i="4"/>
  <c r="U13" i="4"/>
  <c r="T13" i="4"/>
  <c r="S13" i="4"/>
  <c r="R13" i="4"/>
  <c r="Q13" i="4"/>
  <c r="P13" i="4"/>
  <c r="N13" i="4"/>
  <c r="M13" i="4"/>
  <c r="L13" i="4"/>
  <c r="K13" i="4"/>
  <c r="D13" i="4"/>
  <c r="W12" i="4"/>
  <c r="V12" i="4"/>
  <c r="U12" i="4"/>
  <c r="T12" i="4"/>
  <c r="S12" i="4"/>
  <c r="R12" i="4"/>
  <c r="Q12" i="4"/>
  <c r="P12" i="4"/>
  <c r="N12" i="4"/>
  <c r="M12" i="4"/>
  <c r="L12" i="4"/>
  <c r="K12" i="4"/>
  <c r="D12" i="4"/>
  <c r="W11" i="4"/>
  <c r="V11" i="4"/>
  <c r="U11" i="4"/>
  <c r="T11" i="4"/>
  <c r="S11" i="4"/>
  <c r="R11" i="4"/>
  <c r="Q11" i="4"/>
  <c r="P11" i="4"/>
  <c r="N11" i="4"/>
  <c r="M11" i="4"/>
  <c r="L11" i="4"/>
  <c r="K11" i="4"/>
  <c r="D11" i="4"/>
  <c r="W10" i="4"/>
  <c r="V10" i="4"/>
  <c r="U10" i="4"/>
  <c r="T10" i="4"/>
  <c r="S10" i="4"/>
  <c r="R10" i="4"/>
  <c r="Q10" i="4"/>
  <c r="P10" i="4"/>
  <c r="N10" i="4"/>
  <c r="M10" i="4"/>
  <c r="L10" i="4"/>
  <c r="K10" i="4"/>
  <c r="D10" i="4"/>
  <c r="W9" i="4"/>
  <c r="V9" i="4"/>
  <c r="U9" i="4"/>
  <c r="T9" i="4"/>
  <c r="S9" i="4"/>
  <c r="R9" i="4"/>
  <c r="Q9" i="4"/>
  <c r="P9" i="4"/>
  <c r="N9" i="4"/>
  <c r="M9" i="4"/>
  <c r="L9" i="4"/>
  <c r="K9" i="4"/>
  <c r="D9" i="4"/>
  <c r="W8" i="4"/>
  <c r="V8" i="4"/>
  <c r="U8" i="4"/>
  <c r="T8" i="4"/>
  <c r="S8" i="4"/>
  <c r="R8" i="4"/>
  <c r="Q8" i="4"/>
  <c r="P8" i="4"/>
  <c r="N8" i="4"/>
  <c r="M8" i="4"/>
  <c r="L8" i="4"/>
  <c r="K8" i="4"/>
  <c r="D8" i="4"/>
  <c r="W7" i="4"/>
  <c r="V7" i="4"/>
  <c r="U7" i="4"/>
  <c r="T7" i="4"/>
  <c r="S7" i="4"/>
  <c r="R7" i="4"/>
  <c r="Q7" i="4"/>
  <c r="H4" i="4" s="1"/>
  <c r="P7" i="4"/>
  <c r="N7" i="4"/>
  <c r="M7" i="4"/>
  <c r="L7" i="4"/>
  <c r="K7" i="4"/>
  <c r="D7" i="4"/>
  <c r="G3" i="4"/>
  <c r="W60" i="3"/>
  <c r="V60" i="3"/>
  <c r="U60" i="3"/>
  <c r="T60" i="3"/>
  <c r="S60" i="3"/>
  <c r="R60" i="3"/>
  <c r="Q60" i="3"/>
  <c r="P60" i="3"/>
  <c r="N60" i="3"/>
  <c r="M60" i="3"/>
  <c r="L60" i="3"/>
  <c r="K60" i="3"/>
  <c r="D60" i="3"/>
  <c r="W59" i="3"/>
  <c r="V59" i="3"/>
  <c r="U59" i="3"/>
  <c r="T59" i="3"/>
  <c r="S59" i="3"/>
  <c r="R59" i="3"/>
  <c r="Q59" i="3"/>
  <c r="P59" i="3"/>
  <c r="N59" i="3"/>
  <c r="M59" i="3"/>
  <c r="L59" i="3"/>
  <c r="K59" i="3"/>
  <c r="D59" i="3"/>
  <c r="W58" i="3"/>
  <c r="V58" i="3"/>
  <c r="U58" i="3"/>
  <c r="T58" i="3"/>
  <c r="S58" i="3"/>
  <c r="R58" i="3"/>
  <c r="Q58" i="3"/>
  <c r="P58" i="3"/>
  <c r="N58" i="3"/>
  <c r="M58" i="3"/>
  <c r="L58" i="3"/>
  <c r="K58" i="3"/>
  <c r="D58" i="3"/>
  <c r="W57" i="3"/>
  <c r="V57" i="3"/>
  <c r="U57" i="3"/>
  <c r="T57" i="3"/>
  <c r="S57" i="3"/>
  <c r="R57" i="3"/>
  <c r="Q57" i="3"/>
  <c r="P57" i="3"/>
  <c r="N57" i="3"/>
  <c r="M57" i="3"/>
  <c r="L57" i="3"/>
  <c r="K57" i="3"/>
  <c r="D57" i="3"/>
  <c r="W56" i="3"/>
  <c r="V56" i="3"/>
  <c r="U56" i="3"/>
  <c r="T56" i="3"/>
  <c r="S56" i="3"/>
  <c r="R56" i="3"/>
  <c r="Q56" i="3"/>
  <c r="P56" i="3"/>
  <c r="N56" i="3"/>
  <c r="M56" i="3"/>
  <c r="L56" i="3"/>
  <c r="K56" i="3"/>
  <c r="D56" i="3"/>
  <c r="W55" i="3"/>
  <c r="V55" i="3"/>
  <c r="U55" i="3"/>
  <c r="T55" i="3"/>
  <c r="S55" i="3"/>
  <c r="R55" i="3"/>
  <c r="Q55" i="3"/>
  <c r="P55" i="3"/>
  <c r="N55" i="3"/>
  <c r="M55" i="3"/>
  <c r="L55" i="3"/>
  <c r="K55" i="3"/>
  <c r="D55" i="3"/>
  <c r="W54" i="3"/>
  <c r="V54" i="3"/>
  <c r="U54" i="3"/>
  <c r="T54" i="3"/>
  <c r="S54" i="3"/>
  <c r="R54" i="3"/>
  <c r="Q54" i="3"/>
  <c r="P54" i="3"/>
  <c r="N54" i="3"/>
  <c r="M54" i="3"/>
  <c r="L54" i="3"/>
  <c r="K54" i="3"/>
  <c r="D54" i="3"/>
  <c r="W53" i="3"/>
  <c r="V53" i="3"/>
  <c r="U53" i="3"/>
  <c r="T53" i="3"/>
  <c r="S53" i="3"/>
  <c r="R53" i="3"/>
  <c r="Q53" i="3"/>
  <c r="P53" i="3"/>
  <c r="N53" i="3"/>
  <c r="M53" i="3"/>
  <c r="L53" i="3"/>
  <c r="K53" i="3"/>
  <c r="D53" i="3"/>
  <c r="W52" i="3"/>
  <c r="V52" i="3"/>
  <c r="U52" i="3"/>
  <c r="T52" i="3"/>
  <c r="S52" i="3"/>
  <c r="R52" i="3"/>
  <c r="Q52" i="3"/>
  <c r="P52" i="3"/>
  <c r="N52" i="3"/>
  <c r="M52" i="3"/>
  <c r="L52" i="3"/>
  <c r="K52" i="3"/>
  <c r="D52" i="3"/>
  <c r="W51" i="3"/>
  <c r="V51" i="3"/>
  <c r="U51" i="3"/>
  <c r="T51" i="3"/>
  <c r="S51" i="3"/>
  <c r="R51" i="3"/>
  <c r="Q51" i="3"/>
  <c r="P51" i="3"/>
  <c r="N51" i="3"/>
  <c r="M51" i="3"/>
  <c r="L51" i="3"/>
  <c r="K51" i="3"/>
  <c r="D51" i="3"/>
  <c r="W50" i="3"/>
  <c r="V50" i="3"/>
  <c r="U50" i="3"/>
  <c r="T50" i="3"/>
  <c r="S50" i="3"/>
  <c r="R50" i="3"/>
  <c r="Q50" i="3"/>
  <c r="P50" i="3"/>
  <c r="N50" i="3"/>
  <c r="M50" i="3"/>
  <c r="L50" i="3"/>
  <c r="K50" i="3"/>
  <c r="D50" i="3"/>
  <c r="W49" i="3"/>
  <c r="V49" i="3"/>
  <c r="U49" i="3"/>
  <c r="T49" i="3"/>
  <c r="S49" i="3"/>
  <c r="R49" i="3"/>
  <c r="Q49" i="3"/>
  <c r="P49" i="3"/>
  <c r="N49" i="3"/>
  <c r="M49" i="3"/>
  <c r="L49" i="3"/>
  <c r="K49" i="3"/>
  <c r="D49" i="3"/>
  <c r="W48" i="3"/>
  <c r="V48" i="3"/>
  <c r="U48" i="3"/>
  <c r="T48" i="3"/>
  <c r="S48" i="3"/>
  <c r="R48" i="3"/>
  <c r="Q48" i="3"/>
  <c r="P48" i="3"/>
  <c r="N48" i="3"/>
  <c r="M48" i="3"/>
  <c r="L48" i="3"/>
  <c r="K48" i="3"/>
  <c r="D48" i="3"/>
  <c r="W47" i="3"/>
  <c r="V47" i="3"/>
  <c r="U47" i="3"/>
  <c r="T47" i="3"/>
  <c r="S47" i="3"/>
  <c r="R47" i="3"/>
  <c r="Q47" i="3"/>
  <c r="P47" i="3"/>
  <c r="N47" i="3"/>
  <c r="M47" i="3"/>
  <c r="L47" i="3"/>
  <c r="K47" i="3"/>
  <c r="D47" i="3"/>
  <c r="W46" i="3"/>
  <c r="V46" i="3"/>
  <c r="U46" i="3"/>
  <c r="T46" i="3"/>
  <c r="S46" i="3"/>
  <c r="R46" i="3"/>
  <c r="Q46" i="3"/>
  <c r="P46" i="3"/>
  <c r="N46" i="3"/>
  <c r="M46" i="3"/>
  <c r="L46" i="3"/>
  <c r="K46" i="3"/>
  <c r="D46" i="3"/>
  <c r="W45" i="3"/>
  <c r="V45" i="3"/>
  <c r="U45" i="3"/>
  <c r="T45" i="3"/>
  <c r="S45" i="3"/>
  <c r="R45" i="3"/>
  <c r="Q45" i="3"/>
  <c r="P45" i="3"/>
  <c r="N45" i="3"/>
  <c r="M45" i="3"/>
  <c r="L45" i="3"/>
  <c r="K45" i="3"/>
  <c r="D45" i="3"/>
  <c r="W44" i="3"/>
  <c r="V44" i="3"/>
  <c r="U44" i="3"/>
  <c r="T44" i="3"/>
  <c r="S44" i="3"/>
  <c r="R44" i="3"/>
  <c r="Q44" i="3"/>
  <c r="P44" i="3"/>
  <c r="N44" i="3"/>
  <c r="M44" i="3"/>
  <c r="L44" i="3"/>
  <c r="K44" i="3"/>
  <c r="D44" i="3"/>
  <c r="W43" i="3"/>
  <c r="V43" i="3"/>
  <c r="U43" i="3"/>
  <c r="T43" i="3"/>
  <c r="S43" i="3"/>
  <c r="R43" i="3"/>
  <c r="Q43" i="3"/>
  <c r="P43" i="3"/>
  <c r="N43" i="3"/>
  <c r="M43" i="3"/>
  <c r="L43" i="3"/>
  <c r="K43" i="3"/>
  <c r="D43" i="3"/>
  <c r="W42" i="3"/>
  <c r="V42" i="3"/>
  <c r="U42" i="3"/>
  <c r="T42" i="3"/>
  <c r="S42" i="3"/>
  <c r="R42" i="3"/>
  <c r="Q42" i="3"/>
  <c r="P42" i="3"/>
  <c r="N42" i="3"/>
  <c r="M42" i="3"/>
  <c r="L42" i="3"/>
  <c r="K42" i="3"/>
  <c r="D42" i="3"/>
  <c r="W41" i="3"/>
  <c r="V41" i="3"/>
  <c r="U41" i="3"/>
  <c r="T41" i="3"/>
  <c r="S41" i="3"/>
  <c r="R41" i="3"/>
  <c r="Q41" i="3"/>
  <c r="P41" i="3"/>
  <c r="N41" i="3"/>
  <c r="M41" i="3"/>
  <c r="L41" i="3"/>
  <c r="K41" i="3"/>
  <c r="D41" i="3"/>
  <c r="W40" i="3"/>
  <c r="V40" i="3"/>
  <c r="U40" i="3"/>
  <c r="T40" i="3"/>
  <c r="S40" i="3"/>
  <c r="R40" i="3"/>
  <c r="Q40" i="3"/>
  <c r="P40" i="3"/>
  <c r="N40" i="3"/>
  <c r="M40" i="3"/>
  <c r="L40" i="3"/>
  <c r="K40" i="3"/>
  <c r="D40" i="3"/>
  <c r="W39" i="3"/>
  <c r="V39" i="3"/>
  <c r="U39" i="3"/>
  <c r="T39" i="3"/>
  <c r="S39" i="3"/>
  <c r="R39" i="3"/>
  <c r="Q39" i="3"/>
  <c r="P39" i="3"/>
  <c r="N39" i="3"/>
  <c r="M39" i="3"/>
  <c r="L39" i="3"/>
  <c r="K39" i="3"/>
  <c r="D39" i="3"/>
  <c r="W38" i="3"/>
  <c r="V38" i="3"/>
  <c r="U38" i="3"/>
  <c r="T38" i="3"/>
  <c r="S38" i="3"/>
  <c r="R38" i="3"/>
  <c r="Q38" i="3"/>
  <c r="P38" i="3"/>
  <c r="N38" i="3"/>
  <c r="M38" i="3"/>
  <c r="L38" i="3"/>
  <c r="K38" i="3"/>
  <c r="D38" i="3"/>
  <c r="W37" i="3"/>
  <c r="V37" i="3"/>
  <c r="U37" i="3"/>
  <c r="T37" i="3"/>
  <c r="S37" i="3"/>
  <c r="R37" i="3"/>
  <c r="Q37" i="3"/>
  <c r="P37" i="3"/>
  <c r="N37" i="3"/>
  <c r="M37" i="3"/>
  <c r="L37" i="3"/>
  <c r="K37" i="3"/>
  <c r="D37" i="3"/>
  <c r="W36" i="3"/>
  <c r="V36" i="3"/>
  <c r="U36" i="3"/>
  <c r="T36" i="3"/>
  <c r="S36" i="3"/>
  <c r="R36" i="3"/>
  <c r="Q36" i="3"/>
  <c r="P36" i="3"/>
  <c r="N36" i="3"/>
  <c r="M36" i="3"/>
  <c r="L36" i="3"/>
  <c r="K36" i="3"/>
  <c r="D36" i="3"/>
  <c r="W35" i="3"/>
  <c r="V35" i="3"/>
  <c r="U35" i="3"/>
  <c r="T35" i="3"/>
  <c r="S35" i="3"/>
  <c r="R35" i="3"/>
  <c r="Q35" i="3"/>
  <c r="P35" i="3"/>
  <c r="N35" i="3"/>
  <c r="M35" i="3"/>
  <c r="L35" i="3"/>
  <c r="K35" i="3"/>
  <c r="D35" i="3"/>
  <c r="W34" i="3"/>
  <c r="V34" i="3"/>
  <c r="U34" i="3"/>
  <c r="T34" i="3"/>
  <c r="S34" i="3"/>
  <c r="R34" i="3"/>
  <c r="Q34" i="3"/>
  <c r="P34" i="3"/>
  <c r="N34" i="3"/>
  <c r="M34" i="3"/>
  <c r="L34" i="3"/>
  <c r="K34" i="3"/>
  <c r="D34" i="3"/>
  <c r="W33" i="3"/>
  <c r="V33" i="3"/>
  <c r="U33" i="3"/>
  <c r="T33" i="3"/>
  <c r="S33" i="3"/>
  <c r="R33" i="3"/>
  <c r="Q33" i="3"/>
  <c r="P33" i="3"/>
  <c r="N33" i="3"/>
  <c r="M33" i="3"/>
  <c r="L33" i="3"/>
  <c r="K33" i="3"/>
  <c r="D33" i="3"/>
  <c r="W32" i="3"/>
  <c r="V32" i="3"/>
  <c r="U32" i="3"/>
  <c r="T32" i="3"/>
  <c r="S32" i="3"/>
  <c r="R32" i="3"/>
  <c r="Q32" i="3"/>
  <c r="P32" i="3"/>
  <c r="N32" i="3"/>
  <c r="M32" i="3"/>
  <c r="L32" i="3"/>
  <c r="K32" i="3"/>
  <c r="D32" i="3"/>
  <c r="W31" i="3"/>
  <c r="V31" i="3"/>
  <c r="U31" i="3"/>
  <c r="T31" i="3"/>
  <c r="S31" i="3"/>
  <c r="R31" i="3"/>
  <c r="Q31" i="3"/>
  <c r="P31" i="3"/>
  <c r="N31" i="3"/>
  <c r="M31" i="3"/>
  <c r="L31" i="3"/>
  <c r="K31" i="3"/>
  <c r="D31" i="3"/>
  <c r="W30" i="3"/>
  <c r="V30" i="3"/>
  <c r="U30" i="3"/>
  <c r="T30" i="3"/>
  <c r="S30" i="3"/>
  <c r="R30" i="3"/>
  <c r="Q30" i="3"/>
  <c r="P30" i="3"/>
  <c r="N30" i="3"/>
  <c r="M30" i="3"/>
  <c r="L30" i="3"/>
  <c r="K30" i="3"/>
  <c r="D30" i="3"/>
  <c r="W29" i="3"/>
  <c r="V29" i="3"/>
  <c r="U29" i="3"/>
  <c r="T29" i="3"/>
  <c r="S29" i="3"/>
  <c r="R29" i="3"/>
  <c r="Q29" i="3"/>
  <c r="P29" i="3"/>
  <c r="N29" i="3"/>
  <c r="M29" i="3"/>
  <c r="L29" i="3"/>
  <c r="K29" i="3"/>
  <c r="D29" i="3"/>
  <c r="W28" i="3"/>
  <c r="V28" i="3"/>
  <c r="U28" i="3"/>
  <c r="T28" i="3"/>
  <c r="S28" i="3"/>
  <c r="R28" i="3"/>
  <c r="Q28" i="3"/>
  <c r="P28" i="3"/>
  <c r="N28" i="3"/>
  <c r="M28" i="3"/>
  <c r="L28" i="3"/>
  <c r="K28" i="3"/>
  <c r="D28" i="3"/>
  <c r="W27" i="3"/>
  <c r="V27" i="3"/>
  <c r="U27" i="3"/>
  <c r="T27" i="3"/>
  <c r="S27" i="3"/>
  <c r="R27" i="3"/>
  <c r="Q27" i="3"/>
  <c r="P27" i="3"/>
  <c r="N27" i="3"/>
  <c r="M27" i="3"/>
  <c r="L27" i="3"/>
  <c r="K27" i="3"/>
  <c r="D27" i="3"/>
  <c r="W26" i="3"/>
  <c r="V26" i="3"/>
  <c r="U26" i="3"/>
  <c r="T26" i="3"/>
  <c r="S26" i="3"/>
  <c r="R26" i="3"/>
  <c r="Q26" i="3"/>
  <c r="P26" i="3"/>
  <c r="N26" i="3"/>
  <c r="M26" i="3"/>
  <c r="L26" i="3"/>
  <c r="K26" i="3"/>
  <c r="D26" i="3"/>
  <c r="W25" i="3"/>
  <c r="V25" i="3"/>
  <c r="U25" i="3"/>
  <c r="T25" i="3"/>
  <c r="S25" i="3"/>
  <c r="R25" i="3"/>
  <c r="Q25" i="3"/>
  <c r="P25" i="3"/>
  <c r="N25" i="3"/>
  <c r="M25" i="3"/>
  <c r="L25" i="3"/>
  <c r="K25" i="3"/>
  <c r="D25" i="3"/>
  <c r="W24" i="3"/>
  <c r="V24" i="3"/>
  <c r="U24" i="3"/>
  <c r="T24" i="3"/>
  <c r="S24" i="3"/>
  <c r="R24" i="3"/>
  <c r="Q24" i="3"/>
  <c r="P24" i="3"/>
  <c r="N24" i="3"/>
  <c r="M24" i="3"/>
  <c r="L24" i="3"/>
  <c r="K24" i="3"/>
  <c r="D24" i="3"/>
  <c r="W23" i="3"/>
  <c r="V23" i="3"/>
  <c r="U23" i="3"/>
  <c r="T23" i="3"/>
  <c r="S23" i="3"/>
  <c r="R23" i="3"/>
  <c r="Q23" i="3"/>
  <c r="P23" i="3"/>
  <c r="N23" i="3"/>
  <c r="M23" i="3"/>
  <c r="L23" i="3"/>
  <c r="K23" i="3"/>
  <c r="D23" i="3"/>
  <c r="W22" i="3"/>
  <c r="V22" i="3"/>
  <c r="U22" i="3"/>
  <c r="T22" i="3"/>
  <c r="S22" i="3"/>
  <c r="R22" i="3"/>
  <c r="Q22" i="3"/>
  <c r="P22" i="3"/>
  <c r="N22" i="3"/>
  <c r="M22" i="3"/>
  <c r="L22" i="3"/>
  <c r="K22" i="3"/>
  <c r="D22" i="3"/>
  <c r="W21" i="3"/>
  <c r="V21" i="3"/>
  <c r="U21" i="3"/>
  <c r="T21" i="3"/>
  <c r="S21" i="3"/>
  <c r="R21" i="3"/>
  <c r="Q21" i="3"/>
  <c r="P21" i="3"/>
  <c r="N21" i="3"/>
  <c r="M21" i="3"/>
  <c r="L21" i="3"/>
  <c r="K21" i="3"/>
  <c r="D21" i="3"/>
  <c r="W20" i="3"/>
  <c r="V20" i="3"/>
  <c r="U20" i="3"/>
  <c r="T20" i="3"/>
  <c r="S20" i="3"/>
  <c r="R20" i="3"/>
  <c r="Q20" i="3"/>
  <c r="P20" i="3"/>
  <c r="N20" i="3"/>
  <c r="M20" i="3"/>
  <c r="L20" i="3"/>
  <c r="K20" i="3"/>
  <c r="D20" i="3"/>
  <c r="W19" i="3"/>
  <c r="V19" i="3"/>
  <c r="U19" i="3"/>
  <c r="T19" i="3"/>
  <c r="S19" i="3"/>
  <c r="R19" i="3"/>
  <c r="Q19" i="3"/>
  <c r="P19" i="3"/>
  <c r="N19" i="3"/>
  <c r="M19" i="3"/>
  <c r="L19" i="3"/>
  <c r="K19" i="3"/>
  <c r="D19" i="3"/>
  <c r="W18" i="3"/>
  <c r="V18" i="3"/>
  <c r="U18" i="3"/>
  <c r="T18" i="3"/>
  <c r="S18" i="3"/>
  <c r="R18" i="3"/>
  <c r="Q18" i="3"/>
  <c r="P18" i="3"/>
  <c r="N18" i="3"/>
  <c r="M18" i="3"/>
  <c r="L18" i="3"/>
  <c r="K18" i="3"/>
  <c r="D18" i="3"/>
  <c r="W17" i="3"/>
  <c r="V17" i="3"/>
  <c r="U17" i="3"/>
  <c r="T17" i="3"/>
  <c r="S17" i="3"/>
  <c r="R17" i="3"/>
  <c r="Q17" i="3"/>
  <c r="P17" i="3"/>
  <c r="N17" i="3"/>
  <c r="M17" i="3"/>
  <c r="L17" i="3"/>
  <c r="K17" i="3"/>
  <c r="D17" i="3"/>
  <c r="W16" i="3"/>
  <c r="V16" i="3"/>
  <c r="U16" i="3"/>
  <c r="T16" i="3"/>
  <c r="S16" i="3"/>
  <c r="R16" i="3"/>
  <c r="Q16" i="3"/>
  <c r="P16" i="3"/>
  <c r="N16" i="3"/>
  <c r="M16" i="3"/>
  <c r="L16" i="3"/>
  <c r="K16" i="3"/>
  <c r="D16" i="3"/>
  <c r="W15" i="3"/>
  <c r="V15" i="3"/>
  <c r="U15" i="3"/>
  <c r="T15" i="3"/>
  <c r="S15" i="3"/>
  <c r="R15" i="3"/>
  <c r="Q15" i="3"/>
  <c r="P15" i="3"/>
  <c r="N15" i="3"/>
  <c r="M15" i="3"/>
  <c r="L15" i="3"/>
  <c r="K15" i="3"/>
  <c r="D15" i="3"/>
  <c r="W14" i="3"/>
  <c r="V14" i="3"/>
  <c r="U14" i="3"/>
  <c r="T14" i="3"/>
  <c r="S14" i="3"/>
  <c r="R14" i="3"/>
  <c r="Q14" i="3"/>
  <c r="P14" i="3"/>
  <c r="N14" i="3"/>
  <c r="M14" i="3"/>
  <c r="L14" i="3"/>
  <c r="K14" i="3"/>
  <c r="D14" i="3"/>
  <c r="W13" i="3"/>
  <c r="V13" i="3"/>
  <c r="U13" i="3"/>
  <c r="T13" i="3"/>
  <c r="S13" i="3"/>
  <c r="R13" i="3"/>
  <c r="Q13" i="3"/>
  <c r="P13" i="3"/>
  <c r="N13" i="3"/>
  <c r="M13" i="3"/>
  <c r="L13" i="3"/>
  <c r="K13" i="3"/>
  <c r="D13" i="3"/>
  <c r="W12" i="3"/>
  <c r="V12" i="3"/>
  <c r="U12" i="3"/>
  <c r="T12" i="3"/>
  <c r="S12" i="3"/>
  <c r="R12" i="3"/>
  <c r="Q12" i="3"/>
  <c r="P12" i="3"/>
  <c r="N12" i="3"/>
  <c r="M12" i="3"/>
  <c r="L12" i="3"/>
  <c r="K12" i="3"/>
  <c r="D12" i="3"/>
  <c r="W11" i="3"/>
  <c r="V11" i="3"/>
  <c r="U11" i="3"/>
  <c r="T11" i="3"/>
  <c r="S11" i="3"/>
  <c r="R11" i="3"/>
  <c r="Q11" i="3"/>
  <c r="P11" i="3"/>
  <c r="N11" i="3"/>
  <c r="M11" i="3"/>
  <c r="L11" i="3"/>
  <c r="K11" i="3"/>
  <c r="D11" i="3"/>
  <c r="W10" i="3"/>
  <c r="V10" i="3"/>
  <c r="G3" i="3" s="1"/>
  <c r="U10" i="3"/>
  <c r="T10" i="3"/>
  <c r="S10" i="3"/>
  <c r="R10" i="3"/>
  <c r="Q10" i="3"/>
  <c r="P10" i="3"/>
  <c r="N10" i="3"/>
  <c r="M10" i="3"/>
  <c r="L10" i="3"/>
  <c r="K10" i="3"/>
  <c r="D10" i="3"/>
  <c r="W9" i="3"/>
  <c r="V9" i="3"/>
  <c r="U9" i="3"/>
  <c r="T9" i="3"/>
  <c r="S9" i="3"/>
  <c r="I4" i="3" s="1"/>
  <c r="R9" i="3"/>
  <c r="Q9" i="3"/>
  <c r="P9" i="3"/>
  <c r="N9" i="3"/>
  <c r="M9" i="3"/>
  <c r="L9" i="3"/>
  <c r="K9" i="3"/>
  <c r="D9" i="3"/>
  <c r="W8" i="3"/>
  <c r="V8" i="3"/>
  <c r="U8" i="3"/>
  <c r="T8" i="3"/>
  <c r="I3" i="3" s="1"/>
  <c r="S8" i="3"/>
  <c r="R8" i="3"/>
  <c r="Q8" i="3"/>
  <c r="P8" i="3"/>
  <c r="N8" i="3"/>
  <c r="M8" i="3"/>
  <c r="L8" i="3"/>
  <c r="K8" i="3"/>
  <c r="D8" i="3"/>
  <c r="W7" i="3"/>
  <c r="V7" i="3"/>
  <c r="U7" i="3"/>
  <c r="G4" i="3" s="1"/>
  <c r="T7" i="3"/>
  <c r="S7" i="3"/>
  <c r="R7" i="3"/>
  <c r="Q7" i="3"/>
  <c r="H4" i="3" s="1"/>
  <c r="P7" i="3"/>
  <c r="N7" i="3"/>
  <c r="M7" i="3"/>
  <c r="L7" i="3"/>
  <c r="K7" i="3"/>
  <c r="D7" i="3"/>
  <c r="W60" i="2"/>
  <c r="V60" i="2"/>
  <c r="U60" i="2"/>
  <c r="T60" i="2"/>
  <c r="S60" i="2"/>
  <c r="R60" i="2"/>
  <c r="Q60" i="2"/>
  <c r="P60" i="2"/>
  <c r="N60" i="2"/>
  <c r="M60" i="2"/>
  <c r="L60" i="2"/>
  <c r="K60" i="2"/>
  <c r="D60" i="2"/>
  <c r="W59" i="2"/>
  <c r="V59" i="2"/>
  <c r="U59" i="2"/>
  <c r="T59" i="2"/>
  <c r="S59" i="2"/>
  <c r="R59" i="2"/>
  <c r="Q59" i="2"/>
  <c r="P59" i="2"/>
  <c r="N59" i="2"/>
  <c r="M59" i="2"/>
  <c r="L59" i="2"/>
  <c r="K59" i="2"/>
  <c r="D59" i="2"/>
  <c r="W58" i="2"/>
  <c r="V58" i="2"/>
  <c r="U58" i="2"/>
  <c r="T58" i="2"/>
  <c r="S58" i="2"/>
  <c r="R58" i="2"/>
  <c r="Q58" i="2"/>
  <c r="P58" i="2"/>
  <c r="N58" i="2"/>
  <c r="M58" i="2"/>
  <c r="L58" i="2"/>
  <c r="K58" i="2"/>
  <c r="D58" i="2"/>
  <c r="W57" i="2"/>
  <c r="V57" i="2"/>
  <c r="U57" i="2"/>
  <c r="T57" i="2"/>
  <c r="S57" i="2"/>
  <c r="R57" i="2"/>
  <c r="Q57" i="2"/>
  <c r="P57" i="2"/>
  <c r="N57" i="2"/>
  <c r="M57" i="2"/>
  <c r="L57" i="2"/>
  <c r="K57" i="2"/>
  <c r="D57" i="2"/>
  <c r="W56" i="2"/>
  <c r="V56" i="2"/>
  <c r="U56" i="2"/>
  <c r="T56" i="2"/>
  <c r="S56" i="2"/>
  <c r="R56" i="2"/>
  <c r="Q56" i="2"/>
  <c r="P56" i="2"/>
  <c r="N56" i="2"/>
  <c r="M56" i="2"/>
  <c r="L56" i="2"/>
  <c r="K56" i="2"/>
  <c r="D56" i="2"/>
  <c r="W55" i="2"/>
  <c r="V55" i="2"/>
  <c r="U55" i="2"/>
  <c r="T55" i="2"/>
  <c r="S55" i="2"/>
  <c r="R55" i="2"/>
  <c r="Q55" i="2"/>
  <c r="P55" i="2"/>
  <c r="N55" i="2"/>
  <c r="M55" i="2"/>
  <c r="L55" i="2"/>
  <c r="K55" i="2"/>
  <c r="D55" i="2"/>
  <c r="W54" i="2"/>
  <c r="V54" i="2"/>
  <c r="U54" i="2"/>
  <c r="T54" i="2"/>
  <c r="S54" i="2"/>
  <c r="R54" i="2"/>
  <c r="Q54" i="2"/>
  <c r="P54" i="2"/>
  <c r="N54" i="2"/>
  <c r="M54" i="2"/>
  <c r="L54" i="2"/>
  <c r="K54" i="2"/>
  <c r="D54" i="2"/>
  <c r="W53" i="2"/>
  <c r="V53" i="2"/>
  <c r="U53" i="2"/>
  <c r="T53" i="2"/>
  <c r="S53" i="2"/>
  <c r="R53" i="2"/>
  <c r="Q53" i="2"/>
  <c r="P53" i="2"/>
  <c r="N53" i="2"/>
  <c r="M53" i="2"/>
  <c r="L53" i="2"/>
  <c r="K53" i="2"/>
  <c r="D53" i="2"/>
  <c r="W52" i="2"/>
  <c r="V52" i="2"/>
  <c r="U52" i="2"/>
  <c r="T52" i="2"/>
  <c r="S52" i="2"/>
  <c r="R52" i="2"/>
  <c r="Q52" i="2"/>
  <c r="P52" i="2"/>
  <c r="N52" i="2"/>
  <c r="M52" i="2"/>
  <c r="L52" i="2"/>
  <c r="K52" i="2"/>
  <c r="D52" i="2"/>
  <c r="W51" i="2"/>
  <c r="V51" i="2"/>
  <c r="U51" i="2"/>
  <c r="T51" i="2"/>
  <c r="S51" i="2"/>
  <c r="R51" i="2"/>
  <c r="Q51" i="2"/>
  <c r="P51" i="2"/>
  <c r="N51" i="2"/>
  <c r="M51" i="2"/>
  <c r="L51" i="2"/>
  <c r="K51" i="2"/>
  <c r="D51" i="2"/>
  <c r="W50" i="2"/>
  <c r="V50" i="2"/>
  <c r="U50" i="2"/>
  <c r="T50" i="2"/>
  <c r="S50" i="2"/>
  <c r="R50" i="2"/>
  <c r="Q50" i="2"/>
  <c r="P50" i="2"/>
  <c r="N50" i="2"/>
  <c r="M50" i="2"/>
  <c r="L50" i="2"/>
  <c r="K50" i="2"/>
  <c r="D50" i="2"/>
  <c r="W49" i="2"/>
  <c r="V49" i="2"/>
  <c r="U49" i="2"/>
  <c r="T49" i="2"/>
  <c r="S49" i="2"/>
  <c r="R49" i="2"/>
  <c r="Q49" i="2"/>
  <c r="P49" i="2"/>
  <c r="N49" i="2"/>
  <c r="M49" i="2"/>
  <c r="L49" i="2"/>
  <c r="K49" i="2"/>
  <c r="D49" i="2"/>
  <c r="W48" i="2"/>
  <c r="V48" i="2"/>
  <c r="U48" i="2"/>
  <c r="T48" i="2"/>
  <c r="S48" i="2"/>
  <c r="R48" i="2"/>
  <c r="Q48" i="2"/>
  <c r="P48" i="2"/>
  <c r="N48" i="2"/>
  <c r="M48" i="2"/>
  <c r="L48" i="2"/>
  <c r="K48" i="2"/>
  <c r="D48" i="2"/>
  <c r="W47" i="2"/>
  <c r="V47" i="2"/>
  <c r="U47" i="2"/>
  <c r="T47" i="2"/>
  <c r="S47" i="2"/>
  <c r="R47" i="2"/>
  <c r="Q47" i="2"/>
  <c r="P47" i="2"/>
  <c r="N47" i="2"/>
  <c r="M47" i="2"/>
  <c r="L47" i="2"/>
  <c r="K47" i="2"/>
  <c r="D47" i="2"/>
  <c r="W46" i="2"/>
  <c r="V46" i="2"/>
  <c r="U46" i="2"/>
  <c r="T46" i="2"/>
  <c r="S46" i="2"/>
  <c r="R46" i="2"/>
  <c r="Q46" i="2"/>
  <c r="P46" i="2"/>
  <c r="N46" i="2"/>
  <c r="M46" i="2"/>
  <c r="L46" i="2"/>
  <c r="K46" i="2"/>
  <c r="D46" i="2"/>
  <c r="W45" i="2"/>
  <c r="V45" i="2"/>
  <c r="U45" i="2"/>
  <c r="T45" i="2"/>
  <c r="S45" i="2"/>
  <c r="R45" i="2"/>
  <c r="Q45" i="2"/>
  <c r="P45" i="2"/>
  <c r="N45" i="2"/>
  <c r="M45" i="2"/>
  <c r="L45" i="2"/>
  <c r="K45" i="2"/>
  <c r="D45" i="2"/>
  <c r="W44" i="2"/>
  <c r="V44" i="2"/>
  <c r="U44" i="2"/>
  <c r="T44" i="2"/>
  <c r="S44" i="2"/>
  <c r="R44" i="2"/>
  <c r="Q44" i="2"/>
  <c r="P44" i="2"/>
  <c r="N44" i="2"/>
  <c r="M44" i="2"/>
  <c r="L44" i="2"/>
  <c r="K44" i="2"/>
  <c r="D44" i="2"/>
  <c r="W43" i="2"/>
  <c r="V43" i="2"/>
  <c r="U43" i="2"/>
  <c r="T43" i="2"/>
  <c r="S43" i="2"/>
  <c r="R43" i="2"/>
  <c r="Q43" i="2"/>
  <c r="P43" i="2"/>
  <c r="N43" i="2"/>
  <c r="M43" i="2"/>
  <c r="L43" i="2"/>
  <c r="K43" i="2"/>
  <c r="D43" i="2"/>
  <c r="W42" i="2"/>
  <c r="V42" i="2"/>
  <c r="U42" i="2"/>
  <c r="T42" i="2"/>
  <c r="S42" i="2"/>
  <c r="R42" i="2"/>
  <c r="Q42" i="2"/>
  <c r="P42" i="2"/>
  <c r="N42" i="2"/>
  <c r="M42" i="2"/>
  <c r="L42" i="2"/>
  <c r="K42" i="2"/>
  <c r="D42" i="2"/>
  <c r="W41" i="2"/>
  <c r="V41" i="2"/>
  <c r="U41" i="2"/>
  <c r="T41" i="2"/>
  <c r="S41" i="2"/>
  <c r="R41" i="2"/>
  <c r="Q41" i="2"/>
  <c r="P41" i="2"/>
  <c r="N41" i="2"/>
  <c r="M41" i="2"/>
  <c r="L41" i="2"/>
  <c r="K41" i="2"/>
  <c r="D41" i="2"/>
  <c r="W40" i="2"/>
  <c r="V40" i="2"/>
  <c r="U40" i="2"/>
  <c r="T40" i="2"/>
  <c r="S40" i="2"/>
  <c r="R40" i="2"/>
  <c r="Q40" i="2"/>
  <c r="P40" i="2"/>
  <c r="N40" i="2"/>
  <c r="M40" i="2"/>
  <c r="L40" i="2"/>
  <c r="K40" i="2"/>
  <c r="D40" i="2"/>
  <c r="W39" i="2"/>
  <c r="V39" i="2"/>
  <c r="U39" i="2"/>
  <c r="T39" i="2"/>
  <c r="S39" i="2"/>
  <c r="R39" i="2"/>
  <c r="Q39" i="2"/>
  <c r="P39" i="2"/>
  <c r="N39" i="2"/>
  <c r="M39" i="2"/>
  <c r="L39" i="2"/>
  <c r="K39" i="2"/>
  <c r="D39" i="2"/>
  <c r="W38" i="2"/>
  <c r="V38" i="2"/>
  <c r="U38" i="2"/>
  <c r="T38" i="2"/>
  <c r="S38" i="2"/>
  <c r="R38" i="2"/>
  <c r="Q38" i="2"/>
  <c r="P38" i="2"/>
  <c r="N38" i="2"/>
  <c r="M38" i="2"/>
  <c r="L38" i="2"/>
  <c r="K38" i="2"/>
  <c r="D38" i="2"/>
  <c r="W37" i="2"/>
  <c r="V37" i="2"/>
  <c r="U37" i="2"/>
  <c r="T37" i="2"/>
  <c r="S37" i="2"/>
  <c r="R37" i="2"/>
  <c r="Q37" i="2"/>
  <c r="P37" i="2"/>
  <c r="N37" i="2"/>
  <c r="M37" i="2"/>
  <c r="L37" i="2"/>
  <c r="K37" i="2"/>
  <c r="D37" i="2"/>
  <c r="W36" i="2"/>
  <c r="V36" i="2"/>
  <c r="U36" i="2"/>
  <c r="T36" i="2"/>
  <c r="S36" i="2"/>
  <c r="R36" i="2"/>
  <c r="Q36" i="2"/>
  <c r="P36" i="2"/>
  <c r="N36" i="2"/>
  <c r="M36" i="2"/>
  <c r="L36" i="2"/>
  <c r="K36" i="2"/>
  <c r="D36" i="2"/>
  <c r="W35" i="2"/>
  <c r="V35" i="2"/>
  <c r="U35" i="2"/>
  <c r="T35" i="2"/>
  <c r="S35" i="2"/>
  <c r="R35" i="2"/>
  <c r="Q35" i="2"/>
  <c r="P35" i="2"/>
  <c r="N35" i="2"/>
  <c r="M35" i="2"/>
  <c r="L35" i="2"/>
  <c r="K35" i="2"/>
  <c r="D35" i="2"/>
  <c r="W34" i="2"/>
  <c r="V34" i="2"/>
  <c r="U34" i="2"/>
  <c r="T34" i="2"/>
  <c r="S34" i="2"/>
  <c r="R34" i="2"/>
  <c r="Q34" i="2"/>
  <c r="P34" i="2"/>
  <c r="N34" i="2"/>
  <c r="M34" i="2"/>
  <c r="L34" i="2"/>
  <c r="K34" i="2"/>
  <c r="D34" i="2"/>
  <c r="W33" i="2"/>
  <c r="V33" i="2"/>
  <c r="U33" i="2"/>
  <c r="T33" i="2"/>
  <c r="S33" i="2"/>
  <c r="R33" i="2"/>
  <c r="Q33" i="2"/>
  <c r="P33" i="2"/>
  <c r="N33" i="2"/>
  <c r="M33" i="2"/>
  <c r="L33" i="2"/>
  <c r="K33" i="2"/>
  <c r="D33" i="2"/>
  <c r="W32" i="2"/>
  <c r="V32" i="2"/>
  <c r="U32" i="2"/>
  <c r="T32" i="2"/>
  <c r="S32" i="2"/>
  <c r="R32" i="2"/>
  <c r="Q32" i="2"/>
  <c r="P32" i="2"/>
  <c r="N32" i="2"/>
  <c r="M32" i="2"/>
  <c r="L32" i="2"/>
  <c r="K32" i="2"/>
  <c r="D32" i="2"/>
  <c r="W31" i="2"/>
  <c r="V31" i="2"/>
  <c r="U31" i="2"/>
  <c r="T31" i="2"/>
  <c r="S31" i="2"/>
  <c r="R31" i="2"/>
  <c r="Q31" i="2"/>
  <c r="P31" i="2"/>
  <c r="N31" i="2"/>
  <c r="M31" i="2"/>
  <c r="L31" i="2"/>
  <c r="K31" i="2"/>
  <c r="D31" i="2"/>
  <c r="W30" i="2"/>
  <c r="V30" i="2"/>
  <c r="U30" i="2"/>
  <c r="T30" i="2"/>
  <c r="S30" i="2"/>
  <c r="R30" i="2"/>
  <c r="Q30" i="2"/>
  <c r="P30" i="2"/>
  <c r="N30" i="2"/>
  <c r="M30" i="2"/>
  <c r="L30" i="2"/>
  <c r="K30" i="2"/>
  <c r="D30" i="2"/>
  <c r="W29" i="2"/>
  <c r="V29" i="2"/>
  <c r="U29" i="2"/>
  <c r="T29" i="2"/>
  <c r="S29" i="2"/>
  <c r="R29" i="2"/>
  <c r="Q29" i="2"/>
  <c r="P29" i="2"/>
  <c r="N29" i="2"/>
  <c r="M29" i="2"/>
  <c r="L29" i="2"/>
  <c r="K29" i="2"/>
  <c r="D29" i="2"/>
  <c r="W28" i="2"/>
  <c r="V28" i="2"/>
  <c r="U28" i="2"/>
  <c r="T28" i="2"/>
  <c r="S28" i="2"/>
  <c r="R28" i="2"/>
  <c r="Q28" i="2"/>
  <c r="P28" i="2"/>
  <c r="N28" i="2"/>
  <c r="M28" i="2"/>
  <c r="L28" i="2"/>
  <c r="K28" i="2"/>
  <c r="D28" i="2"/>
  <c r="W27" i="2"/>
  <c r="V27" i="2"/>
  <c r="U27" i="2"/>
  <c r="T27" i="2"/>
  <c r="S27" i="2"/>
  <c r="R27" i="2"/>
  <c r="Q27" i="2"/>
  <c r="P27" i="2"/>
  <c r="N27" i="2"/>
  <c r="M27" i="2"/>
  <c r="L27" i="2"/>
  <c r="K27" i="2"/>
  <c r="D27" i="2"/>
  <c r="W26" i="2"/>
  <c r="V26" i="2"/>
  <c r="U26" i="2"/>
  <c r="T26" i="2"/>
  <c r="S26" i="2"/>
  <c r="R26" i="2"/>
  <c r="Q26" i="2"/>
  <c r="P26" i="2"/>
  <c r="N26" i="2"/>
  <c r="M26" i="2"/>
  <c r="L26" i="2"/>
  <c r="K26" i="2"/>
  <c r="D26" i="2"/>
  <c r="W25" i="2"/>
  <c r="V25" i="2"/>
  <c r="U25" i="2"/>
  <c r="T25" i="2"/>
  <c r="S25" i="2"/>
  <c r="R25" i="2"/>
  <c r="Q25" i="2"/>
  <c r="P25" i="2"/>
  <c r="N25" i="2"/>
  <c r="M25" i="2"/>
  <c r="L25" i="2"/>
  <c r="K25" i="2"/>
  <c r="D25" i="2"/>
  <c r="W24" i="2"/>
  <c r="V24" i="2"/>
  <c r="U24" i="2"/>
  <c r="T24" i="2"/>
  <c r="S24" i="2"/>
  <c r="R24" i="2"/>
  <c r="Q24" i="2"/>
  <c r="P24" i="2"/>
  <c r="N24" i="2"/>
  <c r="M24" i="2"/>
  <c r="L24" i="2"/>
  <c r="K24" i="2"/>
  <c r="D24" i="2"/>
  <c r="W23" i="2"/>
  <c r="V23" i="2"/>
  <c r="U23" i="2"/>
  <c r="T23" i="2"/>
  <c r="S23" i="2"/>
  <c r="R23" i="2"/>
  <c r="Q23" i="2"/>
  <c r="P23" i="2"/>
  <c r="N23" i="2"/>
  <c r="M23" i="2"/>
  <c r="L23" i="2"/>
  <c r="K23" i="2"/>
  <c r="D23" i="2"/>
  <c r="W22" i="2"/>
  <c r="V22" i="2"/>
  <c r="U22" i="2"/>
  <c r="T22" i="2"/>
  <c r="S22" i="2"/>
  <c r="R22" i="2"/>
  <c r="Q22" i="2"/>
  <c r="P22" i="2"/>
  <c r="N22" i="2"/>
  <c r="M22" i="2"/>
  <c r="L22" i="2"/>
  <c r="K22" i="2"/>
  <c r="D22" i="2"/>
  <c r="W21" i="2"/>
  <c r="V21" i="2"/>
  <c r="U21" i="2"/>
  <c r="T21" i="2"/>
  <c r="S21" i="2"/>
  <c r="R21" i="2"/>
  <c r="Q21" i="2"/>
  <c r="P21" i="2"/>
  <c r="N21" i="2"/>
  <c r="M21" i="2"/>
  <c r="L21" i="2"/>
  <c r="K21" i="2"/>
  <c r="D21" i="2"/>
  <c r="W20" i="2"/>
  <c r="V20" i="2"/>
  <c r="U20" i="2"/>
  <c r="T20" i="2"/>
  <c r="S20" i="2"/>
  <c r="R20" i="2"/>
  <c r="Q20" i="2"/>
  <c r="P20" i="2"/>
  <c r="N20" i="2"/>
  <c r="M20" i="2"/>
  <c r="L20" i="2"/>
  <c r="K20" i="2"/>
  <c r="D20" i="2"/>
  <c r="W19" i="2"/>
  <c r="V19" i="2"/>
  <c r="U19" i="2"/>
  <c r="T19" i="2"/>
  <c r="S19" i="2"/>
  <c r="R19" i="2"/>
  <c r="Q19" i="2"/>
  <c r="P19" i="2"/>
  <c r="N19" i="2"/>
  <c r="M19" i="2"/>
  <c r="L19" i="2"/>
  <c r="K19" i="2"/>
  <c r="D19" i="2"/>
  <c r="W18" i="2"/>
  <c r="V18" i="2"/>
  <c r="U18" i="2"/>
  <c r="T18" i="2"/>
  <c r="S18" i="2"/>
  <c r="R18" i="2"/>
  <c r="Q18" i="2"/>
  <c r="P18" i="2"/>
  <c r="N18" i="2"/>
  <c r="M18" i="2"/>
  <c r="L18" i="2"/>
  <c r="K18" i="2"/>
  <c r="D18" i="2"/>
  <c r="W17" i="2"/>
  <c r="V17" i="2"/>
  <c r="U17" i="2"/>
  <c r="T17" i="2"/>
  <c r="S17" i="2"/>
  <c r="R17" i="2"/>
  <c r="Q17" i="2"/>
  <c r="P17" i="2"/>
  <c r="N17" i="2"/>
  <c r="M17" i="2"/>
  <c r="L17" i="2"/>
  <c r="K17" i="2"/>
  <c r="D17" i="2"/>
  <c r="W16" i="2"/>
  <c r="V16" i="2"/>
  <c r="U16" i="2"/>
  <c r="T16" i="2"/>
  <c r="S16" i="2"/>
  <c r="R16" i="2"/>
  <c r="Q16" i="2"/>
  <c r="P16" i="2"/>
  <c r="N16" i="2"/>
  <c r="M16" i="2"/>
  <c r="L16" i="2"/>
  <c r="K16" i="2"/>
  <c r="D16" i="2"/>
  <c r="W15" i="2"/>
  <c r="V15" i="2"/>
  <c r="U15" i="2"/>
  <c r="T15" i="2"/>
  <c r="S15" i="2"/>
  <c r="R15" i="2"/>
  <c r="Q15" i="2"/>
  <c r="P15" i="2"/>
  <c r="N15" i="2"/>
  <c r="M15" i="2"/>
  <c r="L15" i="2"/>
  <c r="K15" i="2"/>
  <c r="D15" i="2"/>
  <c r="W14" i="2"/>
  <c r="V14" i="2"/>
  <c r="U14" i="2"/>
  <c r="T14" i="2"/>
  <c r="S14" i="2"/>
  <c r="R14" i="2"/>
  <c r="Q14" i="2"/>
  <c r="P14" i="2"/>
  <c r="N14" i="2"/>
  <c r="M14" i="2"/>
  <c r="L14" i="2"/>
  <c r="K14" i="2"/>
  <c r="D14" i="2"/>
  <c r="W13" i="2"/>
  <c r="V13" i="2"/>
  <c r="U13" i="2"/>
  <c r="T13" i="2"/>
  <c r="S13" i="2"/>
  <c r="R13" i="2"/>
  <c r="Q13" i="2"/>
  <c r="P13" i="2"/>
  <c r="N13" i="2"/>
  <c r="M13" i="2"/>
  <c r="L13" i="2"/>
  <c r="K13" i="2"/>
  <c r="D13" i="2"/>
  <c r="W12" i="2"/>
  <c r="V12" i="2"/>
  <c r="U12" i="2"/>
  <c r="T12" i="2"/>
  <c r="S12" i="2"/>
  <c r="R12" i="2"/>
  <c r="Q12" i="2"/>
  <c r="P12" i="2"/>
  <c r="N12" i="2"/>
  <c r="M12" i="2"/>
  <c r="L12" i="2"/>
  <c r="K12" i="2"/>
  <c r="D12" i="2"/>
  <c r="W11" i="2"/>
  <c r="V11" i="2"/>
  <c r="U11" i="2"/>
  <c r="T11" i="2"/>
  <c r="S11" i="2"/>
  <c r="R11" i="2"/>
  <c r="Q11" i="2"/>
  <c r="P11" i="2"/>
  <c r="N11" i="2"/>
  <c r="M11" i="2"/>
  <c r="L11" i="2"/>
  <c r="K11" i="2"/>
  <c r="D11" i="2"/>
  <c r="W10" i="2"/>
  <c r="V10" i="2"/>
  <c r="U10" i="2"/>
  <c r="G4" i="2" s="1"/>
  <c r="T10" i="2"/>
  <c r="S10" i="2"/>
  <c r="R10" i="2"/>
  <c r="Q10" i="2"/>
  <c r="P10" i="2"/>
  <c r="N10" i="2"/>
  <c r="M10" i="2"/>
  <c r="L10" i="2"/>
  <c r="K10" i="2"/>
  <c r="D10" i="2"/>
  <c r="W9" i="2"/>
  <c r="V9" i="2"/>
  <c r="G3" i="2" s="1"/>
  <c r="U9" i="2"/>
  <c r="T9" i="2"/>
  <c r="S9" i="2"/>
  <c r="R9" i="2"/>
  <c r="Q9" i="2"/>
  <c r="P9" i="2"/>
  <c r="N9" i="2"/>
  <c r="M9" i="2"/>
  <c r="L9" i="2"/>
  <c r="K9" i="2"/>
  <c r="D9" i="2"/>
  <c r="W8" i="2"/>
  <c r="V8" i="2"/>
  <c r="U8" i="2"/>
  <c r="T8" i="2"/>
  <c r="S8" i="2"/>
  <c r="I4" i="2" s="1"/>
  <c r="R8" i="2"/>
  <c r="Q8" i="2"/>
  <c r="P8" i="2"/>
  <c r="N8" i="2"/>
  <c r="M8" i="2"/>
  <c r="L8" i="2"/>
  <c r="K8" i="2"/>
  <c r="D8" i="2"/>
  <c r="W7" i="2"/>
  <c r="V7" i="2"/>
  <c r="U7" i="2"/>
  <c r="T7" i="2"/>
  <c r="I3" i="2" s="1"/>
  <c r="S7" i="2"/>
  <c r="R7" i="2"/>
  <c r="Q7" i="2"/>
  <c r="P7" i="2"/>
  <c r="N7" i="2"/>
  <c r="M7" i="2"/>
  <c r="L7" i="2"/>
  <c r="K7" i="2"/>
  <c r="D7" i="2"/>
  <c r="W60" i="1"/>
  <c r="V60" i="1"/>
  <c r="U60" i="1"/>
  <c r="T60" i="1"/>
  <c r="S60" i="1"/>
  <c r="R60" i="1"/>
  <c r="Q60" i="1"/>
  <c r="P60" i="1"/>
  <c r="N60" i="1"/>
  <c r="M60" i="1"/>
  <c r="L60" i="1"/>
  <c r="K60" i="1"/>
  <c r="D60" i="1"/>
  <c r="W59" i="1"/>
  <c r="V59" i="1"/>
  <c r="U59" i="1"/>
  <c r="T59" i="1"/>
  <c r="S59" i="1"/>
  <c r="R59" i="1"/>
  <c r="Q59" i="1"/>
  <c r="P59" i="1"/>
  <c r="N59" i="1"/>
  <c r="M59" i="1"/>
  <c r="L59" i="1"/>
  <c r="K59" i="1"/>
  <c r="D59" i="1"/>
  <c r="W58" i="1"/>
  <c r="V58" i="1"/>
  <c r="U58" i="1"/>
  <c r="T58" i="1"/>
  <c r="S58" i="1"/>
  <c r="R58" i="1"/>
  <c r="Q58" i="1"/>
  <c r="P58" i="1"/>
  <c r="N58" i="1"/>
  <c r="M58" i="1"/>
  <c r="L58" i="1"/>
  <c r="K58" i="1"/>
  <c r="D58" i="1"/>
  <c r="W57" i="1"/>
  <c r="V57" i="1"/>
  <c r="U57" i="1"/>
  <c r="T57" i="1"/>
  <c r="S57" i="1"/>
  <c r="R57" i="1"/>
  <c r="Q57" i="1"/>
  <c r="P57" i="1"/>
  <c r="N57" i="1"/>
  <c r="M57" i="1"/>
  <c r="L57" i="1"/>
  <c r="K57" i="1"/>
  <c r="D57" i="1"/>
  <c r="W56" i="1"/>
  <c r="V56" i="1"/>
  <c r="U56" i="1"/>
  <c r="T56" i="1"/>
  <c r="S56" i="1"/>
  <c r="R56" i="1"/>
  <c r="Q56" i="1"/>
  <c r="P56" i="1"/>
  <c r="N56" i="1"/>
  <c r="M56" i="1"/>
  <c r="L56" i="1"/>
  <c r="K56" i="1"/>
  <c r="D56" i="1"/>
  <c r="W55" i="1"/>
  <c r="V55" i="1"/>
  <c r="U55" i="1"/>
  <c r="T55" i="1"/>
  <c r="S55" i="1"/>
  <c r="R55" i="1"/>
  <c r="Q55" i="1"/>
  <c r="P55" i="1"/>
  <c r="N55" i="1"/>
  <c r="M55" i="1"/>
  <c r="L55" i="1"/>
  <c r="K55" i="1"/>
  <c r="D55" i="1"/>
  <c r="W54" i="1"/>
  <c r="V54" i="1"/>
  <c r="U54" i="1"/>
  <c r="T54" i="1"/>
  <c r="S54" i="1"/>
  <c r="R54" i="1"/>
  <c r="Q54" i="1"/>
  <c r="P54" i="1"/>
  <c r="N54" i="1"/>
  <c r="M54" i="1"/>
  <c r="L54" i="1"/>
  <c r="K54" i="1"/>
  <c r="D54" i="1"/>
  <c r="W53" i="1"/>
  <c r="V53" i="1"/>
  <c r="U53" i="1"/>
  <c r="T53" i="1"/>
  <c r="S53" i="1"/>
  <c r="R53" i="1"/>
  <c r="Q53" i="1"/>
  <c r="P53" i="1"/>
  <c r="N53" i="1"/>
  <c r="M53" i="1"/>
  <c r="L53" i="1"/>
  <c r="K53" i="1"/>
  <c r="D53" i="1"/>
  <c r="W52" i="1"/>
  <c r="V52" i="1"/>
  <c r="U52" i="1"/>
  <c r="T52" i="1"/>
  <c r="S52" i="1"/>
  <c r="R52" i="1"/>
  <c r="Q52" i="1"/>
  <c r="P52" i="1"/>
  <c r="N52" i="1"/>
  <c r="M52" i="1"/>
  <c r="L52" i="1"/>
  <c r="K52" i="1"/>
  <c r="D52" i="1"/>
  <c r="W51" i="1"/>
  <c r="V51" i="1"/>
  <c r="U51" i="1"/>
  <c r="T51" i="1"/>
  <c r="S51" i="1"/>
  <c r="R51" i="1"/>
  <c r="Q51" i="1"/>
  <c r="P51" i="1"/>
  <c r="N51" i="1"/>
  <c r="M51" i="1"/>
  <c r="L51" i="1"/>
  <c r="K51" i="1"/>
  <c r="D51" i="1"/>
  <c r="W50" i="1"/>
  <c r="V50" i="1"/>
  <c r="U50" i="1"/>
  <c r="T50" i="1"/>
  <c r="S50" i="1"/>
  <c r="R50" i="1"/>
  <c r="Q50" i="1"/>
  <c r="P50" i="1"/>
  <c r="N50" i="1"/>
  <c r="M50" i="1"/>
  <c r="L50" i="1"/>
  <c r="K50" i="1"/>
  <c r="D50" i="1"/>
  <c r="W49" i="1"/>
  <c r="V49" i="1"/>
  <c r="U49" i="1"/>
  <c r="T49" i="1"/>
  <c r="S49" i="1"/>
  <c r="R49" i="1"/>
  <c r="Q49" i="1"/>
  <c r="P49" i="1"/>
  <c r="N49" i="1"/>
  <c r="M49" i="1"/>
  <c r="L49" i="1"/>
  <c r="K49" i="1"/>
  <c r="D49" i="1"/>
  <c r="W48" i="1"/>
  <c r="V48" i="1"/>
  <c r="U48" i="1"/>
  <c r="T48" i="1"/>
  <c r="S48" i="1"/>
  <c r="R48" i="1"/>
  <c r="Q48" i="1"/>
  <c r="P48" i="1"/>
  <c r="N48" i="1"/>
  <c r="M48" i="1"/>
  <c r="L48" i="1"/>
  <c r="K48" i="1"/>
  <c r="D48" i="1"/>
  <c r="W47" i="1"/>
  <c r="V47" i="1"/>
  <c r="U47" i="1"/>
  <c r="T47" i="1"/>
  <c r="S47" i="1"/>
  <c r="R47" i="1"/>
  <c r="Q47" i="1"/>
  <c r="P47" i="1"/>
  <c r="N47" i="1"/>
  <c r="M47" i="1"/>
  <c r="L47" i="1"/>
  <c r="K47" i="1"/>
  <c r="D47" i="1"/>
  <c r="W46" i="1"/>
  <c r="V46" i="1"/>
  <c r="U46" i="1"/>
  <c r="T46" i="1"/>
  <c r="S46" i="1"/>
  <c r="R46" i="1"/>
  <c r="Q46" i="1"/>
  <c r="P46" i="1"/>
  <c r="N46" i="1"/>
  <c r="M46" i="1"/>
  <c r="L46" i="1"/>
  <c r="K46" i="1"/>
  <c r="D46" i="1"/>
  <c r="W45" i="1"/>
  <c r="V45" i="1"/>
  <c r="U45" i="1"/>
  <c r="T45" i="1"/>
  <c r="S45" i="1"/>
  <c r="R45" i="1"/>
  <c r="Q45" i="1"/>
  <c r="P45" i="1"/>
  <c r="N45" i="1"/>
  <c r="M45" i="1"/>
  <c r="L45" i="1"/>
  <c r="K45" i="1"/>
  <c r="D45" i="1"/>
  <c r="W44" i="1"/>
  <c r="V44" i="1"/>
  <c r="U44" i="1"/>
  <c r="T44" i="1"/>
  <c r="S44" i="1"/>
  <c r="R44" i="1"/>
  <c r="Q44" i="1"/>
  <c r="P44" i="1"/>
  <c r="N44" i="1"/>
  <c r="M44" i="1"/>
  <c r="L44" i="1"/>
  <c r="K44" i="1"/>
  <c r="D44" i="1"/>
  <c r="W43" i="1"/>
  <c r="V43" i="1"/>
  <c r="U43" i="1"/>
  <c r="T43" i="1"/>
  <c r="S43" i="1"/>
  <c r="R43" i="1"/>
  <c r="Q43" i="1"/>
  <c r="P43" i="1"/>
  <c r="N43" i="1"/>
  <c r="M43" i="1"/>
  <c r="L43" i="1"/>
  <c r="K43" i="1"/>
  <c r="D43" i="1"/>
  <c r="W42" i="1"/>
  <c r="V42" i="1"/>
  <c r="U42" i="1"/>
  <c r="T42" i="1"/>
  <c r="S42" i="1"/>
  <c r="R42" i="1"/>
  <c r="Q42" i="1"/>
  <c r="P42" i="1"/>
  <c r="N42" i="1"/>
  <c r="M42" i="1"/>
  <c r="L42" i="1"/>
  <c r="K42" i="1"/>
  <c r="D42" i="1"/>
  <c r="W41" i="1"/>
  <c r="V41" i="1"/>
  <c r="U41" i="1"/>
  <c r="T41" i="1"/>
  <c r="S41" i="1"/>
  <c r="R41" i="1"/>
  <c r="Q41" i="1"/>
  <c r="P41" i="1"/>
  <c r="N41" i="1"/>
  <c r="M41" i="1"/>
  <c r="L41" i="1"/>
  <c r="K41" i="1"/>
  <c r="D41" i="1"/>
  <c r="W40" i="1"/>
  <c r="V40" i="1"/>
  <c r="U40" i="1"/>
  <c r="T40" i="1"/>
  <c r="S40" i="1"/>
  <c r="R40" i="1"/>
  <c r="Q40" i="1"/>
  <c r="P40" i="1"/>
  <c r="N40" i="1"/>
  <c r="M40" i="1"/>
  <c r="L40" i="1"/>
  <c r="K40" i="1"/>
  <c r="D40" i="1"/>
  <c r="W39" i="1"/>
  <c r="V39" i="1"/>
  <c r="U39" i="1"/>
  <c r="T39" i="1"/>
  <c r="S39" i="1"/>
  <c r="R39" i="1"/>
  <c r="Q39" i="1"/>
  <c r="P39" i="1"/>
  <c r="N39" i="1"/>
  <c r="M39" i="1"/>
  <c r="L39" i="1"/>
  <c r="K39" i="1"/>
  <c r="D39" i="1"/>
  <c r="W38" i="1"/>
  <c r="V38" i="1"/>
  <c r="U38" i="1"/>
  <c r="T38" i="1"/>
  <c r="S38" i="1"/>
  <c r="R38" i="1"/>
  <c r="Q38" i="1"/>
  <c r="P38" i="1"/>
  <c r="N38" i="1"/>
  <c r="M38" i="1"/>
  <c r="L38" i="1"/>
  <c r="K38" i="1"/>
  <c r="D38" i="1"/>
  <c r="W37" i="1"/>
  <c r="V37" i="1"/>
  <c r="U37" i="1"/>
  <c r="T37" i="1"/>
  <c r="S37" i="1"/>
  <c r="R37" i="1"/>
  <c r="Q37" i="1"/>
  <c r="P37" i="1"/>
  <c r="N37" i="1"/>
  <c r="M37" i="1"/>
  <c r="L37" i="1"/>
  <c r="K37" i="1"/>
  <c r="D37" i="1"/>
  <c r="W36" i="1"/>
  <c r="V36" i="1"/>
  <c r="U36" i="1"/>
  <c r="T36" i="1"/>
  <c r="S36" i="1"/>
  <c r="R36" i="1"/>
  <c r="Q36" i="1"/>
  <c r="P36" i="1"/>
  <c r="N36" i="1"/>
  <c r="M36" i="1"/>
  <c r="L36" i="1"/>
  <c r="K36" i="1"/>
  <c r="D36" i="1"/>
  <c r="W35" i="1"/>
  <c r="V35" i="1"/>
  <c r="U35" i="1"/>
  <c r="T35" i="1"/>
  <c r="S35" i="1"/>
  <c r="R35" i="1"/>
  <c r="Q35" i="1"/>
  <c r="P35" i="1"/>
  <c r="N35" i="1"/>
  <c r="M35" i="1"/>
  <c r="L35" i="1"/>
  <c r="K35" i="1"/>
  <c r="D35" i="1"/>
  <c r="W34" i="1"/>
  <c r="V34" i="1"/>
  <c r="U34" i="1"/>
  <c r="T34" i="1"/>
  <c r="S34" i="1"/>
  <c r="R34" i="1"/>
  <c r="Q34" i="1"/>
  <c r="P34" i="1"/>
  <c r="N34" i="1"/>
  <c r="M34" i="1"/>
  <c r="L34" i="1"/>
  <c r="K34" i="1"/>
  <c r="D34" i="1"/>
  <c r="W33" i="1"/>
  <c r="V33" i="1"/>
  <c r="U33" i="1"/>
  <c r="T33" i="1"/>
  <c r="S33" i="1"/>
  <c r="R33" i="1"/>
  <c r="Q33" i="1"/>
  <c r="P33" i="1"/>
  <c r="N33" i="1"/>
  <c r="M33" i="1"/>
  <c r="L33" i="1"/>
  <c r="K33" i="1"/>
  <c r="D33" i="1"/>
  <c r="W32" i="1"/>
  <c r="V32" i="1"/>
  <c r="U32" i="1"/>
  <c r="T32" i="1"/>
  <c r="S32" i="1"/>
  <c r="R32" i="1"/>
  <c r="Q32" i="1"/>
  <c r="P32" i="1"/>
  <c r="N32" i="1"/>
  <c r="M32" i="1"/>
  <c r="L32" i="1"/>
  <c r="K32" i="1"/>
  <c r="D32" i="1"/>
  <c r="W31" i="1"/>
  <c r="V31" i="1"/>
  <c r="U31" i="1"/>
  <c r="T31" i="1"/>
  <c r="S31" i="1"/>
  <c r="R31" i="1"/>
  <c r="Q31" i="1"/>
  <c r="P31" i="1"/>
  <c r="N31" i="1"/>
  <c r="M31" i="1"/>
  <c r="L31" i="1"/>
  <c r="K31" i="1"/>
  <c r="D31" i="1"/>
  <c r="W30" i="1"/>
  <c r="V30" i="1"/>
  <c r="U30" i="1"/>
  <c r="T30" i="1"/>
  <c r="S30" i="1"/>
  <c r="R30" i="1"/>
  <c r="Q30" i="1"/>
  <c r="P30" i="1"/>
  <c r="N30" i="1"/>
  <c r="M30" i="1"/>
  <c r="L30" i="1"/>
  <c r="K30" i="1"/>
  <c r="D30" i="1"/>
  <c r="W29" i="1"/>
  <c r="V29" i="1"/>
  <c r="U29" i="1"/>
  <c r="T29" i="1"/>
  <c r="S29" i="1"/>
  <c r="R29" i="1"/>
  <c r="Q29" i="1"/>
  <c r="P29" i="1"/>
  <c r="N29" i="1"/>
  <c r="M29" i="1"/>
  <c r="L29" i="1"/>
  <c r="K29" i="1"/>
  <c r="D29" i="1"/>
  <c r="W28" i="1"/>
  <c r="V28" i="1"/>
  <c r="U28" i="1"/>
  <c r="T28" i="1"/>
  <c r="S28" i="1"/>
  <c r="R28" i="1"/>
  <c r="Q28" i="1"/>
  <c r="P28" i="1"/>
  <c r="N28" i="1"/>
  <c r="M28" i="1"/>
  <c r="L28" i="1"/>
  <c r="K28" i="1"/>
  <c r="D28" i="1"/>
  <c r="W27" i="1"/>
  <c r="V27" i="1"/>
  <c r="U27" i="1"/>
  <c r="T27" i="1"/>
  <c r="S27" i="1"/>
  <c r="R27" i="1"/>
  <c r="Q27" i="1"/>
  <c r="P27" i="1"/>
  <c r="N27" i="1"/>
  <c r="M27" i="1"/>
  <c r="L27" i="1"/>
  <c r="K27" i="1"/>
  <c r="D27" i="1"/>
  <c r="W26" i="1"/>
  <c r="V26" i="1"/>
  <c r="U26" i="1"/>
  <c r="T26" i="1"/>
  <c r="S26" i="1"/>
  <c r="R26" i="1"/>
  <c r="Q26" i="1"/>
  <c r="P26" i="1"/>
  <c r="N26" i="1"/>
  <c r="M26" i="1"/>
  <c r="L26" i="1"/>
  <c r="K26" i="1"/>
  <c r="D26" i="1"/>
  <c r="W25" i="1"/>
  <c r="V25" i="1"/>
  <c r="U25" i="1"/>
  <c r="T25" i="1"/>
  <c r="S25" i="1"/>
  <c r="R25" i="1"/>
  <c r="Q25" i="1"/>
  <c r="P25" i="1"/>
  <c r="N25" i="1"/>
  <c r="M25" i="1"/>
  <c r="L25" i="1"/>
  <c r="K25" i="1"/>
  <c r="D25" i="1"/>
  <c r="W24" i="1"/>
  <c r="V24" i="1"/>
  <c r="U24" i="1"/>
  <c r="T24" i="1"/>
  <c r="S24" i="1"/>
  <c r="R24" i="1"/>
  <c r="Q24" i="1"/>
  <c r="P24" i="1"/>
  <c r="N24" i="1"/>
  <c r="M24" i="1"/>
  <c r="L24" i="1"/>
  <c r="K24" i="1"/>
  <c r="D24" i="1"/>
  <c r="W23" i="1"/>
  <c r="V23" i="1"/>
  <c r="U23" i="1"/>
  <c r="T23" i="1"/>
  <c r="S23" i="1"/>
  <c r="R23" i="1"/>
  <c r="Q23" i="1"/>
  <c r="P23" i="1"/>
  <c r="N23" i="1"/>
  <c r="M23" i="1"/>
  <c r="L23" i="1"/>
  <c r="K23" i="1"/>
  <c r="D23" i="1"/>
  <c r="W22" i="1"/>
  <c r="V22" i="1"/>
  <c r="U22" i="1"/>
  <c r="T22" i="1"/>
  <c r="S22" i="1"/>
  <c r="R22" i="1"/>
  <c r="Q22" i="1"/>
  <c r="P22" i="1"/>
  <c r="N22" i="1"/>
  <c r="M22" i="1"/>
  <c r="L22" i="1"/>
  <c r="K22" i="1"/>
  <c r="D22" i="1"/>
  <c r="W21" i="1"/>
  <c r="V21" i="1"/>
  <c r="U21" i="1"/>
  <c r="T21" i="1"/>
  <c r="S21" i="1"/>
  <c r="R21" i="1"/>
  <c r="Q21" i="1"/>
  <c r="P21" i="1"/>
  <c r="N21" i="1"/>
  <c r="M21" i="1"/>
  <c r="L21" i="1"/>
  <c r="K21" i="1"/>
  <c r="D21" i="1"/>
  <c r="W20" i="1"/>
  <c r="V20" i="1"/>
  <c r="U20" i="1"/>
  <c r="T20" i="1"/>
  <c r="S20" i="1"/>
  <c r="R20" i="1"/>
  <c r="Q20" i="1"/>
  <c r="P20" i="1"/>
  <c r="N20" i="1"/>
  <c r="M20" i="1"/>
  <c r="L20" i="1"/>
  <c r="K20" i="1"/>
  <c r="D20" i="1"/>
  <c r="W19" i="1"/>
  <c r="V19" i="1"/>
  <c r="U19" i="1"/>
  <c r="T19" i="1"/>
  <c r="S19" i="1"/>
  <c r="R19" i="1"/>
  <c r="Q19" i="1"/>
  <c r="P19" i="1"/>
  <c r="N19" i="1"/>
  <c r="M19" i="1"/>
  <c r="L19" i="1"/>
  <c r="K19" i="1"/>
  <c r="D19" i="1"/>
  <c r="W18" i="1"/>
  <c r="V18" i="1"/>
  <c r="U18" i="1"/>
  <c r="T18" i="1"/>
  <c r="S18" i="1"/>
  <c r="R18" i="1"/>
  <c r="Q18" i="1"/>
  <c r="P18" i="1"/>
  <c r="N18" i="1"/>
  <c r="M18" i="1"/>
  <c r="L18" i="1"/>
  <c r="K18" i="1"/>
  <c r="D18" i="1"/>
  <c r="W17" i="1"/>
  <c r="V17" i="1"/>
  <c r="U17" i="1"/>
  <c r="T17" i="1"/>
  <c r="S17" i="1"/>
  <c r="R17" i="1"/>
  <c r="Q17" i="1"/>
  <c r="P17" i="1"/>
  <c r="N17" i="1"/>
  <c r="M17" i="1"/>
  <c r="L17" i="1"/>
  <c r="K17" i="1"/>
  <c r="D17" i="1"/>
  <c r="W16" i="1"/>
  <c r="V16" i="1"/>
  <c r="U16" i="1"/>
  <c r="T16" i="1"/>
  <c r="S16" i="1"/>
  <c r="R16" i="1"/>
  <c r="Q16" i="1"/>
  <c r="P16" i="1"/>
  <c r="N16" i="1"/>
  <c r="M16" i="1"/>
  <c r="L16" i="1"/>
  <c r="K16" i="1"/>
  <c r="D16" i="1"/>
  <c r="W15" i="1"/>
  <c r="V15" i="1"/>
  <c r="U15" i="1"/>
  <c r="T15" i="1"/>
  <c r="S15" i="1"/>
  <c r="R15" i="1"/>
  <c r="Q15" i="1"/>
  <c r="P15" i="1"/>
  <c r="N15" i="1"/>
  <c r="M15" i="1"/>
  <c r="L15" i="1"/>
  <c r="K15" i="1"/>
  <c r="D15" i="1"/>
  <c r="W14" i="1"/>
  <c r="V14" i="1"/>
  <c r="U14" i="1"/>
  <c r="T14" i="1"/>
  <c r="S14" i="1"/>
  <c r="R14" i="1"/>
  <c r="Q14" i="1"/>
  <c r="P14" i="1"/>
  <c r="N14" i="1"/>
  <c r="M14" i="1"/>
  <c r="L14" i="1"/>
  <c r="K14" i="1"/>
  <c r="D14" i="1"/>
  <c r="W13" i="1"/>
  <c r="V13" i="1"/>
  <c r="U13" i="1"/>
  <c r="T13" i="1"/>
  <c r="S13" i="1"/>
  <c r="R13" i="1"/>
  <c r="Q13" i="1"/>
  <c r="P13" i="1"/>
  <c r="N13" i="1"/>
  <c r="M13" i="1"/>
  <c r="L13" i="1"/>
  <c r="K13" i="1"/>
  <c r="D13" i="1"/>
  <c r="W12" i="1"/>
  <c r="V12" i="1"/>
  <c r="U12" i="1"/>
  <c r="T12" i="1"/>
  <c r="S12" i="1"/>
  <c r="R12" i="1"/>
  <c r="Q12" i="1"/>
  <c r="P12" i="1"/>
  <c r="N12" i="1"/>
  <c r="M12" i="1"/>
  <c r="L12" i="1"/>
  <c r="K12" i="1"/>
  <c r="D12" i="1"/>
  <c r="W11" i="1"/>
  <c r="V11" i="1"/>
  <c r="U11" i="1"/>
  <c r="T11" i="1"/>
  <c r="S11" i="1"/>
  <c r="R11" i="1"/>
  <c r="Q11" i="1"/>
  <c r="P11" i="1"/>
  <c r="N11" i="1"/>
  <c r="M11" i="1"/>
  <c r="L11" i="1"/>
  <c r="K11" i="1"/>
  <c r="D11" i="1"/>
  <c r="W10" i="1"/>
  <c r="V10" i="1"/>
  <c r="U10" i="1"/>
  <c r="T10" i="1"/>
  <c r="S10" i="1"/>
  <c r="R10" i="1"/>
  <c r="Q10" i="1"/>
  <c r="P10" i="1"/>
  <c r="N10" i="1"/>
  <c r="M10" i="1"/>
  <c r="L10" i="1"/>
  <c r="K10" i="1"/>
  <c r="D10" i="1"/>
  <c r="W9" i="1"/>
  <c r="V9" i="1"/>
  <c r="U9" i="1"/>
  <c r="T9" i="1"/>
  <c r="S9" i="1"/>
  <c r="R9" i="1"/>
  <c r="Q9" i="1"/>
  <c r="P9" i="1"/>
  <c r="N9" i="1"/>
  <c r="M9" i="1"/>
  <c r="L9" i="1"/>
  <c r="K9" i="1"/>
  <c r="D9" i="1"/>
  <c r="W8" i="1"/>
  <c r="V8" i="1"/>
  <c r="U8" i="1"/>
  <c r="T8" i="1"/>
  <c r="S8" i="1"/>
  <c r="R8" i="1"/>
  <c r="Q8" i="1"/>
  <c r="P8" i="1"/>
  <c r="N8" i="1"/>
  <c r="M8" i="1"/>
  <c r="L8" i="1"/>
  <c r="K8" i="1"/>
  <c r="D8" i="1"/>
  <c r="W7" i="1"/>
  <c r="V7" i="1"/>
  <c r="U7" i="1"/>
  <c r="T7" i="1"/>
  <c r="S7" i="1"/>
  <c r="I4" i="1" s="1"/>
  <c r="R7" i="1"/>
  <c r="Q7" i="1"/>
  <c r="N7" i="1"/>
  <c r="M7" i="1"/>
  <c r="K7" i="1"/>
  <c r="H4" i="2" l="1"/>
  <c r="H3" i="3"/>
  <c r="H3" i="4"/>
  <c r="G4" i="4"/>
  <c r="I3" i="4"/>
  <c r="I4" i="4"/>
  <c r="G3" i="6"/>
  <c r="I4" i="7"/>
  <c r="H4" i="1"/>
  <c r="H3" i="2"/>
  <c r="G3" i="5"/>
  <c r="G4" i="5"/>
  <c r="I3" i="5"/>
  <c r="I4" i="6"/>
  <c r="H3" i="6"/>
  <c r="G4" i="6"/>
  <c r="H4" i="7"/>
  <c r="I3" i="7"/>
  <c r="G3" i="7"/>
  <c r="I3" i="8"/>
  <c r="I4" i="8"/>
  <c r="G4" i="9"/>
  <c r="H3" i="1"/>
  <c r="H4" i="6"/>
  <c r="H3" i="7"/>
  <c r="H3" i="8"/>
  <c r="G4" i="8"/>
  <c r="I3" i="10"/>
  <c r="G3" i="10"/>
  <c r="H4" i="10"/>
  <c r="G4" i="10"/>
  <c r="I4" i="10"/>
  <c r="L7" i="1"/>
  <c r="D7" i="1"/>
  <c r="I37" i="13"/>
  <c r="D67" i="13"/>
  <c r="E30" i="13"/>
  <c r="H68" i="13"/>
  <c r="I31" i="13"/>
  <c r="B40" i="14"/>
  <c r="L65" i="13"/>
  <c r="M32" i="13"/>
  <c r="M6" i="13"/>
  <c r="G3" i="1"/>
  <c r="G5" i="1" s="1"/>
  <c r="G2" i="2" s="1"/>
  <c r="G5" i="2" s="1"/>
  <c r="G2" i="3" s="1"/>
  <c r="G5" i="3" s="1"/>
  <c r="G2" i="4" s="1"/>
  <c r="G5" i="4" s="1"/>
  <c r="G2" i="5" s="1"/>
  <c r="G5" i="5" s="1"/>
  <c r="G2" i="6" s="1"/>
  <c r="G5" i="6" s="1"/>
  <c r="G2" i="7" s="1"/>
  <c r="G5" i="7" s="1"/>
  <c r="G2" i="8" s="1"/>
  <c r="G5" i="8" s="1"/>
  <c r="G2" i="9" s="1"/>
  <c r="G5" i="9" s="1"/>
  <c r="G2" i="10" s="1"/>
  <c r="G5" i="10" s="1"/>
  <c r="G2" i="11" s="1"/>
  <c r="G5" i="11" s="1"/>
  <c r="G2" i="12" s="1"/>
  <c r="G5" i="12" s="1"/>
  <c r="G4" i="1"/>
  <c r="I3" i="1"/>
  <c r="I5" i="1" s="1"/>
  <c r="I2" i="2" s="1"/>
  <c r="I5" i="2" s="1"/>
  <c r="I2" i="3" s="1"/>
  <c r="I5" i="3" s="1"/>
  <c r="I2" i="4" s="1"/>
  <c r="I5" i="4" s="1"/>
  <c r="I2" i="5" s="1"/>
  <c r="I5" i="5" s="1"/>
  <c r="I2" i="6" s="1"/>
  <c r="I5" i="6" s="1"/>
  <c r="I2" i="7" s="1"/>
  <c r="I5" i="7" s="1"/>
  <c r="I2" i="8" s="1"/>
  <c r="I5" i="8" s="1"/>
  <c r="I2" i="9" s="1"/>
  <c r="I5" i="9" s="1"/>
  <c r="I2" i="10" s="1"/>
  <c r="H5" i="1"/>
  <c r="H2" i="2" s="1"/>
  <c r="H5" i="2" s="1"/>
  <c r="H2" i="3" s="1"/>
  <c r="H5" i="3" s="1"/>
  <c r="H2" i="4" s="1"/>
  <c r="H5" i="4" s="1"/>
  <c r="H2" i="5" s="1"/>
  <c r="H5" i="5" s="1"/>
  <c r="H2" i="6" s="1"/>
  <c r="H5" i="6" s="1"/>
  <c r="H2" i="7" s="1"/>
  <c r="H5" i="7" s="1"/>
  <c r="H2" i="8" s="1"/>
  <c r="H5" i="8" s="1"/>
  <c r="H2" i="9" s="1"/>
  <c r="H5" i="9" s="1"/>
  <c r="H2" i="10" s="1"/>
  <c r="C51" i="13"/>
  <c r="B238" i="14"/>
  <c r="B174" i="14"/>
  <c r="B203" i="14"/>
  <c r="H43" i="14"/>
  <c r="E246" i="14"/>
  <c r="E245" i="14"/>
  <c r="E242" i="14"/>
  <c r="E241" i="14"/>
  <c r="E235" i="14"/>
  <c r="E22" i="14" s="1"/>
  <c r="E233" i="14"/>
  <c r="E232" i="14"/>
  <c r="E230" i="14"/>
  <c r="E229" i="14"/>
  <c r="E228" i="14"/>
  <c r="E227" i="14"/>
  <c r="E226" i="14"/>
  <c r="E224" i="14"/>
  <c r="E223" i="14"/>
  <c r="E219" i="14"/>
  <c r="E215" i="14"/>
  <c r="E211" i="14"/>
  <c r="E220" i="14"/>
  <c r="E216" i="14"/>
  <c r="E212" i="14"/>
  <c r="E222" i="14"/>
  <c r="E225" i="14" s="1"/>
  <c r="E19" i="14" s="1"/>
  <c r="E217" i="14"/>
  <c r="E213" i="14"/>
  <c r="E209" i="14"/>
  <c r="E207" i="14"/>
  <c r="E206" i="14"/>
  <c r="E200" i="14"/>
  <c r="E199" i="14"/>
  <c r="E198" i="14"/>
  <c r="E197" i="14"/>
  <c r="E196" i="14"/>
  <c r="E195" i="14"/>
  <c r="E194" i="14"/>
  <c r="E193" i="14"/>
  <c r="E192" i="14"/>
  <c r="E191" i="14"/>
  <c r="E190" i="14"/>
  <c r="E189" i="14"/>
  <c r="E188" i="14"/>
  <c r="E187" i="14"/>
  <c r="E185" i="14"/>
  <c r="E184" i="14"/>
  <c r="E183" i="14"/>
  <c r="E182" i="14"/>
  <c r="E181" i="14"/>
  <c r="E180" i="14"/>
  <c r="E179" i="14"/>
  <c r="E178" i="14"/>
  <c r="E218" i="14"/>
  <c r="E214" i="14"/>
  <c r="E210" i="14"/>
  <c r="E208" i="14"/>
  <c r="E33" i="14"/>
  <c r="E32" i="14"/>
  <c r="E31" i="14"/>
  <c r="E30" i="14"/>
  <c r="E29" i="14"/>
  <c r="E28" i="14"/>
  <c r="E9" i="14"/>
  <c r="E8" i="14"/>
  <c r="E7" i="14"/>
  <c r="E6" i="14"/>
  <c r="E5" i="14"/>
  <c r="F123" i="13"/>
  <c r="F122" i="13"/>
  <c r="F119" i="13"/>
  <c r="F118" i="13"/>
  <c r="F112" i="13"/>
  <c r="F22" i="13" s="1"/>
  <c r="F110" i="13"/>
  <c r="F109" i="13"/>
  <c r="F107" i="13"/>
  <c r="F106" i="13"/>
  <c r="E177" i="14"/>
  <c r="F104" i="13"/>
  <c r="F101" i="13"/>
  <c r="F100" i="13"/>
  <c r="F99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3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5" i="13"/>
  <c r="F64" i="13"/>
  <c r="F62" i="13"/>
  <c r="F61" i="13"/>
  <c r="F60" i="13"/>
  <c r="F59" i="13"/>
  <c r="F58" i="13"/>
  <c r="F57" i="13"/>
  <c r="F56" i="13"/>
  <c r="F55" i="13"/>
  <c r="F54" i="13"/>
  <c r="F105" i="13"/>
  <c r="F103" i="13"/>
  <c r="F33" i="13"/>
  <c r="F32" i="13"/>
  <c r="F31" i="13"/>
  <c r="F30" i="13"/>
  <c r="F29" i="13"/>
  <c r="F28" i="13"/>
  <c r="F9" i="13"/>
  <c r="F8" i="13"/>
  <c r="F7" i="13"/>
  <c r="F6" i="13"/>
  <c r="F5" i="13"/>
  <c r="I246" i="14"/>
  <c r="I245" i="14"/>
  <c r="I242" i="14"/>
  <c r="I241" i="14"/>
  <c r="I235" i="14"/>
  <c r="I22" i="14" s="1"/>
  <c r="I233" i="14"/>
  <c r="I232" i="14"/>
  <c r="I230" i="14"/>
  <c r="I229" i="14"/>
  <c r="I228" i="14"/>
  <c r="I227" i="14"/>
  <c r="I226" i="14"/>
  <c r="I224" i="14"/>
  <c r="I223" i="14"/>
  <c r="I220" i="14"/>
  <c r="I216" i="14"/>
  <c r="I212" i="14"/>
  <c r="I208" i="14"/>
  <c r="I222" i="14"/>
  <c r="I217" i="14"/>
  <c r="I213" i="14"/>
  <c r="I218" i="14"/>
  <c r="I214" i="14"/>
  <c r="I210" i="14"/>
  <c r="I207" i="14"/>
  <c r="I206" i="14"/>
  <c r="I200" i="14"/>
  <c r="I199" i="14"/>
  <c r="I198" i="14"/>
  <c r="I197" i="14"/>
  <c r="I196" i="14"/>
  <c r="I195" i="14"/>
  <c r="I194" i="14"/>
  <c r="I193" i="14"/>
  <c r="I192" i="14"/>
  <c r="I191" i="14"/>
  <c r="I190" i="14"/>
  <c r="I189" i="14"/>
  <c r="I188" i="14"/>
  <c r="I187" i="14"/>
  <c r="I185" i="14"/>
  <c r="I184" i="14"/>
  <c r="I183" i="14"/>
  <c r="I182" i="14"/>
  <c r="I181" i="14"/>
  <c r="I180" i="14"/>
  <c r="I179" i="14"/>
  <c r="I178" i="14"/>
  <c r="I219" i="14"/>
  <c r="I215" i="14"/>
  <c r="I211" i="14"/>
  <c r="I209" i="14"/>
  <c r="I33" i="14"/>
  <c r="I32" i="14"/>
  <c r="I31" i="14"/>
  <c r="I30" i="14"/>
  <c r="I29" i="14"/>
  <c r="I28" i="14"/>
  <c r="I9" i="14"/>
  <c r="I8" i="14"/>
  <c r="I7" i="14"/>
  <c r="I6" i="14"/>
  <c r="I5" i="14"/>
  <c r="J123" i="13"/>
  <c r="J122" i="13"/>
  <c r="J119" i="13"/>
  <c r="J118" i="13"/>
  <c r="J112" i="13"/>
  <c r="J22" i="13" s="1"/>
  <c r="J110" i="13"/>
  <c r="J109" i="13"/>
  <c r="J107" i="13"/>
  <c r="J106" i="13"/>
  <c r="J105" i="13"/>
  <c r="I177" i="14"/>
  <c r="J103" i="13"/>
  <c r="J100" i="13"/>
  <c r="J99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2" i="13"/>
  <c r="J61" i="13"/>
  <c r="J60" i="13"/>
  <c r="J59" i="13"/>
  <c r="J58" i="13"/>
  <c r="J57" i="13"/>
  <c r="J56" i="13"/>
  <c r="J55" i="13"/>
  <c r="J54" i="13"/>
  <c r="J104" i="13"/>
  <c r="J101" i="13"/>
  <c r="J33" i="13"/>
  <c r="J32" i="13"/>
  <c r="J31" i="13"/>
  <c r="J30" i="13"/>
  <c r="J29" i="13"/>
  <c r="J28" i="13"/>
  <c r="J9" i="13"/>
  <c r="J8" i="13"/>
  <c r="J7" i="13"/>
  <c r="J6" i="13"/>
  <c r="J5" i="13"/>
  <c r="M246" i="14"/>
  <c r="M245" i="14"/>
  <c r="M242" i="14"/>
  <c r="M241" i="14"/>
  <c r="M235" i="14"/>
  <c r="M22" i="14" s="1"/>
  <c r="M233" i="14"/>
  <c r="M232" i="14"/>
  <c r="M230" i="14"/>
  <c r="M229" i="14"/>
  <c r="M228" i="14"/>
  <c r="M227" i="14"/>
  <c r="M226" i="14"/>
  <c r="M224" i="14"/>
  <c r="M223" i="14"/>
  <c r="M222" i="14"/>
  <c r="M217" i="14"/>
  <c r="M213" i="14"/>
  <c r="M218" i="14"/>
  <c r="M214" i="14"/>
  <c r="M210" i="14"/>
  <c r="M209" i="14"/>
  <c r="M208" i="14"/>
  <c r="M219" i="14"/>
  <c r="M215" i="14"/>
  <c r="M211" i="14"/>
  <c r="M207" i="14"/>
  <c r="M206" i="14"/>
  <c r="M200" i="14"/>
  <c r="M199" i="14"/>
  <c r="M198" i="14"/>
  <c r="M197" i="14"/>
  <c r="M196" i="14"/>
  <c r="M195" i="14"/>
  <c r="M194" i="14"/>
  <c r="M193" i="14"/>
  <c r="M192" i="14"/>
  <c r="M191" i="14"/>
  <c r="M190" i="14"/>
  <c r="M189" i="14"/>
  <c r="M188" i="14"/>
  <c r="M187" i="14"/>
  <c r="M185" i="14"/>
  <c r="M184" i="14"/>
  <c r="M183" i="14"/>
  <c r="M182" i="14"/>
  <c r="M181" i="14"/>
  <c r="M180" i="14"/>
  <c r="M179" i="14"/>
  <c r="M178" i="14"/>
  <c r="M220" i="14"/>
  <c r="M216" i="14"/>
  <c r="M212" i="14"/>
  <c r="M33" i="14"/>
  <c r="M32" i="14"/>
  <c r="M31" i="14"/>
  <c r="M30" i="14"/>
  <c r="M29" i="14"/>
  <c r="M28" i="14"/>
  <c r="M9" i="14"/>
  <c r="M8" i="14"/>
  <c r="M7" i="14"/>
  <c r="M6" i="14"/>
  <c r="M5" i="14"/>
  <c r="N123" i="13"/>
  <c r="N122" i="13"/>
  <c r="N119" i="13"/>
  <c r="N118" i="13"/>
  <c r="N112" i="13"/>
  <c r="N22" i="13" s="1"/>
  <c r="N110" i="13"/>
  <c r="N109" i="13"/>
  <c r="N107" i="13"/>
  <c r="N106" i="13"/>
  <c r="N105" i="13"/>
  <c r="M177" i="14"/>
  <c r="N104" i="13"/>
  <c r="N101" i="13"/>
  <c r="N99" i="13"/>
  <c r="N97" i="13"/>
  <c r="N96" i="13"/>
  <c r="N95" i="13"/>
  <c r="N94" i="13"/>
  <c r="N93" i="13"/>
  <c r="N92" i="13"/>
  <c r="N91" i="13"/>
  <c r="N90" i="13"/>
  <c r="N89" i="13"/>
  <c r="N88" i="13"/>
  <c r="N87" i="13"/>
  <c r="N86" i="13"/>
  <c r="N85" i="13"/>
  <c r="N84" i="13"/>
  <c r="N83" i="13"/>
  <c r="N77" i="13"/>
  <c r="N76" i="13"/>
  <c r="N75" i="13"/>
  <c r="N74" i="13"/>
  <c r="N73" i="13"/>
  <c r="N72" i="13"/>
  <c r="N71" i="13"/>
  <c r="N70" i="13"/>
  <c r="N69" i="13"/>
  <c r="N68" i="13"/>
  <c r="N67" i="13"/>
  <c r="N66" i="13"/>
  <c r="N65" i="13"/>
  <c r="N64" i="13"/>
  <c r="N62" i="13"/>
  <c r="N61" i="13"/>
  <c r="N60" i="13"/>
  <c r="N59" i="13"/>
  <c r="N58" i="13"/>
  <c r="N57" i="13"/>
  <c r="N56" i="13"/>
  <c r="N55" i="13"/>
  <c r="N54" i="13"/>
  <c r="N103" i="13"/>
  <c r="N100" i="13"/>
  <c r="N33" i="13"/>
  <c r="N32" i="13"/>
  <c r="N31" i="13"/>
  <c r="N30" i="13"/>
  <c r="N29" i="13"/>
  <c r="N28" i="13"/>
  <c r="N9" i="13"/>
  <c r="N8" i="13"/>
  <c r="N7" i="13"/>
  <c r="N6" i="13"/>
  <c r="N5" i="13"/>
  <c r="I5" i="13"/>
  <c r="E8" i="13"/>
  <c r="I9" i="13"/>
  <c r="M28" i="13"/>
  <c r="D55" i="13"/>
  <c r="H56" i="13"/>
  <c r="L57" i="13"/>
  <c r="D59" i="13"/>
  <c r="H60" i="13"/>
  <c r="L61" i="13"/>
  <c r="D64" i="13"/>
  <c r="H65" i="13"/>
  <c r="L66" i="13"/>
  <c r="D68" i="13"/>
  <c r="H69" i="13"/>
  <c r="D246" i="14"/>
  <c r="D245" i="14"/>
  <c r="D242" i="14"/>
  <c r="D241" i="14"/>
  <c r="D235" i="14"/>
  <c r="D22" i="14" s="1"/>
  <c r="D233" i="14"/>
  <c r="D232" i="14"/>
  <c r="D230" i="14"/>
  <c r="D229" i="14"/>
  <c r="D228" i="14"/>
  <c r="D227" i="14"/>
  <c r="D226" i="14"/>
  <c r="D224" i="14"/>
  <c r="D223" i="14"/>
  <c r="D222" i="14"/>
  <c r="D220" i="14"/>
  <c r="D219" i="14"/>
  <c r="D218" i="14"/>
  <c r="D217" i="14"/>
  <c r="D216" i="14"/>
  <c r="D215" i="14"/>
  <c r="D214" i="14"/>
  <c r="D213" i="14"/>
  <c r="D212" i="14"/>
  <c r="D211" i="14"/>
  <c r="D210" i="14"/>
  <c r="D208" i="14"/>
  <c r="D209" i="14"/>
  <c r="D207" i="14"/>
  <c r="D206" i="14"/>
  <c r="D200" i="14"/>
  <c r="D199" i="14"/>
  <c r="D198" i="14"/>
  <c r="D197" i="14"/>
  <c r="D196" i="14"/>
  <c r="D195" i="14"/>
  <c r="D194" i="14"/>
  <c r="D193" i="14"/>
  <c r="D192" i="14"/>
  <c r="D191" i="14"/>
  <c r="D190" i="14"/>
  <c r="D188" i="14"/>
  <c r="D183" i="14"/>
  <c r="D179" i="14"/>
  <c r="D177" i="14"/>
  <c r="D189" i="14"/>
  <c r="D184" i="14"/>
  <c r="D180" i="14"/>
  <c r="D178" i="14"/>
  <c r="D33" i="14"/>
  <c r="D32" i="14"/>
  <c r="D31" i="14"/>
  <c r="D30" i="14"/>
  <c r="D29" i="14"/>
  <c r="D28" i="14"/>
  <c r="D9" i="14"/>
  <c r="D8" i="14"/>
  <c r="D7" i="14"/>
  <c r="D6" i="14"/>
  <c r="D5" i="14"/>
  <c r="D185" i="14"/>
  <c r="D181" i="14"/>
  <c r="D187" i="14"/>
  <c r="D182" i="14"/>
  <c r="E123" i="13"/>
  <c r="E122" i="13"/>
  <c r="E119" i="13"/>
  <c r="E118" i="13"/>
  <c r="E107" i="13"/>
  <c r="E109" i="13"/>
  <c r="E104" i="13"/>
  <c r="E101" i="13"/>
  <c r="E110" i="13"/>
  <c r="E100" i="13"/>
  <c r="E99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2" i="13"/>
  <c r="E61" i="13"/>
  <c r="E60" i="13"/>
  <c r="E59" i="13"/>
  <c r="E58" i="13"/>
  <c r="E57" i="13"/>
  <c r="E56" i="13"/>
  <c r="E55" i="13"/>
  <c r="E54" i="13"/>
  <c r="E112" i="13"/>
  <c r="E22" i="13" s="1"/>
  <c r="E106" i="13"/>
  <c r="E105" i="13"/>
  <c r="E103" i="13"/>
  <c r="H246" i="14"/>
  <c r="H245" i="14"/>
  <c r="H242" i="14"/>
  <c r="H241" i="14"/>
  <c r="H235" i="14"/>
  <c r="H22" i="14" s="1"/>
  <c r="H233" i="14"/>
  <c r="H232" i="14"/>
  <c r="H230" i="14"/>
  <c r="H229" i="14"/>
  <c r="H228" i="14"/>
  <c r="H227" i="14"/>
  <c r="H226" i="14"/>
  <c r="H224" i="14"/>
  <c r="H223" i="14"/>
  <c r="H222" i="14"/>
  <c r="H220" i="14"/>
  <c r="H219" i="14"/>
  <c r="H218" i="14"/>
  <c r="H217" i="14"/>
  <c r="H216" i="14"/>
  <c r="H215" i="14"/>
  <c r="H214" i="14"/>
  <c r="H213" i="14"/>
  <c r="H212" i="14"/>
  <c r="H211" i="14"/>
  <c r="H210" i="14"/>
  <c r="H209" i="14"/>
  <c r="H208" i="14"/>
  <c r="H207" i="14"/>
  <c r="H206" i="14"/>
  <c r="H200" i="14"/>
  <c r="H199" i="14"/>
  <c r="H198" i="14"/>
  <c r="H197" i="14"/>
  <c r="H196" i="14"/>
  <c r="H195" i="14"/>
  <c r="H194" i="14"/>
  <c r="H193" i="14"/>
  <c r="H192" i="14"/>
  <c r="H191" i="14"/>
  <c r="H190" i="14"/>
  <c r="H189" i="14"/>
  <c r="H184" i="14"/>
  <c r="H180" i="14"/>
  <c r="H177" i="14"/>
  <c r="H185" i="14"/>
  <c r="H181" i="14"/>
  <c r="H33" i="14"/>
  <c r="H32" i="14"/>
  <c r="H31" i="14"/>
  <c r="H30" i="14"/>
  <c r="H29" i="14"/>
  <c r="H28" i="14"/>
  <c r="H9" i="14"/>
  <c r="H8" i="14"/>
  <c r="H7" i="14"/>
  <c r="H6" i="14"/>
  <c r="H5" i="14"/>
  <c r="H187" i="14"/>
  <c r="H182" i="14"/>
  <c r="H188" i="14"/>
  <c r="H183" i="14"/>
  <c r="H179" i="14"/>
  <c r="H178" i="14"/>
  <c r="I123" i="13"/>
  <c r="I122" i="13"/>
  <c r="I119" i="13"/>
  <c r="I118" i="13"/>
  <c r="I112" i="13"/>
  <c r="I22" i="13" s="1"/>
  <c r="I109" i="13"/>
  <c r="I110" i="13"/>
  <c r="I105" i="13"/>
  <c r="I103" i="13"/>
  <c r="I106" i="13"/>
  <c r="I100" i="13"/>
  <c r="I99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2" i="13"/>
  <c r="I61" i="13"/>
  <c r="I60" i="13"/>
  <c r="I59" i="13"/>
  <c r="I58" i="13"/>
  <c r="I57" i="13"/>
  <c r="I56" i="13"/>
  <c r="I55" i="13"/>
  <c r="I54" i="13"/>
  <c r="I107" i="13"/>
  <c r="I104" i="13"/>
  <c r="I101" i="13"/>
  <c r="L246" i="14"/>
  <c r="L245" i="14"/>
  <c r="L242" i="14"/>
  <c r="L241" i="14"/>
  <c r="L235" i="14"/>
  <c r="L22" i="14" s="1"/>
  <c r="L233" i="14"/>
  <c r="L232" i="14"/>
  <c r="L230" i="14"/>
  <c r="L229" i="14"/>
  <c r="L228" i="14"/>
  <c r="L227" i="14"/>
  <c r="L226" i="14"/>
  <c r="L224" i="14"/>
  <c r="L223" i="14"/>
  <c r="L222" i="14"/>
  <c r="L220" i="14"/>
  <c r="L219" i="14"/>
  <c r="L218" i="14"/>
  <c r="L217" i="14"/>
  <c r="L216" i="14"/>
  <c r="L215" i="14"/>
  <c r="L214" i="14"/>
  <c r="L213" i="14"/>
  <c r="L212" i="14"/>
  <c r="L211" i="14"/>
  <c r="L210" i="14"/>
  <c r="L209" i="14"/>
  <c r="L208" i="14"/>
  <c r="L207" i="14"/>
  <c r="L206" i="14"/>
  <c r="L200" i="14"/>
  <c r="L199" i="14"/>
  <c r="L198" i="14"/>
  <c r="L197" i="14"/>
  <c r="L196" i="14"/>
  <c r="L195" i="14"/>
  <c r="L194" i="14"/>
  <c r="L193" i="14"/>
  <c r="L192" i="14"/>
  <c r="L191" i="14"/>
  <c r="L190" i="14"/>
  <c r="L189" i="14"/>
  <c r="L185" i="14"/>
  <c r="L181" i="14"/>
  <c r="L177" i="14"/>
  <c r="L187" i="14"/>
  <c r="L182" i="14"/>
  <c r="L178" i="14"/>
  <c r="L33" i="14"/>
  <c r="L32" i="14"/>
  <c r="L31" i="14"/>
  <c r="L30" i="14"/>
  <c r="L29" i="14"/>
  <c r="L28" i="14"/>
  <c r="L9" i="14"/>
  <c r="L8" i="14"/>
  <c r="L7" i="14"/>
  <c r="L6" i="14"/>
  <c r="L5" i="14"/>
  <c r="L188" i="14"/>
  <c r="L183" i="14"/>
  <c r="L179" i="14"/>
  <c r="L184" i="14"/>
  <c r="L180" i="14"/>
  <c r="M123" i="13"/>
  <c r="M122" i="13"/>
  <c r="M119" i="13"/>
  <c r="M118" i="13"/>
  <c r="M112" i="13"/>
  <c r="M22" i="13" s="1"/>
  <c r="M110" i="13"/>
  <c r="M105" i="13"/>
  <c r="M106" i="13"/>
  <c r="M104" i="13"/>
  <c r="M101" i="13"/>
  <c r="M107" i="13"/>
  <c r="M99" i="13"/>
  <c r="M97" i="13"/>
  <c r="M96" i="13"/>
  <c r="M95" i="13"/>
  <c r="M94" i="13"/>
  <c r="M93" i="13"/>
  <c r="M92" i="13"/>
  <c r="M91" i="13"/>
  <c r="M90" i="13"/>
  <c r="M89" i="13"/>
  <c r="M88" i="13"/>
  <c r="M87" i="13"/>
  <c r="M86" i="13"/>
  <c r="M85" i="13"/>
  <c r="M84" i="13"/>
  <c r="M83" i="13"/>
  <c r="M77" i="13"/>
  <c r="M76" i="13"/>
  <c r="M75" i="13"/>
  <c r="M74" i="13"/>
  <c r="M73" i="13"/>
  <c r="M72" i="13"/>
  <c r="M71" i="13"/>
  <c r="M70" i="13"/>
  <c r="M69" i="13"/>
  <c r="M68" i="13"/>
  <c r="M67" i="13"/>
  <c r="M66" i="13"/>
  <c r="M65" i="13"/>
  <c r="M64" i="13"/>
  <c r="M62" i="13"/>
  <c r="M61" i="13"/>
  <c r="M60" i="13"/>
  <c r="M59" i="13"/>
  <c r="M58" i="13"/>
  <c r="M57" i="13"/>
  <c r="M56" i="13"/>
  <c r="M55" i="13"/>
  <c r="M54" i="13"/>
  <c r="M109" i="13"/>
  <c r="M103" i="13"/>
  <c r="M100" i="13"/>
  <c r="M5" i="13"/>
  <c r="E7" i="13"/>
  <c r="I8" i="13"/>
  <c r="M9" i="13"/>
  <c r="E29" i="13"/>
  <c r="I30" i="13"/>
  <c r="M31" i="13"/>
  <c r="E33" i="13"/>
  <c r="D54" i="13"/>
  <c r="H55" i="13"/>
  <c r="L56" i="13"/>
  <c r="D58" i="13"/>
  <c r="H59" i="13"/>
  <c r="L60" i="13"/>
  <c r="D62" i="13"/>
  <c r="H64" i="13"/>
  <c r="C246" i="14"/>
  <c r="C245" i="14"/>
  <c r="C242" i="14"/>
  <c r="C241" i="14"/>
  <c r="C235" i="14"/>
  <c r="C233" i="14"/>
  <c r="C232" i="14"/>
  <c r="C230" i="14"/>
  <c r="C229" i="14"/>
  <c r="C228" i="14"/>
  <c r="C227" i="14"/>
  <c r="C226" i="14"/>
  <c r="C224" i="14"/>
  <c r="C223" i="14"/>
  <c r="C222" i="14"/>
  <c r="C220" i="14"/>
  <c r="C219" i="14"/>
  <c r="C218" i="14"/>
  <c r="C217" i="14"/>
  <c r="C216" i="14"/>
  <c r="C215" i="14"/>
  <c r="C214" i="14"/>
  <c r="C213" i="14"/>
  <c r="C212" i="14"/>
  <c r="C211" i="14"/>
  <c r="C210" i="14"/>
  <c r="C209" i="14"/>
  <c r="C207" i="14"/>
  <c r="C206" i="14"/>
  <c r="C200" i="14"/>
  <c r="C199" i="14"/>
  <c r="C198" i="14"/>
  <c r="C197" i="14"/>
  <c r="C196" i="14"/>
  <c r="C195" i="14"/>
  <c r="C194" i="14"/>
  <c r="C193" i="14"/>
  <c r="C192" i="14"/>
  <c r="C191" i="14"/>
  <c r="C190" i="14"/>
  <c r="C189" i="14"/>
  <c r="C188" i="14"/>
  <c r="C187" i="14"/>
  <c r="C185" i="14"/>
  <c r="C184" i="14"/>
  <c r="C183" i="14"/>
  <c r="C182" i="14"/>
  <c r="C181" i="14"/>
  <c r="C180" i="14"/>
  <c r="C179" i="14"/>
  <c r="C178" i="14"/>
  <c r="C208" i="14"/>
  <c r="D123" i="13"/>
  <c r="D122" i="13"/>
  <c r="D119" i="13"/>
  <c r="D118" i="13"/>
  <c r="D112" i="13"/>
  <c r="D110" i="13"/>
  <c r="D109" i="13"/>
  <c r="D107" i="13"/>
  <c r="D106" i="13"/>
  <c r="D105" i="13"/>
  <c r="D104" i="13"/>
  <c r="D103" i="13"/>
  <c r="D101" i="13"/>
  <c r="C177" i="14"/>
  <c r="K33" i="14"/>
  <c r="C33" i="14"/>
  <c r="C32" i="14"/>
  <c r="C31" i="14"/>
  <c r="C30" i="14"/>
  <c r="C29" i="14"/>
  <c r="C28" i="14"/>
  <c r="C9" i="14"/>
  <c r="C8" i="14"/>
  <c r="C7" i="14"/>
  <c r="C6" i="14"/>
  <c r="C5" i="14"/>
  <c r="L33" i="13"/>
  <c r="D33" i="13"/>
  <c r="D32" i="13"/>
  <c r="D31" i="13"/>
  <c r="D30" i="13"/>
  <c r="D29" i="13"/>
  <c r="D28" i="13"/>
  <c r="D9" i="13"/>
  <c r="D8" i="13"/>
  <c r="D7" i="13"/>
  <c r="D6" i="13"/>
  <c r="D5" i="13"/>
  <c r="D100" i="13"/>
  <c r="D99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77" i="13"/>
  <c r="D76" i="13"/>
  <c r="D75" i="13"/>
  <c r="D74" i="13"/>
  <c r="D73" i="13"/>
  <c r="D72" i="13"/>
  <c r="D71" i="13"/>
  <c r="D70" i="13"/>
  <c r="G246" i="14"/>
  <c r="G245" i="14"/>
  <c r="G242" i="14"/>
  <c r="G241" i="14"/>
  <c r="G235" i="14"/>
  <c r="G22" i="14" s="1"/>
  <c r="G233" i="14"/>
  <c r="G232" i="14"/>
  <c r="G230" i="14"/>
  <c r="G229" i="14"/>
  <c r="G228" i="14"/>
  <c r="G227" i="14"/>
  <c r="G226" i="14"/>
  <c r="G224" i="14"/>
  <c r="G223" i="14"/>
  <c r="G222" i="14"/>
  <c r="G220" i="14"/>
  <c r="G219" i="14"/>
  <c r="G218" i="14"/>
  <c r="G217" i="14"/>
  <c r="G216" i="14"/>
  <c r="G215" i="14"/>
  <c r="G214" i="14"/>
  <c r="G213" i="14"/>
  <c r="G212" i="14"/>
  <c r="G211" i="14"/>
  <c r="G210" i="14"/>
  <c r="G207" i="14"/>
  <c r="G206" i="14"/>
  <c r="G200" i="14"/>
  <c r="G199" i="14"/>
  <c r="G198" i="14"/>
  <c r="G197" i="14"/>
  <c r="G196" i="14"/>
  <c r="G195" i="14"/>
  <c r="G194" i="14"/>
  <c r="G193" i="14"/>
  <c r="G192" i="14"/>
  <c r="G191" i="14"/>
  <c r="G190" i="14"/>
  <c r="G189" i="14"/>
  <c r="G188" i="14"/>
  <c r="G187" i="14"/>
  <c r="G185" i="14"/>
  <c r="G184" i="14"/>
  <c r="G183" i="14"/>
  <c r="G182" i="14"/>
  <c r="G181" i="14"/>
  <c r="G180" i="14"/>
  <c r="G179" i="14"/>
  <c r="G178" i="14"/>
  <c r="G209" i="14"/>
  <c r="G208" i="14"/>
  <c r="H123" i="13"/>
  <c r="H122" i="13"/>
  <c r="H119" i="13"/>
  <c r="H118" i="13"/>
  <c r="H112" i="13"/>
  <c r="H22" i="13" s="1"/>
  <c r="H110" i="13"/>
  <c r="H109" i="13"/>
  <c r="H107" i="13"/>
  <c r="H106" i="13"/>
  <c r="H105" i="13"/>
  <c r="H104" i="13"/>
  <c r="H103" i="13"/>
  <c r="H101" i="13"/>
  <c r="G177" i="14"/>
  <c r="G33" i="14"/>
  <c r="G32" i="14"/>
  <c r="G31" i="14"/>
  <c r="G30" i="14"/>
  <c r="G29" i="14"/>
  <c r="G28" i="14"/>
  <c r="G9" i="14"/>
  <c r="G8" i="14"/>
  <c r="G7" i="14"/>
  <c r="G6" i="14"/>
  <c r="G5" i="14"/>
  <c r="H33" i="13"/>
  <c r="H32" i="13"/>
  <c r="H31" i="13"/>
  <c r="H30" i="13"/>
  <c r="H29" i="13"/>
  <c r="H28" i="13"/>
  <c r="H9" i="13"/>
  <c r="H8" i="13"/>
  <c r="H7" i="13"/>
  <c r="H6" i="13"/>
  <c r="H5" i="13"/>
  <c r="H100" i="13"/>
  <c r="H99" i="13"/>
  <c r="H97" i="13"/>
  <c r="H96" i="13"/>
  <c r="H95" i="13"/>
  <c r="H94" i="13"/>
  <c r="H93" i="13"/>
  <c r="H92" i="13"/>
  <c r="H91" i="13"/>
  <c r="H90" i="13"/>
  <c r="H89" i="13"/>
  <c r="H88" i="13"/>
  <c r="H87" i="13"/>
  <c r="H86" i="13"/>
  <c r="H85" i="13"/>
  <c r="H84" i="13"/>
  <c r="H83" i="13"/>
  <c r="H77" i="13"/>
  <c r="H76" i="13"/>
  <c r="H75" i="13"/>
  <c r="H74" i="13"/>
  <c r="H73" i="13"/>
  <c r="H72" i="13"/>
  <c r="H71" i="13"/>
  <c r="H70" i="13"/>
  <c r="K246" i="14"/>
  <c r="K245" i="14"/>
  <c r="K242" i="14"/>
  <c r="K241" i="14"/>
  <c r="K235" i="14"/>
  <c r="K22" i="14" s="1"/>
  <c r="K233" i="14"/>
  <c r="K232" i="14"/>
  <c r="K230" i="14"/>
  <c r="K229" i="14"/>
  <c r="K228" i="14"/>
  <c r="K227" i="14"/>
  <c r="K226" i="14"/>
  <c r="K224" i="14"/>
  <c r="K223" i="14"/>
  <c r="K222" i="14"/>
  <c r="K220" i="14"/>
  <c r="K219" i="14"/>
  <c r="K218" i="14"/>
  <c r="K217" i="14"/>
  <c r="K216" i="14"/>
  <c r="K215" i="14"/>
  <c r="K214" i="14"/>
  <c r="K213" i="14"/>
  <c r="K212" i="14"/>
  <c r="K211" i="14"/>
  <c r="K210" i="14"/>
  <c r="K207" i="14"/>
  <c r="K206" i="14"/>
  <c r="K200" i="14"/>
  <c r="K199" i="14"/>
  <c r="K198" i="14"/>
  <c r="K197" i="14"/>
  <c r="K196" i="14"/>
  <c r="K195" i="14"/>
  <c r="K194" i="14"/>
  <c r="K193" i="14"/>
  <c r="K192" i="14"/>
  <c r="K191" i="14"/>
  <c r="K190" i="14"/>
  <c r="K189" i="14"/>
  <c r="K188" i="14"/>
  <c r="K187" i="14"/>
  <c r="K185" i="14"/>
  <c r="K184" i="14"/>
  <c r="K183" i="14"/>
  <c r="K182" i="14"/>
  <c r="K181" i="14"/>
  <c r="K180" i="14"/>
  <c r="K179" i="14"/>
  <c r="K178" i="14"/>
  <c r="K209" i="14"/>
  <c r="K208" i="14"/>
  <c r="L123" i="13"/>
  <c r="L122" i="13"/>
  <c r="L119" i="13"/>
  <c r="L118" i="13"/>
  <c r="L112" i="13"/>
  <c r="L22" i="13" s="1"/>
  <c r="L110" i="13"/>
  <c r="L109" i="13"/>
  <c r="L107" i="13"/>
  <c r="L106" i="13"/>
  <c r="L105" i="13"/>
  <c r="L104" i="13"/>
  <c r="L103" i="13"/>
  <c r="L101" i="13"/>
  <c r="L100" i="13"/>
  <c r="K177" i="14"/>
  <c r="K32" i="14"/>
  <c r="K31" i="14"/>
  <c r="K30" i="14"/>
  <c r="K29" i="14"/>
  <c r="K28" i="14"/>
  <c r="K9" i="14"/>
  <c r="K8" i="14"/>
  <c r="K7" i="14"/>
  <c r="K6" i="14"/>
  <c r="K5" i="14"/>
  <c r="L32" i="13"/>
  <c r="L31" i="13"/>
  <c r="L30" i="13"/>
  <c r="L29" i="13"/>
  <c r="L28" i="13"/>
  <c r="L9" i="13"/>
  <c r="L8" i="13"/>
  <c r="L7" i="13"/>
  <c r="L6" i="13"/>
  <c r="L5" i="13"/>
  <c r="L99" i="13"/>
  <c r="L97" i="13"/>
  <c r="L96" i="13"/>
  <c r="L95" i="13"/>
  <c r="L94" i="13"/>
  <c r="L93" i="13"/>
  <c r="L92" i="13"/>
  <c r="L91" i="13"/>
  <c r="L90" i="13"/>
  <c r="L89" i="13"/>
  <c r="L88" i="13"/>
  <c r="L87" i="13"/>
  <c r="L86" i="13"/>
  <c r="L85" i="13"/>
  <c r="L84" i="13"/>
  <c r="L83" i="13"/>
  <c r="L77" i="13"/>
  <c r="L76" i="13"/>
  <c r="L75" i="13"/>
  <c r="L74" i="13"/>
  <c r="L73" i="13"/>
  <c r="L72" i="13"/>
  <c r="L71" i="13"/>
  <c r="L70" i="13"/>
  <c r="L69" i="13"/>
  <c r="E6" i="13"/>
  <c r="I7" i="13"/>
  <c r="M8" i="13"/>
  <c r="E28" i="13"/>
  <c r="I29" i="13"/>
  <c r="M30" i="13"/>
  <c r="E32" i="13"/>
  <c r="I33" i="13"/>
  <c r="H54" i="13"/>
  <c r="L55" i="13"/>
  <c r="D57" i="13"/>
  <c r="H58" i="13"/>
  <c r="L59" i="13"/>
  <c r="D61" i="13"/>
  <c r="H62" i="13"/>
  <c r="L64" i="13"/>
  <c r="D66" i="13"/>
  <c r="H67" i="13"/>
  <c r="L68" i="13"/>
  <c r="F246" i="14"/>
  <c r="F245" i="14"/>
  <c r="F242" i="14"/>
  <c r="F241" i="14"/>
  <c r="F235" i="14"/>
  <c r="F22" i="14" s="1"/>
  <c r="F233" i="14"/>
  <c r="F232" i="14"/>
  <c r="F230" i="14"/>
  <c r="F229" i="14"/>
  <c r="F228" i="14"/>
  <c r="F227" i="14"/>
  <c r="F226" i="14"/>
  <c r="F224" i="14"/>
  <c r="F223" i="14"/>
  <c r="F222" i="14"/>
  <c r="F220" i="14"/>
  <c r="F219" i="14"/>
  <c r="F218" i="14"/>
  <c r="F217" i="14"/>
  <c r="F216" i="14"/>
  <c r="F215" i="14"/>
  <c r="F214" i="14"/>
  <c r="F213" i="14"/>
  <c r="F212" i="14"/>
  <c r="F211" i="14"/>
  <c r="F210" i="14"/>
  <c r="F209" i="14"/>
  <c r="F208" i="14"/>
  <c r="F207" i="14"/>
  <c r="F206" i="14"/>
  <c r="F200" i="14"/>
  <c r="F199" i="14"/>
  <c r="F198" i="14"/>
  <c r="F197" i="14"/>
  <c r="F196" i="14"/>
  <c r="F195" i="14"/>
  <c r="F194" i="14"/>
  <c r="F193" i="14"/>
  <c r="F192" i="14"/>
  <c r="F191" i="14"/>
  <c r="F190" i="14"/>
  <c r="F189" i="14"/>
  <c r="F188" i="14"/>
  <c r="F187" i="14"/>
  <c r="F185" i="14"/>
  <c r="F184" i="14"/>
  <c r="F183" i="14"/>
  <c r="F182" i="14"/>
  <c r="F181" i="14"/>
  <c r="F180" i="14"/>
  <c r="F179" i="14"/>
  <c r="F178" i="14"/>
  <c r="G123" i="13"/>
  <c r="G122" i="13"/>
  <c r="G119" i="13"/>
  <c r="G118" i="13"/>
  <c r="G112" i="13"/>
  <c r="G22" i="13" s="1"/>
  <c r="G110" i="13"/>
  <c r="G109" i="13"/>
  <c r="G107" i="13"/>
  <c r="G106" i="13"/>
  <c r="G105" i="13"/>
  <c r="G104" i="13"/>
  <c r="G103" i="13"/>
  <c r="G101" i="13"/>
  <c r="F177" i="14"/>
  <c r="F33" i="14"/>
  <c r="F32" i="14"/>
  <c r="F31" i="14"/>
  <c r="F30" i="14"/>
  <c r="F29" i="14"/>
  <c r="F28" i="14"/>
  <c r="F9" i="14"/>
  <c r="F8" i="14"/>
  <c r="F7" i="14"/>
  <c r="F6" i="14"/>
  <c r="F5" i="14"/>
  <c r="G100" i="13"/>
  <c r="G99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3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2" i="13"/>
  <c r="G61" i="13"/>
  <c r="G60" i="13"/>
  <c r="G59" i="13"/>
  <c r="G58" i="13"/>
  <c r="G57" i="13"/>
  <c r="G56" i="13"/>
  <c r="G55" i="13"/>
  <c r="G54" i="13"/>
  <c r="G33" i="13"/>
  <c r="G32" i="13"/>
  <c r="G31" i="13"/>
  <c r="G30" i="13"/>
  <c r="G29" i="13"/>
  <c r="G28" i="13"/>
  <c r="G9" i="13"/>
  <c r="G8" i="13"/>
  <c r="G7" i="13"/>
  <c r="G6" i="13"/>
  <c r="G5" i="13"/>
  <c r="J246" i="14"/>
  <c r="J245" i="14"/>
  <c r="J242" i="14"/>
  <c r="J241" i="14"/>
  <c r="J235" i="14"/>
  <c r="J22" i="14" s="1"/>
  <c r="J233" i="14"/>
  <c r="J232" i="14"/>
  <c r="J230" i="14"/>
  <c r="J229" i="14"/>
  <c r="J228" i="14"/>
  <c r="J227" i="14"/>
  <c r="J226" i="14"/>
  <c r="J224" i="14"/>
  <c r="J223" i="14"/>
  <c r="J222" i="14"/>
  <c r="J220" i="14"/>
  <c r="J219" i="14"/>
  <c r="J218" i="14"/>
  <c r="J217" i="14"/>
  <c r="J216" i="14"/>
  <c r="J215" i="14"/>
  <c r="J214" i="14"/>
  <c r="J213" i="14"/>
  <c r="J212" i="14"/>
  <c r="J211" i="14"/>
  <c r="J210" i="14"/>
  <c r="J209" i="14"/>
  <c r="J208" i="14"/>
  <c r="J207" i="14"/>
  <c r="J206" i="14"/>
  <c r="J200" i="14"/>
  <c r="J199" i="14"/>
  <c r="J198" i="14"/>
  <c r="J197" i="14"/>
  <c r="J196" i="14"/>
  <c r="J195" i="14"/>
  <c r="J194" i="14"/>
  <c r="J193" i="14"/>
  <c r="J192" i="14"/>
  <c r="J191" i="14"/>
  <c r="J190" i="14"/>
  <c r="J189" i="14"/>
  <c r="J188" i="14"/>
  <c r="J187" i="14"/>
  <c r="J185" i="14"/>
  <c r="J184" i="14"/>
  <c r="J183" i="14"/>
  <c r="J182" i="14"/>
  <c r="J181" i="14"/>
  <c r="J180" i="14"/>
  <c r="J179" i="14"/>
  <c r="K123" i="13"/>
  <c r="K122" i="13"/>
  <c r="K119" i="13"/>
  <c r="K118" i="13"/>
  <c r="K112" i="13"/>
  <c r="K22" i="13" s="1"/>
  <c r="K110" i="13"/>
  <c r="K109" i="13"/>
  <c r="K107" i="13"/>
  <c r="K106" i="13"/>
  <c r="K105" i="13"/>
  <c r="K104" i="13"/>
  <c r="K103" i="13"/>
  <c r="K101" i="13"/>
  <c r="J178" i="14"/>
  <c r="J177" i="14"/>
  <c r="J33" i="14"/>
  <c r="J32" i="14"/>
  <c r="J31" i="14"/>
  <c r="J30" i="14"/>
  <c r="J29" i="14"/>
  <c r="J28" i="14"/>
  <c r="J9" i="14"/>
  <c r="J8" i="14"/>
  <c r="J7" i="14"/>
  <c r="J6" i="14"/>
  <c r="J5" i="14"/>
  <c r="K100" i="13"/>
  <c r="K99" i="13"/>
  <c r="K97" i="13"/>
  <c r="K96" i="13"/>
  <c r="K95" i="13"/>
  <c r="K94" i="13"/>
  <c r="K93" i="13"/>
  <c r="K92" i="13"/>
  <c r="K91" i="13"/>
  <c r="K90" i="13"/>
  <c r="K89" i="13"/>
  <c r="K88" i="13"/>
  <c r="K87" i="13"/>
  <c r="K86" i="13"/>
  <c r="K85" i="13"/>
  <c r="K84" i="13"/>
  <c r="K83" i="13"/>
  <c r="K77" i="13"/>
  <c r="K76" i="13"/>
  <c r="K75" i="13"/>
  <c r="K74" i="13"/>
  <c r="K73" i="13"/>
  <c r="K72" i="13"/>
  <c r="K71" i="13"/>
  <c r="K70" i="13"/>
  <c r="K69" i="13"/>
  <c r="K68" i="13"/>
  <c r="K67" i="13"/>
  <c r="K66" i="13"/>
  <c r="K65" i="13"/>
  <c r="K64" i="13"/>
  <c r="K62" i="13"/>
  <c r="K61" i="13"/>
  <c r="K60" i="13"/>
  <c r="K59" i="13"/>
  <c r="K58" i="13"/>
  <c r="K57" i="13"/>
  <c r="K56" i="13"/>
  <c r="K55" i="13"/>
  <c r="K54" i="13"/>
  <c r="K33" i="13"/>
  <c r="K32" i="13"/>
  <c r="K31" i="13"/>
  <c r="K30" i="13"/>
  <c r="K29" i="13"/>
  <c r="K28" i="13"/>
  <c r="K9" i="13"/>
  <c r="K8" i="13"/>
  <c r="K7" i="13"/>
  <c r="K6" i="13"/>
  <c r="K5" i="13"/>
  <c r="E5" i="13"/>
  <c r="I6" i="13"/>
  <c r="M7" i="13"/>
  <c r="E9" i="13"/>
  <c r="I28" i="13"/>
  <c r="M29" i="13"/>
  <c r="E31" i="13"/>
  <c r="I32" i="13"/>
  <c r="M33" i="13"/>
  <c r="L54" i="13"/>
  <c r="D56" i="13"/>
  <c r="H57" i="13"/>
  <c r="L58" i="13"/>
  <c r="D60" i="13"/>
  <c r="H61" i="13"/>
  <c r="L62" i="13"/>
  <c r="D65" i="13"/>
  <c r="H66" i="13"/>
  <c r="L67" i="13"/>
  <c r="D69" i="13"/>
  <c r="N246" i="14"/>
  <c r="N245" i="14"/>
  <c r="N242" i="14"/>
  <c r="N241" i="14"/>
  <c r="N235" i="14"/>
  <c r="N22" i="14" s="1"/>
  <c r="N233" i="14"/>
  <c r="N232" i="14"/>
  <c r="N230" i="14"/>
  <c r="N229" i="14"/>
  <c r="N228" i="14"/>
  <c r="N227" i="14"/>
  <c r="N226" i="14"/>
  <c r="N224" i="14"/>
  <c r="N223" i="14"/>
  <c r="N222" i="14"/>
  <c r="N220" i="14"/>
  <c r="N219" i="14"/>
  <c r="N218" i="14"/>
  <c r="N217" i="14"/>
  <c r="N216" i="14"/>
  <c r="N215" i="14"/>
  <c r="N214" i="14"/>
  <c r="N213" i="14"/>
  <c r="N212" i="14"/>
  <c r="N211" i="14"/>
  <c r="N210" i="14"/>
  <c r="N209" i="14"/>
  <c r="N208" i="14"/>
  <c r="N207" i="14"/>
  <c r="N206" i="14"/>
  <c r="N200" i="14"/>
  <c r="N199" i="14"/>
  <c r="N198" i="14"/>
  <c r="N197" i="14"/>
  <c r="N196" i="14"/>
  <c r="N195" i="14"/>
  <c r="N194" i="14"/>
  <c r="N193" i="14"/>
  <c r="N192" i="14"/>
  <c r="N191" i="14"/>
  <c r="N190" i="14"/>
  <c r="N189" i="14"/>
  <c r="N188" i="14"/>
  <c r="N187" i="14"/>
  <c r="N185" i="14"/>
  <c r="N184" i="14"/>
  <c r="N183" i="14"/>
  <c r="N182" i="14"/>
  <c r="N181" i="14"/>
  <c r="N180" i="14"/>
  <c r="N179" i="14"/>
  <c r="N178" i="14"/>
  <c r="O123" i="13"/>
  <c r="O122" i="13"/>
  <c r="O119" i="13"/>
  <c r="O118" i="13"/>
  <c r="O112" i="13"/>
  <c r="O22" i="13" s="1"/>
  <c r="O110" i="13"/>
  <c r="O109" i="13"/>
  <c r="O107" i="13"/>
  <c r="O106" i="13"/>
  <c r="O105" i="13"/>
  <c r="O104" i="13"/>
  <c r="O103" i="13"/>
  <c r="O101" i="13"/>
  <c r="O100" i="13"/>
  <c r="N177" i="14"/>
  <c r="N33" i="14"/>
  <c r="N32" i="14"/>
  <c r="N31" i="14"/>
  <c r="N30" i="14"/>
  <c r="N29" i="14"/>
  <c r="N28" i="14"/>
  <c r="N9" i="14"/>
  <c r="N8" i="14"/>
  <c r="N7" i="14"/>
  <c r="N6" i="14"/>
  <c r="N5" i="14"/>
  <c r="O5" i="13"/>
  <c r="O6" i="13"/>
  <c r="O7" i="13"/>
  <c r="O8" i="13"/>
  <c r="O9" i="13"/>
  <c r="O28" i="13"/>
  <c r="O29" i="13"/>
  <c r="O30" i="13"/>
  <c r="O31" i="13"/>
  <c r="O32" i="13"/>
  <c r="O33" i="13"/>
  <c r="O54" i="13"/>
  <c r="O55" i="13"/>
  <c r="O56" i="13"/>
  <c r="O57" i="13"/>
  <c r="O58" i="13"/>
  <c r="O59" i="13"/>
  <c r="O60" i="13"/>
  <c r="O61" i="13"/>
  <c r="O62" i="13"/>
  <c r="O64" i="13"/>
  <c r="O65" i="13"/>
  <c r="O66" i="13"/>
  <c r="O67" i="13"/>
  <c r="O68" i="13"/>
  <c r="O69" i="13"/>
  <c r="O70" i="13"/>
  <c r="O71" i="13"/>
  <c r="O72" i="13"/>
  <c r="O73" i="13"/>
  <c r="O74" i="13"/>
  <c r="O75" i="13"/>
  <c r="O76" i="13"/>
  <c r="O77" i="13"/>
  <c r="O83" i="13"/>
  <c r="O84" i="13"/>
  <c r="O85" i="13"/>
  <c r="O86" i="13"/>
  <c r="O87" i="13"/>
  <c r="O88" i="13"/>
  <c r="O89" i="13"/>
  <c r="O90" i="13"/>
  <c r="O91" i="13"/>
  <c r="O92" i="13"/>
  <c r="O93" i="13"/>
  <c r="O94" i="13"/>
  <c r="O95" i="13"/>
  <c r="O96" i="13"/>
  <c r="O97" i="13"/>
  <c r="O99" i="13"/>
  <c r="O120" i="13" l="1"/>
  <c r="G120" i="13"/>
  <c r="L111" i="13"/>
  <c r="L21" i="13" s="1"/>
  <c r="K234" i="14"/>
  <c r="K21" i="14" s="1"/>
  <c r="H120" i="13"/>
  <c r="E186" i="14"/>
  <c r="I5" i="10"/>
  <c r="I2" i="11" s="1"/>
  <c r="I5" i="11" s="1"/>
  <c r="I2" i="12" s="1"/>
  <c r="I5" i="12" s="1"/>
  <c r="M108" i="13"/>
  <c r="M20" i="13" s="1"/>
  <c r="M120" i="13"/>
  <c r="N243" i="14"/>
  <c r="J243" i="14"/>
  <c r="F243" i="14"/>
  <c r="G243" i="14"/>
  <c r="E247" i="14"/>
  <c r="N231" i="14"/>
  <c r="N20" i="14" s="1"/>
  <c r="K10" i="13"/>
  <c r="J34" i="14"/>
  <c r="K186" i="14"/>
  <c r="K16" i="14" s="1"/>
  <c r="K225" i="14"/>
  <c r="K19" i="14" s="1"/>
  <c r="H10" i="13"/>
  <c r="G34" i="14"/>
  <c r="H108" i="13"/>
  <c r="H20" i="13" s="1"/>
  <c r="G231" i="14"/>
  <c r="G20" i="14" s="1"/>
  <c r="O102" i="13"/>
  <c r="O19" i="13" s="1"/>
  <c r="O108" i="13"/>
  <c r="O20" i="13" s="1"/>
  <c r="N201" i="14"/>
  <c r="N17" i="14" s="1"/>
  <c r="K78" i="13"/>
  <c r="K17" i="13" s="1"/>
  <c r="J201" i="14"/>
  <c r="J17" i="14" s="1"/>
  <c r="J231" i="14"/>
  <c r="J20" i="14" s="1"/>
  <c r="G10" i="13"/>
  <c r="G78" i="13"/>
  <c r="G17" i="13" s="1"/>
  <c r="F34" i="14"/>
  <c r="G108" i="13"/>
  <c r="G20" i="13" s="1"/>
  <c r="F201" i="14"/>
  <c r="F17" i="14" s="1"/>
  <c r="F231" i="14"/>
  <c r="F20" i="14" s="1"/>
  <c r="L98" i="13"/>
  <c r="L18" i="13" s="1"/>
  <c r="L10" i="13"/>
  <c r="O111" i="13"/>
  <c r="O21" i="13" s="1"/>
  <c r="K120" i="13"/>
  <c r="J234" i="14"/>
  <c r="J21" i="14" s="1"/>
  <c r="G111" i="13"/>
  <c r="G21" i="13" s="1"/>
  <c r="F234" i="14"/>
  <c r="F21" i="14" s="1"/>
  <c r="L124" i="13"/>
  <c r="K247" i="14"/>
  <c r="H111" i="13"/>
  <c r="H21" i="13" s="1"/>
  <c r="G234" i="14"/>
  <c r="G21" i="14" s="1"/>
  <c r="M111" i="13"/>
  <c r="M21" i="13" s="1"/>
  <c r="L225" i="14"/>
  <c r="L19" i="14" s="1"/>
  <c r="L234" i="14"/>
  <c r="L21" i="14" s="1"/>
  <c r="I120" i="13"/>
  <c r="H231" i="14"/>
  <c r="H20" i="14" s="1"/>
  <c r="H243" i="14"/>
  <c r="N108" i="13"/>
  <c r="N20" i="13" s="1"/>
  <c r="N98" i="13"/>
  <c r="N18" i="13" s="1"/>
  <c r="M243" i="14"/>
  <c r="J98" i="13"/>
  <c r="J18" i="13" s="1"/>
  <c r="I243" i="14"/>
  <c r="F98" i="13"/>
  <c r="F18" i="13" s="1"/>
  <c r="L102" i="13"/>
  <c r="L19" i="13" s="1"/>
  <c r="I111" i="13"/>
  <c r="I21" i="13" s="1"/>
  <c r="I186" i="14"/>
  <c r="F111" i="13"/>
  <c r="F21" i="13" s="1"/>
  <c r="G225" i="14"/>
  <c r="G19" i="14" s="1"/>
  <c r="E108" i="13"/>
  <c r="E20" i="13" s="1"/>
  <c r="E63" i="13"/>
  <c r="N234" i="14"/>
  <c r="N21" i="14" s="1"/>
  <c r="G102" i="13"/>
  <c r="G19" i="13" s="1"/>
  <c r="L10" i="14"/>
  <c r="N10" i="13"/>
  <c r="M231" i="14"/>
  <c r="M20" i="14" s="1"/>
  <c r="J10" i="13"/>
  <c r="I201" i="14"/>
  <c r="I17" i="14" s="1"/>
  <c r="I231" i="14"/>
  <c r="I20" i="14" s="1"/>
  <c r="F10" i="13"/>
  <c r="E201" i="14"/>
  <c r="E17" i="14" s="1"/>
  <c r="E231" i="14"/>
  <c r="E20" i="14" s="1"/>
  <c r="E243" i="14"/>
  <c r="M102" i="13"/>
  <c r="M19" i="13" s="1"/>
  <c r="H5" i="10"/>
  <c r="H2" i="11" s="1"/>
  <c r="H5" i="11" s="1"/>
  <c r="H2" i="12" s="1"/>
  <c r="H5" i="12" s="1"/>
  <c r="O98" i="13"/>
  <c r="O18" i="13" s="1"/>
  <c r="N34" i="14"/>
  <c r="C65" i="13"/>
  <c r="I34" i="13"/>
  <c r="E10" i="13"/>
  <c r="K63" i="13"/>
  <c r="J10" i="14"/>
  <c r="K124" i="13"/>
  <c r="G63" i="13"/>
  <c r="F10" i="14"/>
  <c r="L78" i="13"/>
  <c r="L17" i="13" s="1"/>
  <c r="E34" i="13"/>
  <c r="K34" i="14"/>
  <c r="L108" i="13"/>
  <c r="L20" i="13" s="1"/>
  <c r="L120" i="13"/>
  <c r="K221" i="14"/>
  <c r="K18" i="14" s="1"/>
  <c r="K231" i="14"/>
  <c r="K20" i="14" s="1"/>
  <c r="K243" i="14"/>
  <c r="H98" i="13"/>
  <c r="H18" i="13" s="1"/>
  <c r="G10" i="14"/>
  <c r="C73" i="13"/>
  <c r="C77" i="13"/>
  <c r="C86" i="13"/>
  <c r="C90" i="13"/>
  <c r="C94" i="13"/>
  <c r="C99" i="13"/>
  <c r="D102" i="13"/>
  <c r="C7" i="13"/>
  <c r="C29" i="13"/>
  <c r="C33" i="13"/>
  <c r="B7" i="14"/>
  <c r="B29" i="14"/>
  <c r="B33" i="14"/>
  <c r="D108" i="13"/>
  <c r="C103" i="13"/>
  <c r="C107" i="13"/>
  <c r="C118" i="13"/>
  <c r="D120" i="13"/>
  <c r="B208" i="14"/>
  <c r="B181" i="14"/>
  <c r="B185" i="14"/>
  <c r="B190" i="14"/>
  <c r="B194" i="14"/>
  <c r="B198" i="14"/>
  <c r="B207" i="14"/>
  <c r="B212" i="14"/>
  <c r="B216" i="14"/>
  <c r="B220" i="14"/>
  <c r="C231" i="14"/>
  <c r="B226" i="14"/>
  <c r="B230" i="14"/>
  <c r="C243" i="14"/>
  <c r="B241" i="14"/>
  <c r="H78" i="13"/>
  <c r="H17" i="13" s="1"/>
  <c r="C58" i="13"/>
  <c r="M78" i="13"/>
  <c r="M17" i="13" s="1"/>
  <c r="L186" i="14"/>
  <c r="I63" i="13"/>
  <c r="I124" i="13"/>
  <c r="H10" i="14"/>
  <c r="H221" i="14"/>
  <c r="H18" i="14" s="1"/>
  <c r="H247" i="14"/>
  <c r="E102" i="13"/>
  <c r="E19" i="13" s="1"/>
  <c r="D201" i="14"/>
  <c r="D17" i="14" s="1"/>
  <c r="D34" i="14"/>
  <c r="D225" i="14"/>
  <c r="D19" i="14" s="1"/>
  <c r="D234" i="14"/>
  <c r="D21" i="14" s="1"/>
  <c r="C68" i="13"/>
  <c r="N78" i="13"/>
  <c r="N17" i="13" s="1"/>
  <c r="M186" i="14"/>
  <c r="N111" i="13"/>
  <c r="N21" i="13" s="1"/>
  <c r="M34" i="14"/>
  <c r="M247" i="14"/>
  <c r="J78" i="13"/>
  <c r="J17" i="13" s="1"/>
  <c r="I16" i="14"/>
  <c r="J111" i="13"/>
  <c r="J21" i="13" s="1"/>
  <c r="I34" i="14"/>
  <c r="I221" i="14"/>
  <c r="I18" i="14" s="1"/>
  <c r="I247" i="14"/>
  <c r="F78" i="13"/>
  <c r="F17" i="13" s="1"/>
  <c r="E34" i="14"/>
  <c r="E221" i="14"/>
  <c r="E18" i="14" s="1"/>
  <c r="O34" i="13"/>
  <c r="C69" i="13"/>
  <c r="C57" i="13"/>
  <c r="G221" i="14"/>
  <c r="G18" i="14" s="1"/>
  <c r="C70" i="13"/>
  <c r="C74" i="13"/>
  <c r="D98" i="13"/>
  <c r="C83" i="13"/>
  <c r="C87" i="13"/>
  <c r="C91" i="13"/>
  <c r="C95" i="13"/>
  <c r="C100" i="13"/>
  <c r="C8" i="13"/>
  <c r="C30" i="13"/>
  <c r="B8" i="14"/>
  <c r="B30" i="14"/>
  <c r="C104" i="13"/>
  <c r="D111" i="13"/>
  <c r="C109" i="13"/>
  <c r="C119" i="13"/>
  <c r="B178" i="14"/>
  <c r="B182" i="14"/>
  <c r="B187" i="14"/>
  <c r="C201" i="14"/>
  <c r="B191" i="14"/>
  <c r="B195" i="14"/>
  <c r="B199" i="14"/>
  <c r="B209" i="14"/>
  <c r="B213" i="14"/>
  <c r="B217" i="14"/>
  <c r="C225" i="14"/>
  <c r="B222" i="14"/>
  <c r="B227" i="14"/>
  <c r="B232" i="14"/>
  <c r="C234" i="14"/>
  <c r="B242" i="14"/>
  <c r="C62" i="13"/>
  <c r="L231" i="14"/>
  <c r="L20" i="14" s="1"/>
  <c r="L243" i="14"/>
  <c r="I78" i="13"/>
  <c r="I17" i="13" s="1"/>
  <c r="I108" i="13"/>
  <c r="I20" i="13" s="1"/>
  <c r="H34" i="14"/>
  <c r="H186" i="14"/>
  <c r="E98" i="13"/>
  <c r="E18" i="13" s="1"/>
  <c r="E111" i="13"/>
  <c r="E21" i="13" s="1"/>
  <c r="E124" i="13"/>
  <c r="D221" i="14"/>
  <c r="D18" i="14" s="1"/>
  <c r="D247" i="14"/>
  <c r="C55" i="13"/>
  <c r="I10" i="13"/>
  <c r="N102" i="13"/>
  <c r="N19" i="13" s="1"/>
  <c r="N124" i="13"/>
  <c r="M201" i="14"/>
  <c r="M17" i="14" s="1"/>
  <c r="J102" i="13"/>
  <c r="J19" i="13" s="1"/>
  <c r="J124" i="13"/>
  <c r="F108" i="13"/>
  <c r="F20" i="13" s="1"/>
  <c r="F102" i="13"/>
  <c r="F19" i="13" s="1"/>
  <c r="E16" i="14"/>
  <c r="F124" i="13"/>
  <c r="O10" i="13"/>
  <c r="N186" i="14"/>
  <c r="N225" i="14"/>
  <c r="N19" i="14" s="1"/>
  <c r="C56" i="13"/>
  <c r="K34" i="13"/>
  <c r="K102" i="13"/>
  <c r="K19" i="13" s="1"/>
  <c r="K108" i="13"/>
  <c r="K20" i="13" s="1"/>
  <c r="J225" i="14"/>
  <c r="J19" i="14" s="1"/>
  <c r="G34" i="13"/>
  <c r="F225" i="14"/>
  <c r="F19" i="14" s="1"/>
  <c r="C61" i="13"/>
  <c r="L34" i="13"/>
  <c r="K201" i="14"/>
  <c r="K17" i="14" s="1"/>
  <c r="H34" i="13"/>
  <c r="C71" i="13"/>
  <c r="C75" i="13"/>
  <c r="C84" i="13"/>
  <c r="C88" i="13"/>
  <c r="C92" i="13"/>
  <c r="C96" i="13"/>
  <c r="C5" i="13"/>
  <c r="B5" i="13" s="1"/>
  <c r="B10" i="13" s="1"/>
  <c r="D10" i="13"/>
  <c r="C9" i="13"/>
  <c r="C31" i="13"/>
  <c r="C10" i="14"/>
  <c r="B5" i="14"/>
  <c r="B9" i="14"/>
  <c r="B31" i="14"/>
  <c r="J52" i="14" s="1"/>
  <c r="C186" i="14"/>
  <c r="B177" i="14"/>
  <c r="C105" i="13"/>
  <c r="C110" i="13"/>
  <c r="C122" i="13"/>
  <c r="D124" i="13"/>
  <c r="B179" i="14"/>
  <c r="B183" i="14"/>
  <c r="B188" i="14"/>
  <c r="B192" i="14"/>
  <c r="B196" i="14"/>
  <c r="B200" i="14"/>
  <c r="B210" i="14"/>
  <c r="B214" i="14"/>
  <c r="B218" i="14"/>
  <c r="B223" i="14"/>
  <c r="B228" i="14"/>
  <c r="B233" i="14"/>
  <c r="B245" i="14"/>
  <c r="C247" i="14"/>
  <c r="M98" i="13"/>
  <c r="M18" i="13" s="1"/>
  <c r="I102" i="13"/>
  <c r="I19" i="13" s="1"/>
  <c r="E16" i="13"/>
  <c r="C67" i="13"/>
  <c r="D186" i="14"/>
  <c r="C59" i="13"/>
  <c r="M34" i="13"/>
  <c r="O78" i="13"/>
  <c r="O17" i="13" s="1"/>
  <c r="O63" i="13"/>
  <c r="N10" i="14"/>
  <c r="O124" i="13"/>
  <c r="N221" i="14"/>
  <c r="N18" i="14" s="1"/>
  <c r="N247" i="14"/>
  <c r="C60" i="13"/>
  <c r="L63" i="13"/>
  <c r="K98" i="13"/>
  <c r="K18" i="13" s="1"/>
  <c r="J186" i="14"/>
  <c r="K111" i="13"/>
  <c r="K21" i="13" s="1"/>
  <c r="J221" i="14"/>
  <c r="J18" i="14" s="1"/>
  <c r="J247" i="14"/>
  <c r="G98" i="13"/>
  <c r="G18" i="13" s="1"/>
  <c r="F186" i="14"/>
  <c r="G124" i="13"/>
  <c r="F221" i="14"/>
  <c r="F18" i="14" s="1"/>
  <c r="F247" i="14"/>
  <c r="C66" i="13"/>
  <c r="H63" i="13"/>
  <c r="K10" i="14"/>
  <c r="H102" i="13"/>
  <c r="H19" i="13" s="1"/>
  <c r="G186" i="14"/>
  <c r="H124" i="13"/>
  <c r="G201" i="14"/>
  <c r="G17" i="14" s="1"/>
  <c r="G247" i="14"/>
  <c r="C72" i="13"/>
  <c r="C76" i="13"/>
  <c r="C85" i="13"/>
  <c r="C89" i="13"/>
  <c r="C93" i="13"/>
  <c r="C97" i="13"/>
  <c r="C6" i="13"/>
  <c r="C28" i="13"/>
  <c r="D34" i="13"/>
  <c r="C32" i="13"/>
  <c r="B6" i="14"/>
  <c r="C34" i="14"/>
  <c r="B28" i="14"/>
  <c r="B32" i="14"/>
  <c r="J53" i="14" s="1"/>
  <c r="C101" i="13"/>
  <c r="C106" i="13"/>
  <c r="C112" i="13"/>
  <c r="D22" i="13"/>
  <c r="C22" i="13" s="1"/>
  <c r="C123" i="13"/>
  <c r="B180" i="14"/>
  <c r="B184" i="14"/>
  <c r="B189" i="14"/>
  <c r="B193" i="14"/>
  <c r="B197" i="14"/>
  <c r="C221" i="14"/>
  <c r="B206" i="14"/>
  <c r="B211" i="14"/>
  <c r="B215" i="14"/>
  <c r="B219" i="14"/>
  <c r="B224" i="14"/>
  <c r="B229" i="14"/>
  <c r="B235" i="14"/>
  <c r="C22" i="14"/>
  <c r="B22" i="14" s="1"/>
  <c r="E53" i="14" s="1"/>
  <c r="B246" i="14"/>
  <c r="C54" i="13"/>
  <c r="D63" i="13"/>
  <c r="M10" i="13"/>
  <c r="M63" i="13"/>
  <c r="M124" i="13"/>
  <c r="L34" i="14"/>
  <c r="L201" i="14"/>
  <c r="L17" i="14" s="1"/>
  <c r="L221" i="14"/>
  <c r="L18" i="14" s="1"/>
  <c r="L247" i="14"/>
  <c r="I98" i="13"/>
  <c r="I18" i="13" s="1"/>
  <c r="H201" i="14"/>
  <c r="H17" i="14" s="1"/>
  <c r="H225" i="14"/>
  <c r="H19" i="14" s="1"/>
  <c r="H234" i="14"/>
  <c r="H21" i="14" s="1"/>
  <c r="E78" i="13"/>
  <c r="E17" i="13" s="1"/>
  <c r="E120" i="13"/>
  <c r="D10" i="14"/>
  <c r="D231" i="14"/>
  <c r="D20" i="14" s="1"/>
  <c r="D243" i="14"/>
  <c r="D78" i="13"/>
  <c r="C64" i="13"/>
  <c r="N34" i="13"/>
  <c r="N63" i="13"/>
  <c r="N120" i="13"/>
  <c r="M10" i="14"/>
  <c r="M221" i="14"/>
  <c r="M18" i="14" s="1"/>
  <c r="M225" i="14"/>
  <c r="M19" i="14" s="1"/>
  <c r="M234" i="14"/>
  <c r="M21" i="14" s="1"/>
  <c r="J34" i="13"/>
  <c r="J63" i="13"/>
  <c r="J108" i="13"/>
  <c r="J20" i="13" s="1"/>
  <c r="J120" i="13"/>
  <c r="I10" i="14"/>
  <c r="I225" i="14"/>
  <c r="I19" i="14" s="1"/>
  <c r="I234" i="14"/>
  <c r="I21" i="14" s="1"/>
  <c r="F34" i="13"/>
  <c r="F63" i="13"/>
  <c r="F120" i="13"/>
  <c r="E10" i="14"/>
  <c r="E234" i="14"/>
  <c r="E21" i="14" s="1"/>
  <c r="J50" i="14" l="1"/>
  <c r="C78" i="13"/>
  <c r="D17" i="13"/>
  <c r="C17" i="13" s="1"/>
  <c r="B221" i="14"/>
  <c r="C18" i="14"/>
  <c r="B18" i="14" s="1"/>
  <c r="J49" i="14"/>
  <c r="J51" i="14" s="1"/>
  <c r="C34" i="13"/>
  <c r="K39" i="13" s="1"/>
  <c r="G236" i="14"/>
  <c r="G16" i="14"/>
  <c r="G23" i="14" s="1"/>
  <c r="F236" i="14"/>
  <c r="F16" i="14"/>
  <c r="F23" i="14" s="1"/>
  <c r="E113" i="13"/>
  <c r="B247" i="14"/>
  <c r="E23" i="14"/>
  <c r="H236" i="14"/>
  <c r="H16" i="14"/>
  <c r="H23" i="14" s="1"/>
  <c r="C21" i="14"/>
  <c r="B21" i="14" s="1"/>
  <c r="E52" i="14" s="1"/>
  <c r="B234" i="14"/>
  <c r="B225" i="14"/>
  <c r="C19" i="14"/>
  <c r="B19" i="14" s="1"/>
  <c r="D18" i="13"/>
  <c r="C18" i="13" s="1"/>
  <c r="C98" i="13"/>
  <c r="K23" i="14"/>
  <c r="I23" i="14"/>
  <c r="J113" i="13"/>
  <c r="J16" i="13"/>
  <c r="J23" i="13" s="1"/>
  <c r="N113" i="13"/>
  <c r="N16" i="13"/>
  <c r="N23" i="13" s="1"/>
  <c r="C63" i="13"/>
  <c r="D113" i="13"/>
  <c r="D16" i="13"/>
  <c r="B34" i="14"/>
  <c r="J45" i="14" s="1"/>
  <c r="J236" i="14"/>
  <c r="J16" i="14"/>
  <c r="J23" i="14" s="1"/>
  <c r="O113" i="13"/>
  <c r="O16" i="13"/>
  <c r="O23" i="13" s="1"/>
  <c r="D16" i="14"/>
  <c r="D23" i="14" s="1"/>
  <c r="D236" i="14"/>
  <c r="C10" i="13"/>
  <c r="N236" i="14"/>
  <c r="N16" i="14"/>
  <c r="N23" i="14" s="1"/>
  <c r="E236" i="14"/>
  <c r="C111" i="13"/>
  <c r="D21" i="13"/>
  <c r="C21" i="13" s="1"/>
  <c r="K236" i="14"/>
  <c r="I236" i="14"/>
  <c r="C102" i="13"/>
  <c r="D19" i="13"/>
  <c r="C19" i="13" s="1"/>
  <c r="C124" i="13"/>
  <c r="C236" i="14"/>
  <c r="B186" i="14"/>
  <c r="C16" i="14"/>
  <c r="B10" i="14"/>
  <c r="M236" i="14"/>
  <c r="M16" i="14"/>
  <c r="M23" i="14" s="1"/>
  <c r="I16" i="13"/>
  <c r="I23" i="13" s="1"/>
  <c r="I113" i="13"/>
  <c r="C108" i="13"/>
  <c r="D20" i="13"/>
  <c r="C20" i="13" s="1"/>
  <c r="K113" i="13"/>
  <c r="K16" i="13"/>
  <c r="K23" i="13" s="1"/>
  <c r="F113" i="13"/>
  <c r="F16" i="13"/>
  <c r="F23" i="13" s="1"/>
  <c r="M16" i="13"/>
  <c r="M23" i="13" s="1"/>
  <c r="M113" i="13"/>
  <c r="H16" i="13"/>
  <c r="H23" i="13" s="1"/>
  <c r="H113" i="13"/>
  <c r="L113" i="13"/>
  <c r="L16" i="13"/>
  <c r="L23" i="13" s="1"/>
  <c r="E23" i="13"/>
  <c r="B201" i="14"/>
  <c r="C17" i="14"/>
  <c r="B17" i="14" s="1"/>
  <c r="L236" i="14"/>
  <c r="L16" i="14"/>
  <c r="L23" i="14" s="1"/>
  <c r="B243" i="14"/>
  <c r="B231" i="14"/>
  <c r="C20" i="14"/>
  <c r="B20" i="14" s="1"/>
  <c r="C120" i="13"/>
  <c r="G113" i="13"/>
  <c r="G16" i="13"/>
  <c r="G23" i="13" s="1"/>
  <c r="C23" i="14" l="1"/>
  <c r="B23" i="14" s="1"/>
  <c r="E45" i="14" s="1"/>
  <c r="I47" i="14" s="1"/>
  <c r="J47" i="14" s="1"/>
  <c r="B16" i="14"/>
  <c r="E51" i="14"/>
  <c r="D23" i="13"/>
  <c r="C23" i="13" s="1"/>
  <c r="F39" i="13" s="1"/>
  <c r="E41" i="13" s="1"/>
  <c r="F41" i="13" s="1"/>
  <c r="C16" i="13"/>
  <c r="B236" i="14"/>
  <c r="C113" i="13"/>
  <c r="J41" i="13" l="1"/>
  <c r="K41" i="13" s="1"/>
  <c r="D47" i="14"/>
  <c r="E47" i="14" s="1"/>
  <c r="E50" i="14"/>
  <c r="E49" i="14"/>
</calcChain>
</file>

<file path=xl/comments1.xml><?xml version="1.0" encoding="utf-8"?>
<comments xmlns="http://schemas.openxmlformats.org/spreadsheetml/2006/main">
  <authors>
    <author>LY</author>
  </authors>
  <commentList>
    <comment ref="B6" authorId="0">
      <text>
        <r>
          <rPr>
            <b/>
            <sz val="9"/>
            <color rgb="FFFF0000"/>
            <rFont val="Arial"/>
            <family val="2"/>
          </rPr>
          <t xml:space="preserve">Ajustez votre seuil !!!
</t>
        </r>
        <r>
          <rPr>
            <sz val="9"/>
            <color rgb="FF000000"/>
            <rFont val="Arial"/>
            <family val="2"/>
          </rPr>
          <t xml:space="preserve">
Vous devez indiquer à cet endroit la quote part à reverser des cotisations encaissées sur l'année.</t>
        </r>
      </text>
    </comment>
    <comment ref="B7" authorId="0">
      <text>
        <r>
          <rPr>
            <b/>
            <sz val="9"/>
            <color rgb="FFFF0000"/>
            <rFont val="Arial"/>
            <family val="2"/>
          </rPr>
          <t xml:space="preserve">Ajustez votre seuil !!!
</t>
        </r>
        <r>
          <rPr>
            <sz val="9"/>
            <color rgb="FF000000"/>
            <rFont val="Arial"/>
            <family val="2"/>
          </rPr>
          <t xml:space="preserve">
Vous devez indiquer à cet endroit le montant des subventions, encaissées ou à venir, concernant l'année traitée.</t>
        </r>
      </text>
    </comment>
    <comment ref="B8" authorId="0">
      <text>
        <r>
          <rPr>
            <b/>
            <sz val="9"/>
            <color rgb="FFFF0000"/>
            <rFont val="Arial"/>
            <family val="2"/>
          </rPr>
          <t xml:space="preserve">Ajustez votre seuil !!!
</t>
        </r>
        <r>
          <rPr>
            <sz val="9"/>
            <color rgb="FF000000"/>
            <rFont val="Arial"/>
            <family val="2"/>
          </rPr>
          <t xml:space="preserve">
Vous devez indiquer à cet endroit le montant des Autres produits d'exploitation, encaissés ou à venir, concernant l'année traitée.</t>
        </r>
      </text>
    </comment>
    <comment ref="B9" authorId="0">
      <text>
        <r>
          <rPr>
            <b/>
            <sz val="9"/>
            <color rgb="FFFF0000"/>
            <rFont val="Arial"/>
            <family val="2"/>
          </rPr>
          <t xml:space="preserve">Ajustez votre seuil !!!
</t>
        </r>
        <r>
          <rPr>
            <sz val="9"/>
            <color rgb="FF000000"/>
            <rFont val="Arial"/>
            <family val="2"/>
          </rPr>
          <t xml:space="preserve">
Vous devez indiquer à cet endroit le montant des Produits financiers, encaissés ou à venir, concernant l'année traitée.</t>
        </r>
      </text>
    </comment>
  </commentList>
</comments>
</file>

<file path=xl/sharedStrings.xml><?xml version="1.0" encoding="utf-8"?>
<sst xmlns="http://schemas.openxmlformats.org/spreadsheetml/2006/main" count="1182" uniqueCount="339">
  <si>
    <t>Caisse</t>
  </si>
  <si>
    <t>Banque</t>
  </si>
  <si>
    <t>Livret</t>
  </si>
  <si>
    <t>Calcul Automatique du</t>
  </si>
  <si>
    <t>Syndicat :</t>
  </si>
  <si>
    <t>Solde Initial</t>
  </si>
  <si>
    <t>Nbre de Jour dans le mois</t>
  </si>
  <si>
    <t>Année :</t>
  </si>
  <si>
    <t>Total Recettes</t>
  </si>
  <si>
    <t>Mois :</t>
  </si>
  <si>
    <t>01</t>
  </si>
  <si>
    <t>Janvier</t>
  </si>
  <si>
    <t>Total Dépenses</t>
  </si>
  <si>
    <t>Solde Final</t>
  </si>
  <si>
    <t>Jour</t>
  </si>
  <si>
    <t>Mouvement</t>
  </si>
  <si>
    <t>Caisse Banque     Livret</t>
  </si>
  <si>
    <t>Pièce</t>
  </si>
  <si>
    <t>Libellé du compte</t>
  </si>
  <si>
    <t>N° du compte</t>
  </si>
  <si>
    <t>Montant</t>
  </si>
  <si>
    <t>Commentaire</t>
  </si>
  <si>
    <t>Délégation</t>
  </si>
  <si>
    <t>Année</t>
  </si>
  <si>
    <t>Sens compte</t>
  </si>
  <si>
    <t>Sens Treso</t>
  </si>
  <si>
    <t>Compte Treso</t>
  </si>
  <si>
    <t>Date</t>
  </si>
  <si>
    <t>02</t>
  </si>
  <si>
    <t>03</t>
  </si>
  <si>
    <t>04</t>
  </si>
  <si>
    <t>05</t>
  </si>
  <si>
    <t>06</t>
  </si>
  <si>
    <t>07</t>
  </si>
  <si>
    <t>08</t>
  </si>
  <si>
    <t>09</t>
  </si>
  <si>
    <t>Février</t>
  </si>
  <si>
    <t>N° Chèque
ou remise</t>
  </si>
  <si>
    <t>Mars</t>
  </si>
  <si>
    <t>Avril</t>
  </si>
  <si>
    <t>Mai</t>
  </si>
  <si>
    <t>Juin</t>
  </si>
  <si>
    <t>Juillet</t>
  </si>
  <si>
    <t>Août</t>
  </si>
  <si>
    <t>Septembre</t>
  </si>
  <si>
    <t>10</t>
  </si>
  <si>
    <t>Octobre</t>
  </si>
  <si>
    <t>11</t>
  </si>
  <si>
    <t>Novembre</t>
  </si>
  <si>
    <t>12</t>
  </si>
  <si>
    <t>Décembre</t>
  </si>
  <si>
    <t>Ressources</t>
  </si>
  <si>
    <t>&gt;6530</t>
  </si>
  <si>
    <t>&lt;6533</t>
  </si>
  <si>
    <t>&gt;7399</t>
  </si>
  <si>
    <t>&lt;7500</t>
  </si>
  <si>
    <t>&gt;7000</t>
  </si>
  <si>
    <t>&lt;7200</t>
  </si>
  <si>
    <t>Seuil</t>
  </si>
  <si>
    <t>Trésorerie</t>
  </si>
  <si>
    <t>Cotis reçues</t>
  </si>
  <si>
    <t>Reversement cotis</t>
  </si>
  <si>
    <t>Subventions</t>
  </si>
  <si>
    <t>Autres produits</t>
  </si>
  <si>
    <t>Pdts financiers</t>
  </si>
  <si>
    <t>Détermination des seuils</t>
  </si>
  <si>
    <t>Sept.</t>
  </si>
  <si>
    <t>Nov.</t>
  </si>
  <si>
    <t>Déc.</t>
  </si>
  <si>
    <t xml:space="preserve"> Cotisations reçues</t>
  </si>
  <si>
    <r>
      <t xml:space="preserve"> -</t>
    </r>
    <r>
      <rPr>
        <sz val="10"/>
        <color theme="1"/>
        <rFont val="Arial"/>
        <family val="2"/>
      </rPr>
      <t xml:space="preserve"> Reversement </t>
    </r>
    <r>
      <rPr>
        <sz val="10"/>
        <color theme="1"/>
        <rFont val="Arial"/>
        <family val="2"/>
      </rPr>
      <t>des cotisations</t>
    </r>
  </si>
  <si>
    <t>+ Subventions reçues</t>
  </si>
  <si>
    <t>+ Autres produits d'exploitation</t>
  </si>
  <si>
    <t>+ Produits financiers perçus</t>
  </si>
  <si>
    <t>Dépenses (Charges)</t>
  </si>
  <si>
    <t>Libellés</t>
  </si>
  <si>
    <t>Achats (60xx)</t>
  </si>
  <si>
    <t>Service extérieurs (61xx)</t>
  </si>
  <si>
    <t>Autres services extérieurs (62xx)</t>
  </si>
  <si>
    <t>Impôts, taxes et assimilés (63xx)</t>
  </si>
  <si>
    <t>Charges de gestion courante (65xx)</t>
  </si>
  <si>
    <t>Charges financières (66xx)</t>
  </si>
  <si>
    <t>Charges exceptionnelles (67xx)</t>
  </si>
  <si>
    <t>Totaux</t>
  </si>
  <si>
    <t>Recettes (Produits)</t>
  </si>
  <si>
    <t>&gt;6999</t>
  </si>
  <si>
    <t>&lt;7100</t>
  </si>
  <si>
    <t>&gt;7499</t>
  </si>
  <si>
    <t>&lt;7600</t>
  </si>
  <si>
    <t>Prestations de services</t>
  </si>
  <si>
    <t>Subventions d'exploit</t>
  </si>
  <si>
    <t>Pdts de gestion cour.</t>
  </si>
  <si>
    <t>Transfert de charges</t>
  </si>
  <si>
    <t>Prestations de services (70xx)</t>
  </si>
  <si>
    <t>Subventions d'exploitation (74xx)</t>
  </si>
  <si>
    <t>Produits de gestion courante (75xx)</t>
  </si>
  <si>
    <t>Produits financiers (76xx)</t>
  </si>
  <si>
    <t>Produits exceptionnels (77xx)</t>
  </si>
  <si>
    <t>Produits exceptionnels (79xx)</t>
  </si>
  <si>
    <t>Résultat de l'exercice</t>
  </si>
  <si>
    <t>Total Dépenses (Charges)</t>
  </si>
  <si>
    <t>Total Recettes (Produits)</t>
  </si>
  <si>
    <t>Le Trésorier,</t>
  </si>
  <si>
    <t>Détail des dépenses</t>
  </si>
  <si>
    <t>Achats de matériels et mobilier de bureau</t>
  </si>
  <si>
    <t>Achats de matériels informatiques</t>
  </si>
  <si>
    <t>Electricité, Gaz</t>
  </si>
  <si>
    <t>Pharmacie</t>
  </si>
  <si>
    <t>Produits d’entretien</t>
  </si>
  <si>
    <t>Fournitures administratives</t>
  </si>
  <si>
    <t>Fournitures Bar / Buvette</t>
  </si>
  <si>
    <t>Eau</t>
  </si>
  <si>
    <t>Autres matériels et fournitures</t>
  </si>
  <si>
    <t>Sous-total 60xx</t>
  </si>
  <si>
    <t>Travaux effectués par imprimeur extérieur</t>
  </si>
  <si>
    <t>Sous-traitance de matériels divers</t>
  </si>
  <si>
    <t>Crédit-bail mobilier</t>
  </si>
  <si>
    <t>Locations immobilières</t>
  </si>
  <si>
    <t>Locations divers</t>
  </si>
  <si>
    <t>Locations matériel et outillage</t>
  </si>
  <si>
    <t>Charges locatives et de copropriété</t>
  </si>
  <si>
    <t>Entretien et réparation des locaux</t>
  </si>
  <si>
    <t>Entretien et réparation des matériels</t>
  </si>
  <si>
    <t>Contrats de maintenance</t>
  </si>
  <si>
    <t>Primes d’assurance</t>
  </si>
  <si>
    <t>Etudes et recherches</t>
  </si>
  <si>
    <t>Documentation générale</t>
  </si>
  <si>
    <t>Colloques, séminaires, conférences</t>
  </si>
  <si>
    <t>Sous-total 61xx</t>
  </si>
  <si>
    <t>Détail des dépenses (suite)</t>
  </si>
  <si>
    <t>Honoraires juridiques, avocats</t>
  </si>
  <si>
    <t>Frais d’actes et de contentieux</t>
  </si>
  <si>
    <t>Honoraires médicaux</t>
  </si>
  <si>
    <t>Annonces et insertions.</t>
  </si>
  <si>
    <t>Catalogues et imprimés</t>
  </si>
  <si>
    <t>Divers (pourboires, dons courants…)</t>
  </si>
  <si>
    <t>Frais de déplacements et de voyages</t>
  </si>
  <si>
    <t>Frais de restauration et d'hébergement</t>
  </si>
  <si>
    <t>Frais de réceptions</t>
  </si>
  <si>
    <t>Affranchissements postaux</t>
  </si>
  <si>
    <t>Téléphone</t>
  </si>
  <si>
    <t>Téléphone mobile</t>
  </si>
  <si>
    <t>Fournisseur Internet</t>
  </si>
  <si>
    <t>Services bancaires et assimilés</t>
  </si>
  <si>
    <t>Aide voté par syndicat ou section</t>
  </si>
  <si>
    <t>Sous-total 62xx</t>
  </si>
  <si>
    <t>Impôts locaux et impôts directs</t>
  </si>
  <si>
    <t>Droits d’enregistrement et de timbre</t>
  </si>
  <si>
    <t>Droits d’organisation</t>
  </si>
  <si>
    <t>U.D.</t>
  </si>
  <si>
    <t>Fédé</t>
  </si>
  <si>
    <t>Sous-total 63xx</t>
  </si>
  <si>
    <t>Droits d’auteur et de reproduction</t>
  </si>
  <si>
    <t>Cotisations U.D.</t>
  </si>
  <si>
    <t>Cotisations Fédération</t>
  </si>
  <si>
    <t>Pénalités et amendes fiscales et pénales</t>
  </si>
  <si>
    <t>Charges diverses de gestion courante</t>
  </si>
  <si>
    <t>Sous-total 65xx</t>
  </si>
  <si>
    <t>Intérêts des emprunts et dettes</t>
  </si>
  <si>
    <t>Agios bancaires</t>
  </si>
  <si>
    <t>Sous-total 66xx</t>
  </si>
  <si>
    <t>Charges exceptionnelles</t>
  </si>
  <si>
    <t>Total général</t>
  </si>
  <si>
    <t>Contrôle comptes de transferts</t>
  </si>
  <si>
    <t>Tiers (40xx)</t>
  </si>
  <si>
    <t>Tiers (41xx)</t>
  </si>
  <si>
    <t>Sous-total (40xx)</t>
  </si>
  <si>
    <t>Virements de fonds (58xx)</t>
  </si>
  <si>
    <t>+ Autres produits d'exploitations</t>
  </si>
  <si>
    <t>Dépenses d’exploitation</t>
  </si>
  <si>
    <t>Recettes d'exploitation</t>
  </si>
  <si>
    <t>Achats &amp; services extérieurs</t>
  </si>
  <si>
    <t>Cotisations</t>
  </si>
  <si>
    <t>Autres dépenses d'exploitation</t>
  </si>
  <si>
    <t>Autres recettes d'exploitation</t>
  </si>
  <si>
    <t>Dépenses financières</t>
  </si>
  <si>
    <t>Recettes financières</t>
  </si>
  <si>
    <t>Dépenses exceptionnelles</t>
  </si>
  <si>
    <t>Recettes exceptionnelles</t>
  </si>
  <si>
    <t>Le syndicat ne publie pas le livre journal détaillé qui mentionne notamment des noms d'adhérents, car cela porterait atteinte à la vie privée de ses membres.</t>
  </si>
  <si>
    <t>Le Trésorier</t>
  </si>
  <si>
    <t>Libelle Charges</t>
  </si>
  <si>
    <t>Compte Charges</t>
  </si>
  <si>
    <t>Libelle Produits</t>
  </si>
  <si>
    <t>Compte Produits</t>
  </si>
  <si>
    <t>Type</t>
  </si>
  <si>
    <t>Journal</t>
  </si>
  <si>
    <t>Compte</t>
  </si>
  <si>
    <t>Numéro Mois</t>
  </si>
  <si>
    <t>Mois</t>
  </si>
  <si>
    <t>Nom Syndicat :</t>
  </si>
  <si>
    <t>Adresse du Syndicat :</t>
  </si>
  <si>
    <t>Dépense</t>
  </si>
  <si>
    <t>Tiers (-)</t>
  </si>
  <si>
    <t>Tiers (+)</t>
  </si>
  <si>
    <t>Recette</t>
  </si>
  <si>
    <t>Virement de fond (-)</t>
  </si>
  <si>
    <t>Virement de fond (+)</t>
  </si>
  <si>
    <t>Nom-Prénom du Trésorier :</t>
  </si>
  <si>
    <t>Abonnements</t>
  </si>
  <si>
    <t>Téléphone du Syndicat :</t>
  </si>
  <si>
    <t>Autres subventions d’exploitation</t>
  </si>
  <si>
    <t>Collectes, dons</t>
  </si>
  <si>
    <t>@mail du Syndicat :</t>
  </si>
  <si>
    <t>Agios</t>
  </si>
  <si>
    <t>Cotisations adhérents</t>
  </si>
  <si>
    <t>Locations diverses</t>
  </si>
  <si>
    <t>Annonces et insertions</t>
  </si>
  <si>
    <t>Produit divers de gestion courante</t>
  </si>
  <si>
    <t>Produits exceptionnels</t>
  </si>
  <si>
    <t>Produits financiers</t>
  </si>
  <si>
    <t>Publicités</t>
  </si>
  <si>
    <t>Recettes manifestations</t>
  </si>
  <si>
    <t>Reversement mandat extérieur</t>
  </si>
  <si>
    <t>Congrès, séminaires, conférences</t>
  </si>
  <si>
    <t>Subvention Communes</t>
  </si>
  <si>
    <t>Subvention Confédération / Fédération</t>
  </si>
  <si>
    <t>Subvention Conseil Général</t>
  </si>
  <si>
    <t>Subvention Conseil régional</t>
  </si>
  <si>
    <t>Subvention Etat, ministère</t>
  </si>
  <si>
    <t>Subvention Intercommunalité</t>
  </si>
  <si>
    <t>FO SAPA</t>
  </si>
  <si>
    <t>Laurent Clousier</t>
  </si>
  <si>
    <t>Noms</t>
  </si>
  <si>
    <t>Prénoms</t>
  </si>
  <si>
    <t>Adresse</t>
  </si>
  <si>
    <t>Code Postal</t>
  </si>
  <si>
    <t>Ville</t>
  </si>
  <si>
    <t>Date de naissance</t>
  </si>
  <si>
    <t>Tel Fixe</t>
  </si>
  <si>
    <t>Tel Portable</t>
  </si>
  <si>
    <t>Mail</t>
  </si>
  <si>
    <t>RIB</t>
  </si>
  <si>
    <t>Entreprise</t>
  </si>
  <si>
    <t>Secteur</t>
  </si>
  <si>
    <t>Découverte FO et Moyens d'actions du syndicat</t>
  </si>
  <si>
    <t>S'organiser</t>
  </si>
  <si>
    <t>Négocier</t>
  </si>
  <si>
    <t>Se développer</t>
  </si>
  <si>
    <t>Connaissance de l'inter professionnel</t>
  </si>
  <si>
    <t>Découvrir l'économie</t>
  </si>
  <si>
    <t>Mieux connaitre l'économie</t>
  </si>
  <si>
    <t>Connaitre ses droits</t>
  </si>
  <si>
    <t>Connaitre ses droits 2</t>
  </si>
  <si>
    <t>Rôle et foctionnement du CHSCT</t>
  </si>
  <si>
    <t>Rôle et fonctionnement du Comité d'entreprise</t>
  </si>
  <si>
    <t>Formation des conseillers prud'hommes</t>
  </si>
  <si>
    <t>Valeur de la carte + 12 Timbres</t>
  </si>
  <si>
    <t>Reste à payer</t>
  </si>
  <si>
    <t>Sexe</t>
  </si>
  <si>
    <t>Année en cours de cotisation</t>
  </si>
  <si>
    <t>Formation Trésorier</t>
  </si>
  <si>
    <t>N° sécu</t>
  </si>
  <si>
    <t>Homme</t>
  </si>
  <si>
    <t>Fonction</t>
  </si>
  <si>
    <t>Yoann</t>
  </si>
  <si>
    <t>2000</t>
  </si>
  <si>
    <t>Femme</t>
  </si>
  <si>
    <t>2016</t>
  </si>
  <si>
    <t>Lefevre</t>
  </si>
  <si>
    <t>Auvillain</t>
  </si>
  <si>
    <t>Delphine</t>
  </si>
  <si>
    <t>lksdjfls</t>
  </si>
  <si>
    <t>lhjg</t>
  </si>
  <si>
    <t>popo</t>
  </si>
  <si>
    <t/>
  </si>
  <si>
    <t>plpl</t>
  </si>
  <si>
    <t>2</t>
  </si>
  <si>
    <t>2015</t>
  </si>
  <si>
    <t>Mlle</t>
  </si>
  <si>
    <t>Emma</t>
  </si>
  <si>
    <t>1</t>
  </si>
  <si>
    <t>3</t>
  </si>
  <si>
    <t>9</t>
  </si>
  <si>
    <t>Mr</t>
  </si>
  <si>
    <t>Gaetan</t>
  </si>
  <si>
    <t>4</t>
  </si>
  <si>
    <t>5</t>
  </si>
  <si>
    <t>6</t>
  </si>
  <si>
    <t>7</t>
  </si>
  <si>
    <t>8</t>
  </si>
  <si>
    <t>mlkjhg</t>
  </si>
  <si>
    <t>pourtin</t>
  </si>
  <si>
    <t>65 ru du cheval blanc</t>
  </si>
  <si>
    <t>Colonne8</t>
  </si>
  <si>
    <t>Colonne9</t>
  </si>
  <si>
    <t>Colonne10</t>
  </si>
  <si>
    <t>Colonne11</t>
  </si>
  <si>
    <t>Colonne12</t>
  </si>
  <si>
    <t>Colonne13</t>
  </si>
  <si>
    <t>2002</t>
  </si>
  <si>
    <t>troussanfon</t>
  </si>
  <si>
    <t>boissansoif</t>
  </si>
  <si>
    <t>1 rue du bistrot</t>
  </si>
  <si>
    <t>51051</t>
  </si>
  <si>
    <t>Ricard</t>
  </si>
  <si>
    <t>24/04/1969</t>
  </si>
  <si>
    <t>02 36 54 96 87</t>
  </si>
  <si>
    <t>06 36 54 87 98</t>
  </si>
  <si>
    <t>lkjsg@liskhf.com</t>
  </si>
  <si>
    <t>654654654654</t>
  </si>
  <si>
    <t>987987987987987</t>
  </si>
  <si>
    <t>Pilier</t>
  </si>
  <si>
    <t>PMU</t>
  </si>
  <si>
    <t>BAR</t>
  </si>
  <si>
    <t>2017</t>
  </si>
  <si>
    <t>2018</t>
  </si>
  <si>
    <t>2019</t>
  </si>
  <si>
    <t>2020</t>
  </si>
  <si>
    <t>2030</t>
  </si>
  <si>
    <t>2040</t>
  </si>
  <si>
    <t>2050</t>
  </si>
  <si>
    <t>2060</t>
  </si>
  <si>
    <t>2070</t>
  </si>
  <si>
    <t>2080</t>
  </si>
  <si>
    <t>2090</t>
  </si>
  <si>
    <t>135</t>
  </si>
  <si>
    <t>SE1</t>
  </si>
  <si>
    <t>SE2</t>
  </si>
  <si>
    <t>SE3</t>
  </si>
  <si>
    <t>SE4</t>
  </si>
  <si>
    <t>SE5</t>
  </si>
  <si>
    <t>SE6</t>
  </si>
  <si>
    <t>Colonne1</t>
  </si>
  <si>
    <t>Colonne2</t>
  </si>
  <si>
    <t>Colonne3</t>
  </si>
  <si>
    <t>Colonne4</t>
  </si>
  <si>
    <t>Colonne5</t>
  </si>
  <si>
    <t>Colonne6</t>
  </si>
  <si>
    <t>Colonne7</t>
  </si>
  <si>
    <t>Colonne14</t>
  </si>
  <si>
    <t>Colonne15</t>
  </si>
  <si>
    <t>Colonne16</t>
  </si>
  <si>
    <t>Colonne17</t>
  </si>
  <si>
    <t>Colonne18</t>
  </si>
  <si>
    <t>Colonne19</t>
  </si>
  <si>
    <t>Colonne20</t>
  </si>
  <si>
    <t>alouette</t>
  </si>
  <si>
    <t>Noms/Prénoms2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</si>
</sst>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&quot; &quot;;[Red]&quot;-&quot;0.00&quot; &quot;"/>
    <numFmt numFmtId="165" formatCode="[$-40C]#,##0.00"/>
    <numFmt numFmtId="166" formatCode="[$-40C]General"/>
    <numFmt numFmtId="167" formatCode="#&quot; &quot;##&quot; &quot;##&quot; &quot;##&quot; &quot;#0"/>
    <numFmt numFmtId="168" formatCode="#,##0.00&quot; &quot;;&quot;-&quot;#,##0.00&quot; &quot;"/>
    <numFmt numFmtId="169" formatCode="[$-40C]d/m/yy"/>
    <numFmt numFmtId="170" formatCode="&quot; &quot;#,##0.00&quot;    &quot;;&quot;-&quot;#,##0.00&quot;    &quot;;&quot; -&quot;#&quot;    &quot;;&quot; &quot;@&quot; &quot;"/>
    <numFmt numFmtId="171" formatCode="#,##0.00&quot; &quot;[$€-40C];[Red]&quot;-&quot;#,##0.00&quot; &quot;[$€-40C]"/>
  </numFmts>
  <fonts count="38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1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8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i/>
      <sz val="9"/>
      <color rgb="FFFFFFFF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8"/>
      <color theme="1"/>
      <name val="Arial"/>
      <family val="2"/>
    </font>
    <font>
      <b/>
      <sz val="12"/>
      <color theme="1"/>
      <name val="Arial"/>
      <family val="2"/>
    </font>
    <font>
      <sz val="9"/>
      <color rgb="FFFFFFFF"/>
      <name val="Arial"/>
      <family val="2"/>
    </font>
    <font>
      <b/>
      <i/>
      <sz val="8"/>
      <color rgb="FFFFFFFF"/>
      <name val="Arial"/>
      <family val="2"/>
    </font>
    <font>
      <i/>
      <sz val="8"/>
      <color rgb="FFFFFFFF"/>
      <name val="Arial"/>
      <family val="2"/>
    </font>
    <font>
      <i/>
      <sz val="8"/>
      <color rgb="FFFF0000"/>
      <name val="Arial"/>
      <family val="2"/>
    </font>
    <font>
      <sz val="10"/>
      <color rgb="FFFFFFFF"/>
      <name val="Arial"/>
      <family val="2"/>
    </font>
    <font>
      <i/>
      <sz val="9"/>
      <color theme="1"/>
      <name val="Arial"/>
      <family val="2"/>
    </font>
    <font>
      <b/>
      <sz val="16"/>
      <color theme="1"/>
      <name val="Arial"/>
      <family val="2"/>
    </font>
    <font>
      <sz val="10"/>
      <color theme="1"/>
      <name val="Wingdings 2"/>
      <family val="1"/>
      <charset val="2"/>
    </font>
    <font>
      <sz val="7"/>
      <color theme="1"/>
      <name val="Arial"/>
      <family val="2"/>
    </font>
    <font>
      <sz val="8"/>
      <color rgb="FFFF0000"/>
      <name val="Arial"/>
      <family val="2"/>
    </font>
    <font>
      <sz val="8"/>
      <color rgb="FFFFFFFF"/>
      <name val="Arial"/>
      <family val="2"/>
    </font>
    <font>
      <sz val="10"/>
      <color rgb="FFC0504D"/>
      <name val="Arial"/>
      <family val="2"/>
    </font>
    <font>
      <b/>
      <u/>
      <sz val="14"/>
      <color rgb="FF800000"/>
      <name val="Arial"/>
      <family val="2"/>
    </font>
    <font>
      <b/>
      <u/>
      <sz val="14"/>
      <color rgb="FF008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46C0A"/>
        <bgColor rgb="FFE46C0A"/>
      </patternFill>
    </fill>
    <fill>
      <patternFill patternType="solid">
        <fgColor rgb="FFFDEADA"/>
        <bgColor rgb="FFFDEADA"/>
      </patternFill>
    </fill>
    <fill>
      <patternFill patternType="solid">
        <fgColor rgb="FFFCD5B5"/>
        <bgColor rgb="FFFCD5B5"/>
      </patternFill>
    </fill>
    <fill>
      <patternFill patternType="solid">
        <fgColor rgb="FF984807"/>
        <bgColor rgb="FF984807"/>
      </patternFill>
    </fill>
    <fill>
      <patternFill patternType="solid">
        <fgColor rgb="FFFAC090"/>
        <bgColor rgb="FFFAC090"/>
      </patternFill>
    </fill>
    <fill>
      <patternFill patternType="solid">
        <fgColor rgb="FFD9D9D9"/>
        <bgColor rgb="FFD9D9D9"/>
      </patternFill>
    </fill>
    <fill>
      <patternFill patternType="solid">
        <fgColor rgb="FFE3E9A9"/>
        <bgColor rgb="FFE3E9A9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984807"/>
      </left>
      <right style="thin">
        <color rgb="FFE46C0A"/>
      </right>
      <top style="thin">
        <color rgb="FF984807"/>
      </top>
      <bottom style="thin">
        <color rgb="FF984807"/>
      </bottom>
      <diagonal/>
    </border>
    <border>
      <left/>
      <right style="thin">
        <color rgb="FFE46C0A"/>
      </right>
      <top style="thin">
        <color rgb="FF984807"/>
      </top>
      <bottom style="thin">
        <color rgb="FF984807"/>
      </bottom>
      <diagonal/>
    </border>
    <border>
      <left style="thin">
        <color rgb="FFE46C0A"/>
      </left>
      <right style="thin">
        <color rgb="FFE46C0A"/>
      </right>
      <top style="thin">
        <color rgb="FF984807"/>
      </top>
      <bottom style="thin">
        <color rgb="FF984807"/>
      </bottom>
      <diagonal/>
    </border>
    <border>
      <left style="thin">
        <color rgb="FFE46C0A"/>
      </left>
      <right style="thin">
        <color rgb="FF984807"/>
      </right>
      <top style="thin">
        <color rgb="FF984807"/>
      </top>
      <bottom style="thin">
        <color rgb="FF984807"/>
      </bottom>
      <diagonal/>
    </border>
    <border>
      <left style="thin">
        <color rgb="FFFCD5B5"/>
      </left>
      <right style="thin">
        <color rgb="FFFCD5B5"/>
      </right>
      <top/>
      <bottom style="thin">
        <color rgb="FFD9D9D9"/>
      </bottom>
      <diagonal/>
    </border>
    <border>
      <left style="thin">
        <color rgb="FFFCD5B5"/>
      </left>
      <right style="thin">
        <color rgb="FFFCD5B5"/>
      </right>
      <top style="thin">
        <color rgb="FF984807"/>
      </top>
      <bottom style="thin">
        <color rgb="FFD9D9D9"/>
      </bottom>
      <diagonal/>
    </border>
    <border>
      <left style="thin">
        <color rgb="FFFCD5B5"/>
      </left>
      <right style="thin">
        <color rgb="FFFCD5B5"/>
      </right>
      <top style="thin">
        <color rgb="FFD9D9D9"/>
      </top>
      <bottom style="thin">
        <color rgb="FFD9D9D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8">
    <xf numFmtId="0" fontId="0" fillId="0" borderId="0"/>
    <xf numFmtId="170" fontId="2" fillId="0" borderId="0"/>
    <xf numFmtId="0" fontId="1" fillId="0" borderId="0"/>
    <xf numFmtId="166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71" fontId="4" fillId="0" borderId="0"/>
  </cellStyleXfs>
  <cellXfs count="268">
    <xf numFmtId="0" fontId="0" fillId="0" borderId="0" xfId="0"/>
    <xf numFmtId="166" fontId="2" fillId="2" borderId="0" xfId="3" applyFill="1" applyProtection="1"/>
    <xf numFmtId="166" fontId="2" fillId="3" borderId="1" xfId="3" applyFill="1" applyBorder="1" applyAlignment="1" applyProtection="1">
      <alignment horizontal="center"/>
    </xf>
    <xf numFmtId="166" fontId="2" fillId="4" borderId="2" xfId="3" applyFill="1" applyBorder="1" applyAlignment="1" applyProtection="1">
      <alignment horizontal="center"/>
    </xf>
    <xf numFmtId="166" fontId="5" fillId="3" borderId="3" xfId="3" applyFont="1" applyFill="1" applyBorder="1" applyAlignment="1" applyProtection="1">
      <alignment horizontal="center"/>
    </xf>
    <xf numFmtId="166" fontId="2" fillId="2" borderId="0" xfId="3" applyFill="1" applyAlignment="1" applyProtection="1">
      <alignment horizontal="center"/>
    </xf>
    <xf numFmtId="166" fontId="6" fillId="2" borderId="0" xfId="3" applyFont="1" applyFill="1" applyProtection="1"/>
    <xf numFmtId="166" fontId="2" fillId="2" borderId="0" xfId="3" applyFill="1" applyAlignment="1" applyProtection="1">
      <alignment horizontal="right"/>
    </xf>
    <xf numFmtId="166" fontId="5" fillId="4" borderId="0" xfId="3" applyFont="1" applyFill="1" applyAlignment="1" applyProtection="1">
      <alignment horizontal="right"/>
    </xf>
    <xf numFmtId="166" fontId="5" fillId="2" borderId="4" xfId="3" applyFont="1" applyFill="1" applyBorder="1" applyAlignment="1" applyProtection="1"/>
    <xf numFmtId="165" fontId="5" fillId="4" borderId="5" xfId="3" applyNumberFormat="1" applyFont="1" applyFill="1" applyBorder="1" applyAlignment="1" applyProtection="1">
      <alignment horizontal="right"/>
      <protection locked="0"/>
    </xf>
    <xf numFmtId="165" fontId="5" fillId="4" borderId="5" xfId="3" applyNumberFormat="1" applyFont="1" applyFill="1" applyBorder="1" applyProtection="1">
      <protection locked="0"/>
    </xf>
    <xf numFmtId="166" fontId="5" fillId="2" borderId="5" xfId="3" applyFont="1" applyFill="1" applyBorder="1" applyAlignment="1" applyProtection="1">
      <alignment horizontal="center"/>
    </xf>
    <xf numFmtId="166" fontId="5" fillId="3" borderId="0" xfId="3" applyFont="1" applyFill="1" applyAlignment="1" applyProtection="1">
      <alignment horizontal="right"/>
    </xf>
    <xf numFmtId="166" fontId="2" fillId="3" borderId="0" xfId="3" applyFill="1" applyAlignment="1" applyProtection="1">
      <alignment horizontal="center"/>
    </xf>
    <xf numFmtId="166" fontId="2" fillId="3" borderId="0" xfId="3" applyFill="1" applyProtection="1"/>
    <xf numFmtId="165" fontId="2" fillId="2" borderId="6" xfId="3" applyNumberFormat="1" applyFill="1" applyBorder="1" applyAlignment="1" applyProtection="1">
      <alignment horizontal="right"/>
    </xf>
    <xf numFmtId="165" fontId="2" fillId="2" borderId="6" xfId="3" applyNumberFormat="1" applyFill="1" applyBorder="1" applyProtection="1"/>
    <xf numFmtId="166" fontId="5" fillId="2" borderId="6" xfId="3" applyFont="1" applyFill="1" applyBorder="1" applyAlignment="1" applyProtection="1">
      <alignment horizontal="center"/>
    </xf>
    <xf numFmtId="166" fontId="5" fillId="4" borderId="0" xfId="3" applyFont="1" applyFill="1" applyAlignment="1" applyProtection="1">
      <alignment horizontal="center"/>
    </xf>
    <xf numFmtId="166" fontId="2" fillId="4" borderId="0" xfId="3" applyFill="1" applyProtection="1"/>
    <xf numFmtId="166" fontId="2" fillId="2" borderId="6" xfId="3" applyFill="1" applyBorder="1" applyAlignment="1" applyProtection="1">
      <alignment horizontal="center"/>
    </xf>
    <xf numFmtId="166" fontId="2" fillId="5" borderId="7" xfId="3" applyFill="1" applyBorder="1" applyAlignment="1">
      <alignment horizontal="center" vertical="center" wrapText="1"/>
    </xf>
    <xf numFmtId="166" fontId="2" fillId="5" borderId="8" xfId="3" applyFill="1" applyBorder="1" applyAlignment="1">
      <alignment horizontal="center" vertical="center" wrapText="1"/>
    </xf>
    <xf numFmtId="166" fontId="7" fillId="5" borderId="9" xfId="3" applyFont="1" applyFill="1" applyBorder="1" applyAlignment="1">
      <alignment horizontal="center" vertical="center" wrapText="1"/>
    </xf>
    <xf numFmtId="166" fontId="5" fillId="5" borderId="9" xfId="3" applyFont="1" applyFill="1" applyBorder="1" applyAlignment="1">
      <alignment horizontal="center" vertical="center" wrapText="1"/>
    </xf>
    <xf numFmtId="166" fontId="2" fillId="5" borderId="9" xfId="3" applyFill="1" applyBorder="1" applyAlignment="1">
      <alignment horizontal="center" vertical="center" wrapText="1"/>
    </xf>
    <xf numFmtId="166" fontId="2" fillId="5" borderId="0" xfId="3" applyFill="1" applyAlignment="1">
      <alignment horizontal="center" vertical="center" wrapText="1"/>
    </xf>
    <xf numFmtId="166" fontId="2" fillId="2" borderId="0" xfId="3" applyFill="1"/>
    <xf numFmtId="166" fontId="6" fillId="2" borderId="0" xfId="3" applyFont="1" applyFill="1"/>
    <xf numFmtId="166" fontId="2" fillId="2" borderId="0" xfId="3" applyFill="1" applyAlignment="1">
      <alignment horizontal="right"/>
    </xf>
    <xf numFmtId="166" fontId="2" fillId="2" borderId="11" xfId="3" applyFill="1" applyBorder="1" applyAlignment="1" applyProtection="1">
      <alignment horizontal="center"/>
      <protection locked="0"/>
    </xf>
    <xf numFmtId="166" fontId="2" fillId="2" borderId="11" xfId="3" applyFill="1" applyBorder="1" applyAlignment="1">
      <alignment horizontal="center"/>
    </xf>
    <xf numFmtId="166" fontId="5" fillId="2" borderId="11" xfId="3" applyFont="1" applyFill="1" applyBorder="1" applyAlignment="1" applyProtection="1">
      <alignment horizontal="left"/>
      <protection locked="0"/>
    </xf>
    <xf numFmtId="168" fontId="2" fillId="2" borderId="11" xfId="1" applyNumberFormat="1" applyFont="1" applyFill="1" applyBorder="1" applyAlignment="1" applyProtection="1">
      <protection locked="0"/>
    </xf>
    <xf numFmtId="169" fontId="2" fillId="2" borderId="11" xfId="3" applyNumberFormat="1" applyFill="1" applyBorder="1"/>
    <xf numFmtId="166" fontId="2" fillId="2" borderId="11" xfId="3" applyFill="1" applyBorder="1"/>
    <xf numFmtId="166" fontId="6" fillId="2" borderId="11" xfId="3" applyFont="1" applyFill="1" applyBorder="1"/>
    <xf numFmtId="166" fontId="2" fillId="2" borderId="13" xfId="3" applyFill="1" applyBorder="1"/>
    <xf numFmtId="166" fontId="6" fillId="2" borderId="13" xfId="3" applyFont="1" applyFill="1" applyBorder="1"/>
    <xf numFmtId="166" fontId="8" fillId="2" borderId="11" xfId="3" applyFont="1" applyFill="1" applyBorder="1"/>
    <xf numFmtId="166" fontId="5" fillId="2" borderId="11" xfId="3" applyFont="1" applyFill="1" applyBorder="1" applyAlignment="1">
      <alignment horizontal="right"/>
    </xf>
    <xf numFmtId="166" fontId="2" fillId="2" borderId="13" xfId="3" applyFill="1" applyBorder="1" applyAlignment="1">
      <alignment horizontal="center"/>
    </xf>
    <xf numFmtId="169" fontId="2" fillId="2" borderId="13" xfId="3" applyNumberFormat="1" applyFill="1" applyBorder="1"/>
    <xf numFmtId="166" fontId="8" fillId="2" borderId="13" xfId="3" applyFont="1" applyFill="1" applyBorder="1"/>
    <xf numFmtId="166" fontId="5" fillId="2" borderId="13" xfId="3" applyFont="1" applyFill="1" applyBorder="1" applyAlignment="1">
      <alignment horizontal="right"/>
    </xf>
    <xf numFmtId="166" fontId="5" fillId="2" borderId="13" xfId="3" applyFont="1" applyFill="1" applyBorder="1" applyAlignment="1" applyProtection="1">
      <alignment horizontal="left"/>
      <protection locked="0"/>
    </xf>
    <xf numFmtId="166" fontId="2" fillId="2" borderId="13" xfId="3" applyFill="1" applyBorder="1" applyAlignment="1" applyProtection="1">
      <alignment horizontal="center"/>
      <protection locked="0"/>
    </xf>
    <xf numFmtId="168" fontId="2" fillId="2" borderId="13" xfId="1" applyNumberFormat="1" applyFont="1" applyFill="1" applyBorder="1" applyAlignment="1" applyProtection="1">
      <protection locked="0"/>
    </xf>
    <xf numFmtId="166" fontId="2" fillId="2" borderId="13" xfId="3" applyFill="1" applyBorder="1" applyAlignment="1">
      <alignment horizontal="right"/>
    </xf>
    <xf numFmtId="166" fontId="2" fillId="2" borderId="0" xfId="3" applyFill="1" applyProtection="1">
      <protection locked="0"/>
    </xf>
    <xf numFmtId="166" fontId="2" fillId="2" borderId="0" xfId="3" applyFill="1" applyAlignment="1">
      <alignment horizontal="center"/>
    </xf>
    <xf numFmtId="165" fontId="5" fillId="4" borderId="5" xfId="3" applyNumberFormat="1" applyFont="1" applyFill="1" applyBorder="1" applyAlignment="1" applyProtection="1">
      <alignment horizontal="right"/>
    </xf>
    <xf numFmtId="166" fontId="9" fillId="2" borderId="0" xfId="3" applyFont="1" applyFill="1"/>
    <xf numFmtId="166" fontId="9" fillId="2" borderId="0" xfId="3" applyFont="1" applyFill="1" applyAlignment="1">
      <alignment horizontal="center"/>
    </xf>
    <xf numFmtId="166" fontId="9" fillId="2" borderId="0" xfId="3" applyFont="1" applyFill="1" applyAlignment="1">
      <alignment horizontal="right"/>
    </xf>
    <xf numFmtId="166" fontId="2" fillId="2" borderId="14" xfId="3" applyFill="1" applyBorder="1" applyAlignment="1">
      <alignment horizontal="center" vertical="center" wrapText="1"/>
    </xf>
    <xf numFmtId="166" fontId="2" fillId="2" borderId="0" xfId="3" applyFill="1" applyAlignment="1">
      <alignment horizontal="center" vertical="center" wrapText="1"/>
    </xf>
    <xf numFmtId="166" fontId="10" fillId="2" borderId="0" xfId="3" applyFont="1" applyFill="1"/>
    <xf numFmtId="166" fontId="2" fillId="2" borderId="14" xfId="3" applyFill="1" applyBorder="1" applyAlignment="1">
      <alignment horizontal="center"/>
    </xf>
    <xf numFmtId="166" fontId="5" fillId="2" borderId="0" xfId="3" applyFont="1" applyFill="1"/>
    <xf numFmtId="166" fontId="5" fillId="2" borderId="14" xfId="3" applyFont="1" applyFill="1" applyBorder="1" applyAlignment="1">
      <alignment horizontal="center"/>
    </xf>
    <xf numFmtId="166" fontId="11" fillId="6" borderId="5" xfId="3" applyFont="1" applyFill="1" applyBorder="1" applyAlignment="1">
      <alignment horizontal="center" vertical="center" wrapText="1"/>
    </xf>
    <xf numFmtId="166" fontId="2" fillId="2" borderId="14" xfId="3" applyFill="1" applyBorder="1"/>
    <xf numFmtId="166" fontId="12" fillId="6" borderId="14" xfId="3" applyFont="1" applyFill="1" applyBorder="1" applyAlignment="1">
      <alignment horizontal="center"/>
    </xf>
    <xf numFmtId="166" fontId="11" fillId="6" borderId="15" xfId="3" applyFont="1" applyFill="1" applyBorder="1" applyAlignment="1">
      <alignment horizontal="center" vertical="center" wrapText="1"/>
    </xf>
    <xf numFmtId="166" fontId="13" fillId="6" borderId="2" xfId="3" applyFont="1" applyFill="1" applyBorder="1" applyAlignment="1">
      <alignment horizontal="center" vertical="center" wrapText="1"/>
    </xf>
    <xf numFmtId="166" fontId="13" fillId="6" borderId="3" xfId="3" applyFont="1" applyFill="1" applyBorder="1" applyAlignment="1">
      <alignment horizontal="center" vertical="center" wrapText="1"/>
    </xf>
    <xf numFmtId="166" fontId="5" fillId="2" borderId="16" xfId="3" applyFont="1" applyFill="1" applyBorder="1"/>
    <xf numFmtId="165" fontId="14" fillId="2" borderId="6" xfId="3" applyNumberFormat="1" applyFont="1" applyFill="1" applyBorder="1"/>
    <xf numFmtId="165" fontId="15" fillId="2" borderId="16" xfId="3" applyNumberFormat="1" applyFont="1" applyFill="1" applyBorder="1"/>
    <xf numFmtId="165" fontId="15" fillId="2" borderId="0" xfId="3" applyNumberFormat="1" applyFont="1" applyFill="1" applyBorder="1"/>
    <xf numFmtId="165" fontId="15" fillId="2" borderId="4" xfId="3" applyNumberFormat="1" applyFont="1" applyFill="1" applyBorder="1"/>
    <xf numFmtId="166" fontId="16" fillId="2" borderId="16" xfId="3" applyFont="1" applyFill="1" applyBorder="1"/>
    <xf numFmtId="165" fontId="14" fillId="4" borderId="6" xfId="3" applyNumberFormat="1" applyFont="1" applyFill="1" applyBorder="1" applyProtection="1">
      <protection locked="0"/>
    </xf>
    <xf numFmtId="166" fontId="5" fillId="2" borderId="17" xfId="3" applyFont="1" applyFill="1" applyBorder="1"/>
    <xf numFmtId="165" fontId="14" fillId="2" borderId="15" xfId="3" applyNumberFormat="1" applyFont="1" applyFill="1" applyBorder="1"/>
    <xf numFmtId="165" fontId="15" fillId="2" borderId="17" xfId="3" applyNumberFormat="1" applyFont="1" applyFill="1" applyBorder="1"/>
    <xf numFmtId="165" fontId="15" fillId="2" borderId="18" xfId="3" applyNumberFormat="1" applyFont="1" applyFill="1" applyBorder="1"/>
    <xf numFmtId="165" fontId="15" fillId="2" borderId="19" xfId="3" applyNumberFormat="1" applyFont="1" applyFill="1" applyBorder="1"/>
    <xf numFmtId="166" fontId="16" fillId="2" borderId="1" xfId="3" applyFont="1" applyFill="1" applyBorder="1" applyAlignment="1">
      <alignment horizontal="center"/>
    </xf>
    <xf numFmtId="165" fontId="14" fillId="2" borderId="14" xfId="3" applyNumberFormat="1" applyFont="1" applyFill="1" applyBorder="1"/>
    <xf numFmtId="165" fontId="15" fillId="2" borderId="1" xfId="3" applyNumberFormat="1" applyFont="1" applyFill="1" applyBorder="1"/>
    <xf numFmtId="165" fontId="15" fillId="2" borderId="2" xfId="3" applyNumberFormat="1" applyFont="1" applyFill="1" applyBorder="1"/>
    <xf numFmtId="165" fontId="15" fillId="2" borderId="3" xfId="3" applyNumberFormat="1" applyFont="1" applyFill="1" applyBorder="1"/>
    <xf numFmtId="166" fontId="11" fillId="6" borderId="3" xfId="3" applyFont="1" applyFill="1" applyBorder="1" applyAlignment="1">
      <alignment horizontal="center" vertical="center" wrapText="1"/>
    </xf>
    <xf numFmtId="166" fontId="13" fillId="6" borderId="1" xfId="3" applyFont="1" applyFill="1" applyBorder="1" applyAlignment="1">
      <alignment horizontal="center" vertical="center" wrapText="1"/>
    </xf>
    <xf numFmtId="166" fontId="19" fillId="2" borderId="5" xfId="3" applyFont="1" applyFill="1" applyBorder="1" applyAlignment="1">
      <alignment horizontal="right"/>
    </xf>
    <xf numFmtId="165" fontId="14" fillId="2" borderId="5" xfId="3" applyNumberFormat="1" applyFont="1" applyFill="1" applyBorder="1"/>
    <xf numFmtId="166" fontId="19" fillId="2" borderId="6" xfId="3" applyFont="1" applyFill="1" applyBorder="1" applyAlignment="1">
      <alignment horizontal="right"/>
    </xf>
    <xf numFmtId="166" fontId="19" fillId="2" borderId="15" xfId="3" applyFont="1" applyFill="1" applyBorder="1" applyAlignment="1">
      <alignment horizontal="right"/>
    </xf>
    <xf numFmtId="166" fontId="16" fillId="7" borderId="14" xfId="3" applyFont="1" applyFill="1" applyBorder="1" applyAlignment="1">
      <alignment horizontal="right"/>
    </xf>
    <xf numFmtId="165" fontId="14" fillId="7" borderId="14" xfId="3" applyNumberFormat="1" applyFont="1" applyFill="1" applyBorder="1"/>
    <xf numFmtId="165" fontId="15" fillId="7" borderId="1" xfId="3" applyNumberFormat="1" applyFont="1" applyFill="1" applyBorder="1"/>
    <xf numFmtId="165" fontId="15" fillId="7" borderId="2" xfId="3" applyNumberFormat="1" applyFont="1" applyFill="1" applyBorder="1"/>
    <xf numFmtId="165" fontId="15" fillId="7" borderId="3" xfId="3" applyNumberFormat="1" applyFont="1" applyFill="1" applyBorder="1"/>
    <xf numFmtId="166" fontId="2" fillId="2" borderId="5" xfId="3" applyFill="1" applyBorder="1" applyAlignment="1">
      <alignment horizontal="center"/>
    </xf>
    <xf numFmtId="166" fontId="5" fillId="2" borderId="0" xfId="3" applyFont="1" applyFill="1" applyAlignment="1">
      <alignment horizontal="center"/>
    </xf>
    <xf numFmtId="166" fontId="9" fillId="2" borderId="0" xfId="3" applyFont="1" applyFill="1" applyBorder="1" applyAlignment="1">
      <alignment horizontal="right"/>
    </xf>
    <xf numFmtId="166" fontId="9" fillId="2" borderId="0" xfId="3" applyFont="1" applyFill="1" applyBorder="1" applyAlignment="1">
      <alignment horizontal="left"/>
    </xf>
    <xf numFmtId="166" fontId="20" fillId="2" borderId="5" xfId="3" applyFont="1" applyFill="1" applyBorder="1" applyAlignment="1">
      <alignment horizontal="left" vertical="center"/>
    </xf>
    <xf numFmtId="166" fontId="19" fillId="2" borderId="20" xfId="3" applyFont="1" applyFill="1" applyBorder="1" applyAlignment="1">
      <alignment vertical="center"/>
    </xf>
    <xf numFmtId="166" fontId="20" fillId="2" borderId="21" xfId="3" applyFont="1" applyFill="1" applyBorder="1" applyAlignment="1">
      <alignment horizontal="right" vertical="center"/>
    </xf>
    <xf numFmtId="165" fontId="14" fillId="2" borderId="5" xfId="3" applyNumberFormat="1" applyFont="1" applyFill="1" applyBorder="1" applyAlignment="1">
      <alignment vertical="center"/>
    </xf>
    <xf numFmtId="166" fontId="20" fillId="2" borderId="22" xfId="3" applyFont="1" applyFill="1" applyBorder="1" applyAlignment="1">
      <alignment vertical="center"/>
    </xf>
    <xf numFmtId="166" fontId="19" fillId="2" borderId="21" xfId="3" applyFont="1" applyFill="1" applyBorder="1" applyAlignment="1">
      <alignment vertical="center"/>
    </xf>
    <xf numFmtId="166" fontId="19" fillId="2" borderId="16" xfId="3" applyFont="1" applyFill="1" applyBorder="1"/>
    <xf numFmtId="166" fontId="19" fillId="2" borderId="0" xfId="3" applyFont="1" applyFill="1" applyBorder="1"/>
    <xf numFmtId="166" fontId="19" fillId="2" borderId="4" xfId="3" applyFont="1" applyFill="1" applyBorder="1"/>
    <xf numFmtId="166" fontId="7" fillId="2" borderId="6" xfId="3" applyFont="1" applyFill="1" applyBorder="1"/>
    <xf numFmtId="166" fontId="2" fillId="2" borderId="6" xfId="3" applyFill="1" applyBorder="1"/>
    <xf numFmtId="166" fontId="19" fillId="2" borderId="17" xfId="3" applyFont="1" applyFill="1" applyBorder="1"/>
    <xf numFmtId="166" fontId="19" fillId="2" borderId="18" xfId="3" applyFont="1" applyFill="1" applyBorder="1"/>
    <xf numFmtId="165" fontId="21" fillId="2" borderId="19" xfId="3" applyNumberFormat="1" applyFont="1" applyFill="1" applyBorder="1" applyAlignment="1">
      <alignment horizontal="right"/>
    </xf>
    <xf numFmtId="165" fontId="22" fillId="2" borderId="15" xfId="3" applyNumberFormat="1" applyFont="1" applyFill="1" applyBorder="1"/>
    <xf numFmtId="165" fontId="2" fillId="2" borderId="0" xfId="3" applyNumberFormat="1" applyFill="1"/>
    <xf numFmtId="165" fontId="21" fillId="2" borderId="0" xfId="3" applyNumberFormat="1" applyFont="1" applyFill="1" applyBorder="1" applyAlignment="1">
      <alignment horizontal="right"/>
    </xf>
    <xf numFmtId="165" fontId="22" fillId="2" borderId="0" xfId="3" applyNumberFormat="1" applyFont="1" applyFill="1" applyBorder="1"/>
    <xf numFmtId="166" fontId="10" fillId="2" borderId="0" xfId="3" applyFont="1" applyFill="1" applyAlignment="1">
      <alignment vertical="center"/>
    </xf>
    <xf numFmtId="166" fontId="10" fillId="2" borderId="0" xfId="3" applyFont="1" applyFill="1" applyAlignment="1">
      <alignment horizontal="center" vertical="center"/>
    </xf>
    <xf numFmtId="166" fontId="23" fillId="2" borderId="0" xfId="3" applyFont="1" applyFill="1" applyAlignment="1">
      <alignment horizontal="right" vertical="center"/>
    </xf>
    <xf numFmtId="166" fontId="24" fillId="6" borderId="14" xfId="3" applyFont="1" applyFill="1" applyBorder="1" applyAlignment="1">
      <alignment horizontal="center" vertical="center" wrapText="1"/>
    </xf>
    <xf numFmtId="166" fontId="5" fillId="2" borderId="3" xfId="3" applyFont="1" applyFill="1" applyBorder="1" applyAlignment="1">
      <alignment horizontal="center"/>
    </xf>
    <xf numFmtId="165" fontId="7" fillId="2" borderId="14" xfId="3" applyNumberFormat="1" applyFont="1" applyFill="1" applyBorder="1" applyAlignment="1">
      <alignment horizontal="right"/>
    </xf>
    <xf numFmtId="165" fontId="7" fillId="2" borderId="1" xfId="3" applyNumberFormat="1" applyFont="1" applyFill="1" applyBorder="1"/>
    <xf numFmtId="165" fontId="7" fillId="2" borderId="14" xfId="3" applyNumberFormat="1" applyFont="1" applyFill="1" applyBorder="1"/>
    <xf numFmtId="165" fontId="7" fillId="2" borderId="5" xfId="3" applyNumberFormat="1" applyFont="1" applyFill="1" applyBorder="1" applyAlignment="1">
      <alignment horizontal="right"/>
    </xf>
    <xf numFmtId="166" fontId="15" fillId="4" borderId="6" xfId="3" applyFont="1" applyFill="1" applyBorder="1" applyAlignment="1">
      <alignment horizontal="right"/>
    </xf>
    <xf numFmtId="165" fontId="15" fillId="4" borderId="14" xfId="3" applyNumberFormat="1" applyFont="1" applyFill="1" applyBorder="1"/>
    <xf numFmtId="165" fontId="15" fillId="4" borderId="14" xfId="3" applyNumberFormat="1" applyFont="1" applyFill="1" applyBorder="1" applyAlignment="1">
      <alignment horizontal="right"/>
    </xf>
    <xf numFmtId="166" fontId="15" fillId="4" borderId="14" xfId="3" applyFont="1" applyFill="1" applyBorder="1" applyAlignment="1">
      <alignment horizontal="right"/>
    </xf>
    <xf numFmtId="166" fontId="15" fillId="2" borderId="0" xfId="3" applyFont="1" applyFill="1" applyBorder="1" applyAlignment="1">
      <alignment horizontal="right"/>
    </xf>
    <xf numFmtId="165" fontId="15" fillId="2" borderId="0" xfId="3" applyNumberFormat="1" applyFont="1" applyFill="1" applyBorder="1" applyAlignment="1">
      <alignment horizontal="right"/>
    </xf>
    <xf numFmtId="166" fontId="11" fillId="6" borderId="14" xfId="3" applyFont="1" applyFill="1" applyBorder="1" applyAlignment="1">
      <alignment horizontal="center"/>
    </xf>
    <xf numFmtId="166" fontId="5" fillId="2" borderId="0" xfId="3" applyFont="1" applyFill="1" applyBorder="1" applyAlignment="1">
      <alignment horizontal="center"/>
    </xf>
    <xf numFmtId="165" fontId="15" fillId="4" borderId="1" xfId="3" applyNumberFormat="1" applyFont="1" applyFill="1" applyBorder="1" applyAlignment="1">
      <alignment horizontal="right"/>
    </xf>
    <xf numFmtId="165" fontId="22" fillId="7" borderId="14" xfId="3" applyNumberFormat="1" applyFont="1" applyFill="1" applyBorder="1"/>
    <xf numFmtId="166" fontId="14" fillId="2" borderId="0" xfId="3" applyFont="1" applyFill="1"/>
    <xf numFmtId="166" fontId="14" fillId="2" borderId="0" xfId="3" applyFont="1" applyFill="1" applyAlignment="1">
      <alignment horizontal="center"/>
    </xf>
    <xf numFmtId="166" fontId="7" fillId="2" borderId="0" xfId="3" applyFont="1" applyFill="1"/>
    <xf numFmtId="166" fontId="14" fillId="2" borderId="0" xfId="3" applyFont="1" applyFill="1" applyAlignment="1">
      <alignment horizontal="right"/>
    </xf>
    <xf numFmtId="166" fontId="25" fillId="6" borderId="14" xfId="3" applyFont="1" applyFill="1" applyBorder="1" applyAlignment="1">
      <alignment horizontal="center"/>
    </xf>
    <xf numFmtId="166" fontId="25" fillId="6" borderId="3" xfId="3" applyFont="1" applyFill="1" applyBorder="1" applyAlignment="1">
      <alignment horizontal="center" vertical="center" wrapText="1"/>
    </xf>
    <xf numFmtId="166" fontId="26" fillId="6" borderId="1" xfId="3" applyFont="1" applyFill="1" applyBorder="1" applyAlignment="1">
      <alignment horizontal="center" vertical="center" wrapText="1"/>
    </xf>
    <xf numFmtId="166" fontId="26" fillId="6" borderId="2" xfId="3" applyFont="1" applyFill="1" applyBorder="1" applyAlignment="1">
      <alignment horizontal="center" vertical="center" wrapText="1"/>
    </xf>
    <xf numFmtId="166" fontId="26" fillId="6" borderId="3" xfId="3" applyFont="1" applyFill="1" applyBorder="1" applyAlignment="1">
      <alignment horizontal="center" vertical="center" wrapText="1"/>
    </xf>
    <xf numFmtId="166" fontId="15" fillId="2" borderId="0" xfId="3" applyFont="1" applyFill="1"/>
    <xf numFmtId="165" fontId="15" fillId="2" borderId="5" xfId="3" applyNumberFormat="1" applyFont="1" applyFill="1" applyBorder="1"/>
    <xf numFmtId="165" fontId="27" fillId="2" borderId="6" xfId="3" applyNumberFormat="1" applyFont="1" applyFill="1" applyBorder="1"/>
    <xf numFmtId="164" fontId="15" fillId="4" borderId="14" xfId="3" applyNumberFormat="1" applyFont="1" applyFill="1" applyBorder="1" applyAlignment="1">
      <alignment horizontal="right"/>
    </xf>
    <xf numFmtId="164" fontId="15" fillId="4" borderId="1" xfId="3" applyNumberFormat="1" applyFont="1" applyFill="1" applyBorder="1"/>
    <xf numFmtId="164" fontId="15" fillId="4" borderId="14" xfId="3" applyNumberFormat="1" applyFont="1" applyFill="1" applyBorder="1"/>
    <xf numFmtId="164" fontId="15" fillId="2" borderId="0" xfId="3" applyNumberFormat="1" applyFont="1" applyFill="1"/>
    <xf numFmtId="165" fontId="15" fillId="2" borderId="6" xfId="3" applyNumberFormat="1" applyFont="1" applyFill="1" applyBorder="1"/>
    <xf numFmtId="166" fontId="6" fillId="2" borderId="14" xfId="3" applyFont="1" applyFill="1" applyBorder="1" applyAlignment="1">
      <alignment horizontal="center" vertical="center" wrapText="1"/>
    </xf>
    <xf numFmtId="166" fontId="6" fillId="2" borderId="0" xfId="3" applyFont="1" applyFill="1" applyAlignment="1">
      <alignment horizontal="center" vertical="center" wrapText="1"/>
    </xf>
    <xf numFmtId="166" fontId="28" fillId="2" borderId="0" xfId="3" applyFont="1" applyFill="1"/>
    <xf numFmtId="166" fontId="6" fillId="2" borderId="14" xfId="3" applyFont="1" applyFill="1" applyBorder="1" applyAlignment="1">
      <alignment horizontal="center"/>
    </xf>
    <xf numFmtId="166" fontId="6" fillId="2" borderId="14" xfId="3" applyFont="1" applyFill="1" applyBorder="1"/>
    <xf numFmtId="166" fontId="29" fillId="6" borderId="2" xfId="3" applyFont="1" applyFill="1" applyBorder="1" applyAlignment="1">
      <alignment horizontal="center" vertical="center" wrapText="1"/>
    </xf>
    <xf numFmtId="166" fontId="29" fillId="6" borderId="3" xfId="3" applyFont="1" applyFill="1" applyBorder="1" applyAlignment="1">
      <alignment horizontal="center" vertical="center" wrapText="1"/>
    </xf>
    <xf numFmtId="166" fontId="16" fillId="2" borderId="14" xfId="3" applyFont="1" applyFill="1" applyBorder="1" applyAlignment="1">
      <alignment horizontal="right"/>
    </xf>
    <xf numFmtId="166" fontId="19" fillId="2" borderId="16" xfId="3" applyFont="1" applyFill="1" applyBorder="1" applyAlignment="1">
      <alignment horizontal="right"/>
    </xf>
    <xf numFmtId="166" fontId="6" fillId="2" borderId="5" xfId="3" applyFont="1" applyFill="1" applyBorder="1" applyAlignment="1">
      <alignment horizontal="center"/>
    </xf>
    <xf numFmtId="166" fontId="6" fillId="2" borderId="0" xfId="3" applyFont="1" applyFill="1" applyAlignment="1">
      <alignment horizontal="center"/>
    </xf>
    <xf numFmtId="166" fontId="9" fillId="2" borderId="0" xfId="3" applyFont="1" applyFill="1" applyAlignment="1">
      <alignment vertical="center"/>
    </xf>
    <xf numFmtId="166" fontId="2" fillId="2" borderId="0" xfId="3" applyFill="1" applyAlignment="1">
      <alignment vertical="center"/>
    </xf>
    <xf numFmtId="165" fontId="20" fillId="2" borderId="0" xfId="3" applyNumberFormat="1" applyFont="1" applyFill="1" applyBorder="1" applyAlignment="1"/>
    <xf numFmtId="166" fontId="31" fillId="2" borderId="0" xfId="3" applyFont="1" applyFill="1"/>
    <xf numFmtId="167" fontId="6" fillId="2" borderId="0" xfId="3" applyNumberFormat="1" applyFont="1" applyFill="1"/>
    <xf numFmtId="166" fontId="9" fillId="2" borderId="0" xfId="3" applyFont="1" applyFill="1" applyBorder="1" applyAlignment="1">
      <alignment horizontal="right" vertical="center"/>
    </xf>
    <xf numFmtId="166" fontId="9" fillId="2" borderId="0" xfId="3" applyFont="1" applyFill="1" applyBorder="1" applyAlignment="1">
      <alignment horizontal="left" vertical="center"/>
    </xf>
    <xf numFmtId="166" fontId="5" fillId="2" borderId="0" xfId="3" applyFont="1" applyFill="1" applyAlignment="1">
      <alignment vertical="center"/>
    </xf>
    <xf numFmtId="166" fontId="6" fillId="2" borderId="0" xfId="3" applyFont="1" applyFill="1" applyAlignment="1">
      <alignment vertical="center"/>
    </xf>
    <xf numFmtId="166" fontId="28" fillId="2" borderId="0" xfId="3" applyFont="1" applyFill="1" applyAlignment="1">
      <alignment vertical="center"/>
    </xf>
    <xf numFmtId="170" fontId="20" fillId="2" borderId="5" xfId="1" applyFont="1" applyFill="1" applyBorder="1" applyAlignment="1" applyProtection="1">
      <alignment vertical="center"/>
    </xf>
    <xf numFmtId="170" fontId="19" fillId="2" borderId="6" xfId="1" applyFont="1" applyFill="1" applyBorder="1" applyAlignment="1" applyProtection="1"/>
    <xf numFmtId="170" fontId="21" fillId="2" borderId="15" xfId="1" applyFont="1" applyFill="1" applyBorder="1" applyAlignment="1" applyProtection="1"/>
    <xf numFmtId="170" fontId="22" fillId="2" borderId="0" xfId="1" applyFont="1" applyFill="1" applyBorder="1" applyAlignment="1" applyProtection="1"/>
    <xf numFmtId="166" fontId="20" fillId="2" borderId="22" xfId="3" applyFont="1" applyFill="1" applyBorder="1" applyAlignment="1">
      <alignment horizontal="left" vertical="center"/>
    </xf>
    <xf numFmtId="166" fontId="19" fillId="2" borderId="20" xfId="3" applyFont="1" applyFill="1" applyBorder="1"/>
    <xf numFmtId="165" fontId="21" fillId="2" borderId="20" xfId="3" applyNumberFormat="1" applyFont="1" applyFill="1" applyBorder="1" applyAlignment="1">
      <alignment horizontal="right"/>
    </xf>
    <xf numFmtId="170" fontId="21" fillId="2" borderId="5" xfId="1" applyFont="1" applyFill="1" applyBorder="1" applyAlignment="1" applyProtection="1"/>
    <xf numFmtId="166" fontId="7" fillId="2" borderId="16" xfId="3" applyFont="1" applyFill="1" applyBorder="1" applyAlignment="1">
      <alignment horizontal="left" vertical="center" indent="2"/>
    </xf>
    <xf numFmtId="170" fontId="32" fillId="2" borderId="6" xfId="1" applyFont="1" applyFill="1" applyBorder="1" applyAlignment="1" applyProtection="1"/>
    <xf numFmtId="166" fontId="20" fillId="2" borderId="16" xfId="3" applyFont="1" applyFill="1" applyBorder="1" applyAlignment="1">
      <alignment horizontal="left" vertical="center"/>
    </xf>
    <xf numFmtId="170" fontId="21" fillId="2" borderId="6" xfId="1" applyFont="1" applyFill="1" applyBorder="1" applyAlignment="1" applyProtection="1"/>
    <xf numFmtId="166" fontId="20" fillId="2" borderId="17" xfId="3" applyFont="1" applyFill="1" applyBorder="1" applyAlignment="1">
      <alignment horizontal="left" vertical="center"/>
    </xf>
    <xf numFmtId="165" fontId="21" fillId="2" borderId="18" xfId="3" applyNumberFormat="1" applyFont="1" applyFill="1" applyBorder="1" applyAlignment="1">
      <alignment horizontal="right"/>
    </xf>
    <xf numFmtId="166" fontId="20" fillId="2" borderId="0" xfId="3" applyFont="1" applyFill="1" applyBorder="1" applyAlignment="1">
      <alignment horizontal="left" vertical="center"/>
    </xf>
    <xf numFmtId="165" fontId="20" fillId="2" borderId="0" xfId="3" applyNumberFormat="1" applyFont="1" applyFill="1" applyBorder="1"/>
    <xf numFmtId="166" fontId="19" fillId="6" borderId="14" xfId="3" applyFont="1" applyFill="1" applyBorder="1" applyAlignment="1">
      <alignment horizontal="center" vertical="center" wrapText="1"/>
    </xf>
    <xf numFmtId="166" fontId="6" fillId="2" borderId="3" xfId="3" applyFont="1" applyFill="1" applyBorder="1" applyAlignment="1">
      <alignment horizontal="center"/>
    </xf>
    <xf numFmtId="166" fontId="7" fillId="2" borderId="14" xfId="3" applyFont="1" applyFill="1" applyBorder="1"/>
    <xf numFmtId="166" fontId="7" fillId="2" borderId="5" xfId="3" applyFont="1" applyFill="1" applyBorder="1"/>
    <xf numFmtId="166" fontId="6" fillId="2" borderId="0" xfId="3" applyFont="1" applyFill="1" applyBorder="1" applyAlignment="1">
      <alignment horizontal="center"/>
    </xf>
    <xf numFmtId="166" fontId="7" fillId="2" borderId="15" xfId="3" applyFont="1" applyFill="1" applyBorder="1"/>
    <xf numFmtId="166" fontId="22" fillId="7" borderId="14" xfId="3" applyFont="1" applyFill="1" applyBorder="1" applyAlignment="1">
      <alignment horizontal="right"/>
    </xf>
    <xf numFmtId="166" fontId="33" fillId="2" borderId="0" xfId="3" applyFont="1" applyFill="1"/>
    <xf numFmtId="166" fontId="34" fillId="2" borderId="0" xfId="3" applyFont="1" applyFill="1"/>
    <xf numFmtId="166" fontId="15" fillId="6" borderId="2" xfId="3" applyFont="1" applyFill="1" applyBorder="1" applyAlignment="1">
      <alignment horizontal="center" vertical="center" wrapText="1"/>
    </xf>
    <xf numFmtId="166" fontId="15" fillId="6" borderId="3" xfId="3" applyFont="1" applyFill="1" applyBorder="1" applyAlignment="1">
      <alignment horizontal="center" vertical="center" wrapText="1"/>
    </xf>
    <xf numFmtId="166" fontId="27" fillId="2" borderId="0" xfId="3" applyFont="1" applyFill="1"/>
    <xf numFmtId="166" fontId="26" fillId="2" borderId="0" xfId="3" applyFont="1" applyFill="1"/>
    <xf numFmtId="166" fontId="15" fillId="2" borderId="5" xfId="3" applyFont="1" applyFill="1" applyBorder="1" applyAlignment="1">
      <alignment horizontal="right"/>
    </xf>
    <xf numFmtId="166" fontId="15" fillId="2" borderId="6" xfId="3" applyFont="1" applyFill="1" applyBorder="1" applyAlignment="1">
      <alignment horizontal="right"/>
    </xf>
    <xf numFmtId="164" fontId="27" fillId="2" borderId="0" xfId="3" applyNumberFormat="1" applyFont="1" applyFill="1"/>
    <xf numFmtId="164" fontId="26" fillId="2" borderId="0" xfId="3" applyNumberFormat="1" applyFont="1" applyFill="1"/>
    <xf numFmtId="166" fontId="5" fillId="8" borderId="0" xfId="3" applyFont="1" applyFill="1" applyAlignment="1" applyProtection="1">
      <alignment horizontal="center"/>
    </xf>
    <xf numFmtId="166" fontId="2" fillId="8" borderId="0" xfId="3" applyFill="1" applyAlignment="1" applyProtection="1">
      <alignment horizontal="center"/>
    </xf>
    <xf numFmtId="166" fontId="2" fillId="8" borderId="0" xfId="3" applyFill="1" applyProtection="1"/>
    <xf numFmtId="166" fontId="5" fillId="8" borderId="0" xfId="3" applyFont="1" applyFill="1" applyProtection="1"/>
    <xf numFmtId="166" fontId="6" fillId="8" borderId="0" xfId="3" applyFont="1" applyFill="1" applyProtection="1"/>
    <xf numFmtId="166" fontId="16" fillId="9" borderId="0" xfId="3" applyFont="1" applyFill="1" applyAlignment="1" applyProtection="1">
      <alignment horizontal="center"/>
      <protection locked="0"/>
    </xf>
    <xf numFmtId="166" fontId="16" fillId="9" borderId="0" xfId="3" applyFont="1" applyFill="1" applyAlignment="1" applyProtection="1">
      <alignment horizontal="left"/>
      <protection locked="0"/>
    </xf>
    <xf numFmtId="166" fontId="35" fillId="8" borderId="14" xfId="3" applyFont="1" applyFill="1" applyBorder="1" applyProtection="1"/>
    <xf numFmtId="166" fontId="35" fillId="8" borderId="14" xfId="3" applyFont="1" applyFill="1" applyBorder="1" applyAlignment="1" applyProtection="1">
      <alignment horizontal="center"/>
    </xf>
    <xf numFmtId="166" fontId="16" fillId="8" borderId="0" xfId="3" applyFont="1" applyFill="1" applyAlignment="1" applyProtection="1">
      <alignment horizontal="center"/>
    </xf>
    <xf numFmtId="166" fontId="2" fillId="8" borderId="0" xfId="3" applyFont="1" applyFill="1" applyAlignment="1" applyProtection="1">
      <alignment horizontal="center"/>
    </xf>
    <xf numFmtId="166" fontId="2" fillId="8" borderId="14" xfId="3" applyFill="1" applyBorder="1" applyProtection="1"/>
    <xf numFmtId="166" fontId="2" fillId="8" borderId="14" xfId="3" applyFill="1" applyBorder="1" applyAlignment="1" applyProtection="1">
      <alignment horizontal="center"/>
    </xf>
    <xf numFmtId="166" fontId="5" fillId="9" borderId="0" xfId="3" applyFont="1" applyFill="1" applyAlignment="1" applyProtection="1">
      <alignment horizontal="left"/>
      <protection locked="0"/>
    </xf>
    <xf numFmtId="166" fontId="5" fillId="8" borderId="14" xfId="3" applyFont="1" applyFill="1" applyBorder="1" applyProtection="1"/>
    <xf numFmtId="166" fontId="0" fillId="9" borderId="0" xfId="2" applyNumberFormat="1" applyFont="1" applyFill="1" applyBorder="1" applyAlignment="1" applyProtection="1">
      <protection locked="0"/>
    </xf>
    <xf numFmtId="166" fontId="2" fillId="8" borderId="6" xfId="3" applyFill="1" applyBorder="1" applyProtection="1"/>
    <xf numFmtId="166" fontId="2" fillId="8" borderId="6" xfId="3" applyFill="1" applyBorder="1" applyAlignment="1" applyProtection="1">
      <alignment horizontal="center"/>
    </xf>
    <xf numFmtId="1" fontId="5" fillId="8" borderId="0" xfId="3" applyNumberFormat="1" applyFont="1" applyFill="1" applyProtection="1"/>
    <xf numFmtId="1" fontId="2" fillId="8" borderId="0" xfId="3" applyNumberFormat="1" applyFill="1" applyProtection="1"/>
    <xf numFmtId="166" fontId="28" fillId="6" borderId="0" xfId="3" applyFont="1" applyFill="1" applyAlignment="1" applyProtection="1"/>
    <xf numFmtId="166" fontId="2" fillId="8" borderId="0" xfId="3" applyFill="1" applyAlignment="1" applyProtection="1"/>
    <xf numFmtId="166" fontId="6" fillId="8" borderId="0" xfId="3" applyFont="1" applyFill="1" applyAlignment="1" applyProtection="1"/>
    <xf numFmtId="166" fontId="5" fillId="9" borderId="0" xfId="3" applyFont="1" applyFill="1" applyAlignment="1" applyProtection="1">
      <protection locked="0"/>
    </xf>
    <xf numFmtId="166" fontId="16" fillId="9" borderId="0" xfId="3" applyFont="1" applyFill="1" applyAlignment="1" applyProtection="1"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2" borderId="13" xfId="0" applyFill="1" applyBorder="1"/>
    <xf numFmtId="166" fontId="5" fillId="4" borderId="0" xfId="3" applyFont="1" applyFill="1" applyBorder="1" applyAlignment="1" applyProtection="1">
      <alignment horizontal="center"/>
    </xf>
    <xf numFmtId="166" fontId="2" fillId="5" borderId="10" xfId="3" applyFill="1" applyBorder="1" applyAlignment="1">
      <alignment horizontal="center" vertical="center" wrapText="1"/>
    </xf>
    <xf numFmtId="0" fontId="0" fillId="2" borderId="12" xfId="0" applyFill="1" applyBorder="1"/>
    <xf numFmtId="166" fontId="15" fillId="2" borderId="6" xfId="3" applyFont="1" applyFill="1" applyBorder="1" applyAlignment="1"/>
    <xf numFmtId="166" fontId="15" fillId="2" borderId="15" xfId="3" applyFont="1" applyFill="1" applyBorder="1" applyAlignment="1"/>
    <xf numFmtId="164" fontId="15" fillId="4" borderId="14" xfId="3" applyNumberFormat="1" applyFont="1" applyFill="1" applyBorder="1" applyAlignment="1">
      <alignment horizontal="right"/>
    </xf>
    <xf numFmtId="166" fontId="22" fillId="7" borderId="14" xfId="3" applyFont="1" applyFill="1" applyBorder="1" applyAlignment="1">
      <alignment horizontal="center"/>
    </xf>
    <xf numFmtId="166" fontId="25" fillId="6" borderId="14" xfId="3" applyFont="1" applyFill="1" applyBorder="1" applyAlignment="1">
      <alignment horizontal="center"/>
    </xf>
    <xf numFmtId="166" fontId="15" fillId="2" borderId="5" xfId="3" applyFont="1" applyFill="1" applyBorder="1" applyAlignment="1"/>
    <xf numFmtId="0" fontId="0" fillId="2" borderId="5" xfId="0" applyFill="1" applyBorder="1"/>
    <xf numFmtId="166" fontId="7" fillId="2" borderId="14" xfId="3" applyFont="1" applyFill="1" applyBorder="1" applyAlignment="1"/>
    <xf numFmtId="166" fontId="15" fillId="4" borderId="14" xfId="3" applyFont="1" applyFill="1" applyBorder="1" applyAlignment="1">
      <alignment horizontal="right"/>
    </xf>
    <xf numFmtId="166" fontId="7" fillId="2" borderId="5" xfId="3" applyFont="1" applyFill="1" applyBorder="1" applyAlignment="1"/>
    <xf numFmtId="166" fontId="7" fillId="2" borderId="15" xfId="3" applyFont="1" applyFill="1" applyBorder="1" applyAlignment="1"/>
    <xf numFmtId="166" fontId="11" fillId="6" borderId="14" xfId="3" applyFont="1" applyFill="1" applyBorder="1" applyAlignment="1">
      <alignment horizontal="center"/>
    </xf>
    <xf numFmtId="166" fontId="15" fillId="4" borderId="6" xfId="3" applyFont="1" applyFill="1" applyBorder="1" applyAlignment="1">
      <alignment horizontal="right"/>
    </xf>
    <xf numFmtId="166" fontId="16" fillId="7" borderId="14" xfId="3" applyFont="1" applyFill="1" applyBorder="1" applyAlignment="1">
      <alignment horizontal="right"/>
    </xf>
    <xf numFmtId="165" fontId="23" fillId="2" borderId="0" xfId="3" applyNumberFormat="1" applyFont="1" applyFill="1" applyBorder="1" applyAlignment="1">
      <alignment horizontal="center"/>
    </xf>
    <xf numFmtId="166" fontId="12" fillId="6" borderId="14" xfId="3" applyFont="1" applyFill="1" applyBorder="1" applyAlignment="1">
      <alignment horizontal="center"/>
    </xf>
    <xf numFmtId="166" fontId="19" fillId="2" borderId="15" xfId="3" applyFont="1" applyFill="1" applyBorder="1" applyAlignment="1">
      <alignment horizontal="right"/>
    </xf>
    <xf numFmtId="166" fontId="2" fillId="2" borderId="14" xfId="3" applyFill="1" applyBorder="1" applyAlignment="1">
      <alignment horizontal="center"/>
    </xf>
    <xf numFmtId="166" fontId="5" fillId="2" borderId="14" xfId="3" applyFont="1" applyFill="1" applyBorder="1" applyAlignment="1">
      <alignment horizontal="center"/>
    </xf>
    <xf numFmtId="166" fontId="19" fillId="2" borderId="5" xfId="3" applyFont="1" applyFill="1" applyBorder="1" applyAlignment="1">
      <alignment horizontal="right"/>
    </xf>
    <xf numFmtId="166" fontId="19" fillId="2" borderId="6" xfId="3" applyFont="1" applyFill="1" applyBorder="1" applyAlignment="1">
      <alignment horizontal="right"/>
    </xf>
    <xf numFmtId="166" fontId="11" fillId="6" borderId="14" xfId="3" applyFont="1" applyFill="1" applyBorder="1" applyAlignment="1">
      <alignment horizontal="center" vertical="center" wrapText="1"/>
    </xf>
    <xf numFmtId="166" fontId="30" fillId="2" borderId="0" xfId="3" applyFont="1" applyFill="1" applyBorder="1" applyAlignment="1">
      <alignment horizontal="center" vertical="center"/>
    </xf>
    <xf numFmtId="166" fontId="16" fillId="2" borderId="0" xfId="3" applyFont="1" applyFill="1" applyBorder="1" applyAlignment="1">
      <alignment horizontal="center" vertical="center"/>
    </xf>
    <xf numFmtId="166" fontId="10" fillId="2" borderId="0" xfId="3" applyFont="1" applyFill="1" applyBorder="1" applyAlignment="1">
      <alignment horizontal="center" vertical="center" wrapText="1"/>
    </xf>
    <xf numFmtId="166" fontId="6" fillId="2" borderId="14" xfId="3" applyFont="1" applyFill="1" applyBorder="1" applyAlignment="1">
      <alignment horizontal="center"/>
    </xf>
  </cellXfs>
  <cellStyles count="8">
    <cellStyle name="Excel Built-in Comma" xfId="1"/>
    <cellStyle name="Excel Built-in Hyperlink" xfId="2"/>
    <cellStyle name="Excel Built-in Normal" xfId="3"/>
    <cellStyle name="Heading" xfId="4"/>
    <cellStyle name="Heading1" xfId="5"/>
    <cellStyle name="Normal" xfId="0" builtinId="0" customBuiltin="1"/>
    <cellStyle name="Result" xfId="6"/>
    <cellStyle name="Result2" xfId="7"/>
  </cellStyles>
  <dxfs count="5"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1" formatCode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503280</xdr:colOff>
      <xdr:row>37</xdr:row>
      <xdr:rowOff>99360</xdr:rowOff>
    </xdr:from>
    <xdr:ext cx="1267560" cy="972360"/>
    <xdr:pic>
      <xdr:nvPicPr>
        <xdr:cNvPr id="2" name="Image 7"/>
        <xdr:cNvPicPr>
          <a:picLocks noChangeAspect="1"/>
        </xdr:cNvPicPr>
      </xdr:nvPicPr>
      <xdr:blipFill>
        <a:blip xmlns:r="http://schemas.openxmlformats.org/officeDocument/2006/relationships" r:embed="rId1">
          <a:lum bright="-50000"/>
          <a:alphaModFix/>
        </a:blip>
        <a:srcRect/>
        <a:stretch>
          <a:fillRect/>
        </a:stretch>
      </xdr:blipFill>
      <xdr:spPr>
        <a:xfrm>
          <a:off x="503280" y="508935"/>
          <a:ext cx="1267560" cy="97236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648360</xdr:colOff>
      <xdr:row>43</xdr:row>
      <xdr:rowOff>22680</xdr:rowOff>
    </xdr:from>
    <xdr:ext cx="7903440" cy="4320"/>
    <xdr:sp macro="" textlink="">
      <xdr:nvSpPr>
        <xdr:cNvPr id="3" name="Connecteur droit 8"/>
        <xdr:cNvSpPr/>
      </xdr:nvSpPr>
      <xdr:spPr>
        <a:xfrm flipV="1">
          <a:off x="648360" y="1565730"/>
          <a:ext cx="7903440" cy="4320"/>
        </a:xfrm>
        <a:prstGeom prst="line">
          <a:avLst/>
        </a:prstGeom>
        <a:noFill/>
        <a:ln w="9360">
          <a:solidFill>
            <a:srgbClr val="FF0000"/>
          </a:solidFill>
          <a:prstDash val="solid"/>
          <a:round/>
        </a:ln>
      </xdr:spPr>
      <xdr:txBody>
        <a:bodyPr vert="horz" wrap="square" lIns="90000" tIns="45000" rIns="90000" bIns="45000" anchor="ctr" anchorCtr="1" compatLnSpc="0">
          <a:noAutofit/>
        </a:bodyPr>
        <a:lstStyle/>
        <a:p>
          <a:pPr lvl="0" rtl="0" hangingPunct="0">
            <a:buNone/>
            <a:tabLst/>
          </a:pPr>
          <a:endParaRPr lang="fr-FR" sz="1200" kern="1200">
            <a:latin typeface="Times New Roman" pitchFamily="18"/>
          </a:endParaRPr>
        </a:p>
      </xdr:txBody>
    </xdr:sp>
    <xdr:clientData/>
  </xdr:oneCellAnchor>
  <xdr:oneCellAnchor>
    <xdr:from>
      <xdr:col>5</xdr:col>
      <xdr:colOff>570240</xdr:colOff>
      <xdr:row>63</xdr:row>
      <xdr:rowOff>90000</xdr:rowOff>
    </xdr:from>
    <xdr:ext cx="3461759" cy="0"/>
    <xdr:sp macro="" textlink="">
      <xdr:nvSpPr>
        <xdr:cNvPr id="4" name="Connecteur droit 15"/>
        <xdr:cNvSpPr/>
      </xdr:nvSpPr>
      <xdr:spPr>
        <a:xfrm>
          <a:off x="5142240" y="5262075"/>
          <a:ext cx="3461759" cy="0"/>
        </a:xfrm>
        <a:prstGeom prst="line">
          <a:avLst/>
        </a:prstGeom>
        <a:noFill/>
        <a:ln w="9360">
          <a:solidFill>
            <a:srgbClr val="FF0000"/>
          </a:solidFill>
          <a:prstDash val="solid"/>
          <a:round/>
        </a:ln>
      </xdr:spPr>
      <xdr:txBody>
        <a:bodyPr vert="horz" wrap="square" lIns="90000" tIns="45000" rIns="90000" bIns="45000" anchor="ctr" anchorCtr="1" compatLnSpc="0">
          <a:noAutofit/>
        </a:bodyPr>
        <a:lstStyle/>
        <a:p>
          <a:pPr lvl="0" rtl="0" hangingPunct="0">
            <a:buNone/>
            <a:tabLst/>
          </a:pPr>
          <a:endParaRPr lang="fr-FR" sz="1200" kern="1200">
            <a:latin typeface="Times New Roman" pitchFamily="1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171450</xdr:rowOff>
        </xdr:from>
        <xdr:to>
          <xdr:col>5</xdr:col>
          <xdr:colOff>152400</xdr:colOff>
          <xdr:row>6</xdr:row>
          <xdr:rowOff>9525</xdr:rowOff>
        </xdr:to>
        <xdr:sp macro="" textlink="">
          <xdr:nvSpPr>
            <xdr:cNvPr id="3073" name="CréerFiche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Créer Nouvelle fiche Adhérent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171450</xdr:rowOff>
        </xdr:from>
        <xdr:to>
          <xdr:col>11</xdr:col>
          <xdr:colOff>152400</xdr:colOff>
          <xdr:row>6</xdr:row>
          <xdr:rowOff>9525</xdr:rowOff>
        </xdr:to>
        <xdr:sp macro="" textlink="">
          <xdr:nvSpPr>
            <xdr:cNvPr id="3075" name="ModiFiche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Consultations / Modifications / Suppression des Adhérents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BF19" totalsRowShown="0" headerRowDxfId="4">
  <autoFilter ref="A10:BF19"/>
  <tableColumns count="58">
    <tableColumn id="1" name="Noms"/>
    <tableColumn id="2" name="Prénoms"/>
    <tableColumn id="4" name="Année en cours de cotisation" dataDxfId="3"/>
    <tableColumn id="5" name="Sexe" dataDxfId="2"/>
    <tableColumn id="6" name="Adresse"/>
    <tableColumn id="7" name="Code Postal"/>
    <tableColumn id="8" name="Ville"/>
    <tableColumn id="9" name="Date de naissance"/>
    <tableColumn id="10" name="Tel Fixe"/>
    <tableColumn id="11" name="Tel Portable"/>
    <tableColumn id="12" name="Mail"/>
    <tableColumn id="46" name="RIB"/>
    <tableColumn id="13" name="N° sécu"/>
    <tableColumn id="47" name="Fonction"/>
    <tableColumn id="14" name="Entreprise"/>
    <tableColumn id="15" name="Secteur"/>
    <tableColumn id="48" name="Découverte FO et Moyens d'actions du syndicat"/>
    <tableColumn id="18" name="SE1"/>
    <tableColumn id="49" name="S'organiser"/>
    <tableColumn id="19" name="SE2"/>
    <tableColumn id="50" name="Se développer"/>
    <tableColumn id="20" name="SE3"/>
    <tableColumn id="51" name="Négocier"/>
    <tableColumn id="21" name="SE4"/>
    <tableColumn id="52" name="Connaissance de l'inter professionnel"/>
    <tableColumn id="22" name="SE5"/>
    <tableColumn id="53" name="Découvrir l'économie"/>
    <tableColumn id="23" name="SE6"/>
    <tableColumn id="54" name="Mieux connaitre l'économie"/>
    <tableColumn id="24" name="Colonne8"/>
    <tableColumn id="55" name="Connaitre ses droits"/>
    <tableColumn id="25" name="Colonne9"/>
    <tableColumn id="57" name="Connaitre ses droits 2"/>
    <tableColumn id="26" name="Colonne10"/>
    <tableColumn id="58" name="Rôle et foctionnement du CHSCT"/>
    <tableColumn id="27" name="Colonne11"/>
    <tableColumn id="59" name="Rôle et fonctionnement du Comité d'entreprise"/>
    <tableColumn id="28" name="Colonne12"/>
    <tableColumn id="60" name="Formation des conseillers prud'hommes"/>
    <tableColumn id="45" name="Colonne13"/>
    <tableColumn id="61" name="Formation Trésorier"/>
    <tableColumn id="29" name="Valeur de la carte + 12 Timbres"/>
    <tableColumn id="30" name="Colonne1"/>
    <tableColumn id="31" name="Colonne2"/>
    <tableColumn id="32" name="Colonne3"/>
    <tableColumn id="33" name="Colonne4"/>
    <tableColumn id="34" name="Colonne5"/>
    <tableColumn id="35" name="Colonne6"/>
    <tableColumn id="36" name="Colonne7"/>
    <tableColumn id="37" name="Colonne14"/>
    <tableColumn id="38" name="Colonne15"/>
    <tableColumn id="39" name="Colonne16"/>
    <tableColumn id="40" name="Colonne17"/>
    <tableColumn id="41" name="Colonne18"/>
    <tableColumn id="42" name="Colonne19"/>
    <tableColumn id="43" name="Colonne20"/>
    <tableColumn id="44" name="Reste à payer" dataDxfId="1">
      <calculatedColumnFormula>Tableau1[[#This Row],[Valeur de la carte + 12 Timbres]]-Tableau1[[#This Row],[SE1]]-Tableau1[[#This Row],[SE2]]-Tableau1[[#This Row],[SE3]]-Tableau1[[#This Row],[SE4]]-Tableau1[[#This Row],[SE5]]-Tableau1[[#This Row],[SE6]]</calculatedColumnFormula>
    </tableColumn>
    <tableColumn id="16" name="Noms/Prénoms2" dataDxfId="0">
      <calculatedColumnFormula>CONCATENATE(Tableau1[[#This Row],[Noms]]," ",Tableau1[[#This Row],[Prénoms]])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J68"/>
  <sheetViews>
    <sheetView workbookViewId="0">
      <selection activeCell="F11" sqref="F11"/>
    </sheetView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625" style="29" hidden="1" customWidth="1"/>
    <col min="26" max="28" width="10.625" style="28" hidden="1" customWidth="1"/>
    <col min="29" max="29" width="21.125" style="28" hidden="1" customWidth="1"/>
    <col min="30" max="30" width="6.75" style="30" hidden="1" customWidth="1"/>
    <col min="31" max="38" width="10.625" style="28" hidden="1" customWidth="1"/>
    <col min="39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  <c r="AD1" s="7"/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10"/>
      <c r="H2" s="11"/>
      <c r="I2" s="11"/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7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  <c r="AD3" s="7"/>
    </row>
    <row r="4" spans="1:30" s="1" customFormat="1" ht="12.75">
      <c r="B4" s="8" t="s">
        <v>9</v>
      </c>
      <c r="C4" s="19" t="s">
        <v>10</v>
      </c>
      <c r="D4" s="20" t="str">
        <f>VLOOKUP($C$4,Données!$L$2:$N$14,2,0)</f>
        <v>Janvier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  <c r="AD4" s="7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  <c r="AD5" s="7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>201701001</v>
      </c>
      <c r="E7" s="31"/>
      <c r="F7" s="33" t="s">
        <v>222</v>
      </c>
      <c r="G7" t="e">
        <f>IF(F7="","",VLOOKUP(F7,IF(B7="Dépense",Données!$A$3:$B$58,Données!$C$3:$D$26),2,0))</f>
        <v>#N/A</v>
      </c>
      <c r="H7" s="34"/>
      <c r="I7" s="241"/>
      <c r="J7" s="241"/>
      <c r="K7" s="32" t="str">
        <f t="shared" ref="K7:K38" si="0">IF(F7="","",$C$2)</f>
        <v>FO SAPA</v>
      </c>
      <c r="L7" s="32">
        <f t="shared" ref="L7:L38" si="1">IF(F7="","",$C$3)</f>
        <v>2017</v>
      </c>
      <c r="M7" s="32" t="str">
        <f>IF(F7="","",IF($B7="Dépense","D","C"))</f>
        <v>C</v>
      </c>
      <c r="N7" s="32" t="str">
        <f>IF(F7="","",IF($B7="Dépense","C","D"))</f>
        <v>D</v>
      </c>
      <c r="O7" t="e">
        <f>IF(F7="","",VLOOKUP($C7,Données!$I$2:$J$4,2,0))</f>
        <v>#N/A</v>
      </c>
      <c r="P7" s="35">
        <f t="shared" ref="P7:P38" si="2">IF(F7="","",("01/"&amp;$C$4&amp;"/"&amp;$C$3)+A7-1)</f>
        <v>42735</v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>Saisie incomplète</v>
      </c>
      <c r="X7" s="37"/>
      <c r="Y7" s="37"/>
      <c r="AD7" s="41" t="s">
        <v>10</v>
      </c>
    </row>
    <row r="8" spans="1:30" s="38" customFormat="1">
      <c r="A8" s="31"/>
      <c r="B8" s="31"/>
      <c r="C8" s="31"/>
      <c r="D8" s="42" t="str">
        <f t="shared" ref="D8:D39" si="10">IF(F8="","",D7+1)</f>
        <v/>
      </c>
      <c r="E8" s="31"/>
      <c r="F8" s="33"/>
      <c r="G8" t="str">
        <f>IF(F8="","",VLOOKUP(F8,IF(B8="Dépense",Données!$A$3:$B$58,Données!$C$3:$D$26),2,0))</f>
        <v/>
      </c>
      <c r="H8" s="34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  <c r="AD8" s="45" t="s">
        <v>28</v>
      </c>
    </row>
    <row r="9" spans="1:30" s="38" customFormat="1">
      <c r="A9" s="31"/>
      <c r="B9" s="31"/>
      <c r="C9" s="31"/>
      <c r="D9" s="42" t="str">
        <f t="shared" si="10"/>
        <v/>
      </c>
      <c r="E9" s="31"/>
      <c r="F9" s="46"/>
      <c r="G9" t="str">
        <f>IF(F9="","",VLOOKUP(F9,IF(B9="Dépense",Données!$A$3:$B$58,Données!$C$3:$D$26),2,0))</f>
        <v/>
      </c>
      <c r="H9" s="34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  <c r="AD9" s="41" t="s">
        <v>29</v>
      </c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  <c r="AD10" s="45" t="s">
        <v>30</v>
      </c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  <c r="AD11" s="41" t="s">
        <v>31</v>
      </c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  <c r="AD12" s="45" t="s">
        <v>32</v>
      </c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  <c r="AD13" s="41" t="s">
        <v>33</v>
      </c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  <c r="AD14" s="45" t="s">
        <v>34</v>
      </c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  <c r="AD15" s="41" t="s">
        <v>35</v>
      </c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  <c r="AD16" s="49">
        <v>10</v>
      </c>
    </row>
    <row r="17" spans="1:30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  <c r="AD17" s="41">
        <v>11</v>
      </c>
    </row>
    <row r="18" spans="1:30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  <c r="AD18" s="49">
        <v>12</v>
      </c>
    </row>
    <row r="19" spans="1:30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  <c r="AD19" s="41">
        <v>13</v>
      </c>
    </row>
    <row r="20" spans="1:30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  <c r="AD20" s="49">
        <v>14</v>
      </c>
    </row>
    <row r="21" spans="1:30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  <c r="AD21" s="41">
        <v>15</v>
      </c>
    </row>
    <row r="22" spans="1:30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  <c r="AD22" s="49">
        <v>16</v>
      </c>
    </row>
    <row r="23" spans="1:30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  <c r="AD23" s="41">
        <v>17</v>
      </c>
    </row>
    <row r="24" spans="1:30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  <c r="AD24" s="49">
        <v>18</v>
      </c>
    </row>
    <row r="25" spans="1:30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  <c r="AD25" s="41">
        <v>19</v>
      </c>
    </row>
    <row r="26" spans="1:30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  <c r="AD26" s="49">
        <v>20</v>
      </c>
    </row>
    <row r="27" spans="1:30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  <c r="AD27" s="41">
        <v>21</v>
      </c>
    </row>
    <row r="28" spans="1:30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  <c r="AD28" s="49">
        <v>22</v>
      </c>
    </row>
    <row r="29" spans="1:30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  <c r="AD29" s="41">
        <v>23</v>
      </c>
    </row>
    <row r="30" spans="1:30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  <c r="AD30" s="49">
        <v>24</v>
      </c>
    </row>
    <row r="31" spans="1:30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  <c r="AD31" s="41">
        <v>25</v>
      </c>
    </row>
    <row r="32" spans="1:30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  <c r="AD32" s="49">
        <v>26</v>
      </c>
    </row>
    <row r="33" spans="1:30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  <c r="AD33" s="41">
        <v>27</v>
      </c>
    </row>
    <row r="34" spans="1:30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  <c r="AD34" s="49">
        <v>28</v>
      </c>
    </row>
    <row r="35" spans="1:30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  <c r="AD35" s="41">
        <v>29</v>
      </c>
    </row>
    <row r="36" spans="1:30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  <c r="AD36" s="49">
        <v>30</v>
      </c>
    </row>
    <row r="37" spans="1:30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  <c r="AD37" s="41">
        <v>31</v>
      </c>
    </row>
    <row r="38" spans="1:30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  <c r="AD38" s="49">
        <v>32</v>
      </c>
    </row>
    <row r="39" spans="1:30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  <c r="AD39" s="41">
        <v>33</v>
      </c>
    </row>
    <row r="40" spans="1:30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  <c r="AD40" s="49">
        <v>34</v>
      </c>
    </row>
    <row r="41" spans="1:30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  <c r="AD41" s="41">
        <v>35</v>
      </c>
    </row>
    <row r="42" spans="1:30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  <c r="AD42" s="49">
        <v>36</v>
      </c>
    </row>
    <row r="43" spans="1:30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  <c r="AD43" s="41">
        <v>37</v>
      </c>
    </row>
    <row r="44" spans="1:30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  <c r="AD44" s="49">
        <v>38</v>
      </c>
    </row>
    <row r="45" spans="1:30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  <c r="AD45" s="41">
        <v>39</v>
      </c>
    </row>
    <row r="46" spans="1:30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  <c r="AD46" s="49">
        <v>40</v>
      </c>
    </row>
    <row r="47" spans="1:30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  <c r="AD47" s="41">
        <v>41</v>
      </c>
    </row>
    <row r="48" spans="1:30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  <c r="AD48" s="49">
        <v>42</v>
      </c>
    </row>
    <row r="49" spans="1:30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  <c r="AD49" s="41">
        <v>43</v>
      </c>
    </row>
    <row r="50" spans="1:30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  <c r="AD50" s="49">
        <v>44</v>
      </c>
    </row>
    <row r="51" spans="1:30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  <c r="AD51" s="41">
        <v>45</v>
      </c>
    </row>
    <row r="52" spans="1:30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  <c r="AD52" s="49">
        <v>46</v>
      </c>
    </row>
    <row r="53" spans="1:30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  <c r="AD53" s="41">
        <v>47</v>
      </c>
    </row>
    <row r="54" spans="1:30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  <c r="AD54" s="49">
        <v>48</v>
      </c>
    </row>
    <row r="55" spans="1:30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  <c r="AD55" s="41">
        <v>49</v>
      </c>
    </row>
    <row r="56" spans="1:30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  <c r="AD56" s="49">
        <v>50</v>
      </c>
    </row>
    <row r="57" spans="1:30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  <c r="AD57" s="41">
        <v>51</v>
      </c>
    </row>
    <row r="58" spans="1:30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  <c r="AD58" s="49">
        <v>52</v>
      </c>
    </row>
    <row r="59" spans="1:30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  <c r="AD59" s="41">
        <v>53</v>
      </c>
    </row>
    <row r="60" spans="1:30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  <c r="AD60" s="49">
        <v>54</v>
      </c>
    </row>
    <row r="61" spans="1:30">
      <c r="AD61" s="41">
        <v>55</v>
      </c>
    </row>
    <row r="62" spans="1:30">
      <c r="AD62" s="49">
        <v>56</v>
      </c>
    </row>
    <row r="63" spans="1:30">
      <c r="AD63" s="41">
        <v>57</v>
      </c>
    </row>
    <row r="64" spans="1:30">
      <c r="AD64" s="49">
        <v>58</v>
      </c>
    </row>
    <row r="65" spans="30:30">
      <c r="AD65" s="41">
        <v>59</v>
      </c>
    </row>
    <row r="66" spans="30:30">
      <c r="AD66" s="49">
        <v>60</v>
      </c>
    </row>
    <row r="67" spans="30:30">
      <c r="AD67" s="41">
        <v>61</v>
      </c>
    </row>
    <row r="68" spans="30:30">
      <c r="AD68" s="49">
        <v>62</v>
      </c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allowBlank="1" showInputMessage="1" showErrorMessage="1" error="Saisir l'année sur 4 Caractères_x000a_l'année est comprise entre 2009 et 2030" sqref="C3"/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72" width="10.75" style="28" hidden="1" customWidth="1"/>
    <col min="73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Janvier!G5</f>
        <v>0</v>
      </c>
      <c r="H2" s="52">
        <f>Janvier!H5</f>
        <v>0</v>
      </c>
      <c r="I2" s="52">
        <f>Janvier!I5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28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28</v>
      </c>
      <c r="D4" s="20" t="str">
        <f>VLOOKUP($C$4,Données!$L$2:$N$14,2,0)</f>
        <v>Février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Saisir l'année sur 4 Caractères_x000a_l'année est comprise entre 2009 et 2030" sqref="C3"/>
    <dataValidation allowBlank="1" showInputMessage="1" showErrorMessage="1" error="Ce doit être un chiffre" sqref="I7:I60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44" width="10.75" style="28" hidden="1" customWidth="1"/>
    <col min="45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Février!G5</f>
        <v>0</v>
      </c>
      <c r="H2" s="52">
        <f>Février!H5</f>
        <v>0</v>
      </c>
      <c r="I2" s="52">
        <f>Février!I5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29</v>
      </c>
      <c r="D4" s="20" t="str">
        <f>VLOOKUP($C$4,Données!$L$2:$N$14,2,0)</f>
        <v>Mars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Saisir l'année sur 4 Caractères_x000a_l'année est comprise entre 2009 et 2030" sqref="C3"/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49" width="10.75" style="28" hidden="1" customWidth="1"/>
    <col min="50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Mars!G5</f>
        <v>0</v>
      </c>
      <c r="H2" s="52">
        <f>Mars!H5</f>
        <v>0</v>
      </c>
      <c r="I2" s="52">
        <f>Mars!I5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30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30</v>
      </c>
      <c r="D4" s="20" t="str">
        <f>VLOOKUP($C$4,Données!$L$2:$N$14,2,0)</f>
        <v>Avril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31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31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31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31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31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31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31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31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31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31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31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31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31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Saisir l'année sur 4 Caractères_x000a_l'année est comprise entre 2009 et 2030" sqref="C3"/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Avril!G5</f>
        <v>0</v>
      </c>
      <c r="H2" s="52">
        <f>Avril!H5</f>
        <v>0</v>
      </c>
      <c r="I2" s="52">
        <f>Avril!I5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31</v>
      </c>
      <c r="D4" s="20" t="str">
        <f>VLOOKUP($C$4,Données!$L$2:$N$14,2,0)</f>
        <v>Mai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Saisir l'année sur 4 Caractères_x000a_l'année est comprise entre 2009 et 2030" sqref="C3"/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9" width="10.75" style="28" hidden="1" customWidth="1"/>
    <col min="40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Mai!G5</f>
        <v>0</v>
      </c>
      <c r="H2" s="52">
        <f>Mai!H5</f>
        <v>0</v>
      </c>
      <c r="I2" s="52">
        <f>Mai!I5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30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32</v>
      </c>
      <c r="D4" s="20" t="str">
        <f>VLOOKUP($C$4,Données!$L$2:$N$14,2,0)</f>
        <v>Juin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 t="shared" ref="D7:D38" si="0"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1">IF(F7="","",$C$2)</f>
        <v/>
      </c>
      <c r="L7" s="32" t="str">
        <f t="shared" ref="L7:L38" si="2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3">IF(F7="","",("01/"&amp;$C$4&amp;"/"&amp;$C$3)+A7-1)</f>
        <v/>
      </c>
      <c r="Q7" s="36" t="str">
        <f t="shared" ref="Q7:Q38" si="4">IF($F7="","",IF($C7="Banque",IF($B7="Dépense",$H7,0),""))</f>
        <v/>
      </c>
      <c r="R7" s="37" t="str">
        <f t="shared" ref="R7:R38" si="5">IF($F7="","",IF($C7="Banque",IF($B7="Dépense",0,$H7),""))</f>
        <v/>
      </c>
      <c r="S7" s="38" t="str">
        <f t="shared" ref="S7:S38" si="6">IF($F7="","",IF($C7="Livret",IF($B7="Dépense",$H7,0),""))</f>
        <v/>
      </c>
      <c r="T7" s="39" t="str">
        <f t="shared" ref="T7:T38" si="7">IF($F7="","",IF($C7="Livret",IF($B7="Dépense",0,$H7),""))</f>
        <v/>
      </c>
      <c r="U7" s="37" t="str">
        <f t="shared" ref="U7:U38" si="8">IF($F7="","",IF($C7="Caisse",IF($B7="Dépense",$H7,0),""))</f>
        <v/>
      </c>
      <c r="V7" s="37" t="str">
        <f t="shared" ref="V7:V38" si="9">IF($F7="","",IF($C7="Caisse",IF($B7="Dépense",0,$H7),""))</f>
        <v/>
      </c>
      <c r="W7" s="40" t="str">
        <f t="shared" ref="W7:W38" si="10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32" t="str">
        <f t="shared" si="0"/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1"/>
        <v/>
      </c>
      <c r="L8" s="42" t="str">
        <f t="shared" si="2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3"/>
        <v/>
      </c>
      <c r="Q8" s="38" t="str">
        <f t="shared" si="4"/>
        <v/>
      </c>
      <c r="R8" s="39" t="str">
        <f t="shared" si="5"/>
        <v/>
      </c>
      <c r="S8" s="38" t="str">
        <f t="shared" si="6"/>
        <v/>
      </c>
      <c r="T8" s="39" t="str">
        <f t="shared" si="7"/>
        <v/>
      </c>
      <c r="U8" s="39" t="str">
        <f t="shared" si="8"/>
        <v/>
      </c>
      <c r="V8" s="39" t="str">
        <f t="shared" si="9"/>
        <v/>
      </c>
      <c r="W8" s="44" t="str">
        <f t="shared" si="10"/>
        <v/>
      </c>
      <c r="X8" s="39"/>
      <c r="Y8" s="39"/>
    </row>
    <row r="9" spans="1:30" s="38" customFormat="1">
      <c r="A9" s="47"/>
      <c r="B9" s="31"/>
      <c r="C9" s="31"/>
      <c r="D9" s="32" t="str">
        <f t="shared" si="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1"/>
        <v/>
      </c>
      <c r="L9" s="42" t="str">
        <f t="shared" si="2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3"/>
        <v/>
      </c>
      <c r="Q9" s="38" t="str">
        <f t="shared" si="4"/>
        <v/>
      </c>
      <c r="R9" s="39" t="str">
        <f t="shared" si="5"/>
        <v/>
      </c>
      <c r="S9" s="38" t="str">
        <f t="shared" si="6"/>
        <v/>
      </c>
      <c r="T9" s="39" t="str">
        <f t="shared" si="7"/>
        <v/>
      </c>
      <c r="U9" s="39" t="str">
        <f t="shared" si="8"/>
        <v/>
      </c>
      <c r="V9" s="39" t="str">
        <f t="shared" si="9"/>
        <v/>
      </c>
      <c r="W9" s="44" t="str">
        <f t="shared" si="10"/>
        <v/>
      </c>
      <c r="X9" s="39"/>
      <c r="Y9" s="39"/>
    </row>
    <row r="10" spans="1:30" s="38" customFormat="1">
      <c r="A10" s="47"/>
      <c r="B10" s="31"/>
      <c r="C10" s="31"/>
      <c r="D10" s="32" t="str">
        <f t="shared" si="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1"/>
        <v/>
      </c>
      <c r="L10" s="42" t="str">
        <f t="shared" si="2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3"/>
        <v/>
      </c>
      <c r="Q10" s="38" t="str">
        <f t="shared" si="4"/>
        <v/>
      </c>
      <c r="R10" s="39" t="str">
        <f t="shared" si="5"/>
        <v/>
      </c>
      <c r="S10" s="38" t="str">
        <f t="shared" si="6"/>
        <v/>
      </c>
      <c r="T10" s="39" t="str">
        <f t="shared" si="7"/>
        <v/>
      </c>
      <c r="U10" s="39" t="str">
        <f t="shared" si="8"/>
        <v/>
      </c>
      <c r="V10" s="39" t="str">
        <f t="shared" si="9"/>
        <v/>
      </c>
      <c r="W10" s="44" t="str">
        <f t="shared" si="10"/>
        <v/>
      </c>
      <c r="X10" s="39"/>
      <c r="Y10" s="39"/>
    </row>
    <row r="11" spans="1:30" s="38" customFormat="1">
      <c r="A11" s="47"/>
      <c r="B11" s="31"/>
      <c r="C11" s="31"/>
      <c r="D11" s="32" t="str">
        <f t="shared" si="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1"/>
        <v/>
      </c>
      <c r="L11" s="42" t="str">
        <f t="shared" si="2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3"/>
        <v/>
      </c>
      <c r="Q11" s="38" t="str">
        <f t="shared" si="4"/>
        <v/>
      </c>
      <c r="R11" s="39" t="str">
        <f t="shared" si="5"/>
        <v/>
      </c>
      <c r="S11" s="38" t="str">
        <f t="shared" si="6"/>
        <v/>
      </c>
      <c r="T11" s="39" t="str">
        <f t="shared" si="7"/>
        <v/>
      </c>
      <c r="U11" s="39" t="str">
        <f t="shared" si="8"/>
        <v/>
      </c>
      <c r="V11" s="39" t="str">
        <f t="shared" si="9"/>
        <v/>
      </c>
      <c r="W11" s="44" t="str">
        <f t="shared" si="10"/>
        <v/>
      </c>
      <c r="X11" s="39"/>
      <c r="Y11" s="39"/>
    </row>
    <row r="12" spans="1:30" s="38" customFormat="1">
      <c r="A12" s="47"/>
      <c r="B12" s="31"/>
      <c r="C12" s="31"/>
      <c r="D12" s="32" t="str">
        <f t="shared" si="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1"/>
        <v/>
      </c>
      <c r="L12" s="42" t="str">
        <f t="shared" si="2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3"/>
        <v/>
      </c>
      <c r="Q12" s="38" t="str">
        <f t="shared" si="4"/>
        <v/>
      </c>
      <c r="R12" s="39" t="str">
        <f t="shared" si="5"/>
        <v/>
      </c>
      <c r="S12" s="38" t="str">
        <f t="shared" si="6"/>
        <v/>
      </c>
      <c r="T12" s="39" t="str">
        <f t="shared" si="7"/>
        <v/>
      </c>
      <c r="U12" s="39" t="str">
        <f t="shared" si="8"/>
        <v/>
      </c>
      <c r="V12" s="39" t="str">
        <f t="shared" si="9"/>
        <v/>
      </c>
      <c r="W12" s="44" t="str">
        <f t="shared" si="10"/>
        <v/>
      </c>
      <c r="X12" s="39"/>
      <c r="Y12" s="39"/>
    </row>
    <row r="13" spans="1:30" s="38" customFormat="1">
      <c r="A13" s="47"/>
      <c r="B13" s="31"/>
      <c r="C13" s="31"/>
      <c r="D13" s="32" t="str">
        <f t="shared" si="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1"/>
        <v/>
      </c>
      <c r="L13" s="42" t="str">
        <f t="shared" si="2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3"/>
        <v/>
      </c>
      <c r="Q13" s="38" t="str">
        <f t="shared" si="4"/>
        <v/>
      </c>
      <c r="R13" s="39" t="str">
        <f t="shared" si="5"/>
        <v/>
      </c>
      <c r="S13" s="38" t="str">
        <f t="shared" si="6"/>
        <v/>
      </c>
      <c r="T13" s="39" t="str">
        <f t="shared" si="7"/>
        <v/>
      </c>
      <c r="U13" s="39" t="str">
        <f t="shared" si="8"/>
        <v/>
      </c>
      <c r="V13" s="39" t="str">
        <f t="shared" si="9"/>
        <v/>
      </c>
      <c r="W13" s="44" t="str">
        <f t="shared" si="10"/>
        <v/>
      </c>
      <c r="X13" s="39"/>
      <c r="Y13" s="39"/>
    </row>
    <row r="14" spans="1:30" s="38" customFormat="1">
      <c r="A14" s="47"/>
      <c r="B14" s="31"/>
      <c r="C14" s="31"/>
      <c r="D14" s="32" t="str">
        <f t="shared" si="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1"/>
        <v/>
      </c>
      <c r="L14" s="42" t="str">
        <f t="shared" si="2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3"/>
        <v/>
      </c>
      <c r="Q14" s="38" t="str">
        <f t="shared" si="4"/>
        <v/>
      </c>
      <c r="R14" s="39" t="str">
        <f t="shared" si="5"/>
        <v/>
      </c>
      <c r="S14" s="38" t="str">
        <f t="shared" si="6"/>
        <v/>
      </c>
      <c r="T14" s="39" t="str">
        <f t="shared" si="7"/>
        <v/>
      </c>
      <c r="U14" s="39" t="str">
        <f t="shared" si="8"/>
        <v/>
      </c>
      <c r="V14" s="39" t="str">
        <f t="shared" si="9"/>
        <v/>
      </c>
      <c r="W14" s="44" t="str">
        <f t="shared" si="10"/>
        <v/>
      </c>
      <c r="X14" s="39"/>
      <c r="Y14" s="39"/>
    </row>
    <row r="15" spans="1:30" s="38" customFormat="1">
      <c r="A15" s="47"/>
      <c r="B15" s="31"/>
      <c r="C15" s="31"/>
      <c r="D15" s="32" t="str">
        <f t="shared" si="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1"/>
        <v/>
      </c>
      <c r="L15" s="42" t="str">
        <f t="shared" si="2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3"/>
        <v/>
      </c>
      <c r="Q15" s="38" t="str">
        <f t="shared" si="4"/>
        <v/>
      </c>
      <c r="R15" s="39" t="str">
        <f t="shared" si="5"/>
        <v/>
      </c>
      <c r="S15" s="38" t="str">
        <f t="shared" si="6"/>
        <v/>
      </c>
      <c r="T15" s="39" t="str">
        <f t="shared" si="7"/>
        <v/>
      </c>
      <c r="U15" s="39" t="str">
        <f t="shared" si="8"/>
        <v/>
      </c>
      <c r="V15" s="39" t="str">
        <f t="shared" si="9"/>
        <v/>
      </c>
      <c r="W15" s="44" t="str">
        <f t="shared" si="10"/>
        <v/>
      </c>
      <c r="X15" s="39"/>
      <c r="Y15" s="39"/>
    </row>
    <row r="16" spans="1:30" s="38" customFormat="1">
      <c r="A16" s="47"/>
      <c r="B16" s="31"/>
      <c r="C16" s="31"/>
      <c r="D16" s="32" t="str">
        <f t="shared" si="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1"/>
        <v/>
      </c>
      <c r="L16" s="42" t="str">
        <f t="shared" si="2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3"/>
        <v/>
      </c>
      <c r="Q16" s="38" t="str">
        <f t="shared" si="4"/>
        <v/>
      </c>
      <c r="R16" s="39" t="str">
        <f t="shared" si="5"/>
        <v/>
      </c>
      <c r="S16" s="38" t="str">
        <f t="shared" si="6"/>
        <v/>
      </c>
      <c r="T16" s="39" t="str">
        <f t="shared" si="7"/>
        <v/>
      </c>
      <c r="U16" s="39" t="str">
        <f t="shared" si="8"/>
        <v/>
      </c>
      <c r="V16" s="39" t="str">
        <f t="shared" si="9"/>
        <v/>
      </c>
      <c r="W16" s="44" t="str">
        <f t="shared" si="10"/>
        <v/>
      </c>
      <c r="X16" s="39"/>
      <c r="Y16" s="39"/>
    </row>
    <row r="17" spans="1:25" s="38" customFormat="1">
      <c r="A17" s="47"/>
      <c r="B17" s="31"/>
      <c r="C17" s="31"/>
      <c r="D17" s="32" t="str">
        <f t="shared" si="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1"/>
        <v/>
      </c>
      <c r="L17" s="42" t="str">
        <f t="shared" si="2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3"/>
        <v/>
      </c>
      <c r="Q17" s="38" t="str">
        <f t="shared" si="4"/>
        <v/>
      </c>
      <c r="R17" s="39" t="str">
        <f t="shared" si="5"/>
        <v/>
      </c>
      <c r="S17" s="38" t="str">
        <f t="shared" si="6"/>
        <v/>
      </c>
      <c r="T17" s="39" t="str">
        <f t="shared" si="7"/>
        <v/>
      </c>
      <c r="U17" s="39" t="str">
        <f t="shared" si="8"/>
        <v/>
      </c>
      <c r="V17" s="39" t="str">
        <f t="shared" si="9"/>
        <v/>
      </c>
      <c r="W17" s="44" t="str">
        <f t="shared" si="10"/>
        <v/>
      </c>
      <c r="X17" s="39"/>
      <c r="Y17" s="39"/>
    </row>
    <row r="18" spans="1:25" s="38" customFormat="1">
      <c r="A18" s="47"/>
      <c r="B18" s="31"/>
      <c r="C18" s="31"/>
      <c r="D18" s="32" t="str">
        <f t="shared" si="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1"/>
        <v/>
      </c>
      <c r="L18" s="42" t="str">
        <f t="shared" si="2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3"/>
        <v/>
      </c>
      <c r="Q18" s="38" t="str">
        <f t="shared" si="4"/>
        <v/>
      </c>
      <c r="R18" s="39" t="str">
        <f t="shared" si="5"/>
        <v/>
      </c>
      <c r="S18" s="38" t="str">
        <f t="shared" si="6"/>
        <v/>
      </c>
      <c r="T18" s="39" t="str">
        <f t="shared" si="7"/>
        <v/>
      </c>
      <c r="U18" s="39" t="str">
        <f t="shared" si="8"/>
        <v/>
      </c>
      <c r="V18" s="39" t="str">
        <f t="shared" si="9"/>
        <v/>
      </c>
      <c r="W18" s="44" t="str">
        <f t="shared" si="10"/>
        <v/>
      </c>
      <c r="X18" s="39"/>
      <c r="Y18" s="39"/>
    </row>
    <row r="19" spans="1:25" s="38" customFormat="1">
      <c r="A19" s="47"/>
      <c r="B19" s="31"/>
      <c r="C19" s="31"/>
      <c r="D19" s="32" t="str">
        <f t="shared" si="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1"/>
        <v/>
      </c>
      <c r="L19" s="42" t="str">
        <f t="shared" si="2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3"/>
        <v/>
      </c>
      <c r="Q19" s="38" t="str">
        <f t="shared" si="4"/>
        <v/>
      </c>
      <c r="R19" s="39" t="str">
        <f t="shared" si="5"/>
        <v/>
      </c>
      <c r="S19" s="38" t="str">
        <f t="shared" si="6"/>
        <v/>
      </c>
      <c r="T19" s="39" t="str">
        <f t="shared" si="7"/>
        <v/>
      </c>
      <c r="U19" s="39" t="str">
        <f t="shared" si="8"/>
        <v/>
      </c>
      <c r="V19" s="39" t="str">
        <f t="shared" si="9"/>
        <v/>
      </c>
      <c r="W19" s="44" t="str">
        <f t="shared" si="10"/>
        <v/>
      </c>
      <c r="X19" s="39"/>
      <c r="Y19" s="39"/>
    </row>
    <row r="20" spans="1:25" s="38" customFormat="1">
      <c r="A20" s="47"/>
      <c r="B20" s="31"/>
      <c r="C20" s="31"/>
      <c r="D20" s="32" t="str">
        <f t="shared" si="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1"/>
        <v/>
      </c>
      <c r="L20" s="42" t="str">
        <f t="shared" si="2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3"/>
        <v/>
      </c>
      <c r="Q20" s="38" t="str">
        <f t="shared" si="4"/>
        <v/>
      </c>
      <c r="R20" s="39" t="str">
        <f t="shared" si="5"/>
        <v/>
      </c>
      <c r="S20" s="38" t="str">
        <f t="shared" si="6"/>
        <v/>
      </c>
      <c r="T20" s="39" t="str">
        <f t="shared" si="7"/>
        <v/>
      </c>
      <c r="U20" s="39" t="str">
        <f t="shared" si="8"/>
        <v/>
      </c>
      <c r="V20" s="39" t="str">
        <f t="shared" si="9"/>
        <v/>
      </c>
      <c r="W20" s="44" t="str">
        <f t="shared" si="10"/>
        <v/>
      </c>
      <c r="X20" s="39"/>
      <c r="Y20" s="39"/>
    </row>
    <row r="21" spans="1:25" s="38" customFormat="1">
      <c r="A21" s="47"/>
      <c r="B21" s="31"/>
      <c r="C21" s="31"/>
      <c r="D21" s="32" t="str">
        <f t="shared" si="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1"/>
        <v/>
      </c>
      <c r="L21" s="42" t="str">
        <f t="shared" si="2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3"/>
        <v/>
      </c>
      <c r="Q21" s="38" t="str">
        <f t="shared" si="4"/>
        <v/>
      </c>
      <c r="R21" s="39" t="str">
        <f t="shared" si="5"/>
        <v/>
      </c>
      <c r="S21" s="38" t="str">
        <f t="shared" si="6"/>
        <v/>
      </c>
      <c r="T21" s="39" t="str">
        <f t="shared" si="7"/>
        <v/>
      </c>
      <c r="U21" s="39" t="str">
        <f t="shared" si="8"/>
        <v/>
      </c>
      <c r="V21" s="39" t="str">
        <f t="shared" si="9"/>
        <v/>
      </c>
      <c r="W21" s="44" t="str">
        <f t="shared" si="10"/>
        <v/>
      </c>
      <c r="X21" s="39"/>
      <c r="Y21" s="39"/>
    </row>
    <row r="22" spans="1:25" s="38" customFormat="1">
      <c r="A22" s="47"/>
      <c r="B22" s="31"/>
      <c r="C22" s="31"/>
      <c r="D22" s="32" t="str">
        <f t="shared" si="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1"/>
        <v/>
      </c>
      <c r="L22" s="42" t="str">
        <f t="shared" si="2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3"/>
        <v/>
      </c>
      <c r="Q22" s="38" t="str">
        <f t="shared" si="4"/>
        <v/>
      </c>
      <c r="R22" s="39" t="str">
        <f t="shared" si="5"/>
        <v/>
      </c>
      <c r="S22" s="38" t="str">
        <f t="shared" si="6"/>
        <v/>
      </c>
      <c r="T22" s="39" t="str">
        <f t="shared" si="7"/>
        <v/>
      </c>
      <c r="U22" s="39" t="str">
        <f t="shared" si="8"/>
        <v/>
      </c>
      <c r="V22" s="39" t="str">
        <f t="shared" si="9"/>
        <v/>
      </c>
      <c r="W22" s="44" t="str">
        <f t="shared" si="10"/>
        <v/>
      </c>
      <c r="X22" s="39"/>
      <c r="Y22" s="39"/>
    </row>
    <row r="23" spans="1:25" s="38" customFormat="1">
      <c r="A23" s="47"/>
      <c r="B23" s="31"/>
      <c r="C23" s="31"/>
      <c r="D23" s="32" t="str">
        <f t="shared" si="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1"/>
        <v/>
      </c>
      <c r="L23" s="42" t="str">
        <f t="shared" si="2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3"/>
        <v/>
      </c>
      <c r="Q23" s="38" t="str">
        <f t="shared" si="4"/>
        <v/>
      </c>
      <c r="R23" s="39" t="str">
        <f t="shared" si="5"/>
        <v/>
      </c>
      <c r="S23" s="38" t="str">
        <f t="shared" si="6"/>
        <v/>
      </c>
      <c r="T23" s="39" t="str">
        <f t="shared" si="7"/>
        <v/>
      </c>
      <c r="U23" s="39" t="str">
        <f t="shared" si="8"/>
        <v/>
      </c>
      <c r="V23" s="39" t="str">
        <f t="shared" si="9"/>
        <v/>
      </c>
      <c r="W23" s="44" t="str">
        <f t="shared" si="10"/>
        <v/>
      </c>
      <c r="X23" s="39"/>
      <c r="Y23" s="39"/>
    </row>
    <row r="24" spans="1:25" s="38" customFormat="1">
      <c r="A24" s="47"/>
      <c r="B24" s="31"/>
      <c r="C24" s="31"/>
      <c r="D24" s="32" t="str">
        <f t="shared" si="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1"/>
        <v/>
      </c>
      <c r="L24" s="42" t="str">
        <f t="shared" si="2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3"/>
        <v/>
      </c>
      <c r="Q24" s="38" t="str">
        <f t="shared" si="4"/>
        <v/>
      </c>
      <c r="R24" s="39" t="str">
        <f t="shared" si="5"/>
        <v/>
      </c>
      <c r="S24" s="38" t="str">
        <f t="shared" si="6"/>
        <v/>
      </c>
      <c r="T24" s="39" t="str">
        <f t="shared" si="7"/>
        <v/>
      </c>
      <c r="U24" s="39" t="str">
        <f t="shared" si="8"/>
        <v/>
      </c>
      <c r="V24" s="39" t="str">
        <f t="shared" si="9"/>
        <v/>
      </c>
      <c r="W24" s="44" t="str">
        <f t="shared" si="10"/>
        <v/>
      </c>
      <c r="X24" s="39"/>
      <c r="Y24" s="39"/>
    </row>
    <row r="25" spans="1:25" s="38" customFormat="1">
      <c r="A25" s="47"/>
      <c r="B25" s="31"/>
      <c r="C25" s="31"/>
      <c r="D25" s="32" t="str">
        <f t="shared" si="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1"/>
        <v/>
      </c>
      <c r="L25" s="42" t="str">
        <f t="shared" si="2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3"/>
        <v/>
      </c>
      <c r="Q25" s="38" t="str">
        <f t="shared" si="4"/>
        <v/>
      </c>
      <c r="R25" s="39" t="str">
        <f t="shared" si="5"/>
        <v/>
      </c>
      <c r="S25" s="38" t="str">
        <f t="shared" si="6"/>
        <v/>
      </c>
      <c r="T25" s="39" t="str">
        <f t="shared" si="7"/>
        <v/>
      </c>
      <c r="U25" s="39" t="str">
        <f t="shared" si="8"/>
        <v/>
      </c>
      <c r="V25" s="39" t="str">
        <f t="shared" si="9"/>
        <v/>
      </c>
      <c r="W25" s="44" t="str">
        <f t="shared" si="10"/>
        <v/>
      </c>
      <c r="X25" s="39"/>
      <c r="Y25" s="39"/>
    </row>
    <row r="26" spans="1:25" s="38" customFormat="1">
      <c r="A26" s="47"/>
      <c r="B26" s="31"/>
      <c r="C26" s="31"/>
      <c r="D26" s="32" t="str">
        <f t="shared" si="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1"/>
        <v/>
      </c>
      <c r="L26" s="42" t="str">
        <f t="shared" si="2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3"/>
        <v/>
      </c>
      <c r="Q26" s="38" t="str">
        <f t="shared" si="4"/>
        <v/>
      </c>
      <c r="R26" s="39" t="str">
        <f t="shared" si="5"/>
        <v/>
      </c>
      <c r="S26" s="38" t="str">
        <f t="shared" si="6"/>
        <v/>
      </c>
      <c r="T26" s="39" t="str">
        <f t="shared" si="7"/>
        <v/>
      </c>
      <c r="U26" s="39" t="str">
        <f t="shared" si="8"/>
        <v/>
      </c>
      <c r="V26" s="39" t="str">
        <f t="shared" si="9"/>
        <v/>
      </c>
      <c r="W26" s="44" t="str">
        <f t="shared" si="10"/>
        <v/>
      </c>
      <c r="X26" s="39"/>
      <c r="Y26" s="39"/>
    </row>
    <row r="27" spans="1:25" s="38" customFormat="1">
      <c r="A27" s="47"/>
      <c r="B27" s="31"/>
      <c r="C27" s="31"/>
      <c r="D27" s="32" t="str">
        <f t="shared" si="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1"/>
        <v/>
      </c>
      <c r="L27" s="42" t="str">
        <f t="shared" si="2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3"/>
        <v/>
      </c>
      <c r="Q27" s="38" t="str">
        <f t="shared" si="4"/>
        <v/>
      </c>
      <c r="R27" s="39" t="str">
        <f t="shared" si="5"/>
        <v/>
      </c>
      <c r="S27" s="38" t="str">
        <f t="shared" si="6"/>
        <v/>
      </c>
      <c r="T27" s="39" t="str">
        <f t="shared" si="7"/>
        <v/>
      </c>
      <c r="U27" s="39" t="str">
        <f t="shared" si="8"/>
        <v/>
      </c>
      <c r="V27" s="39" t="str">
        <f t="shared" si="9"/>
        <v/>
      </c>
      <c r="W27" s="44" t="str">
        <f t="shared" si="10"/>
        <v/>
      </c>
      <c r="X27" s="39"/>
      <c r="Y27" s="39"/>
    </row>
    <row r="28" spans="1:25" s="38" customFormat="1">
      <c r="A28" s="47"/>
      <c r="B28" s="31"/>
      <c r="C28" s="31"/>
      <c r="D28" s="32" t="str">
        <f t="shared" si="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1"/>
        <v/>
      </c>
      <c r="L28" s="42" t="str">
        <f t="shared" si="2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3"/>
        <v/>
      </c>
      <c r="Q28" s="38" t="str">
        <f t="shared" si="4"/>
        <v/>
      </c>
      <c r="R28" s="39" t="str">
        <f t="shared" si="5"/>
        <v/>
      </c>
      <c r="S28" s="38" t="str">
        <f t="shared" si="6"/>
        <v/>
      </c>
      <c r="T28" s="39" t="str">
        <f t="shared" si="7"/>
        <v/>
      </c>
      <c r="U28" s="39" t="str">
        <f t="shared" si="8"/>
        <v/>
      </c>
      <c r="V28" s="39" t="str">
        <f t="shared" si="9"/>
        <v/>
      </c>
      <c r="W28" s="44" t="str">
        <f t="shared" si="10"/>
        <v/>
      </c>
      <c r="X28" s="39"/>
      <c r="Y28" s="39"/>
    </row>
    <row r="29" spans="1:25" s="38" customFormat="1">
      <c r="A29" s="47"/>
      <c r="B29" s="31"/>
      <c r="C29" s="31"/>
      <c r="D29" s="32" t="str">
        <f t="shared" si="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1"/>
        <v/>
      </c>
      <c r="L29" s="42" t="str">
        <f t="shared" si="2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3"/>
        <v/>
      </c>
      <c r="Q29" s="38" t="str">
        <f t="shared" si="4"/>
        <v/>
      </c>
      <c r="R29" s="39" t="str">
        <f t="shared" si="5"/>
        <v/>
      </c>
      <c r="S29" s="38" t="str">
        <f t="shared" si="6"/>
        <v/>
      </c>
      <c r="T29" s="39" t="str">
        <f t="shared" si="7"/>
        <v/>
      </c>
      <c r="U29" s="39" t="str">
        <f t="shared" si="8"/>
        <v/>
      </c>
      <c r="V29" s="39" t="str">
        <f t="shared" si="9"/>
        <v/>
      </c>
      <c r="W29" s="44" t="str">
        <f t="shared" si="10"/>
        <v/>
      </c>
      <c r="X29" s="39"/>
      <c r="Y29" s="39"/>
    </row>
    <row r="30" spans="1:25" s="38" customFormat="1">
      <c r="A30" s="47"/>
      <c r="B30" s="31"/>
      <c r="C30" s="31"/>
      <c r="D30" s="32" t="str">
        <f t="shared" si="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1"/>
        <v/>
      </c>
      <c r="L30" s="42" t="str">
        <f t="shared" si="2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3"/>
        <v/>
      </c>
      <c r="Q30" s="38" t="str">
        <f t="shared" si="4"/>
        <v/>
      </c>
      <c r="R30" s="39" t="str">
        <f t="shared" si="5"/>
        <v/>
      </c>
      <c r="S30" s="38" t="str">
        <f t="shared" si="6"/>
        <v/>
      </c>
      <c r="T30" s="39" t="str">
        <f t="shared" si="7"/>
        <v/>
      </c>
      <c r="U30" s="39" t="str">
        <f t="shared" si="8"/>
        <v/>
      </c>
      <c r="V30" s="39" t="str">
        <f t="shared" si="9"/>
        <v/>
      </c>
      <c r="W30" s="44" t="str">
        <f t="shared" si="10"/>
        <v/>
      </c>
      <c r="X30" s="39"/>
      <c r="Y30" s="39"/>
    </row>
    <row r="31" spans="1:25" s="38" customFormat="1">
      <c r="A31" s="47"/>
      <c r="B31" s="31"/>
      <c r="C31" s="31"/>
      <c r="D31" s="32" t="str">
        <f t="shared" si="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1"/>
        <v/>
      </c>
      <c r="L31" s="42" t="str">
        <f t="shared" si="2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3"/>
        <v/>
      </c>
      <c r="Q31" s="38" t="str">
        <f t="shared" si="4"/>
        <v/>
      </c>
      <c r="R31" s="39" t="str">
        <f t="shared" si="5"/>
        <v/>
      </c>
      <c r="S31" s="38" t="str">
        <f t="shared" si="6"/>
        <v/>
      </c>
      <c r="T31" s="39" t="str">
        <f t="shared" si="7"/>
        <v/>
      </c>
      <c r="U31" s="39" t="str">
        <f t="shared" si="8"/>
        <v/>
      </c>
      <c r="V31" s="39" t="str">
        <f t="shared" si="9"/>
        <v/>
      </c>
      <c r="W31" s="44" t="str">
        <f t="shared" si="10"/>
        <v/>
      </c>
      <c r="X31" s="39"/>
      <c r="Y31" s="39"/>
    </row>
    <row r="32" spans="1:25" s="38" customFormat="1">
      <c r="A32" s="47"/>
      <c r="B32" s="31"/>
      <c r="C32" s="31"/>
      <c r="D32" s="32" t="str">
        <f t="shared" si="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1"/>
        <v/>
      </c>
      <c r="L32" s="42" t="str">
        <f t="shared" si="2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3"/>
        <v/>
      </c>
      <c r="Q32" s="38" t="str">
        <f t="shared" si="4"/>
        <v/>
      </c>
      <c r="R32" s="39" t="str">
        <f t="shared" si="5"/>
        <v/>
      </c>
      <c r="S32" s="38" t="str">
        <f t="shared" si="6"/>
        <v/>
      </c>
      <c r="T32" s="39" t="str">
        <f t="shared" si="7"/>
        <v/>
      </c>
      <c r="U32" s="39" t="str">
        <f t="shared" si="8"/>
        <v/>
      </c>
      <c r="V32" s="39" t="str">
        <f t="shared" si="9"/>
        <v/>
      </c>
      <c r="W32" s="44" t="str">
        <f t="shared" si="10"/>
        <v/>
      </c>
      <c r="X32" s="39"/>
      <c r="Y32" s="39"/>
    </row>
    <row r="33" spans="1:25" s="38" customFormat="1">
      <c r="A33" s="47"/>
      <c r="B33" s="31"/>
      <c r="C33" s="31"/>
      <c r="D33" s="32" t="str">
        <f t="shared" si="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1"/>
        <v/>
      </c>
      <c r="L33" s="42" t="str">
        <f t="shared" si="2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3"/>
        <v/>
      </c>
      <c r="Q33" s="38" t="str">
        <f t="shared" si="4"/>
        <v/>
      </c>
      <c r="R33" s="39" t="str">
        <f t="shared" si="5"/>
        <v/>
      </c>
      <c r="S33" s="38" t="str">
        <f t="shared" si="6"/>
        <v/>
      </c>
      <c r="T33" s="39" t="str">
        <f t="shared" si="7"/>
        <v/>
      </c>
      <c r="U33" s="39" t="str">
        <f t="shared" si="8"/>
        <v/>
      </c>
      <c r="V33" s="39" t="str">
        <f t="shared" si="9"/>
        <v/>
      </c>
      <c r="W33" s="44" t="str">
        <f t="shared" si="10"/>
        <v/>
      </c>
      <c r="X33" s="39"/>
      <c r="Y33" s="39"/>
    </row>
    <row r="34" spans="1:25" s="38" customFormat="1">
      <c r="A34" s="47"/>
      <c r="B34" s="31"/>
      <c r="C34" s="31"/>
      <c r="D34" s="32" t="str">
        <f t="shared" si="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1"/>
        <v/>
      </c>
      <c r="L34" s="42" t="str">
        <f t="shared" si="2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3"/>
        <v/>
      </c>
      <c r="Q34" s="38" t="str">
        <f t="shared" si="4"/>
        <v/>
      </c>
      <c r="R34" s="39" t="str">
        <f t="shared" si="5"/>
        <v/>
      </c>
      <c r="S34" s="38" t="str">
        <f t="shared" si="6"/>
        <v/>
      </c>
      <c r="T34" s="39" t="str">
        <f t="shared" si="7"/>
        <v/>
      </c>
      <c r="U34" s="39" t="str">
        <f t="shared" si="8"/>
        <v/>
      </c>
      <c r="V34" s="39" t="str">
        <f t="shared" si="9"/>
        <v/>
      </c>
      <c r="W34" s="44" t="str">
        <f t="shared" si="10"/>
        <v/>
      </c>
      <c r="X34" s="39"/>
      <c r="Y34" s="39"/>
    </row>
    <row r="35" spans="1:25" s="38" customFormat="1">
      <c r="A35" s="47"/>
      <c r="B35" s="31"/>
      <c r="C35" s="31"/>
      <c r="D35" s="32" t="str">
        <f t="shared" si="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1"/>
        <v/>
      </c>
      <c r="L35" s="42" t="str">
        <f t="shared" si="2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3"/>
        <v/>
      </c>
      <c r="Q35" s="38" t="str">
        <f t="shared" si="4"/>
        <v/>
      </c>
      <c r="R35" s="39" t="str">
        <f t="shared" si="5"/>
        <v/>
      </c>
      <c r="S35" s="38" t="str">
        <f t="shared" si="6"/>
        <v/>
      </c>
      <c r="T35" s="39" t="str">
        <f t="shared" si="7"/>
        <v/>
      </c>
      <c r="U35" s="39" t="str">
        <f t="shared" si="8"/>
        <v/>
      </c>
      <c r="V35" s="39" t="str">
        <f t="shared" si="9"/>
        <v/>
      </c>
      <c r="W35" s="44" t="str">
        <f t="shared" si="10"/>
        <v/>
      </c>
      <c r="X35" s="39"/>
      <c r="Y35" s="39"/>
    </row>
    <row r="36" spans="1:25" s="38" customFormat="1">
      <c r="A36" s="47"/>
      <c r="B36" s="31"/>
      <c r="C36" s="31"/>
      <c r="D36" s="32" t="str">
        <f t="shared" si="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1"/>
        <v/>
      </c>
      <c r="L36" s="42" t="str">
        <f t="shared" si="2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3"/>
        <v/>
      </c>
      <c r="Q36" s="38" t="str">
        <f t="shared" si="4"/>
        <v/>
      </c>
      <c r="R36" s="39" t="str">
        <f t="shared" si="5"/>
        <v/>
      </c>
      <c r="S36" s="38" t="str">
        <f t="shared" si="6"/>
        <v/>
      </c>
      <c r="T36" s="39" t="str">
        <f t="shared" si="7"/>
        <v/>
      </c>
      <c r="U36" s="39" t="str">
        <f t="shared" si="8"/>
        <v/>
      </c>
      <c r="V36" s="39" t="str">
        <f t="shared" si="9"/>
        <v/>
      </c>
      <c r="W36" s="44" t="str">
        <f t="shared" si="10"/>
        <v/>
      </c>
      <c r="X36" s="39"/>
      <c r="Y36" s="39"/>
    </row>
    <row r="37" spans="1:25" s="38" customFormat="1">
      <c r="A37" s="47"/>
      <c r="B37" s="31"/>
      <c r="C37" s="31"/>
      <c r="D37" s="32" t="str">
        <f t="shared" si="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1"/>
        <v/>
      </c>
      <c r="L37" s="42" t="str">
        <f t="shared" si="2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3"/>
        <v/>
      </c>
      <c r="Q37" s="38" t="str">
        <f t="shared" si="4"/>
        <v/>
      </c>
      <c r="R37" s="39" t="str">
        <f t="shared" si="5"/>
        <v/>
      </c>
      <c r="S37" s="38" t="str">
        <f t="shared" si="6"/>
        <v/>
      </c>
      <c r="T37" s="39" t="str">
        <f t="shared" si="7"/>
        <v/>
      </c>
      <c r="U37" s="39" t="str">
        <f t="shared" si="8"/>
        <v/>
      </c>
      <c r="V37" s="39" t="str">
        <f t="shared" si="9"/>
        <v/>
      </c>
      <c r="W37" s="44" t="str">
        <f t="shared" si="10"/>
        <v/>
      </c>
      <c r="X37" s="39"/>
      <c r="Y37" s="39"/>
    </row>
    <row r="38" spans="1:25" s="38" customFormat="1">
      <c r="A38" s="47"/>
      <c r="B38" s="31"/>
      <c r="C38" s="31"/>
      <c r="D38" s="32" t="str">
        <f t="shared" si="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1"/>
        <v/>
      </c>
      <c r="L38" s="42" t="str">
        <f t="shared" si="2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3"/>
        <v/>
      </c>
      <c r="Q38" s="38" t="str">
        <f t="shared" si="4"/>
        <v/>
      </c>
      <c r="R38" s="39" t="str">
        <f t="shared" si="5"/>
        <v/>
      </c>
      <c r="S38" s="38" t="str">
        <f t="shared" si="6"/>
        <v/>
      </c>
      <c r="T38" s="39" t="str">
        <f t="shared" si="7"/>
        <v/>
      </c>
      <c r="U38" s="39" t="str">
        <f t="shared" si="8"/>
        <v/>
      </c>
      <c r="V38" s="39" t="str">
        <f t="shared" si="9"/>
        <v/>
      </c>
      <c r="W38" s="44" t="str">
        <f t="shared" si="10"/>
        <v/>
      </c>
      <c r="X38" s="39"/>
      <c r="Y38" s="39"/>
    </row>
    <row r="39" spans="1:25" s="38" customFormat="1">
      <c r="A39" s="47"/>
      <c r="B39" s="31"/>
      <c r="C39" s="31"/>
      <c r="D39" s="32" t="str">
        <f t="shared" ref="D39:D60" si="13">IF(F39="","",($C$3&amp;C36&amp;IF(F39="","","001")))</f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4">IF(F39="","",$C$2)</f>
        <v/>
      </c>
      <c r="L39" s="42" t="str">
        <f t="shared" ref="L39:L60" si="15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6">IF(F39="","",("01/"&amp;$C$4&amp;"/"&amp;$C$3)+A39-1)</f>
        <v/>
      </c>
      <c r="Q39" s="38" t="str">
        <f t="shared" ref="Q39:Q60" si="17">IF($F39="","",IF($C39="Banque",IF($B39="Dépense",$H39,0),""))</f>
        <v/>
      </c>
      <c r="R39" s="39" t="str">
        <f t="shared" ref="R39:R60" si="18">IF($F39="","",IF($C39="Banque",IF($B39="Dépense",0,$H39),""))</f>
        <v/>
      </c>
      <c r="S39" s="38" t="str">
        <f t="shared" ref="S39:S60" si="19">IF($F39="","",IF($C39="Livret",IF($B39="Dépense",$H39,0),""))</f>
        <v/>
      </c>
      <c r="T39" s="39" t="str">
        <f t="shared" ref="T39:T60" si="20">IF($F39="","",IF($C39="Livret",IF($B39="Dépense",0,$H39),""))</f>
        <v/>
      </c>
      <c r="U39" s="39" t="str">
        <f t="shared" ref="U39:U60" si="21">IF($F39="","",IF($C39="Caisse",IF($B39="Dépense",$H39,0),""))</f>
        <v/>
      </c>
      <c r="V39" s="39" t="str">
        <f t="shared" ref="V39:V60" si="22">IF($F39="","",IF($C39="Caisse",IF($B39="Dépense",0,$H39),""))</f>
        <v/>
      </c>
      <c r="W39" s="44" t="str">
        <f t="shared" ref="W39:W60" si="23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32" t="str">
        <f t="shared" si="13"/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4"/>
        <v/>
      </c>
      <c r="L40" s="42" t="str">
        <f t="shared" si="15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6"/>
        <v/>
      </c>
      <c r="Q40" s="38" t="str">
        <f t="shared" si="17"/>
        <v/>
      </c>
      <c r="R40" s="39" t="str">
        <f t="shared" si="18"/>
        <v/>
      </c>
      <c r="S40" s="38" t="str">
        <f t="shared" si="19"/>
        <v/>
      </c>
      <c r="T40" s="39" t="str">
        <f t="shared" si="20"/>
        <v/>
      </c>
      <c r="U40" s="39" t="str">
        <f t="shared" si="21"/>
        <v/>
      </c>
      <c r="V40" s="39" t="str">
        <f t="shared" si="22"/>
        <v/>
      </c>
      <c r="W40" s="44" t="str">
        <f t="shared" si="23"/>
        <v/>
      </c>
      <c r="X40" s="39"/>
      <c r="Y40" s="39"/>
    </row>
    <row r="41" spans="1:25" s="38" customFormat="1">
      <c r="A41" s="47"/>
      <c r="B41" s="31"/>
      <c r="C41" s="31"/>
      <c r="D41" s="32" t="str">
        <f t="shared" si="1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4"/>
        <v/>
      </c>
      <c r="L41" s="42" t="str">
        <f t="shared" si="15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6"/>
        <v/>
      </c>
      <c r="Q41" s="38" t="str">
        <f t="shared" si="17"/>
        <v/>
      </c>
      <c r="R41" s="39" t="str">
        <f t="shared" si="18"/>
        <v/>
      </c>
      <c r="S41" s="38" t="str">
        <f t="shared" si="19"/>
        <v/>
      </c>
      <c r="T41" s="39" t="str">
        <f t="shared" si="20"/>
        <v/>
      </c>
      <c r="U41" s="39" t="str">
        <f t="shared" si="21"/>
        <v/>
      </c>
      <c r="V41" s="39" t="str">
        <f t="shared" si="22"/>
        <v/>
      </c>
      <c r="W41" s="44" t="str">
        <f t="shared" si="23"/>
        <v/>
      </c>
      <c r="X41" s="39"/>
      <c r="Y41" s="39"/>
    </row>
    <row r="42" spans="1:25" s="38" customFormat="1">
      <c r="A42" s="47"/>
      <c r="B42" s="31"/>
      <c r="C42" s="31"/>
      <c r="D42" s="32" t="str">
        <f t="shared" si="1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4"/>
        <v/>
      </c>
      <c r="L42" s="42" t="str">
        <f t="shared" si="15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6"/>
        <v/>
      </c>
      <c r="Q42" s="38" t="str">
        <f t="shared" si="17"/>
        <v/>
      </c>
      <c r="R42" s="39" t="str">
        <f t="shared" si="18"/>
        <v/>
      </c>
      <c r="S42" s="38" t="str">
        <f t="shared" si="19"/>
        <v/>
      </c>
      <c r="T42" s="39" t="str">
        <f t="shared" si="20"/>
        <v/>
      </c>
      <c r="U42" s="39" t="str">
        <f t="shared" si="21"/>
        <v/>
      </c>
      <c r="V42" s="39" t="str">
        <f t="shared" si="22"/>
        <v/>
      </c>
      <c r="W42" s="44" t="str">
        <f t="shared" si="23"/>
        <v/>
      </c>
      <c r="X42" s="39"/>
      <c r="Y42" s="39"/>
    </row>
    <row r="43" spans="1:25" s="38" customFormat="1">
      <c r="A43" s="47"/>
      <c r="B43" s="31"/>
      <c r="C43" s="31"/>
      <c r="D43" s="32" t="str">
        <f t="shared" si="1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4"/>
        <v/>
      </c>
      <c r="L43" s="42" t="str">
        <f t="shared" si="15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6"/>
        <v/>
      </c>
      <c r="Q43" s="38" t="str">
        <f t="shared" si="17"/>
        <v/>
      </c>
      <c r="R43" s="39" t="str">
        <f t="shared" si="18"/>
        <v/>
      </c>
      <c r="S43" s="38" t="str">
        <f t="shared" si="19"/>
        <v/>
      </c>
      <c r="T43" s="39" t="str">
        <f t="shared" si="20"/>
        <v/>
      </c>
      <c r="U43" s="39" t="str">
        <f t="shared" si="21"/>
        <v/>
      </c>
      <c r="V43" s="39" t="str">
        <f t="shared" si="22"/>
        <v/>
      </c>
      <c r="W43" s="44" t="str">
        <f t="shared" si="23"/>
        <v/>
      </c>
      <c r="X43" s="39"/>
      <c r="Y43" s="39"/>
    </row>
    <row r="44" spans="1:25" s="38" customFormat="1">
      <c r="A44" s="47"/>
      <c r="B44" s="31"/>
      <c r="C44" s="31"/>
      <c r="D44" s="32" t="str">
        <f t="shared" si="1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4"/>
        <v/>
      </c>
      <c r="L44" s="42" t="str">
        <f t="shared" si="15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6"/>
        <v/>
      </c>
      <c r="Q44" s="38" t="str">
        <f t="shared" si="17"/>
        <v/>
      </c>
      <c r="R44" s="39" t="str">
        <f t="shared" si="18"/>
        <v/>
      </c>
      <c r="S44" s="38" t="str">
        <f t="shared" si="19"/>
        <v/>
      </c>
      <c r="T44" s="39" t="str">
        <f t="shared" si="20"/>
        <v/>
      </c>
      <c r="U44" s="39" t="str">
        <f t="shared" si="21"/>
        <v/>
      </c>
      <c r="V44" s="39" t="str">
        <f t="shared" si="22"/>
        <v/>
      </c>
      <c r="W44" s="44" t="str">
        <f t="shared" si="23"/>
        <v/>
      </c>
      <c r="X44" s="39"/>
      <c r="Y44" s="39"/>
    </row>
    <row r="45" spans="1:25" s="38" customFormat="1">
      <c r="A45" s="47"/>
      <c r="B45" s="31"/>
      <c r="C45" s="31"/>
      <c r="D45" s="32" t="str">
        <f t="shared" si="1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4"/>
        <v/>
      </c>
      <c r="L45" s="42" t="str">
        <f t="shared" si="15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6"/>
        <v/>
      </c>
      <c r="Q45" s="38" t="str">
        <f t="shared" si="17"/>
        <v/>
      </c>
      <c r="R45" s="39" t="str">
        <f t="shared" si="18"/>
        <v/>
      </c>
      <c r="S45" s="38" t="str">
        <f t="shared" si="19"/>
        <v/>
      </c>
      <c r="T45" s="39" t="str">
        <f t="shared" si="20"/>
        <v/>
      </c>
      <c r="U45" s="39" t="str">
        <f t="shared" si="21"/>
        <v/>
      </c>
      <c r="V45" s="39" t="str">
        <f t="shared" si="22"/>
        <v/>
      </c>
      <c r="W45" s="44" t="str">
        <f t="shared" si="23"/>
        <v/>
      </c>
      <c r="X45" s="39"/>
      <c r="Y45" s="39"/>
    </row>
    <row r="46" spans="1:25" s="38" customFormat="1">
      <c r="A46" s="47"/>
      <c r="B46" s="31"/>
      <c r="C46" s="31"/>
      <c r="D46" s="32" t="str">
        <f t="shared" si="1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4"/>
        <v/>
      </c>
      <c r="L46" s="42" t="str">
        <f t="shared" si="15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6"/>
        <v/>
      </c>
      <c r="Q46" s="38" t="str">
        <f t="shared" si="17"/>
        <v/>
      </c>
      <c r="R46" s="39" t="str">
        <f t="shared" si="18"/>
        <v/>
      </c>
      <c r="S46" s="38" t="str">
        <f t="shared" si="19"/>
        <v/>
      </c>
      <c r="T46" s="39" t="str">
        <f t="shared" si="20"/>
        <v/>
      </c>
      <c r="U46" s="39" t="str">
        <f t="shared" si="21"/>
        <v/>
      </c>
      <c r="V46" s="39" t="str">
        <f t="shared" si="22"/>
        <v/>
      </c>
      <c r="W46" s="44" t="str">
        <f t="shared" si="23"/>
        <v/>
      </c>
      <c r="X46" s="39"/>
      <c r="Y46" s="39"/>
    </row>
    <row r="47" spans="1:25" s="38" customFormat="1">
      <c r="A47" s="47"/>
      <c r="B47" s="31"/>
      <c r="C47" s="31"/>
      <c r="D47" s="32" t="str">
        <f t="shared" si="1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4"/>
        <v/>
      </c>
      <c r="L47" s="42" t="str">
        <f t="shared" si="15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6"/>
        <v/>
      </c>
      <c r="Q47" s="38" t="str">
        <f t="shared" si="17"/>
        <v/>
      </c>
      <c r="R47" s="39" t="str">
        <f t="shared" si="18"/>
        <v/>
      </c>
      <c r="S47" s="38" t="str">
        <f t="shared" si="19"/>
        <v/>
      </c>
      <c r="T47" s="39" t="str">
        <f t="shared" si="20"/>
        <v/>
      </c>
      <c r="U47" s="39" t="str">
        <f t="shared" si="21"/>
        <v/>
      </c>
      <c r="V47" s="39" t="str">
        <f t="shared" si="22"/>
        <v/>
      </c>
      <c r="W47" s="44" t="str">
        <f t="shared" si="23"/>
        <v/>
      </c>
      <c r="X47" s="39"/>
      <c r="Y47" s="39"/>
    </row>
    <row r="48" spans="1:25" s="38" customFormat="1">
      <c r="A48" s="47"/>
      <c r="B48" s="31"/>
      <c r="C48" s="31"/>
      <c r="D48" s="32" t="str">
        <f t="shared" si="1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4"/>
        <v/>
      </c>
      <c r="L48" s="42" t="str">
        <f t="shared" si="15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6"/>
        <v/>
      </c>
      <c r="Q48" s="38" t="str">
        <f t="shared" si="17"/>
        <v/>
      </c>
      <c r="R48" s="39" t="str">
        <f t="shared" si="18"/>
        <v/>
      </c>
      <c r="S48" s="38" t="str">
        <f t="shared" si="19"/>
        <v/>
      </c>
      <c r="T48" s="39" t="str">
        <f t="shared" si="20"/>
        <v/>
      </c>
      <c r="U48" s="39" t="str">
        <f t="shared" si="21"/>
        <v/>
      </c>
      <c r="V48" s="39" t="str">
        <f t="shared" si="22"/>
        <v/>
      </c>
      <c r="W48" s="44" t="str">
        <f t="shared" si="23"/>
        <v/>
      </c>
      <c r="X48" s="39"/>
      <c r="Y48" s="39"/>
    </row>
    <row r="49" spans="1:25" s="38" customFormat="1">
      <c r="A49" s="47"/>
      <c r="B49" s="31"/>
      <c r="C49" s="31"/>
      <c r="D49" s="32" t="str">
        <f t="shared" si="1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4"/>
        <v/>
      </c>
      <c r="L49" s="42" t="str">
        <f t="shared" si="15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6"/>
        <v/>
      </c>
      <c r="Q49" s="38" t="str">
        <f t="shared" si="17"/>
        <v/>
      </c>
      <c r="R49" s="39" t="str">
        <f t="shared" si="18"/>
        <v/>
      </c>
      <c r="S49" s="38" t="str">
        <f t="shared" si="19"/>
        <v/>
      </c>
      <c r="T49" s="39" t="str">
        <f t="shared" si="20"/>
        <v/>
      </c>
      <c r="U49" s="39" t="str">
        <f t="shared" si="21"/>
        <v/>
      </c>
      <c r="V49" s="39" t="str">
        <f t="shared" si="22"/>
        <v/>
      </c>
      <c r="W49" s="44" t="str">
        <f t="shared" si="23"/>
        <v/>
      </c>
      <c r="X49" s="39"/>
      <c r="Y49" s="39"/>
    </row>
    <row r="50" spans="1:25" s="38" customFormat="1">
      <c r="A50" s="47"/>
      <c r="B50" s="31"/>
      <c r="C50" s="31"/>
      <c r="D50" s="32" t="str">
        <f t="shared" si="1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4"/>
        <v/>
      </c>
      <c r="L50" s="42" t="str">
        <f t="shared" si="15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6"/>
        <v/>
      </c>
      <c r="Q50" s="38" t="str">
        <f t="shared" si="17"/>
        <v/>
      </c>
      <c r="R50" s="39" t="str">
        <f t="shared" si="18"/>
        <v/>
      </c>
      <c r="S50" s="38" t="str">
        <f t="shared" si="19"/>
        <v/>
      </c>
      <c r="T50" s="39" t="str">
        <f t="shared" si="20"/>
        <v/>
      </c>
      <c r="U50" s="39" t="str">
        <f t="shared" si="21"/>
        <v/>
      </c>
      <c r="V50" s="39" t="str">
        <f t="shared" si="22"/>
        <v/>
      </c>
      <c r="W50" s="44" t="str">
        <f t="shared" si="23"/>
        <v/>
      </c>
      <c r="X50" s="39"/>
      <c r="Y50" s="39"/>
    </row>
    <row r="51" spans="1:25" s="38" customFormat="1">
      <c r="A51" s="47"/>
      <c r="B51" s="31"/>
      <c r="C51" s="31"/>
      <c r="D51" s="32" t="str">
        <f t="shared" si="1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4"/>
        <v/>
      </c>
      <c r="L51" s="42" t="str">
        <f t="shared" si="15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6"/>
        <v/>
      </c>
      <c r="Q51" s="38" t="str">
        <f t="shared" si="17"/>
        <v/>
      </c>
      <c r="R51" s="39" t="str">
        <f t="shared" si="18"/>
        <v/>
      </c>
      <c r="S51" s="38" t="str">
        <f t="shared" si="19"/>
        <v/>
      </c>
      <c r="T51" s="39" t="str">
        <f t="shared" si="20"/>
        <v/>
      </c>
      <c r="U51" s="39" t="str">
        <f t="shared" si="21"/>
        <v/>
      </c>
      <c r="V51" s="39" t="str">
        <f t="shared" si="22"/>
        <v/>
      </c>
      <c r="W51" s="44" t="str">
        <f t="shared" si="23"/>
        <v/>
      </c>
      <c r="X51" s="39"/>
      <c r="Y51" s="39"/>
    </row>
    <row r="52" spans="1:25" s="38" customFormat="1">
      <c r="A52" s="47"/>
      <c r="B52" s="31"/>
      <c r="C52" s="31"/>
      <c r="D52" s="32" t="str">
        <f t="shared" si="1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4"/>
        <v/>
      </c>
      <c r="L52" s="42" t="str">
        <f t="shared" si="15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6"/>
        <v/>
      </c>
      <c r="Q52" s="38" t="str">
        <f t="shared" si="17"/>
        <v/>
      </c>
      <c r="R52" s="39" t="str">
        <f t="shared" si="18"/>
        <v/>
      </c>
      <c r="S52" s="38" t="str">
        <f t="shared" si="19"/>
        <v/>
      </c>
      <c r="T52" s="39" t="str">
        <f t="shared" si="20"/>
        <v/>
      </c>
      <c r="U52" s="39" t="str">
        <f t="shared" si="21"/>
        <v/>
      </c>
      <c r="V52" s="39" t="str">
        <f t="shared" si="22"/>
        <v/>
      </c>
      <c r="W52" s="44" t="str">
        <f t="shared" si="23"/>
        <v/>
      </c>
      <c r="X52" s="39"/>
      <c r="Y52" s="39"/>
    </row>
    <row r="53" spans="1:25" s="38" customFormat="1">
      <c r="A53" s="47"/>
      <c r="B53" s="31"/>
      <c r="C53" s="31"/>
      <c r="D53" s="32" t="str">
        <f t="shared" si="1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4"/>
        <v/>
      </c>
      <c r="L53" s="42" t="str">
        <f t="shared" si="15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6"/>
        <v/>
      </c>
      <c r="Q53" s="38" t="str">
        <f t="shared" si="17"/>
        <v/>
      </c>
      <c r="R53" s="39" t="str">
        <f t="shared" si="18"/>
        <v/>
      </c>
      <c r="S53" s="38" t="str">
        <f t="shared" si="19"/>
        <v/>
      </c>
      <c r="T53" s="39" t="str">
        <f t="shared" si="20"/>
        <v/>
      </c>
      <c r="U53" s="39" t="str">
        <f t="shared" si="21"/>
        <v/>
      </c>
      <c r="V53" s="39" t="str">
        <f t="shared" si="22"/>
        <v/>
      </c>
      <c r="W53" s="44" t="str">
        <f t="shared" si="23"/>
        <v/>
      </c>
      <c r="X53" s="39"/>
      <c r="Y53" s="39"/>
    </row>
    <row r="54" spans="1:25" s="38" customFormat="1">
      <c r="A54" s="47"/>
      <c r="B54" s="31"/>
      <c r="C54" s="31"/>
      <c r="D54" s="32" t="str">
        <f t="shared" si="1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4"/>
        <v/>
      </c>
      <c r="L54" s="42" t="str">
        <f t="shared" si="15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6"/>
        <v/>
      </c>
      <c r="Q54" s="38" t="str">
        <f t="shared" si="17"/>
        <v/>
      </c>
      <c r="R54" s="39" t="str">
        <f t="shared" si="18"/>
        <v/>
      </c>
      <c r="S54" s="38" t="str">
        <f t="shared" si="19"/>
        <v/>
      </c>
      <c r="T54" s="39" t="str">
        <f t="shared" si="20"/>
        <v/>
      </c>
      <c r="U54" s="39" t="str">
        <f t="shared" si="21"/>
        <v/>
      </c>
      <c r="V54" s="39" t="str">
        <f t="shared" si="22"/>
        <v/>
      </c>
      <c r="W54" s="44" t="str">
        <f t="shared" si="23"/>
        <v/>
      </c>
      <c r="X54" s="39"/>
      <c r="Y54" s="39"/>
    </row>
    <row r="55" spans="1:25" s="38" customFormat="1">
      <c r="A55" s="47"/>
      <c r="B55" s="31"/>
      <c r="C55" s="31"/>
      <c r="D55" s="32" t="str">
        <f t="shared" si="1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4"/>
        <v/>
      </c>
      <c r="L55" s="42" t="str">
        <f t="shared" si="15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6"/>
        <v/>
      </c>
      <c r="Q55" s="38" t="str">
        <f t="shared" si="17"/>
        <v/>
      </c>
      <c r="R55" s="39" t="str">
        <f t="shared" si="18"/>
        <v/>
      </c>
      <c r="S55" s="38" t="str">
        <f t="shared" si="19"/>
        <v/>
      </c>
      <c r="T55" s="39" t="str">
        <f t="shared" si="20"/>
        <v/>
      </c>
      <c r="U55" s="39" t="str">
        <f t="shared" si="21"/>
        <v/>
      </c>
      <c r="V55" s="39" t="str">
        <f t="shared" si="22"/>
        <v/>
      </c>
      <c r="W55" s="44" t="str">
        <f t="shared" si="23"/>
        <v/>
      </c>
      <c r="X55" s="39"/>
      <c r="Y55" s="39"/>
    </row>
    <row r="56" spans="1:25" s="38" customFormat="1">
      <c r="A56" s="47"/>
      <c r="B56" s="31"/>
      <c r="C56" s="31"/>
      <c r="D56" s="32" t="str">
        <f t="shared" si="1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4"/>
        <v/>
      </c>
      <c r="L56" s="42" t="str">
        <f t="shared" si="15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6"/>
        <v/>
      </c>
      <c r="Q56" s="38" t="str">
        <f t="shared" si="17"/>
        <v/>
      </c>
      <c r="R56" s="39" t="str">
        <f t="shared" si="18"/>
        <v/>
      </c>
      <c r="S56" s="38" t="str">
        <f t="shared" si="19"/>
        <v/>
      </c>
      <c r="T56" s="39" t="str">
        <f t="shared" si="20"/>
        <v/>
      </c>
      <c r="U56" s="39" t="str">
        <f t="shared" si="21"/>
        <v/>
      </c>
      <c r="V56" s="39" t="str">
        <f t="shared" si="22"/>
        <v/>
      </c>
      <c r="W56" s="44" t="str">
        <f t="shared" si="23"/>
        <v/>
      </c>
      <c r="X56" s="39"/>
      <c r="Y56" s="39"/>
    </row>
    <row r="57" spans="1:25" s="38" customFormat="1">
      <c r="A57" s="47"/>
      <c r="B57" s="31"/>
      <c r="C57" s="31"/>
      <c r="D57" s="32" t="str">
        <f t="shared" si="1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4"/>
        <v/>
      </c>
      <c r="L57" s="42" t="str">
        <f t="shared" si="15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6"/>
        <v/>
      </c>
      <c r="Q57" s="38" t="str">
        <f t="shared" si="17"/>
        <v/>
      </c>
      <c r="R57" s="39" t="str">
        <f t="shared" si="18"/>
        <v/>
      </c>
      <c r="S57" s="38" t="str">
        <f t="shared" si="19"/>
        <v/>
      </c>
      <c r="T57" s="39" t="str">
        <f t="shared" si="20"/>
        <v/>
      </c>
      <c r="U57" s="39" t="str">
        <f t="shared" si="21"/>
        <v/>
      </c>
      <c r="V57" s="39" t="str">
        <f t="shared" si="22"/>
        <v/>
      </c>
      <c r="W57" s="44" t="str">
        <f t="shared" si="23"/>
        <v/>
      </c>
      <c r="X57" s="39"/>
      <c r="Y57" s="39"/>
    </row>
    <row r="58" spans="1:25" s="38" customFormat="1">
      <c r="A58" s="47"/>
      <c r="B58" s="31"/>
      <c r="C58" s="31"/>
      <c r="D58" s="32" t="str">
        <f t="shared" si="1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4"/>
        <v/>
      </c>
      <c r="L58" s="42" t="str">
        <f t="shared" si="15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6"/>
        <v/>
      </c>
      <c r="Q58" s="38" t="str">
        <f t="shared" si="17"/>
        <v/>
      </c>
      <c r="R58" s="39" t="str">
        <f t="shared" si="18"/>
        <v/>
      </c>
      <c r="S58" s="38" t="str">
        <f t="shared" si="19"/>
        <v/>
      </c>
      <c r="T58" s="39" t="str">
        <f t="shared" si="20"/>
        <v/>
      </c>
      <c r="U58" s="39" t="str">
        <f t="shared" si="21"/>
        <v/>
      </c>
      <c r="V58" s="39" t="str">
        <f t="shared" si="22"/>
        <v/>
      </c>
      <c r="W58" s="44" t="str">
        <f t="shared" si="23"/>
        <v/>
      </c>
      <c r="X58" s="39"/>
      <c r="Y58" s="39"/>
    </row>
    <row r="59" spans="1:25" s="38" customFormat="1">
      <c r="A59" s="47"/>
      <c r="B59" s="31"/>
      <c r="C59" s="31"/>
      <c r="D59" s="32" t="str">
        <f t="shared" si="1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4"/>
        <v/>
      </c>
      <c r="L59" s="42" t="str">
        <f t="shared" si="15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6"/>
        <v/>
      </c>
      <c r="Q59" s="38" t="str">
        <f t="shared" si="17"/>
        <v/>
      </c>
      <c r="R59" s="39" t="str">
        <f t="shared" si="18"/>
        <v/>
      </c>
      <c r="S59" s="38" t="str">
        <f t="shared" si="19"/>
        <v/>
      </c>
      <c r="T59" s="39" t="str">
        <f t="shared" si="20"/>
        <v/>
      </c>
      <c r="U59" s="39" t="str">
        <f t="shared" si="21"/>
        <v/>
      </c>
      <c r="V59" s="39" t="str">
        <f t="shared" si="22"/>
        <v/>
      </c>
      <c r="W59" s="44" t="str">
        <f t="shared" si="23"/>
        <v/>
      </c>
      <c r="X59" s="39"/>
      <c r="Y59" s="39"/>
    </row>
    <row r="60" spans="1:25" s="38" customFormat="1">
      <c r="A60" s="47"/>
      <c r="B60" s="31"/>
      <c r="C60" s="31"/>
      <c r="D60" s="32" t="str">
        <f t="shared" si="1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4"/>
        <v/>
      </c>
      <c r="L60" s="42" t="str">
        <f t="shared" si="15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6"/>
        <v/>
      </c>
      <c r="Q60" s="38" t="str">
        <f t="shared" si="17"/>
        <v/>
      </c>
      <c r="R60" s="39" t="str">
        <f t="shared" si="18"/>
        <v/>
      </c>
      <c r="S60" s="38" t="str">
        <f t="shared" si="19"/>
        <v/>
      </c>
      <c r="T60" s="39" t="str">
        <f t="shared" si="20"/>
        <v/>
      </c>
      <c r="U60" s="39" t="str">
        <f t="shared" si="21"/>
        <v/>
      </c>
      <c r="V60" s="39" t="str">
        <f t="shared" si="22"/>
        <v/>
      </c>
      <c r="W60" s="44" t="str">
        <f t="shared" si="23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allowBlank="1" showInputMessage="1" showErrorMessage="1" error="Saisir l'année sur 4 Caractères_x000a_l'année est comprise entre 2009 et 2030" sqref="C3"/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J60"/>
  <sheetViews>
    <sheetView workbookViewId="0">
      <selection activeCell="F10" sqref="F10"/>
    </sheetView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Juin!G5</f>
        <v>0</v>
      </c>
      <c r="H2" s="52">
        <f>Juin!H5</f>
        <v>0</v>
      </c>
      <c r="I2" s="52">
        <f>Juin!I5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33</v>
      </c>
      <c r="D4" s="20" t="str">
        <f>VLOOKUP($C$4,Données!$L$2:$N$14,2,0)</f>
        <v>Juillet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31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31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31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Juillet!G5</f>
        <v>0</v>
      </c>
      <c r="H2" s="52">
        <f>Juillet!H5</f>
        <v>0</v>
      </c>
      <c r="I2" s="52">
        <f>Juillet!I5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34</v>
      </c>
      <c r="D4" s="20" t="str">
        <f>VLOOKUP($C$4,Données!$L$2:$N$14,2,0)</f>
        <v>Août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31"/>
      <c r="B8" s="31"/>
      <c r="C8" s="31"/>
      <c r="D8" s="42" t="str">
        <f t="shared" ref="D8:D39" si="10">IF(F8="","",D7+1)</f>
        <v/>
      </c>
      <c r="E8" s="31"/>
      <c r="F8" s="33"/>
      <c r="G8" t="str">
        <f>IF(F8="","",VLOOKUP(F8,IF(B8="Dépense",Données!$A$3:$B$58,Données!$C$3:$D$26),2,0))</f>
        <v/>
      </c>
      <c r="H8" s="34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31"/>
      <c r="B9" s="31"/>
      <c r="C9" s="31"/>
      <c r="D9" s="42" t="str">
        <f t="shared" si="10"/>
        <v/>
      </c>
      <c r="E9" s="31"/>
      <c r="F9" s="33"/>
      <c r="G9" t="str">
        <f>IF(F9="","",VLOOKUP(F9,IF(B9="Dépense",Données!$A$3:$B$58,Données!$C$3:$D$26),2,0))</f>
        <v/>
      </c>
      <c r="H9" s="34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1" width="10.75" style="28" hidden="1" customWidth="1"/>
    <col min="32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Août!G5</f>
        <v>0</v>
      </c>
      <c r="H2" s="52">
        <f>Août!H5</f>
        <v>0</v>
      </c>
      <c r="I2" s="52">
        <f>Août!I5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30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35</v>
      </c>
      <c r="D4" s="20" t="str">
        <f>VLOOKUP($C$4,Données!$L$2:$N$14,2,0)</f>
        <v>Septembre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MJ60"/>
  <sheetViews>
    <sheetView workbookViewId="0">
      <selection activeCell="F11" sqref="F11"/>
    </sheetView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Septembre!G5</f>
        <v>0</v>
      </c>
      <c r="H2" s="52">
        <f>Septembre!H5</f>
        <v>0</v>
      </c>
      <c r="I2" s="52">
        <f>Septembre!I5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45</v>
      </c>
      <c r="D4" s="20" t="str">
        <f>VLOOKUP($C$4,Données!$L$2:$N$14,2,0)</f>
        <v>Octobre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SUM(H2:H4)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31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31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31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31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  <ignoredErrors>
    <ignoredError sqref="H5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Octobre!G5</f>
        <v>0</v>
      </c>
      <c r="H2" s="52">
        <f>Octobre!H5</f>
        <v>0</v>
      </c>
      <c r="I2" s="52">
        <f>Octobre!I5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30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47</v>
      </c>
      <c r="D4" s="20" t="str">
        <f>VLOOKUP($C$4,Données!$L$2:$N$14,2,0)</f>
        <v>Novembre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MJ60"/>
  <sheetViews>
    <sheetView workbookViewId="0"/>
  </sheetViews>
  <sheetFormatPr baseColWidth="10" defaultRowHeight="14.25"/>
  <cols>
    <col min="1" max="1" width="4.125" style="28" customWidth="1"/>
    <col min="2" max="3" width="9.875" style="28" customWidth="1"/>
    <col min="4" max="4" width="11.75" style="28" customWidth="1"/>
    <col min="5" max="5" width="15.375" style="50" customWidth="1"/>
    <col min="6" max="6" width="40.5" style="28" customWidth="1"/>
    <col min="7" max="7" width="10.875" style="51" customWidth="1"/>
    <col min="8" max="9" width="12.75" style="28" customWidth="1"/>
    <col min="10" max="10" width="38.625" style="28" customWidth="1"/>
    <col min="11" max="11" width="36" style="51" customWidth="1"/>
    <col min="12" max="12" width="5.875" style="51" customWidth="1"/>
    <col min="13" max="13" width="6.625" style="51" customWidth="1"/>
    <col min="14" max="14" width="5.125" style="51" customWidth="1"/>
    <col min="15" max="15" width="6.875" style="28" customWidth="1"/>
    <col min="16" max="16" width="9.375" style="28" customWidth="1"/>
    <col min="17" max="17" width="7.625" style="28" hidden="1" customWidth="1"/>
    <col min="18" max="20" width="13" style="29" hidden="1" customWidth="1"/>
    <col min="21" max="22" width="10.625" style="29" hidden="1" customWidth="1"/>
    <col min="23" max="23" width="16.375" style="29" hidden="1" customWidth="1"/>
    <col min="24" max="25" width="10.75" style="29" hidden="1" customWidth="1"/>
    <col min="26" max="28" width="10.75" style="28" hidden="1" customWidth="1"/>
    <col min="29" max="29" width="21.125" style="28" hidden="1" customWidth="1"/>
    <col min="30" max="30" width="6.75" style="28" hidden="1" customWidth="1"/>
    <col min="31" max="33" width="10.75" style="28" hidden="1" customWidth="1"/>
    <col min="34" max="1024" width="10.625" style="28" customWidth="1"/>
  </cols>
  <sheetData>
    <row r="1" spans="1:30" s="1" customFormat="1" ht="12.75">
      <c r="G1" s="2" t="s">
        <v>0</v>
      </c>
      <c r="H1" s="3" t="s">
        <v>1</v>
      </c>
      <c r="I1" s="4" t="s">
        <v>2</v>
      </c>
      <c r="K1" s="5"/>
      <c r="L1" s="5"/>
      <c r="M1" s="5"/>
      <c r="N1" s="5"/>
      <c r="R1" s="6"/>
      <c r="S1" s="6"/>
      <c r="T1" s="6"/>
      <c r="U1" s="6"/>
      <c r="V1" s="6"/>
      <c r="W1" s="6"/>
      <c r="X1" s="6"/>
      <c r="Y1" s="6"/>
      <c r="AC1" s="1" t="s">
        <v>3</v>
      </c>
    </row>
    <row r="2" spans="1:30" s="1" customFormat="1" ht="12.75">
      <c r="B2" s="8" t="s">
        <v>4</v>
      </c>
      <c r="C2" s="239" t="str">
        <f>Données!$R$2</f>
        <v>FO SAPA</v>
      </c>
      <c r="D2" s="239"/>
      <c r="E2" s="239"/>
      <c r="F2" s="9"/>
      <c r="G2" s="52">
        <f>Novembre!G5</f>
        <v>0</v>
      </c>
      <c r="H2" s="52">
        <f>Novembre!H5</f>
        <v>0</v>
      </c>
      <c r="I2" s="52">
        <f>Novembre!I5</f>
        <v>0</v>
      </c>
      <c r="J2" s="12" t="s">
        <v>5</v>
      </c>
      <c r="K2" s="5"/>
      <c r="L2" s="5"/>
      <c r="M2" s="5"/>
      <c r="N2" s="5"/>
      <c r="R2" s="6"/>
      <c r="S2" s="6"/>
      <c r="T2" s="6"/>
      <c r="U2" s="6"/>
      <c r="V2" s="6"/>
      <c r="W2" s="6"/>
      <c r="X2" s="6"/>
      <c r="Y2" s="6"/>
      <c r="AC2" s="1" t="s">
        <v>6</v>
      </c>
      <c r="AD2" s="1">
        <f>VLOOKUP($C$4,Données!$L$2:$N$14,3,0)</f>
        <v>31</v>
      </c>
    </row>
    <row r="3" spans="1:30" s="1" customFormat="1" ht="12.75">
      <c r="B3" s="13" t="s">
        <v>7</v>
      </c>
      <c r="C3" s="14">
        <f>Données!$P$2</f>
        <v>2017</v>
      </c>
      <c r="D3" s="15"/>
      <c r="E3" s="15"/>
      <c r="G3" s="16">
        <f>SUM(V7:V60)</f>
        <v>0</v>
      </c>
      <c r="H3" s="17">
        <f>SUM(R7:R60)</f>
        <v>0</v>
      </c>
      <c r="I3" s="17">
        <f>SUM(T7:T60)</f>
        <v>0</v>
      </c>
      <c r="J3" s="18" t="s">
        <v>8</v>
      </c>
      <c r="K3" s="5"/>
      <c r="L3" s="5"/>
      <c r="M3" s="5"/>
      <c r="N3" s="5"/>
      <c r="R3" s="6"/>
      <c r="S3" s="6"/>
      <c r="T3" s="6"/>
      <c r="U3" s="6"/>
      <c r="V3" s="6"/>
      <c r="W3" s="6"/>
      <c r="X3" s="6"/>
      <c r="Y3" s="6"/>
    </row>
    <row r="4" spans="1:30" s="1" customFormat="1" ht="12.75">
      <c r="B4" s="8" t="s">
        <v>9</v>
      </c>
      <c r="C4" s="19" t="s">
        <v>49</v>
      </c>
      <c r="D4" s="20" t="str">
        <f>VLOOKUP($C$4,Données!$L$2:$N$14,2,0)</f>
        <v>Décembre</v>
      </c>
      <c r="E4" s="20"/>
      <c r="G4" s="16">
        <f>SUM(U7:U60)</f>
        <v>0</v>
      </c>
      <c r="H4" s="17">
        <f>SUM(Q7:Q60)</f>
        <v>0</v>
      </c>
      <c r="I4" s="17">
        <f>SUM(S7:S60)</f>
        <v>0</v>
      </c>
      <c r="J4" s="18" t="s">
        <v>12</v>
      </c>
      <c r="K4" s="5"/>
      <c r="L4" s="5"/>
      <c r="M4" s="5"/>
      <c r="N4" s="5"/>
      <c r="R4" s="6"/>
      <c r="S4" s="6"/>
      <c r="T4" s="6"/>
      <c r="U4" s="6"/>
      <c r="V4" s="6"/>
      <c r="W4" s="6"/>
      <c r="X4" s="6"/>
      <c r="Y4" s="6"/>
    </row>
    <row r="5" spans="1:30" s="1" customFormat="1" ht="12.75">
      <c r="G5" s="16">
        <f>G2+G3-G4</f>
        <v>0</v>
      </c>
      <c r="H5" s="17">
        <f>H2+H3-H4</f>
        <v>0</v>
      </c>
      <c r="I5" s="17">
        <f>I2+I3-I4</f>
        <v>0</v>
      </c>
      <c r="J5" s="21" t="s">
        <v>13</v>
      </c>
      <c r="K5" s="5"/>
      <c r="L5" s="5"/>
      <c r="M5" s="5"/>
      <c r="N5" s="5"/>
      <c r="R5" s="6"/>
      <c r="S5" s="6"/>
      <c r="T5" s="6"/>
      <c r="U5" s="6"/>
      <c r="V5" s="6"/>
      <c r="W5" s="6"/>
      <c r="X5" s="6"/>
      <c r="Y5" s="6"/>
    </row>
    <row r="6" spans="1:30" ht="35.25" customHeight="1">
      <c r="A6" s="22" t="s">
        <v>14</v>
      </c>
      <c r="B6" s="23" t="s">
        <v>15</v>
      </c>
      <c r="C6" s="24" t="s">
        <v>16</v>
      </c>
      <c r="D6" s="25" t="s">
        <v>17</v>
      </c>
      <c r="E6" s="25" t="s">
        <v>37</v>
      </c>
      <c r="F6" s="26" t="s">
        <v>18</v>
      </c>
      <c r="G6" s="26" t="s">
        <v>19</v>
      </c>
      <c r="H6" s="26" t="s">
        <v>20</v>
      </c>
      <c r="I6" s="240" t="s">
        <v>21</v>
      </c>
      <c r="J6" s="240"/>
      <c r="K6" s="27" t="s">
        <v>22</v>
      </c>
      <c r="L6" s="27" t="s">
        <v>23</v>
      </c>
      <c r="M6" s="27" t="s">
        <v>24</v>
      </c>
      <c r="N6" s="27" t="s">
        <v>25</v>
      </c>
      <c r="O6" s="27" t="s">
        <v>26</v>
      </c>
      <c r="P6" s="27" t="s">
        <v>27</v>
      </c>
    </row>
    <row r="7" spans="1:30" s="36" customFormat="1">
      <c r="A7" s="31"/>
      <c r="B7" s="31"/>
      <c r="C7" s="31"/>
      <c r="D7" s="32" t="str">
        <f>IF(F7="","",($C$3&amp;C4&amp;IF(F7="","","001")))</f>
        <v/>
      </c>
      <c r="E7" s="31"/>
      <c r="F7" s="33"/>
      <c r="G7" t="str">
        <f>IF(F7="","",VLOOKUP(F7,IF(B7="Dépense",Données!$A$3:$B$58,Données!$C$3:$D$26),2,0))</f>
        <v/>
      </c>
      <c r="H7" s="34"/>
      <c r="I7" s="241"/>
      <c r="J7" s="241"/>
      <c r="K7" s="32" t="str">
        <f t="shared" ref="K7:K38" si="0">IF(F7="","",$C$2)</f>
        <v/>
      </c>
      <c r="L7" s="32" t="str">
        <f t="shared" ref="L7:L38" si="1">IF(F7="","",$C$3)</f>
        <v/>
      </c>
      <c r="M7" s="32" t="str">
        <f>IF(F7="","",IF($B7="Dépense","D","C"))</f>
        <v/>
      </c>
      <c r="N7" s="32" t="str">
        <f>IF(F7="","",IF($B7="Dépense","C","D"))</f>
        <v/>
      </c>
      <c r="O7" t="str">
        <f>IF(F7="","",VLOOKUP($C7,Données!$I$2:$J$4,2,0))</f>
        <v/>
      </c>
      <c r="P7" s="35" t="str">
        <f t="shared" ref="P7:P38" si="2">IF(F7="","",("01/"&amp;$C$4&amp;"/"&amp;$C$3)+A7-1)</f>
        <v/>
      </c>
      <c r="Q7" s="36" t="str">
        <f t="shared" ref="Q7:Q38" si="3">IF($F7="","",IF($C7="Banque",IF($B7="Dépense",$H7,0),""))</f>
        <v/>
      </c>
      <c r="R7" s="37" t="str">
        <f t="shared" ref="R7:R38" si="4">IF($F7="","",IF($C7="Banque",IF($B7="Dépense",0,$H7),""))</f>
        <v/>
      </c>
      <c r="S7" s="38" t="str">
        <f t="shared" ref="S7:S38" si="5">IF($F7="","",IF($C7="Livret",IF($B7="Dépense",$H7,0),""))</f>
        <v/>
      </c>
      <c r="T7" s="39" t="str">
        <f t="shared" ref="T7:T38" si="6">IF($F7="","",IF($C7="Livret",IF($B7="Dépense",0,$H7),""))</f>
        <v/>
      </c>
      <c r="U7" s="37" t="str">
        <f t="shared" ref="U7:U38" si="7">IF($F7="","",IF($C7="Caisse",IF($B7="Dépense",$H7,0),""))</f>
        <v/>
      </c>
      <c r="V7" s="37" t="str">
        <f t="shared" ref="V7:V38" si="8">IF($F7="","",IF($C7="Caisse",IF($B7="Dépense",0,$H7),""))</f>
        <v/>
      </c>
      <c r="W7" s="40" t="str">
        <f t="shared" ref="W7:W38" si="9">IF(OR(AND(H7&lt;&gt;"",F7=""),AND(F7&gt;"",H7="")),"Saisie incomplète","")</f>
        <v/>
      </c>
      <c r="X7" s="37"/>
      <c r="Y7" s="37"/>
    </row>
    <row r="8" spans="1:30" s="38" customFormat="1">
      <c r="A8" s="47"/>
      <c r="B8" s="31"/>
      <c r="C8" s="31"/>
      <c r="D8" s="42" t="str">
        <f t="shared" ref="D8:D39" si="10">IF(F8="","",D7+1)</f>
        <v/>
      </c>
      <c r="E8" s="47"/>
      <c r="F8" s="46"/>
      <c r="G8" t="str">
        <f>IF(F8="","",VLOOKUP(F8,IF(B8="Dépense",Données!$A$3:$B$58,Données!$C$3:$D$26),2,0))</f>
        <v/>
      </c>
      <c r="H8" s="48"/>
      <c r="I8" s="238"/>
      <c r="J8" s="238"/>
      <c r="K8" s="42" t="str">
        <f t="shared" si="0"/>
        <v/>
      </c>
      <c r="L8" s="42" t="str">
        <f t="shared" si="1"/>
        <v/>
      </c>
      <c r="M8" s="42" t="str">
        <f>IF(F8="","",IF($B8="Dépense","D","C"))</f>
        <v/>
      </c>
      <c r="N8" s="42" t="str">
        <f>IF(F8="","",IF($B8="Dépense","C","D"))</f>
        <v/>
      </c>
      <c r="O8" t="str">
        <f>IF(F8="","",VLOOKUP($C8,Données!$I$2:$J$4,2,0))</f>
        <v/>
      </c>
      <c r="P8" s="43" t="str">
        <f t="shared" si="2"/>
        <v/>
      </c>
      <c r="Q8" s="38" t="str">
        <f t="shared" si="3"/>
        <v/>
      </c>
      <c r="R8" s="39" t="str">
        <f t="shared" si="4"/>
        <v/>
      </c>
      <c r="S8" s="38" t="str">
        <f t="shared" si="5"/>
        <v/>
      </c>
      <c r="T8" s="39" t="str">
        <f t="shared" si="6"/>
        <v/>
      </c>
      <c r="U8" s="39" t="str">
        <f t="shared" si="7"/>
        <v/>
      </c>
      <c r="V8" s="39" t="str">
        <f t="shared" si="8"/>
        <v/>
      </c>
      <c r="W8" s="44" t="str">
        <f t="shared" si="9"/>
        <v/>
      </c>
      <c r="X8" s="39"/>
      <c r="Y8" s="39"/>
    </row>
    <row r="9" spans="1:30" s="38" customFormat="1">
      <c r="A9" s="47"/>
      <c r="B9" s="31"/>
      <c r="C9" s="31"/>
      <c r="D9" s="42" t="str">
        <f t="shared" si="10"/>
        <v/>
      </c>
      <c r="E9" s="47"/>
      <c r="F9" s="46"/>
      <c r="G9" t="str">
        <f>IF(F9="","",VLOOKUP(F9,IF(B9="Dépense",Données!$A$3:$B$58,Données!$C$3:$D$26),2,0))</f>
        <v/>
      </c>
      <c r="H9" s="48"/>
      <c r="I9" s="238"/>
      <c r="J9" s="238"/>
      <c r="K9" s="42" t="str">
        <f t="shared" si="0"/>
        <v/>
      </c>
      <c r="L9" s="42" t="str">
        <f t="shared" si="1"/>
        <v/>
      </c>
      <c r="M9" s="42" t="str">
        <f t="shared" ref="M9:M40" si="11">IF(F9="","",IF($B9="Décaissement","D","C"))</f>
        <v/>
      </c>
      <c r="N9" s="42" t="str">
        <f t="shared" ref="N9:N40" si="12">IF(F9="","",IF($B9="Décaissement","C","D"))</f>
        <v/>
      </c>
      <c r="O9" t="str">
        <f>IF(F9="","",VLOOKUP($C9,Données!$I$2:$J$4,2,0))</f>
        <v/>
      </c>
      <c r="P9" s="43" t="str">
        <f t="shared" si="2"/>
        <v/>
      </c>
      <c r="Q9" s="38" t="str">
        <f t="shared" si="3"/>
        <v/>
      </c>
      <c r="R9" s="39" t="str">
        <f t="shared" si="4"/>
        <v/>
      </c>
      <c r="S9" s="38" t="str">
        <f t="shared" si="5"/>
        <v/>
      </c>
      <c r="T9" s="39" t="str">
        <f t="shared" si="6"/>
        <v/>
      </c>
      <c r="U9" s="39" t="str">
        <f t="shared" si="7"/>
        <v/>
      </c>
      <c r="V9" s="39" t="str">
        <f t="shared" si="8"/>
        <v/>
      </c>
      <c r="W9" s="44" t="str">
        <f t="shared" si="9"/>
        <v/>
      </c>
      <c r="X9" s="39"/>
      <c r="Y9" s="39"/>
    </row>
    <row r="10" spans="1:30" s="38" customFormat="1">
      <c r="A10" s="47"/>
      <c r="B10" s="31"/>
      <c r="C10" s="31"/>
      <c r="D10" s="42" t="str">
        <f t="shared" si="10"/>
        <v/>
      </c>
      <c r="E10" s="47"/>
      <c r="F10" s="46"/>
      <c r="G10" t="str">
        <f>IF(F10="","",VLOOKUP(F10,IF(B10="Dépense",Données!$A$3:$B$58,Données!$C$3:$D$26),2,0))</f>
        <v/>
      </c>
      <c r="H10" s="48"/>
      <c r="I10" s="238"/>
      <c r="J10" s="238"/>
      <c r="K10" s="42" t="str">
        <f t="shared" si="0"/>
        <v/>
      </c>
      <c r="L10" s="42" t="str">
        <f t="shared" si="1"/>
        <v/>
      </c>
      <c r="M10" s="42" t="str">
        <f t="shared" si="11"/>
        <v/>
      </c>
      <c r="N10" s="42" t="str">
        <f t="shared" si="12"/>
        <v/>
      </c>
      <c r="O10" t="str">
        <f>IF(F10="","",VLOOKUP($C10,Données!$I$2:$J$4,2,0))</f>
        <v/>
      </c>
      <c r="P10" s="43" t="str">
        <f t="shared" si="2"/>
        <v/>
      </c>
      <c r="Q10" s="38" t="str">
        <f t="shared" si="3"/>
        <v/>
      </c>
      <c r="R10" s="39" t="str">
        <f t="shared" si="4"/>
        <v/>
      </c>
      <c r="S10" s="38" t="str">
        <f t="shared" si="5"/>
        <v/>
      </c>
      <c r="T10" s="39" t="str">
        <f t="shared" si="6"/>
        <v/>
      </c>
      <c r="U10" s="39" t="str">
        <f t="shared" si="7"/>
        <v/>
      </c>
      <c r="V10" s="39" t="str">
        <f t="shared" si="8"/>
        <v/>
      </c>
      <c r="W10" s="44" t="str">
        <f t="shared" si="9"/>
        <v/>
      </c>
      <c r="X10" s="39"/>
      <c r="Y10" s="39"/>
    </row>
    <row r="11" spans="1:30" s="38" customFormat="1">
      <c r="A11" s="47"/>
      <c r="B11" s="31"/>
      <c r="C11" s="31"/>
      <c r="D11" s="42" t="str">
        <f t="shared" si="10"/>
        <v/>
      </c>
      <c r="E11" s="47"/>
      <c r="F11" s="46"/>
      <c r="G11" t="str">
        <f>IF(F11="","",VLOOKUP(F11,IF(B11="Dépense",Données!$A$3:$B$58,Données!$C$3:$D$26),2,0))</f>
        <v/>
      </c>
      <c r="H11" s="48"/>
      <c r="I11" s="238"/>
      <c r="J11" s="238"/>
      <c r="K11" s="42" t="str">
        <f t="shared" si="0"/>
        <v/>
      </c>
      <c r="L11" s="42" t="str">
        <f t="shared" si="1"/>
        <v/>
      </c>
      <c r="M11" s="42" t="str">
        <f t="shared" si="11"/>
        <v/>
      </c>
      <c r="N11" s="42" t="str">
        <f t="shared" si="12"/>
        <v/>
      </c>
      <c r="O11" t="str">
        <f>IF(F11="","",VLOOKUP($C11,Données!$I$2:$J$4,2,0))</f>
        <v/>
      </c>
      <c r="P11" s="43" t="str">
        <f t="shared" si="2"/>
        <v/>
      </c>
      <c r="Q11" s="38" t="str">
        <f t="shared" si="3"/>
        <v/>
      </c>
      <c r="R11" s="39" t="str">
        <f t="shared" si="4"/>
        <v/>
      </c>
      <c r="S11" s="38" t="str">
        <f t="shared" si="5"/>
        <v/>
      </c>
      <c r="T11" s="39" t="str">
        <f t="shared" si="6"/>
        <v/>
      </c>
      <c r="U11" s="39" t="str">
        <f t="shared" si="7"/>
        <v/>
      </c>
      <c r="V11" s="39" t="str">
        <f t="shared" si="8"/>
        <v/>
      </c>
      <c r="W11" s="44" t="str">
        <f t="shared" si="9"/>
        <v/>
      </c>
      <c r="X11" s="39"/>
      <c r="Y11" s="39"/>
    </row>
    <row r="12" spans="1:30" s="38" customFormat="1">
      <c r="A12" s="47"/>
      <c r="B12" s="31"/>
      <c r="C12" s="31"/>
      <c r="D12" s="42" t="str">
        <f t="shared" si="10"/>
        <v/>
      </c>
      <c r="E12" s="47"/>
      <c r="F12" s="46"/>
      <c r="G12" t="str">
        <f>IF(F12="","",VLOOKUP(F12,IF(B12="Dépense",Données!$A$3:$B$58,Données!$C$3:$D$26),2,0))</f>
        <v/>
      </c>
      <c r="H12" s="48"/>
      <c r="I12" s="238"/>
      <c r="J12" s="238"/>
      <c r="K12" s="42" t="str">
        <f t="shared" si="0"/>
        <v/>
      </c>
      <c r="L12" s="42" t="str">
        <f t="shared" si="1"/>
        <v/>
      </c>
      <c r="M12" s="42" t="str">
        <f t="shared" si="11"/>
        <v/>
      </c>
      <c r="N12" s="42" t="str">
        <f t="shared" si="12"/>
        <v/>
      </c>
      <c r="O12" t="str">
        <f>IF(F12="","",VLOOKUP($C12,Données!$I$2:$J$4,2,0))</f>
        <v/>
      </c>
      <c r="P12" s="43" t="str">
        <f t="shared" si="2"/>
        <v/>
      </c>
      <c r="Q12" s="38" t="str">
        <f t="shared" si="3"/>
        <v/>
      </c>
      <c r="R12" s="39" t="str">
        <f t="shared" si="4"/>
        <v/>
      </c>
      <c r="S12" s="38" t="str">
        <f t="shared" si="5"/>
        <v/>
      </c>
      <c r="T12" s="39" t="str">
        <f t="shared" si="6"/>
        <v/>
      </c>
      <c r="U12" s="39" t="str">
        <f t="shared" si="7"/>
        <v/>
      </c>
      <c r="V12" s="39" t="str">
        <f t="shared" si="8"/>
        <v/>
      </c>
      <c r="W12" s="44" t="str">
        <f t="shared" si="9"/>
        <v/>
      </c>
      <c r="X12" s="39"/>
      <c r="Y12" s="39"/>
    </row>
    <row r="13" spans="1:30" s="38" customFormat="1">
      <c r="A13" s="47"/>
      <c r="B13" s="31"/>
      <c r="C13" s="31"/>
      <c r="D13" s="42" t="str">
        <f t="shared" si="10"/>
        <v/>
      </c>
      <c r="E13" s="47"/>
      <c r="F13" s="46"/>
      <c r="G13" t="str">
        <f>IF(F13="","",VLOOKUP(F13,IF(B13="Dépense",Données!$A$3:$B$58,Données!$C$3:$D$26),2,0))</f>
        <v/>
      </c>
      <c r="H13" s="48"/>
      <c r="I13" s="238"/>
      <c r="J13" s="238"/>
      <c r="K13" s="42" t="str">
        <f t="shared" si="0"/>
        <v/>
      </c>
      <c r="L13" s="42" t="str">
        <f t="shared" si="1"/>
        <v/>
      </c>
      <c r="M13" s="42" t="str">
        <f t="shared" si="11"/>
        <v/>
      </c>
      <c r="N13" s="42" t="str">
        <f t="shared" si="12"/>
        <v/>
      </c>
      <c r="O13" t="str">
        <f>IF(F13="","",VLOOKUP($C13,Données!$I$2:$J$4,2,0))</f>
        <v/>
      </c>
      <c r="P13" s="43" t="str">
        <f t="shared" si="2"/>
        <v/>
      </c>
      <c r="Q13" s="38" t="str">
        <f t="shared" si="3"/>
        <v/>
      </c>
      <c r="R13" s="39" t="str">
        <f t="shared" si="4"/>
        <v/>
      </c>
      <c r="S13" s="38" t="str">
        <f t="shared" si="5"/>
        <v/>
      </c>
      <c r="T13" s="39" t="str">
        <f t="shared" si="6"/>
        <v/>
      </c>
      <c r="U13" s="39" t="str">
        <f t="shared" si="7"/>
        <v/>
      </c>
      <c r="V13" s="39" t="str">
        <f t="shared" si="8"/>
        <v/>
      </c>
      <c r="W13" s="44" t="str">
        <f t="shared" si="9"/>
        <v/>
      </c>
      <c r="X13" s="39"/>
      <c r="Y13" s="39"/>
    </row>
    <row r="14" spans="1:30" s="38" customFormat="1">
      <c r="A14" s="47"/>
      <c r="B14" s="31"/>
      <c r="C14" s="31"/>
      <c r="D14" s="42" t="str">
        <f t="shared" si="10"/>
        <v/>
      </c>
      <c r="E14" s="47"/>
      <c r="F14" s="46"/>
      <c r="G14" t="str">
        <f>IF(F14="","",VLOOKUP(F14,IF(B14="Dépense",Données!$A$3:$B$58,Données!$C$3:$D$26),2,0))</f>
        <v/>
      </c>
      <c r="H14" s="48"/>
      <c r="I14" s="238"/>
      <c r="J14" s="238"/>
      <c r="K14" s="42" t="str">
        <f t="shared" si="0"/>
        <v/>
      </c>
      <c r="L14" s="42" t="str">
        <f t="shared" si="1"/>
        <v/>
      </c>
      <c r="M14" s="42" t="str">
        <f t="shared" si="11"/>
        <v/>
      </c>
      <c r="N14" s="42" t="str">
        <f t="shared" si="12"/>
        <v/>
      </c>
      <c r="O14" t="str">
        <f>IF(F14="","",VLOOKUP($C14,Données!$I$2:$J$4,2,0))</f>
        <v/>
      </c>
      <c r="P14" s="43" t="str">
        <f t="shared" si="2"/>
        <v/>
      </c>
      <c r="Q14" s="38" t="str">
        <f t="shared" si="3"/>
        <v/>
      </c>
      <c r="R14" s="39" t="str">
        <f t="shared" si="4"/>
        <v/>
      </c>
      <c r="S14" s="38" t="str">
        <f t="shared" si="5"/>
        <v/>
      </c>
      <c r="T14" s="39" t="str">
        <f t="shared" si="6"/>
        <v/>
      </c>
      <c r="U14" s="39" t="str">
        <f t="shared" si="7"/>
        <v/>
      </c>
      <c r="V14" s="39" t="str">
        <f t="shared" si="8"/>
        <v/>
      </c>
      <c r="W14" s="44" t="str">
        <f t="shared" si="9"/>
        <v/>
      </c>
      <c r="X14" s="39"/>
      <c r="Y14" s="39"/>
    </row>
    <row r="15" spans="1:30" s="38" customFormat="1">
      <c r="A15" s="47"/>
      <c r="B15" s="31"/>
      <c r="C15" s="31"/>
      <c r="D15" s="42" t="str">
        <f t="shared" si="10"/>
        <v/>
      </c>
      <c r="E15" s="47"/>
      <c r="F15" s="46"/>
      <c r="G15" t="str">
        <f>IF(F15="","",VLOOKUP(F15,IF(B15="Dépense",Données!$A$3:$B$58,Données!$C$3:$D$26),2,0))</f>
        <v/>
      </c>
      <c r="H15" s="48"/>
      <c r="I15" s="238"/>
      <c r="J15" s="238"/>
      <c r="K15" s="42" t="str">
        <f t="shared" si="0"/>
        <v/>
      </c>
      <c r="L15" s="42" t="str">
        <f t="shared" si="1"/>
        <v/>
      </c>
      <c r="M15" s="42" t="str">
        <f t="shared" si="11"/>
        <v/>
      </c>
      <c r="N15" s="42" t="str">
        <f t="shared" si="12"/>
        <v/>
      </c>
      <c r="O15" t="str">
        <f>IF(F15="","",VLOOKUP($C15,Données!$I$2:$J$4,2,0))</f>
        <v/>
      </c>
      <c r="P15" s="43" t="str">
        <f t="shared" si="2"/>
        <v/>
      </c>
      <c r="Q15" s="38" t="str">
        <f t="shared" si="3"/>
        <v/>
      </c>
      <c r="R15" s="39" t="str">
        <f t="shared" si="4"/>
        <v/>
      </c>
      <c r="S15" s="38" t="str">
        <f t="shared" si="5"/>
        <v/>
      </c>
      <c r="T15" s="39" t="str">
        <f t="shared" si="6"/>
        <v/>
      </c>
      <c r="U15" s="39" t="str">
        <f t="shared" si="7"/>
        <v/>
      </c>
      <c r="V15" s="39" t="str">
        <f t="shared" si="8"/>
        <v/>
      </c>
      <c r="W15" s="44" t="str">
        <f t="shared" si="9"/>
        <v/>
      </c>
      <c r="X15" s="39"/>
      <c r="Y15" s="39"/>
    </row>
    <row r="16" spans="1:30" s="38" customFormat="1">
      <c r="A16" s="47"/>
      <c r="B16" s="31"/>
      <c r="C16" s="31"/>
      <c r="D16" s="42" t="str">
        <f t="shared" si="10"/>
        <v/>
      </c>
      <c r="E16" s="47"/>
      <c r="F16" s="46"/>
      <c r="G16" t="str">
        <f>IF(F16="","",VLOOKUP(F16,IF(B16="Dépense",Données!$A$3:$B$58,Données!$C$3:$D$26),2,0))</f>
        <v/>
      </c>
      <c r="H16" s="48"/>
      <c r="I16" s="238"/>
      <c r="J16" s="238"/>
      <c r="K16" s="42" t="str">
        <f t="shared" si="0"/>
        <v/>
      </c>
      <c r="L16" s="42" t="str">
        <f t="shared" si="1"/>
        <v/>
      </c>
      <c r="M16" s="42" t="str">
        <f t="shared" si="11"/>
        <v/>
      </c>
      <c r="N16" s="42" t="str">
        <f t="shared" si="12"/>
        <v/>
      </c>
      <c r="O16" t="str">
        <f>IF(F16="","",VLOOKUP($C16,Données!$I$2:$J$4,2,0))</f>
        <v/>
      </c>
      <c r="P16" s="43" t="str">
        <f t="shared" si="2"/>
        <v/>
      </c>
      <c r="Q16" s="38" t="str">
        <f t="shared" si="3"/>
        <v/>
      </c>
      <c r="R16" s="39" t="str">
        <f t="shared" si="4"/>
        <v/>
      </c>
      <c r="S16" s="38" t="str">
        <f t="shared" si="5"/>
        <v/>
      </c>
      <c r="T16" s="39" t="str">
        <f t="shared" si="6"/>
        <v/>
      </c>
      <c r="U16" s="39" t="str">
        <f t="shared" si="7"/>
        <v/>
      </c>
      <c r="V16" s="39" t="str">
        <f t="shared" si="8"/>
        <v/>
      </c>
      <c r="W16" s="44" t="str">
        <f t="shared" si="9"/>
        <v/>
      </c>
      <c r="X16" s="39"/>
      <c r="Y16" s="39"/>
    </row>
    <row r="17" spans="1:25" s="38" customFormat="1">
      <c r="A17" s="47"/>
      <c r="B17" s="31"/>
      <c r="C17" s="31"/>
      <c r="D17" s="42" t="str">
        <f t="shared" si="10"/>
        <v/>
      </c>
      <c r="E17" s="47"/>
      <c r="F17" s="46"/>
      <c r="G17" t="str">
        <f>IF(F17="","",VLOOKUP(F17,IF(B17="Dépense",Données!$A$3:$B$58,Données!$C$3:$D$26),2,0))</f>
        <v/>
      </c>
      <c r="H17" s="48"/>
      <c r="I17" s="238"/>
      <c r="J17" s="238"/>
      <c r="K17" s="42" t="str">
        <f t="shared" si="0"/>
        <v/>
      </c>
      <c r="L17" s="42" t="str">
        <f t="shared" si="1"/>
        <v/>
      </c>
      <c r="M17" s="42" t="str">
        <f t="shared" si="11"/>
        <v/>
      </c>
      <c r="N17" s="42" t="str">
        <f t="shared" si="12"/>
        <v/>
      </c>
      <c r="O17" t="str">
        <f>IF(F17="","",VLOOKUP($C17,Données!$I$2:$J$4,2,0))</f>
        <v/>
      </c>
      <c r="P17" s="43" t="str">
        <f t="shared" si="2"/>
        <v/>
      </c>
      <c r="Q17" s="38" t="str">
        <f t="shared" si="3"/>
        <v/>
      </c>
      <c r="R17" s="39" t="str">
        <f t="shared" si="4"/>
        <v/>
      </c>
      <c r="S17" s="38" t="str">
        <f t="shared" si="5"/>
        <v/>
      </c>
      <c r="T17" s="39" t="str">
        <f t="shared" si="6"/>
        <v/>
      </c>
      <c r="U17" s="39" t="str">
        <f t="shared" si="7"/>
        <v/>
      </c>
      <c r="V17" s="39" t="str">
        <f t="shared" si="8"/>
        <v/>
      </c>
      <c r="W17" s="44" t="str">
        <f t="shared" si="9"/>
        <v/>
      </c>
      <c r="X17" s="39"/>
      <c r="Y17" s="39"/>
    </row>
    <row r="18" spans="1:25" s="38" customFormat="1">
      <c r="A18" s="47"/>
      <c r="B18" s="31"/>
      <c r="C18" s="31"/>
      <c r="D18" s="42" t="str">
        <f t="shared" si="10"/>
        <v/>
      </c>
      <c r="E18" s="47"/>
      <c r="F18" s="46"/>
      <c r="G18" t="str">
        <f>IF(F18="","",VLOOKUP(F18,IF(B18="Dépense",Données!$A$3:$B$58,Données!$C$3:$D$26),2,0))</f>
        <v/>
      </c>
      <c r="H18" s="48"/>
      <c r="I18" s="238"/>
      <c r="J18" s="238"/>
      <c r="K18" s="42" t="str">
        <f t="shared" si="0"/>
        <v/>
      </c>
      <c r="L18" s="42" t="str">
        <f t="shared" si="1"/>
        <v/>
      </c>
      <c r="M18" s="42" t="str">
        <f t="shared" si="11"/>
        <v/>
      </c>
      <c r="N18" s="42" t="str">
        <f t="shared" si="12"/>
        <v/>
      </c>
      <c r="O18" t="str">
        <f>IF(F18="","",VLOOKUP($C18,Données!$I$2:$J$4,2,0))</f>
        <v/>
      </c>
      <c r="P18" s="43" t="str">
        <f t="shared" si="2"/>
        <v/>
      </c>
      <c r="Q18" s="38" t="str">
        <f t="shared" si="3"/>
        <v/>
      </c>
      <c r="R18" s="39" t="str">
        <f t="shared" si="4"/>
        <v/>
      </c>
      <c r="S18" s="38" t="str">
        <f t="shared" si="5"/>
        <v/>
      </c>
      <c r="T18" s="39" t="str">
        <f t="shared" si="6"/>
        <v/>
      </c>
      <c r="U18" s="39" t="str">
        <f t="shared" si="7"/>
        <v/>
      </c>
      <c r="V18" s="39" t="str">
        <f t="shared" si="8"/>
        <v/>
      </c>
      <c r="W18" s="44" t="str">
        <f t="shared" si="9"/>
        <v/>
      </c>
      <c r="X18" s="39"/>
      <c r="Y18" s="39"/>
    </row>
    <row r="19" spans="1:25" s="38" customFormat="1">
      <c r="A19" s="47"/>
      <c r="B19" s="31"/>
      <c r="C19" s="31"/>
      <c r="D19" s="42" t="str">
        <f t="shared" si="10"/>
        <v/>
      </c>
      <c r="E19" s="47"/>
      <c r="F19" s="46"/>
      <c r="G19" t="str">
        <f>IF(F19="","",VLOOKUP(F19,IF(B19="Dépense",Données!$A$3:$B$58,Données!$C$3:$D$26),2,0))</f>
        <v/>
      </c>
      <c r="H19" s="48"/>
      <c r="I19" s="238"/>
      <c r="J19" s="238"/>
      <c r="K19" s="42" t="str">
        <f t="shared" si="0"/>
        <v/>
      </c>
      <c r="L19" s="42" t="str">
        <f t="shared" si="1"/>
        <v/>
      </c>
      <c r="M19" s="42" t="str">
        <f t="shared" si="11"/>
        <v/>
      </c>
      <c r="N19" s="42" t="str">
        <f t="shared" si="12"/>
        <v/>
      </c>
      <c r="O19" t="str">
        <f>IF(F19="","",VLOOKUP($C19,Données!$I$2:$J$4,2,0))</f>
        <v/>
      </c>
      <c r="P19" s="43" t="str">
        <f t="shared" si="2"/>
        <v/>
      </c>
      <c r="Q19" s="38" t="str">
        <f t="shared" si="3"/>
        <v/>
      </c>
      <c r="R19" s="39" t="str">
        <f t="shared" si="4"/>
        <v/>
      </c>
      <c r="S19" s="38" t="str">
        <f t="shared" si="5"/>
        <v/>
      </c>
      <c r="T19" s="39" t="str">
        <f t="shared" si="6"/>
        <v/>
      </c>
      <c r="U19" s="39" t="str">
        <f t="shared" si="7"/>
        <v/>
      </c>
      <c r="V19" s="39" t="str">
        <f t="shared" si="8"/>
        <v/>
      </c>
      <c r="W19" s="44" t="str">
        <f t="shared" si="9"/>
        <v/>
      </c>
      <c r="X19" s="39"/>
      <c r="Y19" s="39"/>
    </row>
    <row r="20" spans="1:25" s="38" customFormat="1">
      <c r="A20" s="47"/>
      <c r="B20" s="31"/>
      <c r="C20" s="31"/>
      <c r="D20" s="42" t="str">
        <f t="shared" si="10"/>
        <v/>
      </c>
      <c r="E20" s="47"/>
      <c r="F20" s="46"/>
      <c r="G20" t="str">
        <f>IF(F20="","",VLOOKUP(F20,IF(B20="Dépense",Données!$A$3:$B$58,Données!$C$3:$D$26),2,0))</f>
        <v/>
      </c>
      <c r="H20" s="48"/>
      <c r="I20" s="238"/>
      <c r="J20" s="238"/>
      <c r="K20" s="42" t="str">
        <f t="shared" si="0"/>
        <v/>
      </c>
      <c r="L20" s="42" t="str">
        <f t="shared" si="1"/>
        <v/>
      </c>
      <c r="M20" s="42" t="str">
        <f t="shared" si="11"/>
        <v/>
      </c>
      <c r="N20" s="42" t="str">
        <f t="shared" si="12"/>
        <v/>
      </c>
      <c r="O20" t="str">
        <f>IF(F20="","",VLOOKUP($C20,Données!$I$2:$J$4,2,0))</f>
        <v/>
      </c>
      <c r="P20" s="43" t="str">
        <f t="shared" si="2"/>
        <v/>
      </c>
      <c r="Q20" s="38" t="str">
        <f t="shared" si="3"/>
        <v/>
      </c>
      <c r="R20" s="39" t="str">
        <f t="shared" si="4"/>
        <v/>
      </c>
      <c r="S20" s="38" t="str">
        <f t="shared" si="5"/>
        <v/>
      </c>
      <c r="T20" s="39" t="str">
        <f t="shared" si="6"/>
        <v/>
      </c>
      <c r="U20" s="39" t="str">
        <f t="shared" si="7"/>
        <v/>
      </c>
      <c r="V20" s="39" t="str">
        <f t="shared" si="8"/>
        <v/>
      </c>
      <c r="W20" s="44" t="str">
        <f t="shared" si="9"/>
        <v/>
      </c>
      <c r="X20" s="39"/>
      <c r="Y20" s="39"/>
    </row>
    <row r="21" spans="1:25" s="38" customFormat="1">
      <c r="A21" s="47"/>
      <c r="B21" s="31"/>
      <c r="C21" s="31"/>
      <c r="D21" s="42" t="str">
        <f t="shared" si="10"/>
        <v/>
      </c>
      <c r="E21" s="47"/>
      <c r="F21" s="46"/>
      <c r="G21" t="str">
        <f>IF(F21="","",VLOOKUP(F21,IF(B21="Dépense",Données!$A$3:$B$58,Données!$C$3:$D$26),2,0))</f>
        <v/>
      </c>
      <c r="H21" s="48"/>
      <c r="I21" s="238"/>
      <c r="J21" s="238"/>
      <c r="K21" s="42" t="str">
        <f t="shared" si="0"/>
        <v/>
      </c>
      <c r="L21" s="42" t="str">
        <f t="shared" si="1"/>
        <v/>
      </c>
      <c r="M21" s="42" t="str">
        <f t="shared" si="11"/>
        <v/>
      </c>
      <c r="N21" s="42" t="str">
        <f t="shared" si="12"/>
        <v/>
      </c>
      <c r="O21" t="str">
        <f>IF(F21="","",VLOOKUP($C21,Données!$I$2:$J$4,2,0))</f>
        <v/>
      </c>
      <c r="P21" s="43" t="str">
        <f t="shared" si="2"/>
        <v/>
      </c>
      <c r="Q21" s="38" t="str">
        <f t="shared" si="3"/>
        <v/>
      </c>
      <c r="R21" s="39" t="str">
        <f t="shared" si="4"/>
        <v/>
      </c>
      <c r="S21" s="38" t="str">
        <f t="shared" si="5"/>
        <v/>
      </c>
      <c r="T21" s="39" t="str">
        <f t="shared" si="6"/>
        <v/>
      </c>
      <c r="U21" s="39" t="str">
        <f t="shared" si="7"/>
        <v/>
      </c>
      <c r="V21" s="39" t="str">
        <f t="shared" si="8"/>
        <v/>
      </c>
      <c r="W21" s="44" t="str">
        <f t="shared" si="9"/>
        <v/>
      </c>
      <c r="X21" s="39"/>
      <c r="Y21" s="39"/>
    </row>
    <row r="22" spans="1:25" s="38" customFormat="1">
      <c r="A22" s="47"/>
      <c r="B22" s="31"/>
      <c r="C22" s="31"/>
      <c r="D22" s="42" t="str">
        <f t="shared" si="10"/>
        <v/>
      </c>
      <c r="E22" s="47"/>
      <c r="F22" s="46"/>
      <c r="G22" t="str">
        <f>IF(F22="","",VLOOKUP(F22,IF(B22="Dépense",Données!$A$3:$B$58,Données!$C$3:$D$26),2,0))</f>
        <v/>
      </c>
      <c r="H22" s="48"/>
      <c r="I22" s="238"/>
      <c r="J22" s="238"/>
      <c r="K22" s="42" t="str">
        <f t="shared" si="0"/>
        <v/>
      </c>
      <c r="L22" s="42" t="str">
        <f t="shared" si="1"/>
        <v/>
      </c>
      <c r="M22" s="42" t="str">
        <f t="shared" si="11"/>
        <v/>
      </c>
      <c r="N22" s="42" t="str">
        <f t="shared" si="12"/>
        <v/>
      </c>
      <c r="O22" t="str">
        <f>IF(F22="","",VLOOKUP($C22,Données!$I$2:$J$4,2,0))</f>
        <v/>
      </c>
      <c r="P22" s="43" t="str">
        <f t="shared" si="2"/>
        <v/>
      </c>
      <c r="Q22" s="38" t="str">
        <f t="shared" si="3"/>
        <v/>
      </c>
      <c r="R22" s="39" t="str">
        <f t="shared" si="4"/>
        <v/>
      </c>
      <c r="S22" s="38" t="str">
        <f t="shared" si="5"/>
        <v/>
      </c>
      <c r="T22" s="39" t="str">
        <f t="shared" si="6"/>
        <v/>
      </c>
      <c r="U22" s="39" t="str">
        <f t="shared" si="7"/>
        <v/>
      </c>
      <c r="V22" s="39" t="str">
        <f t="shared" si="8"/>
        <v/>
      </c>
      <c r="W22" s="44" t="str">
        <f t="shared" si="9"/>
        <v/>
      </c>
      <c r="X22" s="39"/>
      <c r="Y22" s="39"/>
    </row>
    <row r="23" spans="1:25" s="38" customFormat="1">
      <c r="A23" s="47"/>
      <c r="B23" s="31"/>
      <c r="C23" s="31"/>
      <c r="D23" s="42" t="str">
        <f t="shared" si="10"/>
        <v/>
      </c>
      <c r="E23" s="47"/>
      <c r="F23" s="46"/>
      <c r="G23" t="str">
        <f>IF(F23="","",VLOOKUP(F23,IF(B23="Dépense",Données!$A$3:$B$58,Données!$C$3:$D$26),2,0))</f>
        <v/>
      </c>
      <c r="H23" s="48"/>
      <c r="I23" s="238"/>
      <c r="J23" s="238"/>
      <c r="K23" s="42" t="str">
        <f t="shared" si="0"/>
        <v/>
      </c>
      <c r="L23" s="42" t="str">
        <f t="shared" si="1"/>
        <v/>
      </c>
      <c r="M23" s="42" t="str">
        <f t="shared" si="11"/>
        <v/>
      </c>
      <c r="N23" s="42" t="str">
        <f t="shared" si="12"/>
        <v/>
      </c>
      <c r="O23" t="str">
        <f>IF(F23="","",VLOOKUP($C23,Données!$I$2:$J$4,2,0))</f>
        <v/>
      </c>
      <c r="P23" s="43" t="str">
        <f t="shared" si="2"/>
        <v/>
      </c>
      <c r="Q23" s="38" t="str">
        <f t="shared" si="3"/>
        <v/>
      </c>
      <c r="R23" s="39" t="str">
        <f t="shared" si="4"/>
        <v/>
      </c>
      <c r="S23" s="38" t="str">
        <f t="shared" si="5"/>
        <v/>
      </c>
      <c r="T23" s="39" t="str">
        <f t="shared" si="6"/>
        <v/>
      </c>
      <c r="U23" s="39" t="str">
        <f t="shared" si="7"/>
        <v/>
      </c>
      <c r="V23" s="39" t="str">
        <f t="shared" si="8"/>
        <v/>
      </c>
      <c r="W23" s="44" t="str">
        <f t="shared" si="9"/>
        <v/>
      </c>
      <c r="X23" s="39"/>
      <c r="Y23" s="39"/>
    </row>
    <row r="24" spans="1:25" s="38" customFormat="1">
      <c r="A24" s="47"/>
      <c r="B24" s="31"/>
      <c r="C24" s="31"/>
      <c r="D24" s="42" t="str">
        <f t="shared" si="10"/>
        <v/>
      </c>
      <c r="E24" s="47"/>
      <c r="F24" s="46"/>
      <c r="G24" t="str">
        <f>IF(F24="","",VLOOKUP(F24,IF(B24="Dépense",Données!$A$3:$B$58,Données!$C$3:$D$26),2,0))</f>
        <v/>
      </c>
      <c r="H24" s="48"/>
      <c r="I24" s="238"/>
      <c r="J24" s="238"/>
      <c r="K24" s="42" t="str">
        <f t="shared" si="0"/>
        <v/>
      </c>
      <c r="L24" s="42" t="str">
        <f t="shared" si="1"/>
        <v/>
      </c>
      <c r="M24" s="42" t="str">
        <f t="shared" si="11"/>
        <v/>
      </c>
      <c r="N24" s="42" t="str">
        <f t="shared" si="12"/>
        <v/>
      </c>
      <c r="O24" t="str">
        <f>IF(F24="","",VLOOKUP($C24,Données!$I$2:$J$4,2,0))</f>
        <v/>
      </c>
      <c r="P24" s="43" t="str">
        <f t="shared" si="2"/>
        <v/>
      </c>
      <c r="Q24" s="38" t="str">
        <f t="shared" si="3"/>
        <v/>
      </c>
      <c r="R24" s="39" t="str">
        <f t="shared" si="4"/>
        <v/>
      </c>
      <c r="S24" s="38" t="str">
        <f t="shared" si="5"/>
        <v/>
      </c>
      <c r="T24" s="39" t="str">
        <f t="shared" si="6"/>
        <v/>
      </c>
      <c r="U24" s="39" t="str">
        <f t="shared" si="7"/>
        <v/>
      </c>
      <c r="V24" s="39" t="str">
        <f t="shared" si="8"/>
        <v/>
      </c>
      <c r="W24" s="44" t="str">
        <f t="shared" si="9"/>
        <v/>
      </c>
      <c r="X24" s="39"/>
      <c r="Y24" s="39"/>
    </row>
    <row r="25" spans="1:25" s="38" customFormat="1">
      <c r="A25" s="47"/>
      <c r="B25" s="31"/>
      <c r="C25" s="31"/>
      <c r="D25" s="42" t="str">
        <f t="shared" si="10"/>
        <v/>
      </c>
      <c r="E25" s="47"/>
      <c r="F25" s="46"/>
      <c r="G25" t="str">
        <f>IF(F25="","",VLOOKUP(F25,IF(B25="Dépense",Données!$A$3:$B$58,Données!$C$3:$D$26),2,0))</f>
        <v/>
      </c>
      <c r="H25" s="48"/>
      <c r="I25" s="238"/>
      <c r="J25" s="238"/>
      <c r="K25" s="42" t="str">
        <f t="shared" si="0"/>
        <v/>
      </c>
      <c r="L25" s="42" t="str">
        <f t="shared" si="1"/>
        <v/>
      </c>
      <c r="M25" s="42" t="str">
        <f t="shared" si="11"/>
        <v/>
      </c>
      <c r="N25" s="42" t="str">
        <f t="shared" si="12"/>
        <v/>
      </c>
      <c r="O25" t="str">
        <f>IF(F25="","",VLOOKUP($C25,Données!$I$2:$J$4,2,0))</f>
        <v/>
      </c>
      <c r="P25" s="43" t="str">
        <f t="shared" si="2"/>
        <v/>
      </c>
      <c r="Q25" s="38" t="str">
        <f t="shared" si="3"/>
        <v/>
      </c>
      <c r="R25" s="39" t="str">
        <f t="shared" si="4"/>
        <v/>
      </c>
      <c r="S25" s="38" t="str">
        <f t="shared" si="5"/>
        <v/>
      </c>
      <c r="T25" s="39" t="str">
        <f t="shared" si="6"/>
        <v/>
      </c>
      <c r="U25" s="39" t="str">
        <f t="shared" si="7"/>
        <v/>
      </c>
      <c r="V25" s="39" t="str">
        <f t="shared" si="8"/>
        <v/>
      </c>
      <c r="W25" s="44" t="str">
        <f t="shared" si="9"/>
        <v/>
      </c>
      <c r="X25" s="39"/>
      <c r="Y25" s="39"/>
    </row>
    <row r="26" spans="1:25" s="38" customFormat="1">
      <c r="A26" s="47"/>
      <c r="B26" s="31"/>
      <c r="C26" s="31"/>
      <c r="D26" s="42" t="str">
        <f t="shared" si="10"/>
        <v/>
      </c>
      <c r="E26" s="47"/>
      <c r="F26" s="46"/>
      <c r="G26" t="str">
        <f>IF(F26="","",VLOOKUP(F26,IF(B26="Dépense",Données!$A$3:$B$58,Données!$C$3:$D$26),2,0))</f>
        <v/>
      </c>
      <c r="H26" s="48"/>
      <c r="I26" s="238"/>
      <c r="J26" s="238"/>
      <c r="K26" s="42" t="str">
        <f t="shared" si="0"/>
        <v/>
      </c>
      <c r="L26" s="42" t="str">
        <f t="shared" si="1"/>
        <v/>
      </c>
      <c r="M26" s="42" t="str">
        <f t="shared" si="11"/>
        <v/>
      </c>
      <c r="N26" s="42" t="str">
        <f t="shared" si="12"/>
        <v/>
      </c>
      <c r="O26" t="str">
        <f>IF(F26="","",VLOOKUP($C26,Données!$I$2:$J$4,2,0))</f>
        <v/>
      </c>
      <c r="P26" s="43" t="str">
        <f t="shared" si="2"/>
        <v/>
      </c>
      <c r="Q26" s="38" t="str">
        <f t="shared" si="3"/>
        <v/>
      </c>
      <c r="R26" s="39" t="str">
        <f t="shared" si="4"/>
        <v/>
      </c>
      <c r="S26" s="38" t="str">
        <f t="shared" si="5"/>
        <v/>
      </c>
      <c r="T26" s="39" t="str">
        <f t="shared" si="6"/>
        <v/>
      </c>
      <c r="U26" s="39" t="str">
        <f t="shared" si="7"/>
        <v/>
      </c>
      <c r="V26" s="39" t="str">
        <f t="shared" si="8"/>
        <v/>
      </c>
      <c r="W26" s="44" t="str">
        <f t="shared" si="9"/>
        <v/>
      </c>
      <c r="X26" s="39"/>
      <c r="Y26" s="39"/>
    </row>
    <row r="27" spans="1:25" s="38" customFormat="1">
      <c r="A27" s="47"/>
      <c r="B27" s="31"/>
      <c r="C27" s="31"/>
      <c r="D27" s="42" t="str">
        <f t="shared" si="10"/>
        <v/>
      </c>
      <c r="E27" s="47"/>
      <c r="F27" s="46"/>
      <c r="G27" t="str">
        <f>IF(F27="","",VLOOKUP(F27,IF(B27="Dépense",Données!$A$3:$B$58,Données!$C$3:$D$26),2,0))</f>
        <v/>
      </c>
      <c r="H27" s="48"/>
      <c r="I27" s="238"/>
      <c r="J27" s="238"/>
      <c r="K27" s="42" t="str">
        <f t="shared" si="0"/>
        <v/>
      </c>
      <c r="L27" s="42" t="str">
        <f t="shared" si="1"/>
        <v/>
      </c>
      <c r="M27" s="42" t="str">
        <f t="shared" si="11"/>
        <v/>
      </c>
      <c r="N27" s="42" t="str">
        <f t="shared" si="12"/>
        <v/>
      </c>
      <c r="O27" t="str">
        <f>IF(F27="","",VLOOKUP($C27,Données!$I$2:$J$4,2,0))</f>
        <v/>
      </c>
      <c r="P27" s="43" t="str">
        <f t="shared" si="2"/>
        <v/>
      </c>
      <c r="Q27" s="38" t="str">
        <f t="shared" si="3"/>
        <v/>
      </c>
      <c r="R27" s="39" t="str">
        <f t="shared" si="4"/>
        <v/>
      </c>
      <c r="S27" s="38" t="str">
        <f t="shared" si="5"/>
        <v/>
      </c>
      <c r="T27" s="39" t="str">
        <f t="shared" si="6"/>
        <v/>
      </c>
      <c r="U27" s="39" t="str">
        <f t="shared" si="7"/>
        <v/>
      </c>
      <c r="V27" s="39" t="str">
        <f t="shared" si="8"/>
        <v/>
      </c>
      <c r="W27" s="44" t="str">
        <f t="shared" si="9"/>
        <v/>
      </c>
      <c r="X27" s="39"/>
      <c r="Y27" s="39"/>
    </row>
    <row r="28" spans="1:25" s="38" customFormat="1">
      <c r="A28" s="47"/>
      <c r="B28" s="31"/>
      <c r="C28" s="31"/>
      <c r="D28" s="42" t="str">
        <f t="shared" si="10"/>
        <v/>
      </c>
      <c r="E28" s="47"/>
      <c r="F28" s="46"/>
      <c r="G28" t="str">
        <f>IF(F28="","",VLOOKUP(F28,IF(B28="Dépense",Données!$A$3:$B$58,Données!$C$3:$D$26),2,0))</f>
        <v/>
      </c>
      <c r="H28" s="48"/>
      <c r="I28" s="238"/>
      <c r="J28" s="238"/>
      <c r="K28" s="42" t="str">
        <f t="shared" si="0"/>
        <v/>
      </c>
      <c r="L28" s="42" t="str">
        <f t="shared" si="1"/>
        <v/>
      </c>
      <c r="M28" s="42" t="str">
        <f t="shared" si="11"/>
        <v/>
      </c>
      <c r="N28" s="42" t="str">
        <f t="shared" si="12"/>
        <v/>
      </c>
      <c r="O28" t="str">
        <f>IF(F28="","",VLOOKUP($C28,Données!$I$2:$J$4,2,0))</f>
        <v/>
      </c>
      <c r="P28" s="43" t="str">
        <f t="shared" si="2"/>
        <v/>
      </c>
      <c r="Q28" s="38" t="str">
        <f t="shared" si="3"/>
        <v/>
      </c>
      <c r="R28" s="39" t="str">
        <f t="shared" si="4"/>
        <v/>
      </c>
      <c r="S28" s="38" t="str">
        <f t="shared" si="5"/>
        <v/>
      </c>
      <c r="T28" s="39" t="str">
        <f t="shared" si="6"/>
        <v/>
      </c>
      <c r="U28" s="39" t="str">
        <f t="shared" si="7"/>
        <v/>
      </c>
      <c r="V28" s="39" t="str">
        <f t="shared" si="8"/>
        <v/>
      </c>
      <c r="W28" s="44" t="str">
        <f t="shared" si="9"/>
        <v/>
      </c>
      <c r="X28" s="39"/>
      <c r="Y28" s="39"/>
    </row>
    <row r="29" spans="1:25" s="38" customFormat="1">
      <c r="A29" s="47"/>
      <c r="B29" s="31"/>
      <c r="C29" s="31"/>
      <c r="D29" s="42" t="str">
        <f t="shared" si="10"/>
        <v/>
      </c>
      <c r="E29" s="47"/>
      <c r="F29" s="46"/>
      <c r="G29" t="str">
        <f>IF(F29="","",VLOOKUP(F29,IF(B29="Dépense",Données!$A$3:$B$58,Données!$C$3:$D$26),2,0))</f>
        <v/>
      </c>
      <c r="H29" s="48"/>
      <c r="I29" s="238"/>
      <c r="J29" s="238"/>
      <c r="K29" s="42" t="str">
        <f t="shared" si="0"/>
        <v/>
      </c>
      <c r="L29" s="42" t="str">
        <f t="shared" si="1"/>
        <v/>
      </c>
      <c r="M29" s="42" t="str">
        <f t="shared" si="11"/>
        <v/>
      </c>
      <c r="N29" s="42" t="str">
        <f t="shared" si="12"/>
        <v/>
      </c>
      <c r="O29" t="str">
        <f>IF(F29="","",VLOOKUP($C29,Données!$I$2:$J$4,2,0))</f>
        <v/>
      </c>
      <c r="P29" s="43" t="str">
        <f t="shared" si="2"/>
        <v/>
      </c>
      <c r="Q29" s="38" t="str">
        <f t="shared" si="3"/>
        <v/>
      </c>
      <c r="R29" s="39" t="str">
        <f t="shared" si="4"/>
        <v/>
      </c>
      <c r="S29" s="38" t="str">
        <f t="shared" si="5"/>
        <v/>
      </c>
      <c r="T29" s="39" t="str">
        <f t="shared" si="6"/>
        <v/>
      </c>
      <c r="U29" s="39" t="str">
        <f t="shared" si="7"/>
        <v/>
      </c>
      <c r="V29" s="39" t="str">
        <f t="shared" si="8"/>
        <v/>
      </c>
      <c r="W29" s="44" t="str">
        <f t="shared" si="9"/>
        <v/>
      </c>
      <c r="X29" s="39"/>
      <c r="Y29" s="39"/>
    </row>
    <row r="30" spans="1:25" s="38" customFormat="1">
      <c r="A30" s="47"/>
      <c r="B30" s="31"/>
      <c r="C30" s="31"/>
      <c r="D30" s="42" t="str">
        <f t="shared" si="10"/>
        <v/>
      </c>
      <c r="E30" s="47"/>
      <c r="F30" s="46"/>
      <c r="G30" t="str">
        <f>IF(F30="","",VLOOKUP(F30,IF(B30="Dépense",Données!$A$3:$B$58,Données!$C$3:$D$26),2,0))</f>
        <v/>
      </c>
      <c r="H30" s="48"/>
      <c r="I30" s="238"/>
      <c r="J30" s="238"/>
      <c r="K30" s="42" t="str">
        <f t="shared" si="0"/>
        <v/>
      </c>
      <c r="L30" s="42" t="str">
        <f t="shared" si="1"/>
        <v/>
      </c>
      <c r="M30" s="42" t="str">
        <f t="shared" si="11"/>
        <v/>
      </c>
      <c r="N30" s="42" t="str">
        <f t="shared" si="12"/>
        <v/>
      </c>
      <c r="O30" t="str">
        <f>IF(F30="","",VLOOKUP($C30,Données!$I$2:$J$4,2,0))</f>
        <v/>
      </c>
      <c r="P30" s="43" t="str">
        <f t="shared" si="2"/>
        <v/>
      </c>
      <c r="Q30" s="38" t="str">
        <f t="shared" si="3"/>
        <v/>
      </c>
      <c r="R30" s="39" t="str">
        <f t="shared" si="4"/>
        <v/>
      </c>
      <c r="S30" s="38" t="str">
        <f t="shared" si="5"/>
        <v/>
      </c>
      <c r="T30" s="39" t="str">
        <f t="shared" si="6"/>
        <v/>
      </c>
      <c r="U30" s="39" t="str">
        <f t="shared" si="7"/>
        <v/>
      </c>
      <c r="V30" s="39" t="str">
        <f t="shared" si="8"/>
        <v/>
      </c>
      <c r="W30" s="44" t="str">
        <f t="shared" si="9"/>
        <v/>
      </c>
      <c r="X30" s="39"/>
      <c r="Y30" s="39"/>
    </row>
    <row r="31" spans="1:25" s="38" customFormat="1">
      <c r="A31" s="47"/>
      <c r="B31" s="31"/>
      <c r="C31" s="31"/>
      <c r="D31" s="42" t="str">
        <f t="shared" si="10"/>
        <v/>
      </c>
      <c r="E31" s="47"/>
      <c r="F31" s="46"/>
      <c r="G31" t="str">
        <f>IF(F31="","",VLOOKUP(F31,IF(B31="Dépense",Données!$A$3:$B$58,Données!$C$3:$D$26),2,0))</f>
        <v/>
      </c>
      <c r="H31" s="48"/>
      <c r="I31" s="238"/>
      <c r="J31" s="238"/>
      <c r="K31" s="42" t="str">
        <f t="shared" si="0"/>
        <v/>
      </c>
      <c r="L31" s="42" t="str">
        <f t="shared" si="1"/>
        <v/>
      </c>
      <c r="M31" s="42" t="str">
        <f t="shared" si="11"/>
        <v/>
      </c>
      <c r="N31" s="42" t="str">
        <f t="shared" si="12"/>
        <v/>
      </c>
      <c r="O31" t="str">
        <f>IF(F31="","",VLOOKUP($C31,Données!$I$2:$J$4,2,0))</f>
        <v/>
      </c>
      <c r="P31" s="43" t="str">
        <f t="shared" si="2"/>
        <v/>
      </c>
      <c r="Q31" s="38" t="str">
        <f t="shared" si="3"/>
        <v/>
      </c>
      <c r="R31" s="39" t="str">
        <f t="shared" si="4"/>
        <v/>
      </c>
      <c r="S31" s="38" t="str">
        <f t="shared" si="5"/>
        <v/>
      </c>
      <c r="T31" s="39" t="str">
        <f t="shared" si="6"/>
        <v/>
      </c>
      <c r="U31" s="39" t="str">
        <f t="shared" si="7"/>
        <v/>
      </c>
      <c r="V31" s="39" t="str">
        <f t="shared" si="8"/>
        <v/>
      </c>
      <c r="W31" s="44" t="str">
        <f t="shared" si="9"/>
        <v/>
      </c>
      <c r="X31" s="39"/>
      <c r="Y31" s="39"/>
    </row>
    <row r="32" spans="1:25" s="38" customFormat="1">
      <c r="A32" s="47"/>
      <c r="B32" s="31"/>
      <c r="C32" s="31"/>
      <c r="D32" s="42" t="str">
        <f t="shared" si="10"/>
        <v/>
      </c>
      <c r="E32" s="47"/>
      <c r="F32" s="46"/>
      <c r="G32" t="str">
        <f>IF(F32="","",VLOOKUP(F32,IF(B32="Dépense",Données!$A$3:$B$58,Données!$C$3:$D$26),2,0))</f>
        <v/>
      </c>
      <c r="H32" s="48"/>
      <c r="I32" s="238"/>
      <c r="J32" s="238"/>
      <c r="K32" s="42" t="str">
        <f t="shared" si="0"/>
        <v/>
      </c>
      <c r="L32" s="42" t="str">
        <f t="shared" si="1"/>
        <v/>
      </c>
      <c r="M32" s="42" t="str">
        <f t="shared" si="11"/>
        <v/>
      </c>
      <c r="N32" s="42" t="str">
        <f t="shared" si="12"/>
        <v/>
      </c>
      <c r="O32" t="str">
        <f>IF(F32="","",VLOOKUP($C32,Données!$I$2:$J$4,2,0))</f>
        <v/>
      </c>
      <c r="P32" s="43" t="str">
        <f t="shared" si="2"/>
        <v/>
      </c>
      <c r="Q32" s="38" t="str">
        <f t="shared" si="3"/>
        <v/>
      </c>
      <c r="R32" s="39" t="str">
        <f t="shared" si="4"/>
        <v/>
      </c>
      <c r="S32" s="38" t="str">
        <f t="shared" si="5"/>
        <v/>
      </c>
      <c r="T32" s="39" t="str">
        <f t="shared" si="6"/>
        <v/>
      </c>
      <c r="U32" s="39" t="str">
        <f t="shared" si="7"/>
        <v/>
      </c>
      <c r="V32" s="39" t="str">
        <f t="shared" si="8"/>
        <v/>
      </c>
      <c r="W32" s="44" t="str">
        <f t="shared" si="9"/>
        <v/>
      </c>
      <c r="X32" s="39"/>
      <c r="Y32" s="39"/>
    </row>
    <row r="33" spans="1:25" s="38" customFormat="1">
      <c r="A33" s="47"/>
      <c r="B33" s="31"/>
      <c r="C33" s="31"/>
      <c r="D33" s="42" t="str">
        <f t="shared" si="10"/>
        <v/>
      </c>
      <c r="E33" s="47"/>
      <c r="F33" s="46"/>
      <c r="G33" t="str">
        <f>IF(F33="","",VLOOKUP(F33,IF(B33="Dépense",Données!$A$3:$B$58,Données!$C$3:$D$26),2,0))</f>
        <v/>
      </c>
      <c r="H33" s="48"/>
      <c r="I33" s="238"/>
      <c r="J33" s="238"/>
      <c r="K33" s="42" t="str">
        <f t="shared" si="0"/>
        <v/>
      </c>
      <c r="L33" s="42" t="str">
        <f t="shared" si="1"/>
        <v/>
      </c>
      <c r="M33" s="42" t="str">
        <f t="shared" si="11"/>
        <v/>
      </c>
      <c r="N33" s="42" t="str">
        <f t="shared" si="12"/>
        <v/>
      </c>
      <c r="O33" t="str">
        <f>IF(F33="","",VLOOKUP($C33,Données!$I$2:$J$4,2,0))</f>
        <v/>
      </c>
      <c r="P33" s="43" t="str">
        <f t="shared" si="2"/>
        <v/>
      </c>
      <c r="Q33" s="38" t="str">
        <f t="shared" si="3"/>
        <v/>
      </c>
      <c r="R33" s="39" t="str">
        <f t="shared" si="4"/>
        <v/>
      </c>
      <c r="S33" s="38" t="str">
        <f t="shared" si="5"/>
        <v/>
      </c>
      <c r="T33" s="39" t="str">
        <f t="shared" si="6"/>
        <v/>
      </c>
      <c r="U33" s="39" t="str">
        <f t="shared" si="7"/>
        <v/>
      </c>
      <c r="V33" s="39" t="str">
        <f t="shared" si="8"/>
        <v/>
      </c>
      <c r="W33" s="44" t="str">
        <f t="shared" si="9"/>
        <v/>
      </c>
      <c r="X33" s="39"/>
      <c r="Y33" s="39"/>
    </row>
    <row r="34" spans="1:25" s="38" customFormat="1">
      <c r="A34" s="47"/>
      <c r="B34" s="31"/>
      <c r="C34" s="31"/>
      <c r="D34" s="42" t="str">
        <f t="shared" si="10"/>
        <v/>
      </c>
      <c r="E34" s="47"/>
      <c r="F34" s="46"/>
      <c r="G34" t="str">
        <f>IF(F34="","",VLOOKUP(F34,IF(B34="Dépense",Données!$A$3:$B$58,Données!$C$3:$D$26),2,0))</f>
        <v/>
      </c>
      <c r="H34" s="48"/>
      <c r="I34" s="238"/>
      <c r="J34" s="238"/>
      <c r="K34" s="42" t="str">
        <f t="shared" si="0"/>
        <v/>
      </c>
      <c r="L34" s="42" t="str">
        <f t="shared" si="1"/>
        <v/>
      </c>
      <c r="M34" s="42" t="str">
        <f t="shared" si="11"/>
        <v/>
      </c>
      <c r="N34" s="42" t="str">
        <f t="shared" si="12"/>
        <v/>
      </c>
      <c r="O34" t="str">
        <f>IF(F34="","",VLOOKUP($C34,Données!$I$2:$J$4,2,0))</f>
        <v/>
      </c>
      <c r="P34" s="43" t="str">
        <f t="shared" si="2"/>
        <v/>
      </c>
      <c r="Q34" s="38" t="str">
        <f t="shared" si="3"/>
        <v/>
      </c>
      <c r="R34" s="39" t="str">
        <f t="shared" si="4"/>
        <v/>
      </c>
      <c r="S34" s="38" t="str">
        <f t="shared" si="5"/>
        <v/>
      </c>
      <c r="T34" s="39" t="str">
        <f t="shared" si="6"/>
        <v/>
      </c>
      <c r="U34" s="39" t="str">
        <f t="shared" si="7"/>
        <v/>
      </c>
      <c r="V34" s="39" t="str">
        <f t="shared" si="8"/>
        <v/>
      </c>
      <c r="W34" s="44" t="str">
        <f t="shared" si="9"/>
        <v/>
      </c>
      <c r="X34" s="39"/>
      <c r="Y34" s="39"/>
    </row>
    <row r="35" spans="1:25" s="38" customFormat="1">
      <c r="A35" s="47"/>
      <c r="B35" s="31"/>
      <c r="C35" s="31"/>
      <c r="D35" s="42" t="str">
        <f t="shared" si="10"/>
        <v/>
      </c>
      <c r="E35" s="47"/>
      <c r="F35" s="46"/>
      <c r="G35" t="str">
        <f>IF(F35="","",VLOOKUP(F35,IF(B35="Dépense",Données!$A$3:$B$58,Données!$C$3:$D$26),2,0))</f>
        <v/>
      </c>
      <c r="H35" s="48"/>
      <c r="I35" s="238"/>
      <c r="J35" s="238"/>
      <c r="K35" s="42" t="str">
        <f t="shared" si="0"/>
        <v/>
      </c>
      <c r="L35" s="42" t="str">
        <f t="shared" si="1"/>
        <v/>
      </c>
      <c r="M35" s="42" t="str">
        <f t="shared" si="11"/>
        <v/>
      </c>
      <c r="N35" s="42" t="str">
        <f t="shared" si="12"/>
        <v/>
      </c>
      <c r="O35" t="str">
        <f>IF(F35="","",VLOOKUP($C35,Données!$I$2:$J$4,2,0))</f>
        <v/>
      </c>
      <c r="P35" s="43" t="str">
        <f t="shared" si="2"/>
        <v/>
      </c>
      <c r="Q35" s="38" t="str">
        <f t="shared" si="3"/>
        <v/>
      </c>
      <c r="R35" s="39" t="str">
        <f t="shared" si="4"/>
        <v/>
      </c>
      <c r="S35" s="38" t="str">
        <f t="shared" si="5"/>
        <v/>
      </c>
      <c r="T35" s="39" t="str">
        <f t="shared" si="6"/>
        <v/>
      </c>
      <c r="U35" s="39" t="str">
        <f t="shared" si="7"/>
        <v/>
      </c>
      <c r="V35" s="39" t="str">
        <f t="shared" si="8"/>
        <v/>
      </c>
      <c r="W35" s="44" t="str">
        <f t="shared" si="9"/>
        <v/>
      </c>
      <c r="X35" s="39"/>
      <c r="Y35" s="39"/>
    </row>
    <row r="36" spans="1:25" s="38" customFormat="1">
      <c r="A36" s="47"/>
      <c r="B36" s="31"/>
      <c r="C36" s="31"/>
      <c r="D36" s="42" t="str">
        <f t="shared" si="10"/>
        <v/>
      </c>
      <c r="E36" s="47"/>
      <c r="F36" s="46"/>
      <c r="G36" t="str">
        <f>IF(F36="","",VLOOKUP(F36,IF(B36="Dépense",Données!$A$3:$B$58,Données!$C$3:$D$26),2,0))</f>
        <v/>
      </c>
      <c r="H36" s="48"/>
      <c r="I36" s="238"/>
      <c r="J36" s="238"/>
      <c r="K36" s="42" t="str">
        <f t="shared" si="0"/>
        <v/>
      </c>
      <c r="L36" s="42" t="str">
        <f t="shared" si="1"/>
        <v/>
      </c>
      <c r="M36" s="42" t="str">
        <f t="shared" si="11"/>
        <v/>
      </c>
      <c r="N36" s="42" t="str">
        <f t="shared" si="12"/>
        <v/>
      </c>
      <c r="O36" t="str">
        <f>IF(F36="","",VLOOKUP($C36,Données!$I$2:$J$4,2,0))</f>
        <v/>
      </c>
      <c r="P36" s="43" t="str">
        <f t="shared" si="2"/>
        <v/>
      </c>
      <c r="Q36" s="38" t="str">
        <f t="shared" si="3"/>
        <v/>
      </c>
      <c r="R36" s="39" t="str">
        <f t="shared" si="4"/>
        <v/>
      </c>
      <c r="S36" s="38" t="str">
        <f t="shared" si="5"/>
        <v/>
      </c>
      <c r="T36" s="39" t="str">
        <f t="shared" si="6"/>
        <v/>
      </c>
      <c r="U36" s="39" t="str">
        <f t="shared" si="7"/>
        <v/>
      </c>
      <c r="V36" s="39" t="str">
        <f t="shared" si="8"/>
        <v/>
      </c>
      <c r="W36" s="44" t="str">
        <f t="shared" si="9"/>
        <v/>
      </c>
      <c r="X36" s="39"/>
      <c r="Y36" s="39"/>
    </row>
    <row r="37" spans="1:25" s="38" customFormat="1">
      <c r="A37" s="47"/>
      <c r="B37" s="31"/>
      <c r="C37" s="31"/>
      <c r="D37" s="42" t="str">
        <f t="shared" si="10"/>
        <v/>
      </c>
      <c r="E37" s="47"/>
      <c r="F37" s="46"/>
      <c r="G37" t="str">
        <f>IF(F37="","",VLOOKUP(F37,IF(B37="Dépense",Données!$A$3:$B$58,Données!$C$3:$D$26),2,0))</f>
        <v/>
      </c>
      <c r="H37" s="48"/>
      <c r="I37" s="238"/>
      <c r="J37" s="238"/>
      <c r="K37" s="42" t="str">
        <f t="shared" si="0"/>
        <v/>
      </c>
      <c r="L37" s="42" t="str">
        <f t="shared" si="1"/>
        <v/>
      </c>
      <c r="M37" s="42" t="str">
        <f t="shared" si="11"/>
        <v/>
      </c>
      <c r="N37" s="42" t="str">
        <f t="shared" si="12"/>
        <v/>
      </c>
      <c r="O37" t="str">
        <f>IF(F37="","",VLOOKUP($C37,Données!$I$2:$J$4,2,0))</f>
        <v/>
      </c>
      <c r="P37" s="43" t="str">
        <f t="shared" si="2"/>
        <v/>
      </c>
      <c r="Q37" s="38" t="str">
        <f t="shared" si="3"/>
        <v/>
      </c>
      <c r="R37" s="39" t="str">
        <f t="shared" si="4"/>
        <v/>
      </c>
      <c r="S37" s="38" t="str">
        <f t="shared" si="5"/>
        <v/>
      </c>
      <c r="T37" s="39" t="str">
        <f t="shared" si="6"/>
        <v/>
      </c>
      <c r="U37" s="39" t="str">
        <f t="shared" si="7"/>
        <v/>
      </c>
      <c r="V37" s="39" t="str">
        <f t="shared" si="8"/>
        <v/>
      </c>
      <c r="W37" s="44" t="str">
        <f t="shared" si="9"/>
        <v/>
      </c>
      <c r="X37" s="39"/>
      <c r="Y37" s="39"/>
    </row>
    <row r="38" spans="1:25" s="38" customFormat="1">
      <c r="A38" s="47"/>
      <c r="B38" s="31"/>
      <c r="C38" s="31"/>
      <c r="D38" s="42" t="str">
        <f t="shared" si="10"/>
        <v/>
      </c>
      <c r="E38" s="47"/>
      <c r="F38" s="46"/>
      <c r="G38" t="str">
        <f>IF(F38="","",VLOOKUP(F38,IF(B38="Dépense",Données!$A$3:$B$58,Données!$C$3:$D$26),2,0))</f>
        <v/>
      </c>
      <c r="H38" s="48"/>
      <c r="I38" s="238"/>
      <c r="J38" s="238"/>
      <c r="K38" s="42" t="str">
        <f t="shared" si="0"/>
        <v/>
      </c>
      <c r="L38" s="42" t="str">
        <f t="shared" si="1"/>
        <v/>
      </c>
      <c r="M38" s="42" t="str">
        <f t="shared" si="11"/>
        <v/>
      </c>
      <c r="N38" s="42" t="str">
        <f t="shared" si="12"/>
        <v/>
      </c>
      <c r="O38" t="str">
        <f>IF(F38="","",VLOOKUP($C38,Données!$I$2:$J$4,2,0))</f>
        <v/>
      </c>
      <c r="P38" s="43" t="str">
        <f t="shared" si="2"/>
        <v/>
      </c>
      <c r="Q38" s="38" t="str">
        <f t="shared" si="3"/>
        <v/>
      </c>
      <c r="R38" s="39" t="str">
        <f t="shared" si="4"/>
        <v/>
      </c>
      <c r="S38" s="38" t="str">
        <f t="shared" si="5"/>
        <v/>
      </c>
      <c r="T38" s="39" t="str">
        <f t="shared" si="6"/>
        <v/>
      </c>
      <c r="U38" s="39" t="str">
        <f t="shared" si="7"/>
        <v/>
      </c>
      <c r="V38" s="39" t="str">
        <f t="shared" si="8"/>
        <v/>
      </c>
      <c r="W38" s="44" t="str">
        <f t="shared" si="9"/>
        <v/>
      </c>
      <c r="X38" s="39"/>
      <c r="Y38" s="39"/>
    </row>
    <row r="39" spans="1:25" s="38" customFormat="1">
      <c r="A39" s="47"/>
      <c r="B39" s="31"/>
      <c r="C39" s="31"/>
      <c r="D39" s="42" t="str">
        <f t="shared" si="10"/>
        <v/>
      </c>
      <c r="E39" s="47"/>
      <c r="F39" s="46"/>
      <c r="G39" t="str">
        <f>IF(F39="","",VLOOKUP(F39,IF(B39="Dépense",Données!$A$3:$B$58,Données!$C$3:$D$26),2,0))</f>
        <v/>
      </c>
      <c r="H39" s="48"/>
      <c r="I39" s="238"/>
      <c r="J39" s="238"/>
      <c r="K39" s="42" t="str">
        <f t="shared" ref="K39:K60" si="13">IF(F39="","",$C$2)</f>
        <v/>
      </c>
      <c r="L39" s="42" t="str">
        <f t="shared" ref="L39:L60" si="14">IF(F39="","",$C$3)</f>
        <v/>
      </c>
      <c r="M39" s="42" t="str">
        <f t="shared" si="11"/>
        <v/>
      </c>
      <c r="N39" s="42" t="str">
        <f t="shared" si="12"/>
        <v/>
      </c>
      <c r="O39" t="str">
        <f>IF(F39="","",VLOOKUP($C39,Données!$I$2:$J$4,2,0))</f>
        <v/>
      </c>
      <c r="P39" s="43" t="str">
        <f t="shared" ref="P39:P60" si="15">IF(F39="","",("01/"&amp;$C$4&amp;"/"&amp;$C$3)+A39-1)</f>
        <v/>
      </c>
      <c r="Q39" s="38" t="str">
        <f t="shared" ref="Q39:Q60" si="16">IF($F39="","",IF($C39="Banque",IF($B39="Dépense",$H39,0),""))</f>
        <v/>
      </c>
      <c r="R39" s="39" t="str">
        <f t="shared" ref="R39:R60" si="17">IF($F39="","",IF($C39="Banque",IF($B39="Dépense",0,$H39),""))</f>
        <v/>
      </c>
      <c r="S39" s="38" t="str">
        <f t="shared" ref="S39:S60" si="18">IF($F39="","",IF($C39="Livret",IF($B39="Dépense",$H39,0),""))</f>
        <v/>
      </c>
      <c r="T39" s="39" t="str">
        <f t="shared" ref="T39:T60" si="19">IF($F39="","",IF($C39="Livret",IF($B39="Dépense",0,$H39),""))</f>
        <v/>
      </c>
      <c r="U39" s="39" t="str">
        <f t="shared" ref="U39:U60" si="20">IF($F39="","",IF($C39="Caisse",IF($B39="Dépense",$H39,0),""))</f>
        <v/>
      </c>
      <c r="V39" s="39" t="str">
        <f t="shared" ref="V39:V60" si="21">IF($F39="","",IF($C39="Caisse",IF($B39="Dépense",0,$H39),""))</f>
        <v/>
      </c>
      <c r="W39" s="44" t="str">
        <f t="shared" ref="W39:W60" si="22">IF(OR(AND(H39&lt;&gt;"",F39=""),AND(F39&gt;"",H39="")),"Saisie incomplète","")</f>
        <v/>
      </c>
      <c r="X39" s="39"/>
      <c r="Y39" s="39"/>
    </row>
    <row r="40" spans="1:25" s="38" customFormat="1">
      <c r="A40" s="47"/>
      <c r="B40" s="31"/>
      <c r="C40" s="31"/>
      <c r="D40" s="42" t="str">
        <f t="shared" ref="D40:D60" si="23">IF(F40="","",D39+1)</f>
        <v/>
      </c>
      <c r="E40" s="47"/>
      <c r="F40" s="46"/>
      <c r="G40" t="str">
        <f>IF(F40="","",VLOOKUP(F40,IF(B40="Dépense",Données!$A$3:$B$58,Données!$C$3:$D$26),2,0))</f>
        <v/>
      </c>
      <c r="H40" s="48"/>
      <c r="I40" s="238"/>
      <c r="J40" s="238"/>
      <c r="K40" s="42" t="str">
        <f t="shared" si="13"/>
        <v/>
      </c>
      <c r="L40" s="42" t="str">
        <f t="shared" si="14"/>
        <v/>
      </c>
      <c r="M40" s="42" t="str">
        <f t="shared" si="11"/>
        <v/>
      </c>
      <c r="N40" s="42" t="str">
        <f t="shared" si="12"/>
        <v/>
      </c>
      <c r="O40" t="str">
        <f>IF(F40="","",VLOOKUP($C40,Données!$I$2:$J$4,2,0))</f>
        <v/>
      </c>
      <c r="P40" s="43" t="str">
        <f t="shared" si="15"/>
        <v/>
      </c>
      <c r="Q40" s="38" t="str">
        <f t="shared" si="16"/>
        <v/>
      </c>
      <c r="R40" s="39" t="str">
        <f t="shared" si="17"/>
        <v/>
      </c>
      <c r="S40" s="38" t="str">
        <f t="shared" si="18"/>
        <v/>
      </c>
      <c r="T40" s="39" t="str">
        <f t="shared" si="19"/>
        <v/>
      </c>
      <c r="U40" s="39" t="str">
        <f t="shared" si="20"/>
        <v/>
      </c>
      <c r="V40" s="39" t="str">
        <f t="shared" si="21"/>
        <v/>
      </c>
      <c r="W40" s="44" t="str">
        <f t="shared" si="22"/>
        <v/>
      </c>
      <c r="X40" s="39"/>
      <c r="Y40" s="39"/>
    </row>
    <row r="41" spans="1:25" s="38" customFormat="1">
      <c r="A41" s="47"/>
      <c r="B41" s="31"/>
      <c r="C41" s="31"/>
      <c r="D41" s="42" t="str">
        <f t="shared" si="23"/>
        <v/>
      </c>
      <c r="E41" s="47"/>
      <c r="F41" s="46"/>
      <c r="G41" t="str">
        <f>IF(F41="","",VLOOKUP(F41,IF(B41="Dépense",Données!$A$3:$B$58,Données!$C$3:$D$26),2,0))</f>
        <v/>
      </c>
      <c r="H41" s="48"/>
      <c r="I41" s="238"/>
      <c r="J41" s="238"/>
      <c r="K41" s="42" t="str">
        <f t="shared" si="13"/>
        <v/>
      </c>
      <c r="L41" s="42" t="str">
        <f t="shared" si="14"/>
        <v/>
      </c>
      <c r="M41" s="42" t="str">
        <f t="shared" ref="M41:M60" si="24">IF(F41="","",IF($B41="Décaissement","D","C"))</f>
        <v/>
      </c>
      <c r="N41" s="42" t="str">
        <f t="shared" ref="N41:N60" si="25">IF(F41="","",IF($B41="Décaissement","C","D"))</f>
        <v/>
      </c>
      <c r="O41" t="str">
        <f>IF(F41="","",VLOOKUP($C41,Données!$I$2:$J$4,2,0))</f>
        <v/>
      </c>
      <c r="P41" s="43" t="str">
        <f t="shared" si="15"/>
        <v/>
      </c>
      <c r="Q41" s="38" t="str">
        <f t="shared" si="16"/>
        <v/>
      </c>
      <c r="R41" s="39" t="str">
        <f t="shared" si="17"/>
        <v/>
      </c>
      <c r="S41" s="38" t="str">
        <f t="shared" si="18"/>
        <v/>
      </c>
      <c r="T41" s="39" t="str">
        <f t="shared" si="19"/>
        <v/>
      </c>
      <c r="U41" s="39" t="str">
        <f t="shared" si="20"/>
        <v/>
      </c>
      <c r="V41" s="39" t="str">
        <f t="shared" si="21"/>
        <v/>
      </c>
      <c r="W41" s="44" t="str">
        <f t="shared" si="22"/>
        <v/>
      </c>
      <c r="X41" s="39"/>
      <c r="Y41" s="39"/>
    </row>
    <row r="42" spans="1:25" s="38" customFormat="1">
      <c r="A42" s="47"/>
      <c r="B42" s="31"/>
      <c r="C42" s="31"/>
      <c r="D42" s="42" t="str">
        <f t="shared" si="23"/>
        <v/>
      </c>
      <c r="E42" s="47"/>
      <c r="F42" s="46"/>
      <c r="G42" t="str">
        <f>IF(F42="","",VLOOKUP(F42,IF(B42="Dépense",Données!$A$3:$B$58,Données!$C$3:$D$26),2,0))</f>
        <v/>
      </c>
      <c r="H42" s="48"/>
      <c r="I42" s="238"/>
      <c r="J42" s="238"/>
      <c r="K42" s="42" t="str">
        <f t="shared" si="13"/>
        <v/>
      </c>
      <c r="L42" s="42" t="str">
        <f t="shared" si="14"/>
        <v/>
      </c>
      <c r="M42" s="42" t="str">
        <f t="shared" si="24"/>
        <v/>
      </c>
      <c r="N42" s="42" t="str">
        <f t="shared" si="25"/>
        <v/>
      </c>
      <c r="O42" t="str">
        <f>IF(F42="","",VLOOKUP($C42,Données!$I$2:$J$4,2,0))</f>
        <v/>
      </c>
      <c r="P42" s="43" t="str">
        <f t="shared" si="15"/>
        <v/>
      </c>
      <c r="Q42" s="38" t="str">
        <f t="shared" si="16"/>
        <v/>
      </c>
      <c r="R42" s="39" t="str">
        <f t="shared" si="17"/>
        <v/>
      </c>
      <c r="S42" s="38" t="str">
        <f t="shared" si="18"/>
        <v/>
      </c>
      <c r="T42" s="39" t="str">
        <f t="shared" si="19"/>
        <v/>
      </c>
      <c r="U42" s="39" t="str">
        <f t="shared" si="20"/>
        <v/>
      </c>
      <c r="V42" s="39" t="str">
        <f t="shared" si="21"/>
        <v/>
      </c>
      <c r="W42" s="44" t="str">
        <f t="shared" si="22"/>
        <v/>
      </c>
      <c r="X42" s="39"/>
      <c r="Y42" s="39"/>
    </row>
    <row r="43" spans="1:25" s="38" customFormat="1">
      <c r="A43" s="47"/>
      <c r="B43" s="31"/>
      <c r="C43" s="31"/>
      <c r="D43" s="42" t="str">
        <f t="shared" si="23"/>
        <v/>
      </c>
      <c r="E43" s="47"/>
      <c r="F43" s="46"/>
      <c r="G43" t="str">
        <f>IF(F43="","",VLOOKUP(F43,IF(B43="Dépense",Données!$A$3:$B$58,Données!$C$3:$D$26),2,0))</f>
        <v/>
      </c>
      <c r="H43" s="48"/>
      <c r="I43" s="238"/>
      <c r="J43" s="238"/>
      <c r="K43" s="42" t="str">
        <f t="shared" si="13"/>
        <v/>
      </c>
      <c r="L43" s="42" t="str">
        <f t="shared" si="14"/>
        <v/>
      </c>
      <c r="M43" s="42" t="str">
        <f t="shared" si="24"/>
        <v/>
      </c>
      <c r="N43" s="42" t="str">
        <f t="shared" si="25"/>
        <v/>
      </c>
      <c r="O43" t="str">
        <f>IF(F43="","",VLOOKUP($C43,Données!$I$2:$J$4,2,0))</f>
        <v/>
      </c>
      <c r="P43" s="43" t="str">
        <f t="shared" si="15"/>
        <v/>
      </c>
      <c r="Q43" s="38" t="str">
        <f t="shared" si="16"/>
        <v/>
      </c>
      <c r="R43" s="39" t="str">
        <f t="shared" si="17"/>
        <v/>
      </c>
      <c r="S43" s="38" t="str">
        <f t="shared" si="18"/>
        <v/>
      </c>
      <c r="T43" s="39" t="str">
        <f t="shared" si="19"/>
        <v/>
      </c>
      <c r="U43" s="39" t="str">
        <f t="shared" si="20"/>
        <v/>
      </c>
      <c r="V43" s="39" t="str">
        <f t="shared" si="21"/>
        <v/>
      </c>
      <c r="W43" s="44" t="str">
        <f t="shared" si="22"/>
        <v/>
      </c>
      <c r="X43" s="39"/>
      <c r="Y43" s="39"/>
    </row>
    <row r="44" spans="1:25" s="38" customFormat="1">
      <c r="A44" s="47"/>
      <c r="B44" s="31"/>
      <c r="C44" s="31"/>
      <c r="D44" s="42" t="str">
        <f t="shared" si="23"/>
        <v/>
      </c>
      <c r="E44" s="47"/>
      <c r="F44" s="46"/>
      <c r="G44" t="str">
        <f>IF(F44="","",VLOOKUP(F44,IF(B44="Dépense",Données!$A$3:$B$58,Données!$C$3:$D$26),2,0))</f>
        <v/>
      </c>
      <c r="H44" s="48"/>
      <c r="I44" s="238"/>
      <c r="J44" s="238"/>
      <c r="K44" s="42" t="str">
        <f t="shared" si="13"/>
        <v/>
      </c>
      <c r="L44" s="42" t="str">
        <f t="shared" si="14"/>
        <v/>
      </c>
      <c r="M44" s="42" t="str">
        <f t="shared" si="24"/>
        <v/>
      </c>
      <c r="N44" s="42" t="str">
        <f t="shared" si="25"/>
        <v/>
      </c>
      <c r="O44" t="str">
        <f>IF(F44="","",VLOOKUP($C44,Données!$I$2:$J$4,2,0))</f>
        <v/>
      </c>
      <c r="P44" s="43" t="str">
        <f t="shared" si="15"/>
        <v/>
      </c>
      <c r="Q44" s="38" t="str">
        <f t="shared" si="16"/>
        <v/>
      </c>
      <c r="R44" s="39" t="str">
        <f t="shared" si="17"/>
        <v/>
      </c>
      <c r="S44" s="38" t="str">
        <f t="shared" si="18"/>
        <v/>
      </c>
      <c r="T44" s="39" t="str">
        <f t="shared" si="19"/>
        <v/>
      </c>
      <c r="U44" s="39" t="str">
        <f t="shared" si="20"/>
        <v/>
      </c>
      <c r="V44" s="39" t="str">
        <f t="shared" si="21"/>
        <v/>
      </c>
      <c r="W44" s="44" t="str">
        <f t="shared" si="22"/>
        <v/>
      </c>
      <c r="X44" s="39"/>
      <c r="Y44" s="39"/>
    </row>
    <row r="45" spans="1:25" s="38" customFormat="1">
      <c r="A45" s="47"/>
      <c r="B45" s="31"/>
      <c r="C45" s="31"/>
      <c r="D45" s="42" t="str">
        <f t="shared" si="23"/>
        <v/>
      </c>
      <c r="E45" s="47"/>
      <c r="F45" s="46"/>
      <c r="G45" t="str">
        <f>IF(F45="","",VLOOKUP(F45,IF(B45="Dépense",Données!$A$3:$B$58,Données!$C$3:$D$26),2,0))</f>
        <v/>
      </c>
      <c r="H45" s="48"/>
      <c r="I45" s="238"/>
      <c r="J45" s="238"/>
      <c r="K45" s="42" t="str">
        <f t="shared" si="13"/>
        <v/>
      </c>
      <c r="L45" s="42" t="str">
        <f t="shared" si="14"/>
        <v/>
      </c>
      <c r="M45" s="42" t="str">
        <f t="shared" si="24"/>
        <v/>
      </c>
      <c r="N45" s="42" t="str">
        <f t="shared" si="25"/>
        <v/>
      </c>
      <c r="O45" t="str">
        <f>IF(F45="","",VLOOKUP($C45,Données!$I$2:$J$4,2,0))</f>
        <v/>
      </c>
      <c r="P45" s="43" t="str">
        <f t="shared" si="15"/>
        <v/>
      </c>
      <c r="Q45" s="38" t="str">
        <f t="shared" si="16"/>
        <v/>
      </c>
      <c r="R45" s="39" t="str">
        <f t="shared" si="17"/>
        <v/>
      </c>
      <c r="S45" s="38" t="str">
        <f t="shared" si="18"/>
        <v/>
      </c>
      <c r="T45" s="39" t="str">
        <f t="shared" si="19"/>
        <v/>
      </c>
      <c r="U45" s="39" t="str">
        <f t="shared" si="20"/>
        <v/>
      </c>
      <c r="V45" s="39" t="str">
        <f t="shared" si="21"/>
        <v/>
      </c>
      <c r="W45" s="44" t="str">
        <f t="shared" si="22"/>
        <v/>
      </c>
      <c r="X45" s="39"/>
      <c r="Y45" s="39"/>
    </row>
    <row r="46" spans="1:25" s="38" customFormat="1">
      <c r="A46" s="47"/>
      <c r="B46" s="31"/>
      <c r="C46" s="31"/>
      <c r="D46" s="42" t="str">
        <f t="shared" si="23"/>
        <v/>
      </c>
      <c r="E46" s="47"/>
      <c r="F46" s="46"/>
      <c r="G46" t="str">
        <f>IF(F46="","",VLOOKUP(F46,IF(B46="Dépense",Données!$A$3:$B$58,Données!$C$3:$D$26),2,0))</f>
        <v/>
      </c>
      <c r="H46" s="48"/>
      <c r="I46" s="238"/>
      <c r="J46" s="238"/>
      <c r="K46" s="42" t="str">
        <f t="shared" si="13"/>
        <v/>
      </c>
      <c r="L46" s="42" t="str">
        <f t="shared" si="14"/>
        <v/>
      </c>
      <c r="M46" s="42" t="str">
        <f t="shared" si="24"/>
        <v/>
      </c>
      <c r="N46" s="42" t="str">
        <f t="shared" si="25"/>
        <v/>
      </c>
      <c r="O46" t="str">
        <f>IF(F46="","",VLOOKUP($C46,Données!$I$2:$J$4,2,0))</f>
        <v/>
      </c>
      <c r="P46" s="43" t="str">
        <f t="shared" si="15"/>
        <v/>
      </c>
      <c r="Q46" s="38" t="str">
        <f t="shared" si="16"/>
        <v/>
      </c>
      <c r="R46" s="39" t="str">
        <f t="shared" si="17"/>
        <v/>
      </c>
      <c r="S46" s="38" t="str">
        <f t="shared" si="18"/>
        <v/>
      </c>
      <c r="T46" s="39" t="str">
        <f t="shared" si="19"/>
        <v/>
      </c>
      <c r="U46" s="39" t="str">
        <f t="shared" si="20"/>
        <v/>
      </c>
      <c r="V46" s="39" t="str">
        <f t="shared" si="21"/>
        <v/>
      </c>
      <c r="W46" s="44" t="str">
        <f t="shared" si="22"/>
        <v/>
      </c>
      <c r="X46" s="39"/>
      <c r="Y46" s="39"/>
    </row>
    <row r="47" spans="1:25" s="38" customFormat="1">
      <c r="A47" s="47"/>
      <c r="B47" s="31"/>
      <c r="C47" s="31"/>
      <c r="D47" s="42" t="str">
        <f t="shared" si="23"/>
        <v/>
      </c>
      <c r="E47" s="47"/>
      <c r="F47" s="46"/>
      <c r="G47" t="str">
        <f>IF(F47="","",VLOOKUP(F47,IF(B47="Dépense",Données!$A$3:$B$58,Données!$C$3:$D$26),2,0))</f>
        <v/>
      </c>
      <c r="H47" s="48"/>
      <c r="I47" s="238"/>
      <c r="J47" s="238"/>
      <c r="K47" s="42" t="str">
        <f t="shared" si="13"/>
        <v/>
      </c>
      <c r="L47" s="42" t="str">
        <f t="shared" si="14"/>
        <v/>
      </c>
      <c r="M47" s="42" t="str">
        <f t="shared" si="24"/>
        <v/>
      </c>
      <c r="N47" s="42" t="str">
        <f t="shared" si="25"/>
        <v/>
      </c>
      <c r="O47" t="str">
        <f>IF(F47="","",VLOOKUP($C47,Données!$I$2:$J$4,2,0))</f>
        <v/>
      </c>
      <c r="P47" s="43" t="str">
        <f t="shared" si="15"/>
        <v/>
      </c>
      <c r="Q47" s="38" t="str">
        <f t="shared" si="16"/>
        <v/>
      </c>
      <c r="R47" s="39" t="str">
        <f t="shared" si="17"/>
        <v/>
      </c>
      <c r="S47" s="38" t="str">
        <f t="shared" si="18"/>
        <v/>
      </c>
      <c r="T47" s="39" t="str">
        <f t="shared" si="19"/>
        <v/>
      </c>
      <c r="U47" s="39" t="str">
        <f t="shared" si="20"/>
        <v/>
      </c>
      <c r="V47" s="39" t="str">
        <f t="shared" si="21"/>
        <v/>
      </c>
      <c r="W47" s="44" t="str">
        <f t="shared" si="22"/>
        <v/>
      </c>
      <c r="X47" s="39"/>
      <c r="Y47" s="39"/>
    </row>
    <row r="48" spans="1:25" s="38" customFormat="1">
      <c r="A48" s="47"/>
      <c r="B48" s="31"/>
      <c r="C48" s="31"/>
      <c r="D48" s="42" t="str">
        <f t="shared" si="23"/>
        <v/>
      </c>
      <c r="E48" s="47"/>
      <c r="F48" s="46"/>
      <c r="G48" t="str">
        <f>IF(F48="","",VLOOKUP(F48,IF(B48="Dépense",Données!$A$3:$B$58,Données!$C$3:$D$26),2,0))</f>
        <v/>
      </c>
      <c r="H48" s="48"/>
      <c r="I48" s="238"/>
      <c r="J48" s="238"/>
      <c r="K48" s="42" t="str">
        <f t="shared" si="13"/>
        <v/>
      </c>
      <c r="L48" s="42" t="str">
        <f t="shared" si="14"/>
        <v/>
      </c>
      <c r="M48" s="42" t="str">
        <f t="shared" si="24"/>
        <v/>
      </c>
      <c r="N48" s="42" t="str">
        <f t="shared" si="25"/>
        <v/>
      </c>
      <c r="O48" t="str">
        <f>IF(F48="","",VLOOKUP($C48,Données!$I$2:$J$4,2,0))</f>
        <v/>
      </c>
      <c r="P48" s="43" t="str">
        <f t="shared" si="15"/>
        <v/>
      </c>
      <c r="Q48" s="38" t="str">
        <f t="shared" si="16"/>
        <v/>
      </c>
      <c r="R48" s="39" t="str">
        <f t="shared" si="17"/>
        <v/>
      </c>
      <c r="S48" s="38" t="str">
        <f t="shared" si="18"/>
        <v/>
      </c>
      <c r="T48" s="39" t="str">
        <f t="shared" si="19"/>
        <v/>
      </c>
      <c r="U48" s="39" t="str">
        <f t="shared" si="20"/>
        <v/>
      </c>
      <c r="V48" s="39" t="str">
        <f t="shared" si="21"/>
        <v/>
      </c>
      <c r="W48" s="44" t="str">
        <f t="shared" si="22"/>
        <v/>
      </c>
      <c r="X48" s="39"/>
      <c r="Y48" s="39"/>
    </row>
    <row r="49" spans="1:25" s="38" customFormat="1">
      <c r="A49" s="47"/>
      <c r="B49" s="31"/>
      <c r="C49" s="31"/>
      <c r="D49" s="42" t="str">
        <f t="shared" si="23"/>
        <v/>
      </c>
      <c r="E49" s="47"/>
      <c r="F49" s="46"/>
      <c r="G49" t="str">
        <f>IF(F49="","",VLOOKUP(F49,IF(B49="Dépense",Données!$A$3:$B$58,Données!$C$3:$D$26),2,0))</f>
        <v/>
      </c>
      <c r="H49" s="48"/>
      <c r="I49" s="238"/>
      <c r="J49" s="238"/>
      <c r="K49" s="42" t="str">
        <f t="shared" si="13"/>
        <v/>
      </c>
      <c r="L49" s="42" t="str">
        <f t="shared" si="14"/>
        <v/>
      </c>
      <c r="M49" s="42" t="str">
        <f t="shared" si="24"/>
        <v/>
      </c>
      <c r="N49" s="42" t="str">
        <f t="shared" si="25"/>
        <v/>
      </c>
      <c r="O49" t="str">
        <f>IF(F49="","",VLOOKUP($C49,Données!$I$2:$J$4,2,0))</f>
        <v/>
      </c>
      <c r="P49" s="43" t="str">
        <f t="shared" si="15"/>
        <v/>
      </c>
      <c r="Q49" s="38" t="str">
        <f t="shared" si="16"/>
        <v/>
      </c>
      <c r="R49" s="39" t="str">
        <f t="shared" si="17"/>
        <v/>
      </c>
      <c r="S49" s="38" t="str">
        <f t="shared" si="18"/>
        <v/>
      </c>
      <c r="T49" s="39" t="str">
        <f t="shared" si="19"/>
        <v/>
      </c>
      <c r="U49" s="39" t="str">
        <f t="shared" si="20"/>
        <v/>
      </c>
      <c r="V49" s="39" t="str">
        <f t="shared" si="21"/>
        <v/>
      </c>
      <c r="W49" s="44" t="str">
        <f t="shared" si="22"/>
        <v/>
      </c>
      <c r="X49" s="39"/>
      <c r="Y49" s="39"/>
    </row>
    <row r="50" spans="1:25" s="38" customFormat="1">
      <c r="A50" s="47"/>
      <c r="B50" s="31"/>
      <c r="C50" s="31"/>
      <c r="D50" s="42" t="str">
        <f t="shared" si="23"/>
        <v/>
      </c>
      <c r="E50" s="47"/>
      <c r="F50" s="46"/>
      <c r="G50" t="str">
        <f>IF(F50="","",VLOOKUP(F50,IF(B50="Dépense",Données!$A$3:$B$58,Données!$C$3:$D$26),2,0))</f>
        <v/>
      </c>
      <c r="H50" s="48"/>
      <c r="I50" s="238"/>
      <c r="J50" s="238"/>
      <c r="K50" s="42" t="str">
        <f t="shared" si="13"/>
        <v/>
      </c>
      <c r="L50" s="42" t="str">
        <f t="shared" si="14"/>
        <v/>
      </c>
      <c r="M50" s="42" t="str">
        <f t="shared" si="24"/>
        <v/>
      </c>
      <c r="N50" s="42" t="str">
        <f t="shared" si="25"/>
        <v/>
      </c>
      <c r="O50" t="str">
        <f>IF(F50="","",VLOOKUP($C50,Données!$I$2:$J$4,2,0))</f>
        <v/>
      </c>
      <c r="P50" s="43" t="str">
        <f t="shared" si="15"/>
        <v/>
      </c>
      <c r="Q50" s="38" t="str">
        <f t="shared" si="16"/>
        <v/>
      </c>
      <c r="R50" s="39" t="str">
        <f t="shared" si="17"/>
        <v/>
      </c>
      <c r="S50" s="38" t="str">
        <f t="shared" si="18"/>
        <v/>
      </c>
      <c r="T50" s="39" t="str">
        <f t="shared" si="19"/>
        <v/>
      </c>
      <c r="U50" s="39" t="str">
        <f t="shared" si="20"/>
        <v/>
      </c>
      <c r="V50" s="39" t="str">
        <f t="shared" si="21"/>
        <v/>
      </c>
      <c r="W50" s="44" t="str">
        <f t="shared" si="22"/>
        <v/>
      </c>
      <c r="X50" s="39"/>
      <c r="Y50" s="39"/>
    </row>
    <row r="51" spans="1:25" s="38" customFormat="1">
      <c r="A51" s="47"/>
      <c r="B51" s="31"/>
      <c r="C51" s="31"/>
      <c r="D51" s="42" t="str">
        <f t="shared" si="23"/>
        <v/>
      </c>
      <c r="E51" s="47"/>
      <c r="F51" s="46"/>
      <c r="G51" t="str">
        <f>IF(F51="","",VLOOKUP(F51,IF(B51="Dépense",Données!$A$3:$B$58,Données!$C$3:$D$26),2,0))</f>
        <v/>
      </c>
      <c r="H51" s="48"/>
      <c r="I51" s="238"/>
      <c r="J51" s="238"/>
      <c r="K51" s="42" t="str">
        <f t="shared" si="13"/>
        <v/>
      </c>
      <c r="L51" s="42" t="str">
        <f t="shared" si="14"/>
        <v/>
      </c>
      <c r="M51" s="42" t="str">
        <f t="shared" si="24"/>
        <v/>
      </c>
      <c r="N51" s="42" t="str">
        <f t="shared" si="25"/>
        <v/>
      </c>
      <c r="O51" t="str">
        <f>IF(F51="","",VLOOKUP($C51,Données!$I$2:$J$4,2,0))</f>
        <v/>
      </c>
      <c r="P51" s="43" t="str">
        <f t="shared" si="15"/>
        <v/>
      </c>
      <c r="Q51" s="38" t="str">
        <f t="shared" si="16"/>
        <v/>
      </c>
      <c r="R51" s="39" t="str">
        <f t="shared" si="17"/>
        <v/>
      </c>
      <c r="S51" s="38" t="str">
        <f t="shared" si="18"/>
        <v/>
      </c>
      <c r="T51" s="39" t="str">
        <f t="shared" si="19"/>
        <v/>
      </c>
      <c r="U51" s="39" t="str">
        <f t="shared" si="20"/>
        <v/>
      </c>
      <c r="V51" s="39" t="str">
        <f t="shared" si="21"/>
        <v/>
      </c>
      <c r="W51" s="44" t="str">
        <f t="shared" si="22"/>
        <v/>
      </c>
      <c r="X51" s="39"/>
      <c r="Y51" s="39"/>
    </row>
    <row r="52" spans="1:25" s="38" customFormat="1">
      <c r="A52" s="47"/>
      <c r="B52" s="31"/>
      <c r="C52" s="31"/>
      <c r="D52" s="42" t="str">
        <f t="shared" si="23"/>
        <v/>
      </c>
      <c r="E52" s="47"/>
      <c r="F52" s="46"/>
      <c r="G52" t="str">
        <f>IF(F52="","",VLOOKUP(F52,IF(B52="Dépense",Données!$A$3:$B$58,Données!$C$3:$D$26),2,0))</f>
        <v/>
      </c>
      <c r="H52" s="48"/>
      <c r="I52" s="238"/>
      <c r="J52" s="238"/>
      <c r="K52" s="42" t="str">
        <f t="shared" si="13"/>
        <v/>
      </c>
      <c r="L52" s="42" t="str">
        <f t="shared" si="14"/>
        <v/>
      </c>
      <c r="M52" s="42" t="str">
        <f t="shared" si="24"/>
        <v/>
      </c>
      <c r="N52" s="42" t="str">
        <f t="shared" si="25"/>
        <v/>
      </c>
      <c r="O52" t="str">
        <f>IF(F52="","",VLOOKUP($C52,Données!$I$2:$J$4,2,0))</f>
        <v/>
      </c>
      <c r="P52" s="43" t="str">
        <f t="shared" si="15"/>
        <v/>
      </c>
      <c r="Q52" s="38" t="str">
        <f t="shared" si="16"/>
        <v/>
      </c>
      <c r="R52" s="39" t="str">
        <f t="shared" si="17"/>
        <v/>
      </c>
      <c r="S52" s="38" t="str">
        <f t="shared" si="18"/>
        <v/>
      </c>
      <c r="T52" s="39" t="str">
        <f t="shared" si="19"/>
        <v/>
      </c>
      <c r="U52" s="39" t="str">
        <f t="shared" si="20"/>
        <v/>
      </c>
      <c r="V52" s="39" t="str">
        <f t="shared" si="21"/>
        <v/>
      </c>
      <c r="W52" s="44" t="str">
        <f t="shared" si="22"/>
        <v/>
      </c>
      <c r="X52" s="39"/>
      <c r="Y52" s="39"/>
    </row>
    <row r="53" spans="1:25" s="38" customFormat="1">
      <c r="A53" s="47"/>
      <c r="B53" s="31"/>
      <c r="C53" s="31"/>
      <c r="D53" s="42" t="str">
        <f t="shared" si="23"/>
        <v/>
      </c>
      <c r="E53" s="47"/>
      <c r="F53" s="46"/>
      <c r="G53" t="str">
        <f>IF(F53="","",VLOOKUP(F53,IF(B53="Dépense",Données!$A$3:$B$58,Données!$C$3:$D$26),2,0))</f>
        <v/>
      </c>
      <c r="H53" s="48"/>
      <c r="I53" s="238"/>
      <c r="J53" s="238"/>
      <c r="K53" s="42" t="str">
        <f t="shared" si="13"/>
        <v/>
      </c>
      <c r="L53" s="42" t="str">
        <f t="shared" si="14"/>
        <v/>
      </c>
      <c r="M53" s="42" t="str">
        <f t="shared" si="24"/>
        <v/>
      </c>
      <c r="N53" s="42" t="str">
        <f t="shared" si="25"/>
        <v/>
      </c>
      <c r="O53" t="str">
        <f>IF(F53="","",VLOOKUP($C53,Données!$I$2:$J$4,2,0))</f>
        <v/>
      </c>
      <c r="P53" s="43" t="str">
        <f t="shared" si="15"/>
        <v/>
      </c>
      <c r="Q53" s="38" t="str">
        <f t="shared" si="16"/>
        <v/>
      </c>
      <c r="R53" s="39" t="str">
        <f t="shared" si="17"/>
        <v/>
      </c>
      <c r="S53" s="38" t="str">
        <f t="shared" si="18"/>
        <v/>
      </c>
      <c r="T53" s="39" t="str">
        <f t="shared" si="19"/>
        <v/>
      </c>
      <c r="U53" s="39" t="str">
        <f t="shared" si="20"/>
        <v/>
      </c>
      <c r="V53" s="39" t="str">
        <f t="shared" si="21"/>
        <v/>
      </c>
      <c r="W53" s="44" t="str">
        <f t="shared" si="22"/>
        <v/>
      </c>
      <c r="X53" s="39"/>
      <c r="Y53" s="39"/>
    </row>
    <row r="54" spans="1:25" s="38" customFormat="1">
      <c r="A54" s="47"/>
      <c r="B54" s="31"/>
      <c r="C54" s="31"/>
      <c r="D54" s="42" t="str">
        <f t="shared" si="23"/>
        <v/>
      </c>
      <c r="E54" s="47"/>
      <c r="F54" s="46"/>
      <c r="G54" t="str">
        <f>IF(F54="","",VLOOKUP(F54,IF(B54="Dépense",Données!$A$3:$B$58,Données!$C$3:$D$26),2,0))</f>
        <v/>
      </c>
      <c r="H54" s="48"/>
      <c r="I54" s="238"/>
      <c r="J54" s="238"/>
      <c r="K54" s="42" t="str">
        <f t="shared" si="13"/>
        <v/>
      </c>
      <c r="L54" s="42" t="str">
        <f t="shared" si="14"/>
        <v/>
      </c>
      <c r="M54" s="42" t="str">
        <f t="shared" si="24"/>
        <v/>
      </c>
      <c r="N54" s="42" t="str">
        <f t="shared" si="25"/>
        <v/>
      </c>
      <c r="O54" t="str">
        <f>IF(F54="","",VLOOKUP($C54,Données!$I$2:$J$4,2,0))</f>
        <v/>
      </c>
      <c r="P54" s="43" t="str">
        <f t="shared" si="15"/>
        <v/>
      </c>
      <c r="Q54" s="38" t="str">
        <f t="shared" si="16"/>
        <v/>
      </c>
      <c r="R54" s="39" t="str">
        <f t="shared" si="17"/>
        <v/>
      </c>
      <c r="S54" s="38" t="str">
        <f t="shared" si="18"/>
        <v/>
      </c>
      <c r="T54" s="39" t="str">
        <f t="shared" si="19"/>
        <v/>
      </c>
      <c r="U54" s="39" t="str">
        <f t="shared" si="20"/>
        <v/>
      </c>
      <c r="V54" s="39" t="str">
        <f t="shared" si="21"/>
        <v/>
      </c>
      <c r="W54" s="44" t="str">
        <f t="shared" si="22"/>
        <v/>
      </c>
      <c r="X54" s="39"/>
      <c r="Y54" s="39"/>
    </row>
    <row r="55" spans="1:25" s="38" customFormat="1">
      <c r="A55" s="47"/>
      <c r="B55" s="31"/>
      <c r="C55" s="31"/>
      <c r="D55" s="42" t="str">
        <f t="shared" si="23"/>
        <v/>
      </c>
      <c r="E55" s="47"/>
      <c r="F55" s="46"/>
      <c r="G55" t="str">
        <f>IF(F55="","",VLOOKUP(F55,IF(B55="Dépense",Données!$A$3:$B$58,Données!$C$3:$D$26),2,0))</f>
        <v/>
      </c>
      <c r="H55" s="48"/>
      <c r="I55" s="238"/>
      <c r="J55" s="238"/>
      <c r="K55" s="42" t="str">
        <f t="shared" si="13"/>
        <v/>
      </c>
      <c r="L55" s="42" t="str">
        <f t="shared" si="14"/>
        <v/>
      </c>
      <c r="M55" s="42" t="str">
        <f t="shared" si="24"/>
        <v/>
      </c>
      <c r="N55" s="42" t="str">
        <f t="shared" si="25"/>
        <v/>
      </c>
      <c r="O55" t="str">
        <f>IF(F55="","",VLOOKUP($C55,Données!$I$2:$J$4,2,0))</f>
        <v/>
      </c>
      <c r="P55" s="43" t="str">
        <f t="shared" si="15"/>
        <v/>
      </c>
      <c r="Q55" s="38" t="str">
        <f t="shared" si="16"/>
        <v/>
      </c>
      <c r="R55" s="39" t="str">
        <f t="shared" si="17"/>
        <v/>
      </c>
      <c r="S55" s="38" t="str">
        <f t="shared" si="18"/>
        <v/>
      </c>
      <c r="T55" s="39" t="str">
        <f t="shared" si="19"/>
        <v/>
      </c>
      <c r="U55" s="39" t="str">
        <f t="shared" si="20"/>
        <v/>
      </c>
      <c r="V55" s="39" t="str">
        <f t="shared" si="21"/>
        <v/>
      </c>
      <c r="W55" s="44" t="str">
        <f t="shared" si="22"/>
        <v/>
      </c>
      <c r="X55" s="39"/>
      <c r="Y55" s="39"/>
    </row>
    <row r="56" spans="1:25" s="38" customFormat="1">
      <c r="A56" s="47"/>
      <c r="B56" s="31"/>
      <c r="C56" s="31"/>
      <c r="D56" s="42" t="str">
        <f t="shared" si="23"/>
        <v/>
      </c>
      <c r="E56" s="47"/>
      <c r="F56" s="46"/>
      <c r="G56" t="str">
        <f>IF(F56="","",VLOOKUP(F56,IF(B56="Dépense",Données!$A$3:$B$58,Données!$C$3:$D$26),2,0))</f>
        <v/>
      </c>
      <c r="H56" s="48"/>
      <c r="I56" s="238"/>
      <c r="J56" s="238"/>
      <c r="K56" s="42" t="str">
        <f t="shared" si="13"/>
        <v/>
      </c>
      <c r="L56" s="42" t="str">
        <f t="shared" si="14"/>
        <v/>
      </c>
      <c r="M56" s="42" t="str">
        <f t="shared" si="24"/>
        <v/>
      </c>
      <c r="N56" s="42" t="str">
        <f t="shared" si="25"/>
        <v/>
      </c>
      <c r="O56" t="str">
        <f>IF(F56="","",VLOOKUP($C56,Données!$I$2:$J$4,2,0))</f>
        <v/>
      </c>
      <c r="P56" s="43" t="str">
        <f t="shared" si="15"/>
        <v/>
      </c>
      <c r="Q56" s="38" t="str">
        <f t="shared" si="16"/>
        <v/>
      </c>
      <c r="R56" s="39" t="str">
        <f t="shared" si="17"/>
        <v/>
      </c>
      <c r="S56" s="38" t="str">
        <f t="shared" si="18"/>
        <v/>
      </c>
      <c r="T56" s="39" t="str">
        <f t="shared" si="19"/>
        <v/>
      </c>
      <c r="U56" s="39" t="str">
        <f t="shared" si="20"/>
        <v/>
      </c>
      <c r="V56" s="39" t="str">
        <f t="shared" si="21"/>
        <v/>
      </c>
      <c r="W56" s="44" t="str">
        <f t="shared" si="22"/>
        <v/>
      </c>
      <c r="X56" s="39"/>
      <c r="Y56" s="39"/>
    </row>
    <row r="57" spans="1:25" s="38" customFormat="1">
      <c r="A57" s="47"/>
      <c r="B57" s="31"/>
      <c r="C57" s="31"/>
      <c r="D57" s="42" t="str">
        <f t="shared" si="23"/>
        <v/>
      </c>
      <c r="E57" s="47"/>
      <c r="F57" s="46"/>
      <c r="G57" t="str">
        <f>IF(F57="","",VLOOKUP(F57,IF(B57="Dépense",Données!$A$3:$B$58,Données!$C$3:$D$26),2,0))</f>
        <v/>
      </c>
      <c r="H57" s="48"/>
      <c r="I57" s="238"/>
      <c r="J57" s="238"/>
      <c r="K57" s="42" t="str">
        <f t="shared" si="13"/>
        <v/>
      </c>
      <c r="L57" s="42" t="str">
        <f t="shared" si="14"/>
        <v/>
      </c>
      <c r="M57" s="42" t="str">
        <f t="shared" si="24"/>
        <v/>
      </c>
      <c r="N57" s="42" t="str">
        <f t="shared" si="25"/>
        <v/>
      </c>
      <c r="O57" t="str">
        <f>IF(F57="","",VLOOKUP($C57,Données!$I$2:$J$4,2,0))</f>
        <v/>
      </c>
      <c r="P57" s="43" t="str">
        <f t="shared" si="15"/>
        <v/>
      </c>
      <c r="Q57" s="38" t="str">
        <f t="shared" si="16"/>
        <v/>
      </c>
      <c r="R57" s="39" t="str">
        <f t="shared" si="17"/>
        <v/>
      </c>
      <c r="S57" s="38" t="str">
        <f t="shared" si="18"/>
        <v/>
      </c>
      <c r="T57" s="39" t="str">
        <f t="shared" si="19"/>
        <v/>
      </c>
      <c r="U57" s="39" t="str">
        <f t="shared" si="20"/>
        <v/>
      </c>
      <c r="V57" s="39" t="str">
        <f t="shared" si="21"/>
        <v/>
      </c>
      <c r="W57" s="44" t="str">
        <f t="shared" si="22"/>
        <v/>
      </c>
      <c r="X57" s="39"/>
      <c r="Y57" s="39"/>
    </row>
    <row r="58" spans="1:25" s="38" customFormat="1">
      <c r="A58" s="47"/>
      <c r="B58" s="31"/>
      <c r="C58" s="31"/>
      <c r="D58" s="42" t="str">
        <f t="shared" si="23"/>
        <v/>
      </c>
      <c r="E58" s="47"/>
      <c r="F58" s="46"/>
      <c r="G58" t="str">
        <f>IF(F58="","",VLOOKUP(F58,IF(B58="Dépense",Données!$A$3:$B$58,Données!$C$3:$D$26),2,0))</f>
        <v/>
      </c>
      <c r="H58" s="48"/>
      <c r="I58" s="238"/>
      <c r="J58" s="238"/>
      <c r="K58" s="42" t="str">
        <f t="shared" si="13"/>
        <v/>
      </c>
      <c r="L58" s="42" t="str">
        <f t="shared" si="14"/>
        <v/>
      </c>
      <c r="M58" s="42" t="str">
        <f t="shared" si="24"/>
        <v/>
      </c>
      <c r="N58" s="42" t="str">
        <f t="shared" si="25"/>
        <v/>
      </c>
      <c r="O58" t="str">
        <f>IF(F58="","",VLOOKUP($C58,Données!$I$2:$J$4,2,0))</f>
        <v/>
      </c>
      <c r="P58" s="43" t="str">
        <f t="shared" si="15"/>
        <v/>
      </c>
      <c r="Q58" s="38" t="str">
        <f t="shared" si="16"/>
        <v/>
      </c>
      <c r="R58" s="39" t="str">
        <f t="shared" si="17"/>
        <v/>
      </c>
      <c r="S58" s="38" t="str">
        <f t="shared" si="18"/>
        <v/>
      </c>
      <c r="T58" s="39" t="str">
        <f t="shared" si="19"/>
        <v/>
      </c>
      <c r="U58" s="39" t="str">
        <f t="shared" si="20"/>
        <v/>
      </c>
      <c r="V58" s="39" t="str">
        <f t="shared" si="21"/>
        <v/>
      </c>
      <c r="W58" s="44" t="str">
        <f t="shared" si="22"/>
        <v/>
      </c>
      <c r="X58" s="39"/>
      <c r="Y58" s="39"/>
    </row>
    <row r="59" spans="1:25" s="38" customFormat="1">
      <c r="A59" s="47"/>
      <c r="B59" s="31"/>
      <c r="C59" s="31"/>
      <c r="D59" s="42" t="str">
        <f t="shared" si="23"/>
        <v/>
      </c>
      <c r="E59" s="47"/>
      <c r="F59" s="46"/>
      <c r="G59" t="str">
        <f>IF(F59="","",VLOOKUP(F59,IF(B59="Dépense",Données!$A$3:$B$58,Données!$C$3:$D$26),2,0))</f>
        <v/>
      </c>
      <c r="H59" s="48"/>
      <c r="I59" s="238"/>
      <c r="J59" s="238"/>
      <c r="K59" s="42" t="str">
        <f t="shared" si="13"/>
        <v/>
      </c>
      <c r="L59" s="42" t="str">
        <f t="shared" si="14"/>
        <v/>
      </c>
      <c r="M59" s="42" t="str">
        <f t="shared" si="24"/>
        <v/>
      </c>
      <c r="N59" s="42" t="str">
        <f t="shared" si="25"/>
        <v/>
      </c>
      <c r="O59" t="str">
        <f>IF(F59="","",VLOOKUP($C59,Données!$I$2:$J$4,2,0))</f>
        <v/>
      </c>
      <c r="P59" s="43" t="str">
        <f t="shared" si="15"/>
        <v/>
      </c>
      <c r="Q59" s="38" t="str">
        <f t="shared" si="16"/>
        <v/>
      </c>
      <c r="R59" s="39" t="str">
        <f t="shared" si="17"/>
        <v/>
      </c>
      <c r="S59" s="38" t="str">
        <f t="shared" si="18"/>
        <v/>
      </c>
      <c r="T59" s="39" t="str">
        <f t="shared" si="19"/>
        <v/>
      </c>
      <c r="U59" s="39" t="str">
        <f t="shared" si="20"/>
        <v/>
      </c>
      <c r="V59" s="39" t="str">
        <f t="shared" si="21"/>
        <v/>
      </c>
      <c r="W59" s="44" t="str">
        <f t="shared" si="22"/>
        <v/>
      </c>
      <c r="X59" s="39"/>
      <c r="Y59" s="39"/>
    </row>
    <row r="60" spans="1:25" s="38" customFormat="1">
      <c r="A60" s="47"/>
      <c r="B60" s="31"/>
      <c r="C60" s="31"/>
      <c r="D60" s="42" t="str">
        <f t="shared" si="23"/>
        <v/>
      </c>
      <c r="E60" s="47"/>
      <c r="F60" s="46"/>
      <c r="G60" t="str">
        <f>IF(F60="","",VLOOKUP(F60,IF(B60="Dépense",Données!$A$3:$B$58,Données!$C$3:$D$26),2,0))</f>
        <v/>
      </c>
      <c r="H60" s="48"/>
      <c r="I60" s="238"/>
      <c r="J60" s="238"/>
      <c r="K60" s="42" t="str">
        <f t="shared" si="13"/>
        <v/>
      </c>
      <c r="L60" s="42" t="str">
        <f t="shared" si="14"/>
        <v/>
      </c>
      <c r="M60" s="42" t="str">
        <f t="shared" si="24"/>
        <v/>
      </c>
      <c r="N60" s="42" t="str">
        <f t="shared" si="25"/>
        <v/>
      </c>
      <c r="O60" t="str">
        <f>IF(F60="","",VLOOKUP($C60,Données!$I$2:$J$4,2,0))</f>
        <v/>
      </c>
      <c r="P60" s="43" t="str">
        <f t="shared" si="15"/>
        <v/>
      </c>
      <c r="Q60" s="38" t="str">
        <f t="shared" si="16"/>
        <v/>
      </c>
      <c r="R60" s="39" t="str">
        <f t="shared" si="17"/>
        <v/>
      </c>
      <c r="S60" s="38" t="str">
        <f t="shared" si="18"/>
        <v/>
      </c>
      <c r="T60" s="39" t="str">
        <f t="shared" si="19"/>
        <v/>
      </c>
      <c r="U60" s="39" t="str">
        <f t="shared" si="20"/>
        <v/>
      </c>
      <c r="V60" s="39" t="str">
        <f t="shared" si="21"/>
        <v/>
      </c>
      <c r="W60" s="44" t="str">
        <f t="shared" si="22"/>
        <v/>
      </c>
      <c r="X60" s="39"/>
      <c r="Y60" s="39"/>
    </row>
  </sheetData>
  <mergeCells count="56">
    <mergeCell ref="I16:J16"/>
    <mergeCell ref="C2:E2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28:J28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40:J40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52:J52"/>
    <mergeCell ref="I41:J41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9:J59"/>
    <mergeCell ref="I60:J60"/>
    <mergeCell ref="I53:J53"/>
    <mergeCell ref="I54:J54"/>
    <mergeCell ref="I55:J55"/>
    <mergeCell ref="I56:J56"/>
    <mergeCell ref="I57:J57"/>
    <mergeCell ref="I58:J58"/>
  </mergeCells>
  <dataValidations count="7">
    <dataValidation allowBlank="1" showInputMessage="1" showErrorMessage="1" error="Saisir l'année sur 4 Caractères_x000a_l'année est comprise entre 2009 et 2030" sqref="C3"/>
    <dataValidation type="whole" allowBlank="1" showInputMessage="1" showErrorMessage="1" error="Saisir le jour de la date du document. ce jour doit être compris entre 1 et 28, 29 30 ou 31 suivant le mois." sqref="A7:A60">
      <formula1>1</formula1>
      <formula2>$AD$2</formula2>
    </dataValidation>
    <dataValidation type="list" showInputMessage="1" showErrorMessage="1" sqref="B7:B60">
      <formula1>rd</formula1>
    </dataValidation>
    <dataValidation type="list" allowBlank="1" showInputMessage="1" showErrorMessage="1" sqref="C7:C60">
      <formula1>jo</formula1>
    </dataValidation>
    <dataValidation type="list" allowBlank="1" showInputMessage="1" showErrorMessage="1" error="Le Compte choisi n'existe pas" sqref="F7:F60">
      <formula1>IF(B7="Dépense",Liste_Charges,Liste_Produits)</formula1>
    </dataValidation>
    <dataValidation type="decimal" allowBlank="1" showInputMessage="1" showErrorMessage="1" error="Ce doit être un chiffre" sqref="H7:H60">
      <formula1>-999999.99</formula1>
      <formula2>999999.99</formula2>
    </dataValidation>
    <dataValidation allowBlank="1" showInputMessage="1" showErrorMessage="1" error="Ce doit être un chiffre" sqref="I7:I60"/>
  </dataValidations>
  <printOptions horizontalCentered="1"/>
  <pageMargins left="0.19645669291338586" right="0.19645669291338586" top="1.1811023622047245" bottom="1.3173228346456693" header="0.78740157480314954" footer="0.51181102362204722"/>
  <pageSetup paperSize="0" scale="80" fitToWidth="0" fitToHeight="0" orientation="landscape" horizontalDpi="0" verticalDpi="0" copies="0"/>
  <headerFooter alignWithMargins="0">
    <oddFooter>&amp;C&amp;"Arial1,Regular"&amp;10page 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MJ124"/>
  <sheetViews>
    <sheetView workbookViewId="0">
      <selection activeCell="H102" sqref="H102"/>
    </sheetView>
  </sheetViews>
  <sheetFormatPr baseColWidth="10" defaultRowHeight="14.25"/>
  <cols>
    <col min="1" max="1" width="26" style="28" customWidth="1"/>
    <col min="2" max="3" width="9.5" style="28" customWidth="1"/>
    <col min="4" max="15" width="8.5" style="28" customWidth="1"/>
    <col min="16" max="32" width="9.875" style="28" hidden="1" customWidth="1"/>
    <col min="33" max="45" width="10.625" style="28" hidden="1" customWidth="1"/>
    <col min="46" max="1024" width="10.625" style="28" customWidth="1"/>
  </cols>
  <sheetData>
    <row r="1" spans="1:26" ht="30" customHeight="1">
      <c r="A1" s="53" t="s">
        <v>51</v>
      </c>
      <c r="B1" s="53"/>
      <c r="C1" s="54">
        <f>Données!P2</f>
        <v>2017</v>
      </c>
      <c r="O1" s="55" t="str">
        <f>Données!R2</f>
        <v>FO SAPA</v>
      </c>
      <c r="Q1" s="56" t="s">
        <v>19</v>
      </c>
      <c r="R1" s="57"/>
      <c r="S1" s="56" t="s">
        <v>19</v>
      </c>
      <c r="T1" s="56" t="s">
        <v>19</v>
      </c>
      <c r="U1" s="56" t="s">
        <v>19</v>
      </c>
      <c r="V1" s="56" t="s">
        <v>19</v>
      </c>
      <c r="W1" s="56" t="s">
        <v>19</v>
      </c>
      <c r="X1" s="56" t="s">
        <v>19</v>
      </c>
      <c r="Y1" s="56" t="s">
        <v>19</v>
      </c>
      <c r="Z1" s="56" t="s">
        <v>19</v>
      </c>
    </row>
    <row r="2" spans="1:26" ht="12.75" customHeight="1">
      <c r="A2" s="58"/>
      <c r="B2" s="58"/>
      <c r="Q2" s="59">
        <v>7560</v>
      </c>
      <c r="R2" s="60"/>
      <c r="S2" s="61" t="s">
        <v>52</v>
      </c>
      <c r="T2" s="61" t="s">
        <v>53</v>
      </c>
      <c r="U2" s="61" t="s">
        <v>54</v>
      </c>
      <c r="V2" s="61" t="s">
        <v>55</v>
      </c>
      <c r="W2" s="59" t="s">
        <v>56</v>
      </c>
      <c r="X2" s="59" t="s">
        <v>57</v>
      </c>
      <c r="Y2" s="59">
        <v>7540</v>
      </c>
      <c r="Z2" s="59">
        <v>7600</v>
      </c>
    </row>
    <row r="3" spans="1:26" ht="12.75" customHeight="1">
      <c r="A3" s="58"/>
      <c r="B3" s="263" t="s">
        <v>58</v>
      </c>
      <c r="C3" s="62" t="s">
        <v>59</v>
      </c>
      <c r="Q3" s="59" t="s">
        <v>60</v>
      </c>
      <c r="S3" s="259" t="s">
        <v>61</v>
      </c>
      <c r="T3" s="259"/>
      <c r="U3" s="259" t="s">
        <v>62</v>
      </c>
      <c r="V3" s="259"/>
      <c r="W3" s="260" t="s">
        <v>63</v>
      </c>
      <c r="X3" s="260"/>
      <c r="Y3" s="59" t="s">
        <v>63</v>
      </c>
      <c r="Z3" s="63" t="s">
        <v>64</v>
      </c>
    </row>
    <row r="4" spans="1:26" ht="15" customHeight="1">
      <c r="A4" s="64" t="s">
        <v>65</v>
      </c>
      <c r="B4" s="263"/>
      <c r="C4" s="65" t="s">
        <v>23</v>
      </c>
      <c r="D4" s="66" t="s">
        <v>11</v>
      </c>
      <c r="E4" s="66" t="s">
        <v>36</v>
      </c>
      <c r="F4" s="66" t="s">
        <v>38</v>
      </c>
      <c r="G4" s="66" t="s">
        <v>39</v>
      </c>
      <c r="H4" s="66" t="s">
        <v>40</v>
      </c>
      <c r="I4" s="66" t="s">
        <v>41</v>
      </c>
      <c r="J4" s="66" t="s">
        <v>42</v>
      </c>
      <c r="K4" s="66" t="s">
        <v>43</v>
      </c>
      <c r="L4" s="66" t="s">
        <v>66</v>
      </c>
      <c r="M4" s="66" t="s">
        <v>46</v>
      </c>
      <c r="N4" s="66" t="s">
        <v>67</v>
      </c>
      <c r="O4" s="67" t="s">
        <v>68</v>
      </c>
    </row>
    <row r="5" spans="1:26">
      <c r="A5" s="68" t="s">
        <v>69</v>
      </c>
      <c r="B5" s="69">
        <f>C5</f>
        <v>0</v>
      </c>
      <c r="C5" s="69">
        <f t="shared" ref="C5:C10" si="0">SUM(D5:O5)</f>
        <v>0</v>
      </c>
      <c r="D5" s="70">
        <f>DSUM(Janvier!$G$6:$H$60,Janvier!$H$6,$Q$1:$Q$2)</f>
        <v>0</v>
      </c>
      <c r="E5" s="71">
        <f>DSUM(Février!$G$6:$H$60,Février!$H$6,$Q$1:$Q$2)</f>
        <v>0</v>
      </c>
      <c r="F5" s="71">
        <f>DSUM(Mars!$G$6:$H$60,Mars!$H$6,$Q$1:$Q$2)</f>
        <v>0</v>
      </c>
      <c r="G5" s="71">
        <f>DSUM(Avril!$G$6:$H$60,Avril!$H$6,$Q$1:$Q$2)</f>
        <v>0</v>
      </c>
      <c r="H5" s="71">
        <f>DSUM(Mai!$G$6:$H$60,Mai!$H$6,$Q$1:$Q$2)</f>
        <v>0</v>
      </c>
      <c r="I5" s="71">
        <f>DSUM(Juin!$G$6:$H$60,Juin!$H$6,$Q$1:$Q$2)</f>
        <v>0</v>
      </c>
      <c r="J5" s="71">
        <f>DSUM(Juillet!$G$6:$H$60,Juillet!$H$6,$Q$1:$Q$2)</f>
        <v>0</v>
      </c>
      <c r="K5" s="71">
        <f>DSUM(Août!$G$6:$H$60,Août!$H$6,$Q$1:$Q$2)</f>
        <v>0</v>
      </c>
      <c r="L5" s="71">
        <f>DSUM(Septembre!$G$6:$H$60,Septembre!$H$6,$Q$1:$Q$2)</f>
        <v>0</v>
      </c>
      <c r="M5" s="71">
        <f>DSUM(Octobre!$G$6:$H$60,Octobre!$H$6,$Q$1:$Q$2)</f>
        <v>0</v>
      </c>
      <c r="N5" s="71">
        <f>DSUM(Novembre!$G$6:$H$60,Novembre!$H$6,$Q$1:$Q$2)</f>
        <v>0</v>
      </c>
      <c r="O5" s="72">
        <f>DSUM(Décembre!$G$6:$H$60,Décembre!$H$6,$Q$1:$Q$2)</f>
        <v>0</v>
      </c>
    </row>
    <row r="6" spans="1:26">
      <c r="A6" s="73" t="s">
        <v>70</v>
      </c>
      <c r="B6" s="74"/>
      <c r="C6" s="69">
        <f t="shared" si="0"/>
        <v>0</v>
      </c>
      <c r="D6" s="70">
        <f>DSUM(Janvier!$G$6:$H$60,Janvier!$H$6,$S$1:$T$2)</f>
        <v>0</v>
      </c>
      <c r="E6" s="71">
        <f>DSUM(Février!$G$6:$H$60,Février!$H$6,$S$1:$T$2)</f>
        <v>0</v>
      </c>
      <c r="F6" s="71">
        <f>DSUM(Mars!$G$6:$H$60,Mars!$H$6,$S$1:$T$2)</f>
        <v>0</v>
      </c>
      <c r="G6" s="71">
        <f>DSUM(Avril!$G$6:$H$60,Avril!$H$6,$S$1:$T$2)</f>
        <v>0</v>
      </c>
      <c r="H6" s="71">
        <f>DSUM(Mai!$G$6:$H$60,Mai!$H$6,$S$1:$T$2)</f>
        <v>0</v>
      </c>
      <c r="I6" s="71">
        <f>DSUM(Juin!$G$6:$H$60,Juin!$H$6,$S$1:$T$2)</f>
        <v>0</v>
      </c>
      <c r="J6" s="71">
        <f>DSUM(Juillet!$G$6:$H$60,Juillet!$H$6,$S$1:$T$2)</f>
        <v>0</v>
      </c>
      <c r="K6" s="71">
        <f>DSUM(Août!$G$6:$H$60,Août!$H$6,$S$1:$T$2)</f>
        <v>0</v>
      </c>
      <c r="L6" s="71">
        <f>DSUM(Septembre!$G$6:$H$60,Septembre!$H$6,$S$1:$T$2)</f>
        <v>0</v>
      </c>
      <c r="M6" s="71">
        <f>DSUM(Octobre!$G$6:$H$60,Octobre!$H$6,$S$1:$T$2)</f>
        <v>0</v>
      </c>
      <c r="N6" s="71">
        <f>DSUM(Novembre!$G$6:$H$60,Novembre!$H$6,$S$1:$T$2)</f>
        <v>0</v>
      </c>
      <c r="O6" s="72">
        <f>DSUM(Décembre!$G$6:$H$60,Décembre!$H$6,$S$1:$T$2)</f>
        <v>0</v>
      </c>
    </row>
    <row r="7" spans="1:26">
      <c r="A7" s="68" t="s">
        <v>71</v>
      </c>
      <c r="B7" s="74"/>
      <c r="C7" s="69">
        <f t="shared" si="0"/>
        <v>0</v>
      </c>
      <c r="D7" s="70">
        <f>DSUM(Janvier!$G$6:$H$60,Janvier!$H$6,$U$1:$V$2)</f>
        <v>0</v>
      </c>
      <c r="E7" s="71">
        <f>DSUM(Février!$G$6:$H$60,Février!$H$6,$U$1:$V$2)</f>
        <v>0</v>
      </c>
      <c r="F7" s="71">
        <f>DSUM(Mars!$G$6:$H$60,Mars!$H$6,$U$1:$V$2)</f>
        <v>0</v>
      </c>
      <c r="G7" s="71">
        <f>DSUM(Avril!$G$6:$H$60,Avril!$H$6,$U$1:$V$2)</f>
        <v>0</v>
      </c>
      <c r="H7" s="71">
        <f>DSUM(Mai!$G$6:$H$60,Mai!$H$6,$U$1:$V$2)</f>
        <v>0</v>
      </c>
      <c r="I7" s="71">
        <f>DSUM(Juin!$G$6:$H$60,Juin!$H$6,$U$1:$V$2)</f>
        <v>0</v>
      </c>
      <c r="J7" s="71">
        <f>DSUM(Juillet!$G$6:$H$60,Juillet!$H$6,$U$1:$V$2)</f>
        <v>0</v>
      </c>
      <c r="K7" s="71">
        <f>DSUM(Août!$G$6:$H$60,Août!$H$6,$U$1:$V$2)</f>
        <v>0</v>
      </c>
      <c r="L7" s="71">
        <f>DSUM(Septembre!$G$6:$H$60,Septembre!$H$6,$U$1:$V$2)</f>
        <v>0</v>
      </c>
      <c r="M7" s="71">
        <f>DSUM(Octobre!$G$6:$H$60,Octobre!$H$6,$U$1:$V$2)</f>
        <v>0</v>
      </c>
      <c r="N7" s="71">
        <f>DSUM(Novembre!$G$6:$H$60,Novembre!$H$6,$U$1:$V$2)</f>
        <v>0</v>
      </c>
      <c r="O7" s="72">
        <f>DSUM(Décembre!$G$6:$H$60,Décembre!$H$6,$U$1:$V$2)</f>
        <v>0</v>
      </c>
    </row>
    <row r="8" spans="1:26">
      <c r="A8" s="68" t="s">
        <v>72</v>
      </c>
      <c r="B8" s="74"/>
      <c r="C8" s="69">
        <f t="shared" si="0"/>
        <v>0</v>
      </c>
      <c r="D8" s="70">
        <f>DSUM(Janvier!$G$6:$H$60,Janvier!$H$6,$W$1:$X$2)+DSUM(Janvier!$G$6:$H$60,Janvier!$H$6,$Y$1:$Y$2)</f>
        <v>0</v>
      </c>
      <c r="E8" s="71">
        <f>DSUM(Février!$G$6:$H$60,Février!$H$6,$W$1:$X$2)+DSUM(Février!$G$6:$H$60,Février!$H$6,$Y$1:$Y$2)</f>
        <v>0</v>
      </c>
      <c r="F8" s="71">
        <f>DSUM(Mars!$G$6:$H$60,Mars!$H$6,$W$1:$X$2)+DSUM(Mars!$G$6:$H$60,Mars!$H$6,$Y$1:$Y$2)</f>
        <v>0</v>
      </c>
      <c r="G8" s="71">
        <f>DSUM(Avril!$G$6:$H$60,Avril!$H$6,$W$1:$X$2)+DSUM(Avril!$G$6:$H$60,Avril!$H$6,$Y$1:$Y$2)</f>
        <v>0</v>
      </c>
      <c r="H8" s="71">
        <f>DSUM(Mai!$G$6:$H$60,Mai!$H$6,$W$1:$X$2)+DSUM(Mai!$G$6:$H$60,Mai!$H$6,$Y$1:$Y$2)</f>
        <v>0</v>
      </c>
      <c r="I8" s="71">
        <f>DSUM(Juin!$G$6:$H$60,Juin!$H$6,$W$1:$X$2)+DSUM(Juin!$G$6:$H$60,Juin!$H$6,$Y$1:$Y$2)</f>
        <v>0</v>
      </c>
      <c r="J8" s="71">
        <f>DSUM(Juillet!$G$6:$H$60,Juillet!$H$6,$W$1:$X$2)+DSUM(Juillet!$G$6:$H$60,Juillet!$H$6,$Y$1:$Y$2)</f>
        <v>0</v>
      </c>
      <c r="K8" s="71">
        <f>DSUM(Août!$G$6:$H$60,Août!$H$6,$W$1:$X$2)+DSUM(Août!$G$6:$H$60,Août!$H$6,$Y$1:$Y$2)</f>
        <v>0</v>
      </c>
      <c r="L8" s="71">
        <f>DSUM(Septembre!$G$6:$H$60,Septembre!$H$6,$W$1:$X$2)+DSUM(Septembre!$G$6:$H$60,Septembre!$H$6,$Y$1:$Y$2)</f>
        <v>0</v>
      </c>
      <c r="M8" s="71">
        <f>DSUM(Octobre!$G$6:$H$60,Octobre!$H$6,$W$1:$X$2)+DSUM(Octobre!$G$6:$H$60,Octobre!$H$6,$Y$1:$Y$2)</f>
        <v>0</v>
      </c>
      <c r="N8" s="71">
        <f>DSUM(Novembre!$G$6:$H$60,Novembre!$H$6,$W$1:$X$2)+DSUM(Novembre!$G$6:$H$60,Novembre!$H$6,$Y$1:$Y$2)</f>
        <v>0</v>
      </c>
      <c r="O8" s="72">
        <f>DSUM(Décembre!$G$6:$H$60,Décembre!$H$6,$W$1:$X$2)+DSUM(Décembre!$G$6:$H$60,Décembre!$H$6,$Y$1:$Y$2)</f>
        <v>0</v>
      </c>
    </row>
    <row r="9" spans="1:26">
      <c r="A9" s="75" t="s">
        <v>73</v>
      </c>
      <c r="B9" s="74"/>
      <c r="C9" s="76">
        <f t="shared" si="0"/>
        <v>0</v>
      </c>
      <c r="D9" s="77">
        <f>DSUM(Janvier!$G$6:$H$60,Janvier!$H$6,$Z$1:$Z$2)</f>
        <v>0</v>
      </c>
      <c r="E9" s="78">
        <f>DSUM(Février!$G$6:$H$60,Février!$H$6,$Z$1:$Z$2)</f>
        <v>0</v>
      </c>
      <c r="F9" s="78">
        <f>DSUM(Mars!$G$6:$H$60,Mars!$H$6,$Z$1:$Z$2)</f>
        <v>0</v>
      </c>
      <c r="G9" s="78">
        <f>DSUM(Avril!$G$6:$H$60,Avril!$H$6,$Z$1:$Z$2)</f>
        <v>0</v>
      </c>
      <c r="H9" s="78">
        <f>DSUM(Mai!$G$6:$H$60,Mai!$H$6,$Z$1:$Z$2)</f>
        <v>0</v>
      </c>
      <c r="I9" s="78">
        <f>DSUM(Juin!$G$6:$H$60,Juin!$H$6,$Z$1:$Z$2)</f>
        <v>0</v>
      </c>
      <c r="J9" s="78">
        <f>DSUM(Juillet!$G$6:$H$60,Juillet!$H$6,$Z$1:$Z$2)</f>
        <v>0</v>
      </c>
      <c r="K9" s="78">
        <f>DSUM(Août!$G$6:$H$60,Août!$H$6,$Z$1:$Z$2)</f>
        <v>0</v>
      </c>
      <c r="L9" s="78">
        <f>DSUM(Septembre!$G$6:$H$60,Septembre!$H$6,$Z$1:$Z$2)</f>
        <v>0</v>
      </c>
      <c r="M9" s="78">
        <f>DSUM(Octobre!$G$6:$H$60,Octobre!$H$6,$Z$1:$Z$2)</f>
        <v>0</v>
      </c>
      <c r="N9" s="78">
        <f>DSUM(Novembre!$G$6:$H$60,Novembre!$H$6,$Z$1:$Z$2)</f>
        <v>0</v>
      </c>
      <c r="O9" s="79">
        <f>DSUM(Décembre!$G$6:$H$60,Décembre!$H$6,$Z$1:$Z$2)</f>
        <v>0</v>
      </c>
    </row>
    <row r="10" spans="1:26">
      <c r="A10" s="80" t="s">
        <v>58</v>
      </c>
      <c r="B10" s="81">
        <f>SUM(B5:B9)</f>
        <v>0</v>
      </c>
      <c r="C10" s="81">
        <f t="shared" si="0"/>
        <v>0</v>
      </c>
      <c r="D10" s="82">
        <f t="shared" ref="D10:O10" si="1">D5-D6+D7+D8+D9</f>
        <v>0</v>
      </c>
      <c r="E10" s="83">
        <f t="shared" si="1"/>
        <v>0</v>
      </c>
      <c r="F10" s="83">
        <f t="shared" si="1"/>
        <v>0</v>
      </c>
      <c r="G10" s="83">
        <f t="shared" si="1"/>
        <v>0</v>
      </c>
      <c r="H10" s="83">
        <f t="shared" si="1"/>
        <v>0</v>
      </c>
      <c r="I10" s="83">
        <f t="shared" si="1"/>
        <v>0</v>
      </c>
      <c r="J10" s="83">
        <f t="shared" si="1"/>
        <v>0</v>
      </c>
      <c r="K10" s="83">
        <f t="shared" si="1"/>
        <v>0</v>
      </c>
      <c r="L10" s="83">
        <f t="shared" si="1"/>
        <v>0</v>
      </c>
      <c r="M10" s="83">
        <f t="shared" si="1"/>
        <v>0</v>
      </c>
      <c r="N10" s="83">
        <f t="shared" si="1"/>
        <v>0</v>
      </c>
      <c r="O10" s="84">
        <f t="shared" si="1"/>
        <v>0</v>
      </c>
    </row>
    <row r="12" spans="1:26" ht="30" customHeight="1">
      <c r="A12" s="53" t="s">
        <v>74</v>
      </c>
      <c r="B12" s="53"/>
      <c r="C12" s="54">
        <f>C1</f>
        <v>2017</v>
      </c>
      <c r="O12" s="55" t="str">
        <f>O1</f>
        <v>FO SAPA</v>
      </c>
    </row>
    <row r="15" spans="1:26">
      <c r="A15" s="257" t="s">
        <v>75</v>
      </c>
      <c r="B15" s="257"/>
      <c r="C15" s="85" t="s">
        <v>23</v>
      </c>
      <c r="D15" s="86" t="s">
        <v>11</v>
      </c>
      <c r="E15" s="66" t="s">
        <v>36</v>
      </c>
      <c r="F15" s="66" t="s">
        <v>38</v>
      </c>
      <c r="G15" s="66" t="s">
        <v>39</v>
      </c>
      <c r="H15" s="66" t="s">
        <v>40</v>
      </c>
      <c r="I15" s="66" t="s">
        <v>41</v>
      </c>
      <c r="J15" s="66" t="s">
        <v>42</v>
      </c>
      <c r="K15" s="66" t="s">
        <v>43</v>
      </c>
      <c r="L15" s="66" t="s">
        <v>66</v>
      </c>
      <c r="M15" s="66" t="s">
        <v>46</v>
      </c>
      <c r="N15" s="66" t="s">
        <v>67</v>
      </c>
      <c r="O15" s="67" t="s">
        <v>68</v>
      </c>
    </row>
    <row r="16" spans="1:26">
      <c r="A16" s="261" t="s">
        <v>76</v>
      </c>
      <c r="B16" s="261"/>
      <c r="C16" s="88">
        <f t="shared" ref="C16:C23" si="2">SUM(D16:O16)</f>
        <v>0</v>
      </c>
      <c r="D16" s="70">
        <f t="shared" ref="D16:O16" si="3">D63</f>
        <v>0</v>
      </c>
      <c r="E16" s="71">
        <f t="shared" si="3"/>
        <v>0</v>
      </c>
      <c r="F16" s="71">
        <f t="shared" si="3"/>
        <v>0</v>
      </c>
      <c r="G16" s="71">
        <f t="shared" si="3"/>
        <v>0</v>
      </c>
      <c r="H16" s="71">
        <f t="shared" si="3"/>
        <v>0</v>
      </c>
      <c r="I16" s="71">
        <f t="shared" si="3"/>
        <v>0</v>
      </c>
      <c r="J16" s="71">
        <f t="shared" si="3"/>
        <v>0</v>
      </c>
      <c r="K16" s="71">
        <f t="shared" si="3"/>
        <v>0</v>
      </c>
      <c r="L16" s="71">
        <f t="shared" si="3"/>
        <v>0</v>
      </c>
      <c r="M16" s="71">
        <f t="shared" si="3"/>
        <v>0</v>
      </c>
      <c r="N16" s="71">
        <f t="shared" si="3"/>
        <v>0</v>
      </c>
      <c r="O16" s="72">
        <f t="shared" si="3"/>
        <v>0</v>
      </c>
    </row>
    <row r="17" spans="1:36">
      <c r="A17" s="262" t="s">
        <v>77</v>
      </c>
      <c r="B17" s="262"/>
      <c r="C17" s="69">
        <f t="shared" si="2"/>
        <v>0</v>
      </c>
      <c r="D17" s="70">
        <f t="shared" ref="D17:O17" si="4">D78</f>
        <v>0</v>
      </c>
      <c r="E17" s="71">
        <f t="shared" si="4"/>
        <v>0</v>
      </c>
      <c r="F17" s="71">
        <f t="shared" si="4"/>
        <v>0</v>
      </c>
      <c r="G17" s="71">
        <f t="shared" si="4"/>
        <v>0</v>
      </c>
      <c r="H17" s="71">
        <f t="shared" si="4"/>
        <v>0</v>
      </c>
      <c r="I17" s="71">
        <f t="shared" si="4"/>
        <v>0</v>
      </c>
      <c r="J17" s="71">
        <f t="shared" si="4"/>
        <v>0</v>
      </c>
      <c r="K17" s="71">
        <f t="shared" si="4"/>
        <v>0</v>
      </c>
      <c r="L17" s="71">
        <f t="shared" si="4"/>
        <v>0</v>
      </c>
      <c r="M17" s="71">
        <f t="shared" si="4"/>
        <v>0</v>
      </c>
      <c r="N17" s="71">
        <f t="shared" si="4"/>
        <v>0</v>
      </c>
      <c r="O17" s="72">
        <f t="shared" si="4"/>
        <v>0</v>
      </c>
    </row>
    <row r="18" spans="1:36">
      <c r="A18" s="262" t="s">
        <v>78</v>
      </c>
      <c r="B18" s="262"/>
      <c r="C18" s="69">
        <f t="shared" si="2"/>
        <v>0</v>
      </c>
      <c r="D18" s="70">
        <f t="shared" ref="D18:O18" si="5">D98</f>
        <v>0</v>
      </c>
      <c r="E18" s="71">
        <f t="shared" si="5"/>
        <v>0</v>
      </c>
      <c r="F18" s="71">
        <f t="shared" si="5"/>
        <v>0</v>
      </c>
      <c r="G18" s="71">
        <f t="shared" si="5"/>
        <v>0</v>
      </c>
      <c r="H18" s="71">
        <f t="shared" si="5"/>
        <v>0</v>
      </c>
      <c r="I18" s="71">
        <f t="shared" si="5"/>
        <v>0</v>
      </c>
      <c r="J18" s="71">
        <f t="shared" si="5"/>
        <v>0</v>
      </c>
      <c r="K18" s="71">
        <f t="shared" si="5"/>
        <v>0</v>
      </c>
      <c r="L18" s="71">
        <f t="shared" si="5"/>
        <v>0</v>
      </c>
      <c r="M18" s="71">
        <f t="shared" si="5"/>
        <v>0</v>
      </c>
      <c r="N18" s="71">
        <f t="shared" si="5"/>
        <v>0</v>
      </c>
      <c r="O18" s="72">
        <f t="shared" si="5"/>
        <v>0</v>
      </c>
    </row>
    <row r="19" spans="1:36">
      <c r="A19" s="262" t="s">
        <v>79</v>
      </c>
      <c r="B19" s="262"/>
      <c r="C19" s="69">
        <f t="shared" si="2"/>
        <v>0</v>
      </c>
      <c r="D19" s="70">
        <f t="shared" ref="D19:O19" si="6">D102</f>
        <v>0</v>
      </c>
      <c r="E19" s="71">
        <f t="shared" si="6"/>
        <v>0</v>
      </c>
      <c r="F19" s="71">
        <f t="shared" si="6"/>
        <v>0</v>
      </c>
      <c r="G19" s="71">
        <f t="shared" si="6"/>
        <v>0</v>
      </c>
      <c r="H19" s="71">
        <f t="shared" si="6"/>
        <v>0</v>
      </c>
      <c r="I19" s="71">
        <f t="shared" si="6"/>
        <v>0</v>
      </c>
      <c r="J19" s="71">
        <f t="shared" si="6"/>
        <v>0</v>
      </c>
      <c r="K19" s="71">
        <f t="shared" si="6"/>
        <v>0</v>
      </c>
      <c r="L19" s="71">
        <f t="shared" si="6"/>
        <v>0</v>
      </c>
      <c r="M19" s="71">
        <f t="shared" si="6"/>
        <v>0</v>
      </c>
      <c r="N19" s="71">
        <f t="shared" si="6"/>
        <v>0</v>
      </c>
      <c r="O19" s="72">
        <f t="shared" si="6"/>
        <v>0</v>
      </c>
    </row>
    <row r="20" spans="1:36">
      <c r="A20" s="262" t="s">
        <v>80</v>
      </c>
      <c r="B20" s="262"/>
      <c r="C20" s="69">
        <f t="shared" si="2"/>
        <v>0</v>
      </c>
      <c r="D20" s="70">
        <f t="shared" ref="D20:O20" si="7">D108</f>
        <v>0</v>
      </c>
      <c r="E20" s="71">
        <f t="shared" si="7"/>
        <v>0</v>
      </c>
      <c r="F20" s="71">
        <f t="shared" si="7"/>
        <v>0</v>
      </c>
      <c r="G20" s="71">
        <f t="shared" si="7"/>
        <v>0</v>
      </c>
      <c r="H20" s="71">
        <f t="shared" si="7"/>
        <v>0</v>
      </c>
      <c r="I20" s="71">
        <f t="shared" si="7"/>
        <v>0</v>
      </c>
      <c r="J20" s="71">
        <f t="shared" si="7"/>
        <v>0</v>
      </c>
      <c r="K20" s="71">
        <f t="shared" si="7"/>
        <v>0</v>
      </c>
      <c r="L20" s="71">
        <f t="shared" si="7"/>
        <v>0</v>
      </c>
      <c r="M20" s="71">
        <f t="shared" si="7"/>
        <v>0</v>
      </c>
      <c r="N20" s="71">
        <f t="shared" si="7"/>
        <v>0</v>
      </c>
      <c r="O20" s="72">
        <f t="shared" si="7"/>
        <v>0</v>
      </c>
    </row>
    <row r="21" spans="1:36">
      <c r="A21" s="262" t="s">
        <v>81</v>
      </c>
      <c r="B21" s="262"/>
      <c r="C21" s="69">
        <f t="shared" si="2"/>
        <v>0</v>
      </c>
      <c r="D21" s="70">
        <f t="shared" ref="D21:O21" si="8">D111</f>
        <v>0</v>
      </c>
      <c r="E21" s="71">
        <f t="shared" si="8"/>
        <v>0</v>
      </c>
      <c r="F21" s="71">
        <f t="shared" si="8"/>
        <v>0</v>
      </c>
      <c r="G21" s="71">
        <f t="shared" si="8"/>
        <v>0</v>
      </c>
      <c r="H21" s="71">
        <f t="shared" si="8"/>
        <v>0</v>
      </c>
      <c r="I21" s="71">
        <f t="shared" si="8"/>
        <v>0</v>
      </c>
      <c r="J21" s="71">
        <f t="shared" si="8"/>
        <v>0</v>
      </c>
      <c r="K21" s="71">
        <f t="shared" si="8"/>
        <v>0</v>
      </c>
      <c r="L21" s="71">
        <f t="shared" si="8"/>
        <v>0</v>
      </c>
      <c r="M21" s="71">
        <f t="shared" si="8"/>
        <v>0</v>
      </c>
      <c r="N21" s="71">
        <f t="shared" si="8"/>
        <v>0</v>
      </c>
      <c r="O21" s="72">
        <f t="shared" si="8"/>
        <v>0</v>
      </c>
    </row>
    <row r="22" spans="1:36">
      <c r="A22" s="258" t="s">
        <v>82</v>
      </c>
      <c r="B22" s="258"/>
      <c r="C22" s="76">
        <f t="shared" si="2"/>
        <v>0</v>
      </c>
      <c r="D22" s="77">
        <f t="shared" ref="D22:O22" si="9">D112</f>
        <v>0</v>
      </c>
      <c r="E22" s="78">
        <f t="shared" si="9"/>
        <v>0</v>
      </c>
      <c r="F22" s="78">
        <f t="shared" si="9"/>
        <v>0</v>
      </c>
      <c r="G22" s="78">
        <f t="shared" si="9"/>
        <v>0</v>
      </c>
      <c r="H22" s="78">
        <f t="shared" si="9"/>
        <v>0</v>
      </c>
      <c r="I22" s="78">
        <f t="shared" si="9"/>
        <v>0</v>
      </c>
      <c r="J22" s="78">
        <f t="shared" si="9"/>
        <v>0</v>
      </c>
      <c r="K22" s="78">
        <f t="shared" si="9"/>
        <v>0</v>
      </c>
      <c r="L22" s="78">
        <f t="shared" si="9"/>
        <v>0</v>
      </c>
      <c r="M22" s="78">
        <f t="shared" si="9"/>
        <v>0</v>
      </c>
      <c r="N22" s="78">
        <f t="shared" si="9"/>
        <v>0</v>
      </c>
      <c r="O22" s="79">
        <f t="shared" si="9"/>
        <v>0</v>
      </c>
    </row>
    <row r="23" spans="1:36">
      <c r="A23" s="255" t="s">
        <v>83</v>
      </c>
      <c r="B23" s="255"/>
      <c r="C23" s="92">
        <f t="shared" si="2"/>
        <v>0</v>
      </c>
      <c r="D23" s="93">
        <f t="shared" ref="D23:O23" si="10">SUM(D16:D22)</f>
        <v>0</v>
      </c>
      <c r="E23" s="94">
        <f t="shared" si="10"/>
        <v>0</v>
      </c>
      <c r="F23" s="94">
        <f t="shared" si="10"/>
        <v>0</v>
      </c>
      <c r="G23" s="94">
        <f t="shared" si="10"/>
        <v>0</v>
      </c>
      <c r="H23" s="94">
        <f t="shared" si="10"/>
        <v>0</v>
      </c>
      <c r="I23" s="94">
        <f t="shared" si="10"/>
        <v>0</v>
      </c>
      <c r="J23" s="94">
        <f t="shared" si="10"/>
        <v>0</v>
      </c>
      <c r="K23" s="94">
        <f t="shared" si="10"/>
        <v>0</v>
      </c>
      <c r="L23" s="94">
        <f t="shared" si="10"/>
        <v>0</v>
      </c>
      <c r="M23" s="94">
        <f t="shared" si="10"/>
        <v>0</v>
      </c>
      <c r="N23" s="94">
        <f t="shared" si="10"/>
        <v>0</v>
      </c>
      <c r="O23" s="95">
        <f t="shared" si="10"/>
        <v>0</v>
      </c>
    </row>
    <row r="25" spans="1:36" ht="25.5">
      <c r="A25" s="53" t="s">
        <v>84</v>
      </c>
      <c r="B25" s="53"/>
      <c r="C25" s="54">
        <f>C1</f>
        <v>2017</v>
      </c>
      <c r="O25" s="55"/>
      <c r="Q25" s="56" t="s">
        <v>19</v>
      </c>
      <c r="R25" s="56" t="s">
        <v>19</v>
      </c>
      <c r="S25" s="56" t="s">
        <v>19</v>
      </c>
      <c r="T25" s="56" t="s">
        <v>19</v>
      </c>
      <c r="U25" s="56" t="s">
        <v>19</v>
      </c>
      <c r="V25" s="56" t="s">
        <v>19</v>
      </c>
      <c r="W25" s="56" t="s">
        <v>19</v>
      </c>
      <c r="X25" s="56" t="s">
        <v>19</v>
      </c>
      <c r="Y25" s="56" t="s">
        <v>19</v>
      </c>
      <c r="Z25" s="57" t="s">
        <v>19</v>
      </c>
      <c r="AA25" s="56" t="s">
        <v>19</v>
      </c>
      <c r="AB25" s="57" t="s">
        <v>19</v>
      </c>
      <c r="AC25" s="56" t="s">
        <v>19</v>
      </c>
      <c r="AD25" s="57" t="s">
        <v>19</v>
      </c>
      <c r="AE25" s="56" t="s">
        <v>19</v>
      </c>
      <c r="AF25" s="57" t="s">
        <v>19</v>
      </c>
      <c r="AG25" s="56" t="s">
        <v>19</v>
      </c>
      <c r="AH25" s="57" t="s">
        <v>19</v>
      </c>
      <c r="AI25" s="56" t="s">
        <v>19</v>
      </c>
      <c r="AJ25" s="57" t="s">
        <v>19</v>
      </c>
    </row>
    <row r="26" spans="1:36">
      <c r="Q26" s="96" t="s">
        <v>85</v>
      </c>
      <c r="R26" s="97" t="s">
        <v>86</v>
      </c>
      <c r="S26" s="61" t="s">
        <v>54</v>
      </c>
      <c r="T26" s="61" t="s">
        <v>55</v>
      </c>
      <c r="U26" s="61" t="s">
        <v>87</v>
      </c>
      <c r="V26" s="61" t="s">
        <v>88</v>
      </c>
      <c r="W26" s="59">
        <v>7600</v>
      </c>
      <c r="X26" s="59">
        <v>7600</v>
      </c>
      <c r="Y26" s="59">
        <v>7700</v>
      </c>
      <c r="Z26" s="59">
        <v>7700</v>
      </c>
      <c r="AA26" s="59">
        <v>7910</v>
      </c>
      <c r="AB26" s="59">
        <v>7910</v>
      </c>
      <c r="AC26" s="59">
        <v>4000</v>
      </c>
      <c r="AD26" s="59">
        <v>4000</v>
      </c>
      <c r="AE26" s="59">
        <v>5800</v>
      </c>
      <c r="AF26" s="59">
        <v>5800</v>
      </c>
      <c r="AG26" s="59">
        <v>4100</v>
      </c>
      <c r="AH26" s="59">
        <v>4100</v>
      </c>
      <c r="AI26" s="59">
        <v>5810</v>
      </c>
      <c r="AJ26" s="59">
        <v>5810</v>
      </c>
    </row>
    <row r="27" spans="1:36">
      <c r="A27" s="257" t="s">
        <v>75</v>
      </c>
      <c r="B27" s="257"/>
      <c r="C27" s="85" t="s">
        <v>23</v>
      </c>
      <c r="D27" s="86" t="s">
        <v>11</v>
      </c>
      <c r="E27" s="66" t="s">
        <v>36</v>
      </c>
      <c r="F27" s="66" t="s">
        <v>38</v>
      </c>
      <c r="G27" s="66" t="s">
        <v>39</v>
      </c>
      <c r="H27" s="66" t="s">
        <v>40</v>
      </c>
      <c r="I27" s="66" t="s">
        <v>41</v>
      </c>
      <c r="J27" s="66" t="s">
        <v>42</v>
      </c>
      <c r="K27" s="66" t="s">
        <v>43</v>
      </c>
      <c r="L27" s="66" t="s">
        <v>66</v>
      </c>
      <c r="M27" s="66" t="s">
        <v>46</v>
      </c>
      <c r="N27" s="66" t="s">
        <v>67</v>
      </c>
      <c r="O27" s="67" t="s">
        <v>68</v>
      </c>
      <c r="Q27" s="259" t="s">
        <v>89</v>
      </c>
      <c r="R27" s="259"/>
      <c r="S27" s="259" t="s">
        <v>90</v>
      </c>
      <c r="T27" s="259"/>
      <c r="U27" s="259" t="s">
        <v>91</v>
      </c>
      <c r="V27" s="259"/>
      <c r="W27" s="259" t="s">
        <v>63</v>
      </c>
      <c r="X27" s="259"/>
      <c r="Y27" s="259" t="s">
        <v>64</v>
      </c>
      <c r="Z27" s="259"/>
      <c r="AA27" s="260" t="s">
        <v>92</v>
      </c>
      <c r="AB27" s="260"/>
      <c r="AC27" s="260" t="s">
        <v>92</v>
      </c>
      <c r="AD27" s="260"/>
      <c r="AE27" s="260" t="s">
        <v>92</v>
      </c>
      <c r="AF27" s="260"/>
      <c r="AG27" s="260" t="s">
        <v>92</v>
      </c>
      <c r="AH27" s="260"/>
      <c r="AI27" s="260" t="s">
        <v>92</v>
      </c>
      <c r="AJ27" s="260"/>
    </row>
    <row r="28" spans="1:36">
      <c r="A28" s="261" t="s">
        <v>93</v>
      </c>
      <c r="B28" s="261"/>
      <c r="C28" s="88">
        <f t="shared" ref="C28:C34" si="11">SUM(D28:O28)</f>
        <v>0</v>
      </c>
      <c r="D28" s="70">
        <f>DSUM(Janvier!$G$6:$H$60,Janvier!$H$6,$Q$25:$R$26)</f>
        <v>0</v>
      </c>
      <c r="E28" s="71">
        <f>DSUM(Février!$G$6:$H$60,Février!$H$6,$Q$25:$R$26)</f>
        <v>0</v>
      </c>
      <c r="F28" s="71">
        <f>DSUM(Mars!$G$6:$H$60,Mars!$H$6,$Q$25:$R$26)</f>
        <v>0</v>
      </c>
      <c r="G28" s="71">
        <f>DSUM(Avril!$G$6:$H$60,Avril!$H$6,$Q$25:$R$26)</f>
        <v>0</v>
      </c>
      <c r="H28" s="71">
        <f>DSUM(Mai!$G$6:$H$60,Mai!$H$6,$Q$25:$R$26)</f>
        <v>0</v>
      </c>
      <c r="I28" s="71">
        <f>DSUM(Juin!$G$6:$H$60,Juin!$H$6,$Q$25:$R$26)</f>
        <v>0</v>
      </c>
      <c r="J28" s="71">
        <f>DSUM(Juillet!$G$6:$H$60,Juillet!$H$6,$Q$25:$R$26)</f>
        <v>0</v>
      </c>
      <c r="K28" s="71">
        <f>DSUM(Août!$G$6:$H$60,Août!$H$6,$Q$25:$R$26)</f>
        <v>0</v>
      </c>
      <c r="L28" s="71">
        <f>DSUM(Septembre!$G$6:$H$60,Septembre!$H$6,$Q$25:$R$26)</f>
        <v>0</v>
      </c>
      <c r="M28" s="71">
        <f>DSUM(Octobre!$G$6:$H$60,Octobre!$H$6,$Q$25:$R$26)</f>
        <v>0</v>
      </c>
      <c r="N28" s="71">
        <f>DSUM(Novembre!$G$6:$H$60,Novembre!$H$6,$Q$25:$R$26)</f>
        <v>0</v>
      </c>
      <c r="O28" s="72">
        <f>DSUM(Décembre!$G$6:$H$60,Décembre!$H$6,$Q$25:$R$26)</f>
        <v>0</v>
      </c>
    </row>
    <row r="29" spans="1:36">
      <c r="A29" s="262" t="s">
        <v>94</v>
      </c>
      <c r="B29" s="262"/>
      <c r="C29" s="69">
        <f t="shared" si="11"/>
        <v>0</v>
      </c>
      <c r="D29" s="70">
        <f>DSUM(Janvier!$G$6:$H$60,Janvier!$H$6,$S$25:$T$26)</f>
        <v>0</v>
      </c>
      <c r="E29" s="71">
        <f>DSUM(Février!$G$6:$H$60,Février!$H$6,$S$25:$T$26)</f>
        <v>0</v>
      </c>
      <c r="F29" s="71">
        <f>DSUM(Mars!$G$6:$H$60,Mars!$H$6,$S$25:$T$26)</f>
        <v>0</v>
      </c>
      <c r="G29" s="71">
        <f>DSUM(Avril!$G$6:$H$60,Avril!$H$6,$S$25:$T$26)</f>
        <v>0</v>
      </c>
      <c r="H29" s="71">
        <f>DSUM(Mai!$G$6:$H$60,Mai!$H$6,$S$25:$T$26)</f>
        <v>0</v>
      </c>
      <c r="I29" s="71">
        <f>DSUM(Juin!$G$6:$H$60,Juin!$H$6,$S$25:$T$26)</f>
        <v>0</v>
      </c>
      <c r="J29" s="71">
        <f>DSUM(Juillet!$G$6:$H$60,Juillet!$H$6,$S$25:$T$26)</f>
        <v>0</v>
      </c>
      <c r="K29" s="71">
        <f>DSUM(Août!$G$6:$H$60,Août!$H$6,$S$25:$T$26)</f>
        <v>0</v>
      </c>
      <c r="L29" s="71">
        <f>DSUM(Septembre!$G$6:$H$60,Septembre!$H$6,$S$25:$T$26)</f>
        <v>0</v>
      </c>
      <c r="M29" s="71">
        <f>DSUM(Octobre!$G$6:$H$60,Octobre!$H$6,$S$25:$T$26)</f>
        <v>0</v>
      </c>
      <c r="N29" s="71">
        <f>DSUM(Novembre!$G$6:$H$60,Novembre!$H$6,$S$25:$T$26)</f>
        <v>0</v>
      </c>
      <c r="O29" s="72">
        <f>DSUM(Décembre!$G$6:$H$60,Décembre!$H$6,$S$25:$T$26)</f>
        <v>0</v>
      </c>
    </row>
    <row r="30" spans="1:36">
      <c r="A30" s="262" t="s">
        <v>95</v>
      </c>
      <c r="B30" s="262"/>
      <c r="C30" s="69">
        <f t="shared" si="11"/>
        <v>0</v>
      </c>
      <c r="D30" s="70">
        <f>DSUM(Janvier!$G$6:$H$60,Janvier!$H$6,$U$25:$V$26)</f>
        <v>0</v>
      </c>
      <c r="E30" s="71">
        <f>DSUM(Février!$G$6:$H$60,Février!$H$6,$U$25:$V$26)</f>
        <v>0</v>
      </c>
      <c r="F30" s="71">
        <f>DSUM(Mars!$G$6:$H$60,Mars!$H$6,$U$25:$V$26)</f>
        <v>0</v>
      </c>
      <c r="G30" s="71">
        <f>DSUM(Avril!$G$6:$H$60,Avril!$H$6,$U$25:$V$26)</f>
        <v>0</v>
      </c>
      <c r="H30" s="71">
        <f>DSUM(Mai!$G$6:$H$60,Mai!$H$6,$U$25:$V$26)</f>
        <v>0</v>
      </c>
      <c r="I30" s="71">
        <f>DSUM(Juin!$G$6:$H$60,Juin!$H$6,$U$25:$V$26)</f>
        <v>0</v>
      </c>
      <c r="J30" s="71">
        <f>DSUM(Juillet!$G$6:$H$60,Juillet!$H$6,$U$25:$V$26)</f>
        <v>0</v>
      </c>
      <c r="K30" s="71">
        <f>DSUM(Août!$G$6:$H$60,Août!$H$6,$U$25:$V$26)</f>
        <v>0</v>
      </c>
      <c r="L30" s="71">
        <f>DSUM(Septembre!$G$6:$H$60,Septembre!$H$6,$U$25:$V$26)</f>
        <v>0</v>
      </c>
      <c r="M30" s="71">
        <f>DSUM(Octobre!$G$6:$H$60,Octobre!$H$6,$U$25:$V$26)</f>
        <v>0</v>
      </c>
      <c r="N30" s="71">
        <f>DSUM(Novembre!$G$6:$H$60,Novembre!$H$6,$U$25:$V$26)</f>
        <v>0</v>
      </c>
      <c r="O30" s="72">
        <f>DSUM(Décembre!$G$6:$H$60,Décembre!$H$6,$U$25:$V$26)</f>
        <v>0</v>
      </c>
    </row>
    <row r="31" spans="1:36">
      <c r="A31" s="262" t="s">
        <v>96</v>
      </c>
      <c r="B31" s="262"/>
      <c r="C31" s="69">
        <f t="shared" si="11"/>
        <v>0</v>
      </c>
      <c r="D31" s="70">
        <f>DSUM(Janvier!$G$6:$H$60,Janvier!$H$6,$W$25:$X$26)</f>
        <v>0</v>
      </c>
      <c r="E31" s="71">
        <f>DSUM(Février!$G$6:$H$60,Février!$H$6,$W$25:$X$26)</f>
        <v>0</v>
      </c>
      <c r="F31" s="71">
        <f>DSUM(Mars!$G$6:$H$60,Mars!$H$6,$W$25:$X$26)</f>
        <v>0</v>
      </c>
      <c r="G31" s="71">
        <f>DSUM(Avril!$G$6:$H$60,Avril!$H$6,$W$25:$X$26)</f>
        <v>0</v>
      </c>
      <c r="H31" s="71">
        <f>DSUM(Mai!$G$6:$H$60,Mai!$H$6,$W$25:$X$26)</f>
        <v>0</v>
      </c>
      <c r="I31" s="71">
        <f>DSUM(Juin!$G$6:$H$60,Juin!$H$6,$W$25:$X$26)</f>
        <v>0</v>
      </c>
      <c r="J31" s="71">
        <f>DSUM(Juillet!$G$6:$H$60,Juillet!$H$6,$W$25:$X$26)</f>
        <v>0</v>
      </c>
      <c r="K31" s="71">
        <f>DSUM(Août!$G$6:$H$60,Août!$H$6,$W$25:$X$26)</f>
        <v>0</v>
      </c>
      <c r="L31" s="71">
        <f>DSUM(Septembre!$G$6:$H$60,Septembre!$H$6,$W$25:$X$26)</f>
        <v>0</v>
      </c>
      <c r="M31" s="71">
        <f>DSUM(Octobre!$G$6:$H$60,Octobre!$H$6,$W$25:$X$26)</f>
        <v>0</v>
      </c>
      <c r="N31" s="71">
        <f>DSUM(Novembre!$G$6:$H$60,Novembre!$H$6,$W$25:$X$26)</f>
        <v>0</v>
      </c>
      <c r="O31" s="72">
        <f>DSUM(Décembre!$G$6:$H$60,Décembre!$H$6,$W$25:$X$26)</f>
        <v>0</v>
      </c>
    </row>
    <row r="32" spans="1:36">
      <c r="A32" s="262" t="s">
        <v>97</v>
      </c>
      <c r="B32" s="262"/>
      <c r="C32" s="69">
        <f t="shared" si="11"/>
        <v>0</v>
      </c>
      <c r="D32" s="70">
        <f>DSUM(Janvier!$G$6:$H$60,Janvier!$H$6,$Y$25:$Z$26)</f>
        <v>0</v>
      </c>
      <c r="E32" s="71">
        <f>DSUM(Février!$G$6:$H$60,Février!$H$6,$Y$25:$Z$26)</f>
        <v>0</v>
      </c>
      <c r="F32" s="71">
        <f>DSUM(Mars!$G$6:$H$60,Mars!$H$6,$Y$25:$Z$26)</f>
        <v>0</v>
      </c>
      <c r="G32" s="71">
        <f>DSUM(Avril!$G$6:$H$60,Avril!$H$6,$Y$25:$Z$26)</f>
        <v>0</v>
      </c>
      <c r="H32" s="71">
        <f>DSUM(Mai!$G$6:$H$60,Mai!$H$6,$Y$25:$Z$26)</f>
        <v>0</v>
      </c>
      <c r="I32" s="71">
        <f>DSUM(Juin!$G$6:$H$60,Juin!$H$6,$Y$25:$Z$26)</f>
        <v>0</v>
      </c>
      <c r="J32" s="71">
        <f>DSUM(Juillet!$G$6:$H$60,Juillet!$H$6,$Y$25:$Z$26)</f>
        <v>0</v>
      </c>
      <c r="K32" s="71">
        <f>DSUM(Août!$G$6:$H$60,Août!$H$6,$Y$25:$Z$26)</f>
        <v>0</v>
      </c>
      <c r="L32" s="71">
        <f>DSUM(Septembre!$G$6:$H$60,Septembre!$H$6,$Y$25:$Z$26)</f>
        <v>0</v>
      </c>
      <c r="M32" s="71">
        <f>DSUM(Octobre!$G$6:$H$60,Octobre!$H$6,$Y$25:$Z$26)</f>
        <v>0</v>
      </c>
      <c r="N32" s="71">
        <f>DSUM(Novembre!$G$6:$H$60,Novembre!$H$6,$Y$25:$Z$26)</f>
        <v>0</v>
      </c>
      <c r="O32" s="72">
        <f>DSUM(Décembre!$G$6:$H$60,Décembre!$H$6,$Y$25:$Z$26)</f>
        <v>0</v>
      </c>
    </row>
    <row r="33" spans="1:15">
      <c r="A33" s="258" t="s">
        <v>98</v>
      </c>
      <c r="B33" s="258"/>
      <c r="C33" s="69">
        <f t="shared" si="11"/>
        <v>0</v>
      </c>
      <c r="D33" s="70">
        <f>DSUM(Janvier!$G$6:$H$60,Janvier!$H$6,$AA$25:$AB$26)</f>
        <v>0</v>
      </c>
      <c r="E33" s="71">
        <f>DSUM(Février!$G$6:$H$60,Février!$H$6,$AA$25:$AB$26)</f>
        <v>0</v>
      </c>
      <c r="F33" s="71">
        <f>DSUM(Mars!$G$6:$H$60,Mars!$H$6,$AA$25:$AB$26)</f>
        <v>0</v>
      </c>
      <c r="G33" s="71">
        <f>DSUM(Avril!$G$6:$H$60,Avril!$H$6,$AA$25:$AB$26)</f>
        <v>0</v>
      </c>
      <c r="H33" s="71">
        <f>DSUM(Mai!$G$6:$H$60,Mai!$H$6,$AA$25:$AB$26)</f>
        <v>0</v>
      </c>
      <c r="I33" s="71">
        <f>DSUM(Juin!$G$6:$H$60,Juin!$H$6,$AA$25:$AB$26)</f>
        <v>0</v>
      </c>
      <c r="J33" s="71">
        <f>DSUM(Juillet!$G$6:$H$60,Juillet!$H$6,$AA$25:$AB$26)</f>
        <v>0</v>
      </c>
      <c r="K33" s="78">
        <f>DSUM(Août!$G$6:$H$60,Août!$H$6,$AA$25:$AB$26)</f>
        <v>0</v>
      </c>
      <c r="L33" s="71">
        <f>DSUM(Janvier!$G$6:$H$60,Janvier!$H$6,$AA$25:$AB$26)</f>
        <v>0</v>
      </c>
      <c r="M33" s="71">
        <f>DSUM(Octobre!$G$6:$H$60,Octobre!$H$6,$AA$25:$AB$26)</f>
        <v>0</v>
      </c>
      <c r="N33" s="71">
        <f>DSUM(Novembre!$G$6:$H$60,Novembre!$H$6,$AA$25:$AB$26)</f>
        <v>0</v>
      </c>
      <c r="O33" s="72">
        <f>DSUM(Décembre!$G$6:$H$60,Décembre!$H$6,$AA$25:$AB$26)</f>
        <v>0</v>
      </c>
    </row>
    <row r="34" spans="1:15">
      <c r="A34" s="255" t="s">
        <v>83</v>
      </c>
      <c r="B34" s="255"/>
      <c r="C34" s="92">
        <f t="shared" si="11"/>
        <v>0</v>
      </c>
      <c r="D34" s="93">
        <f t="shared" ref="D34:O34" si="12">SUM(D28:D33)</f>
        <v>0</v>
      </c>
      <c r="E34" s="94">
        <f t="shared" si="12"/>
        <v>0</v>
      </c>
      <c r="F34" s="94">
        <f t="shared" si="12"/>
        <v>0</v>
      </c>
      <c r="G34" s="94">
        <f t="shared" si="12"/>
        <v>0</v>
      </c>
      <c r="H34" s="94">
        <f t="shared" si="12"/>
        <v>0</v>
      </c>
      <c r="I34" s="94">
        <f t="shared" si="12"/>
        <v>0</v>
      </c>
      <c r="J34" s="94">
        <f t="shared" si="12"/>
        <v>0</v>
      </c>
      <c r="K34" s="94">
        <f t="shared" si="12"/>
        <v>0</v>
      </c>
      <c r="L34" s="94">
        <f t="shared" si="12"/>
        <v>0</v>
      </c>
      <c r="M34" s="94">
        <f t="shared" si="12"/>
        <v>0</v>
      </c>
      <c r="N34" s="94">
        <f t="shared" si="12"/>
        <v>0</v>
      </c>
      <c r="O34" s="95">
        <f t="shared" si="12"/>
        <v>0</v>
      </c>
    </row>
    <row r="37" spans="1:15" ht="18">
      <c r="H37" s="98" t="s">
        <v>99</v>
      </c>
      <c r="I37" s="99">
        <f>C25</f>
        <v>2017</v>
      </c>
    </row>
    <row r="39" spans="1:15" ht="17.25" customHeight="1">
      <c r="C39" s="100" t="s">
        <v>100</v>
      </c>
      <c r="D39" s="101"/>
      <c r="E39" s="102"/>
      <c r="F39" s="103">
        <f>C23</f>
        <v>0</v>
      </c>
      <c r="H39" s="104" t="s">
        <v>101</v>
      </c>
      <c r="I39" s="101"/>
      <c r="J39" s="105"/>
      <c r="K39" s="103">
        <f>C34</f>
        <v>0</v>
      </c>
    </row>
    <row r="40" spans="1:15" ht="7.5" customHeight="1">
      <c r="C40" s="106"/>
      <c r="D40" s="107"/>
      <c r="E40" s="108"/>
      <c r="F40" s="109"/>
      <c r="H40" s="106"/>
      <c r="I40" s="107"/>
      <c r="J40" s="108"/>
      <c r="K40" s="110"/>
    </row>
    <row r="41" spans="1:15">
      <c r="C41" s="111"/>
      <c r="D41" s="112"/>
      <c r="E41" s="113" t="str">
        <f>IF(K39-F39&gt;0,"Résultat excédentaire","")</f>
        <v/>
      </c>
      <c r="F41" s="114" t="str">
        <f>IF(E41="Résultat excédentaire",K39-F39,"")</f>
        <v/>
      </c>
      <c r="G41" s="115"/>
      <c r="H41" s="111"/>
      <c r="I41" s="112"/>
      <c r="J41" s="113" t="str">
        <f>IF(K39-F39&lt;0,"Résultat déficitaire","")</f>
        <v/>
      </c>
      <c r="K41" s="114" t="str">
        <f>IF(J41="Résultat déficitaire",F39-K39,"")</f>
        <v/>
      </c>
    </row>
    <row r="42" spans="1:15">
      <c r="C42" s="107"/>
      <c r="D42" s="107"/>
      <c r="E42" s="116"/>
      <c r="F42" s="117"/>
      <c r="G42" s="115"/>
      <c r="H42" s="107"/>
      <c r="I42" s="107"/>
      <c r="J42" s="116"/>
      <c r="K42" s="117"/>
    </row>
    <row r="43" spans="1:15">
      <c r="C43" s="107"/>
      <c r="D43" s="107"/>
      <c r="E43" s="116"/>
      <c r="F43" s="117"/>
      <c r="G43" s="115"/>
      <c r="H43" s="107"/>
      <c r="I43" s="107"/>
      <c r="J43" s="116"/>
      <c r="K43" s="117"/>
    </row>
    <row r="44" spans="1:15">
      <c r="C44" s="107"/>
      <c r="D44" s="107"/>
      <c r="E44" s="116"/>
      <c r="F44" s="117"/>
      <c r="G44" s="115"/>
      <c r="H44" s="107"/>
      <c r="I44" s="107"/>
      <c r="J44" s="116"/>
      <c r="K44" s="117"/>
    </row>
    <row r="45" spans="1:15">
      <c r="C45" s="107"/>
      <c r="D45" s="107"/>
      <c r="E45" s="116"/>
      <c r="G45" s="115"/>
      <c r="H45" s="107"/>
      <c r="I45" s="107"/>
      <c r="J45" s="116"/>
      <c r="K45" s="117"/>
    </row>
    <row r="46" spans="1:15">
      <c r="C46" s="107"/>
      <c r="D46" s="107"/>
      <c r="E46" s="116"/>
      <c r="G46" s="115"/>
      <c r="H46" s="107"/>
      <c r="I46" s="107"/>
      <c r="J46" s="116"/>
      <c r="K46" s="117"/>
    </row>
    <row r="47" spans="1:15">
      <c r="C47" s="107"/>
      <c r="D47" s="107"/>
      <c r="E47" s="116"/>
      <c r="J47" s="116"/>
      <c r="K47" s="117"/>
    </row>
    <row r="48" spans="1:15" ht="18" customHeight="1">
      <c r="C48" s="107"/>
      <c r="D48" s="107"/>
      <c r="E48" s="116"/>
      <c r="F48" s="256" t="s">
        <v>102</v>
      </c>
      <c r="G48" s="256"/>
      <c r="H48" s="256"/>
      <c r="I48" s="256"/>
      <c r="J48" s="116"/>
      <c r="K48" s="117"/>
    </row>
    <row r="49" spans="1:30" ht="15.75" customHeight="1">
      <c r="C49" s="107"/>
      <c r="D49" s="107"/>
      <c r="E49" s="116"/>
      <c r="F49" s="256">
        <f>Données!R5</f>
        <v>0</v>
      </c>
      <c r="G49" s="256"/>
      <c r="H49" s="256"/>
      <c r="I49" s="256"/>
      <c r="J49" s="116"/>
      <c r="K49" s="117"/>
    </row>
    <row r="50" spans="1:30">
      <c r="C50" s="107"/>
      <c r="D50" s="107"/>
      <c r="E50" s="116"/>
      <c r="F50" s="117"/>
      <c r="G50" s="115"/>
      <c r="H50" s="107"/>
      <c r="I50" s="107"/>
      <c r="J50" s="116"/>
      <c r="K50" s="117"/>
    </row>
    <row r="51" spans="1:30" ht="27" customHeight="1">
      <c r="A51" s="118" t="s">
        <v>103</v>
      </c>
      <c r="B51" s="118"/>
      <c r="C51" s="119">
        <f>C25</f>
        <v>2017</v>
      </c>
      <c r="O51" s="120" t="str">
        <f>O1</f>
        <v>FO SAPA</v>
      </c>
      <c r="Q51" s="56" t="s">
        <v>19</v>
      </c>
      <c r="R51" s="56" t="s">
        <v>19</v>
      </c>
      <c r="S51" s="56" t="s">
        <v>19</v>
      </c>
      <c r="T51" s="56" t="s">
        <v>19</v>
      </c>
      <c r="U51" s="56" t="s">
        <v>19</v>
      </c>
      <c r="V51" s="56" t="s">
        <v>19</v>
      </c>
      <c r="W51" s="56" t="s">
        <v>19</v>
      </c>
      <c r="X51" s="56" t="s">
        <v>19</v>
      </c>
      <c r="Y51" s="56" t="s">
        <v>19</v>
      </c>
    </row>
    <row r="52" spans="1:30" ht="15.75">
      <c r="A52" s="118"/>
      <c r="B52" s="118"/>
      <c r="C52" s="119"/>
      <c r="O52" s="120"/>
      <c r="Q52" s="96">
        <v>6051</v>
      </c>
      <c r="R52" s="61">
        <v>6052</v>
      </c>
      <c r="S52" s="96">
        <v>6061</v>
      </c>
      <c r="T52" s="61">
        <v>6062</v>
      </c>
      <c r="U52" s="96">
        <v>6063</v>
      </c>
      <c r="V52" s="61">
        <v>6064</v>
      </c>
      <c r="W52" s="96">
        <v>6065</v>
      </c>
      <c r="X52" s="61">
        <v>6066</v>
      </c>
      <c r="Y52" s="96">
        <v>6068</v>
      </c>
    </row>
    <row r="53" spans="1:30">
      <c r="A53" s="257" t="s">
        <v>75</v>
      </c>
      <c r="B53" s="257"/>
      <c r="C53" s="85" t="s">
        <v>23</v>
      </c>
      <c r="D53" s="121" t="s">
        <v>11</v>
      </c>
      <c r="E53" s="121" t="s">
        <v>36</v>
      </c>
      <c r="F53" s="121" t="s">
        <v>38</v>
      </c>
      <c r="G53" s="121" t="s">
        <v>39</v>
      </c>
      <c r="H53" s="121" t="s">
        <v>40</v>
      </c>
      <c r="I53" s="121" t="s">
        <v>41</v>
      </c>
      <c r="J53" s="121" t="s">
        <v>42</v>
      </c>
      <c r="K53" s="121" t="s">
        <v>43</v>
      </c>
      <c r="L53" s="121" t="s">
        <v>66</v>
      </c>
      <c r="M53" s="121" t="s">
        <v>46</v>
      </c>
      <c r="N53" s="121" t="s">
        <v>67</v>
      </c>
      <c r="O53" s="121" t="s">
        <v>68</v>
      </c>
      <c r="Q53" s="61"/>
      <c r="R53" s="122"/>
      <c r="S53" s="61"/>
      <c r="T53" s="122"/>
      <c r="U53" s="61"/>
      <c r="V53" s="122"/>
      <c r="W53" s="61"/>
      <c r="X53" s="122"/>
      <c r="Y53" s="61"/>
    </row>
    <row r="54" spans="1:30">
      <c r="A54" s="249" t="s">
        <v>104</v>
      </c>
      <c r="B54" s="249"/>
      <c r="C54" s="123">
        <f t="shared" ref="C54:C78" si="13">SUM(D54:O54)</f>
        <v>0</v>
      </c>
      <c r="D54" s="124">
        <f>DSUM(Janvier!$G$6:$H$60,Janvier!$H$6,$Q$51:$Q$52)</f>
        <v>0</v>
      </c>
      <c r="E54" s="124">
        <f>DSUM(Février!$G$6:$H$60,Février!$H$6,$Q$51:$Q$52)</f>
        <v>0</v>
      </c>
      <c r="F54" s="124">
        <f>DSUM(Mars!$G$6:$H$60,Mars!$H$6,$Q$51:$Q$52)</f>
        <v>0</v>
      </c>
      <c r="G54" s="124">
        <f>DSUM(Avril!$G$6:$H$60,Avril!$H$6,$Q$51:$Q$52)</f>
        <v>0</v>
      </c>
      <c r="H54" s="124">
        <f>DSUM(Mai!$G$6:$H$60,Mai!$H$6,$Q$51:$Q$52)</f>
        <v>0</v>
      </c>
      <c r="I54" s="124">
        <f>DSUM(Juin!$G$6:$H$60,Juin!$H$6,$Q$51:$Q$52)</f>
        <v>0</v>
      </c>
      <c r="J54" s="124">
        <f>DSUM(Juillet!$G$6:$H$60,Juillet!$H$6,$Q$51:$Q$52)</f>
        <v>0</v>
      </c>
      <c r="K54" s="124">
        <f>DSUM(Août!$G$6:$H$60,Août!$H$6,$Q$51:$Q$52)</f>
        <v>0</v>
      </c>
      <c r="L54" s="124">
        <f>DSUM(Septembre!$G$6:$H$60,Septembre!$H$6,$Q$51:$Q$52)</f>
        <v>0</v>
      </c>
      <c r="M54" s="124">
        <f>DSUM(Octobre!$G$6:$H$60,Octobre!$H$6,$Q$51:$Q$52)</f>
        <v>0</v>
      </c>
      <c r="N54" s="124">
        <f>DSUM(Novembre!$G$6:$H$60,Novembre!$H$6,$Q$51:$Q$52)</f>
        <v>0</v>
      </c>
      <c r="O54" s="125">
        <f>DSUM(Décembre!$G$6:$H$60,Décembre!$H$6,$Q$51:$Q$52)</f>
        <v>0</v>
      </c>
    </row>
    <row r="55" spans="1:30">
      <c r="A55" s="249" t="s">
        <v>105</v>
      </c>
      <c r="B55" s="249"/>
      <c r="C55" s="123">
        <f t="shared" si="13"/>
        <v>0</v>
      </c>
      <c r="D55" s="124">
        <f>DSUM(Janvier!$G$6:$H$60,Janvier!$H$6,$R$51:$R$52)</f>
        <v>0</v>
      </c>
      <c r="E55" s="124">
        <f>DSUM(Février!$G$6:$H$60,Février!$H$6,$R$51:$R$52)</f>
        <v>0</v>
      </c>
      <c r="F55" s="124">
        <f>DSUM(Mars!$G$6:$H$60,Mars!$H$6,$R$51:$R$52)</f>
        <v>0</v>
      </c>
      <c r="G55" s="124">
        <f>DSUM(Avril!$G$6:$H$60,Avril!$H$6,$R$51:$R$52)</f>
        <v>0</v>
      </c>
      <c r="H55" s="124">
        <f>DSUM(Mai!$G$6:$H$60,Mai!$H$6,$R$51:$R$52)</f>
        <v>0</v>
      </c>
      <c r="I55" s="124">
        <f>DSUM(Juin!$G$6:$H$60,Juin!$H$6,$R$51:$R$52)</f>
        <v>0</v>
      </c>
      <c r="J55" s="124">
        <f>DSUM(Juillet!$G$6:$H$60,Juillet!$H$6,$R$51:$R$52)</f>
        <v>0</v>
      </c>
      <c r="K55" s="124">
        <f>DSUM(Août!$G$6:$H$60,Août!$H$6,$R$51:$R$52)</f>
        <v>0</v>
      </c>
      <c r="L55" s="124">
        <f>DSUM(Septembre!$G$6:$H$60,Septembre!$H$6,$R$51:$R$52)</f>
        <v>0</v>
      </c>
      <c r="M55" s="124">
        <f>DSUM(Octobre!$G$6:$H$60,Octobre!$H$6,$R$51:$R$52)</f>
        <v>0</v>
      </c>
      <c r="N55" s="124">
        <f>DSUM(Novembre!$G$6:$H$60,Novembre!$H$6,$R$51:$R$52)</f>
        <v>0</v>
      </c>
      <c r="O55" s="125">
        <f>DSUM(Décembre!$G$6:$H$60,Décembre!$H$6,$R$51:$R$52)</f>
        <v>0</v>
      </c>
    </row>
    <row r="56" spans="1:30" ht="12.75" customHeight="1">
      <c r="A56" s="249" t="s">
        <v>106</v>
      </c>
      <c r="B56" s="249"/>
      <c r="C56" s="123">
        <f t="shared" si="13"/>
        <v>0</v>
      </c>
      <c r="D56" s="124">
        <f>DSUM(Janvier!$G$6:$H$60,Janvier!$H$6,$S$51:$S$52)</f>
        <v>0</v>
      </c>
      <c r="E56" s="124">
        <f>DSUM(Février!$G$6:$H$60,Février!$H$6,$S$51:$S$52)</f>
        <v>0</v>
      </c>
      <c r="F56" s="124">
        <f>DSUM(Mars!$G$6:$H$60,Mars!$H$6,$S$51:$S$52)</f>
        <v>0</v>
      </c>
      <c r="G56" s="124">
        <f>DSUM(Avril!$G$6:$H$60,Avril!$H$6,$S$51:$S$52)</f>
        <v>0</v>
      </c>
      <c r="H56" s="124">
        <f>DSUM(Mai!$G$6:$H$60,Mai!$H$6,$S$51:$S$52)</f>
        <v>0</v>
      </c>
      <c r="I56" s="124">
        <f>DSUM(Juin!$G$6:$H$60,Juin!$H$6,$S$51:$S$52)</f>
        <v>0</v>
      </c>
      <c r="J56" s="124">
        <f>DSUM(Juillet!$G$6:$H$60,Juillet!$H$6,$S$51:$S$52)</f>
        <v>0</v>
      </c>
      <c r="K56" s="124">
        <f>DSUM(Août!$G$6:$H$60,Août!$H$6,$S$51:$S$52)</f>
        <v>0</v>
      </c>
      <c r="L56" s="124">
        <f>DSUM(Septembre!$G$6:$H$60,Septembre!$H$6,$S$51:$S$52)</f>
        <v>0</v>
      </c>
      <c r="M56" s="124">
        <f>DSUM(Octobre!$G$6:$H$60,Octobre!$H$6,$S$51:$S$52)</f>
        <v>0</v>
      </c>
      <c r="N56" s="124">
        <f>DSUM(Novembre!$G$6:$H$60,Novembre!$H$6,$S$51:$S$52)</f>
        <v>0</v>
      </c>
      <c r="O56" s="125">
        <f>DSUM(Décembre!$G$6:$H$60,Décembre!$H$6,$S$51:$S$52)</f>
        <v>0</v>
      </c>
    </row>
    <row r="57" spans="1:30">
      <c r="A57" s="249" t="s">
        <v>107</v>
      </c>
      <c r="B57" s="249"/>
      <c r="C57" s="123">
        <f t="shared" si="13"/>
        <v>0</v>
      </c>
      <c r="D57" s="124">
        <f>DSUM(Janvier!$G$6:$H$60,Janvier!$H$6,$T$51:$T$52)</f>
        <v>0</v>
      </c>
      <c r="E57" s="124">
        <f>DSUM(Février!$G$6:$H$60,Février!$H$6,$T$51:$T$52)</f>
        <v>0</v>
      </c>
      <c r="F57" s="124">
        <f>DSUM(Mars!$G$6:$H$60,Mars!$H$6,$T$51:$T$52)</f>
        <v>0</v>
      </c>
      <c r="G57" s="124">
        <f>DSUM(Avril!$G$6:$H$60,Avril!$H$6,$T$51:$T$52)</f>
        <v>0</v>
      </c>
      <c r="H57" s="124">
        <f>DSUM(Mai!$G$6:$H$60,Mai!$H$6,$T$51:$T$52)</f>
        <v>0</v>
      </c>
      <c r="I57" s="124">
        <f>DSUM(Juin!$G$6:$H$60,Juin!$H$6,$T$51:$T$52)</f>
        <v>0</v>
      </c>
      <c r="J57" s="124">
        <f>DSUM(Juillet!$G$6:$H$60,Juillet!$H$6,$T$51:$T$52)</f>
        <v>0</v>
      </c>
      <c r="K57" s="124">
        <f>DSUM(Août!$G$6:$H$60,Août!$H$6,$T$51:$T$52)</f>
        <v>0</v>
      </c>
      <c r="L57" s="124">
        <f>DSUM(Septembre!$G$6:$H$60,Septembre!$H$6,$T$51:$T$52)</f>
        <v>0</v>
      </c>
      <c r="M57" s="124">
        <f>DSUM(Octobre!$G$6:$H$60,Octobre!$H$6,$T$51:$T$52)</f>
        <v>0</v>
      </c>
      <c r="N57" s="124">
        <f>DSUM(Novembre!$G$6:$H$60,Novembre!$H$6,$T$51:$T$52)</f>
        <v>0</v>
      </c>
      <c r="O57" s="125">
        <f>DSUM(Décembre!$G$6:$H$60,Décembre!$H$6,$T$51:$T$52)</f>
        <v>0</v>
      </c>
    </row>
    <row r="58" spans="1:30">
      <c r="A58" s="249" t="s">
        <v>108</v>
      </c>
      <c r="B58" s="249"/>
      <c r="C58" s="123">
        <f t="shared" si="13"/>
        <v>0</v>
      </c>
      <c r="D58" s="124">
        <f>DSUM(Janvier!$G$6:$H$60,Janvier!$H$6,$U$51:$U$52)</f>
        <v>0</v>
      </c>
      <c r="E58" s="124">
        <f>DSUM(Février!$G$6:$H$60,Février!$H$6,$U$51:$U$52)</f>
        <v>0</v>
      </c>
      <c r="F58" s="124">
        <f>DSUM(Mars!$G$6:$H$60,Mars!$H$6,$U$51:$U$52)</f>
        <v>0</v>
      </c>
      <c r="G58" s="124">
        <f>DSUM(Avril!$G$6:$H$60,Avril!$H$6,$U$51:$U$52)</f>
        <v>0</v>
      </c>
      <c r="H58" s="124">
        <f>DSUM(Mai!$G$6:$H$60,Mai!$H$6,$U$51:$U$52)</f>
        <v>0</v>
      </c>
      <c r="I58" s="124">
        <f>DSUM(Juin!$G$6:$H$60,Juin!$H$6,$U$51:$U$52)</f>
        <v>0</v>
      </c>
      <c r="J58" s="124">
        <f>DSUM(Juillet!$G$6:$H$60,Juillet!$H$6,$U$51:$U$52)</f>
        <v>0</v>
      </c>
      <c r="K58" s="124">
        <f>DSUM(Août!$G$6:$H$60,Août!$H$6,$U$51:$U$52)</f>
        <v>0</v>
      </c>
      <c r="L58" s="124">
        <f>DSUM(Septembre!$G$6:$H$60,Septembre!$H$6,$U$51:$U$52)</f>
        <v>0</v>
      </c>
      <c r="M58" s="124">
        <f>DSUM(Octobre!$G$6:$H$60,Octobre!$H$6,$U$51:$U$52)</f>
        <v>0</v>
      </c>
      <c r="N58" s="124">
        <f>DSUM(Novembre!$G$6:$H$60,Novembre!$H$6,$U$51:$U$52)</f>
        <v>0</v>
      </c>
      <c r="O58" s="125">
        <f>DSUM(Décembre!$G$6:$H$60,Décembre!$H$6,$U$51:$U$52)</f>
        <v>0</v>
      </c>
    </row>
    <row r="59" spans="1:30">
      <c r="A59" s="249" t="s">
        <v>109</v>
      </c>
      <c r="B59" s="249"/>
      <c r="C59" s="123">
        <f t="shared" si="13"/>
        <v>0</v>
      </c>
      <c r="D59" s="124">
        <f>DSUM(Janvier!$G$6:$H$60,Janvier!$H$6,$V$51:$V$52)</f>
        <v>0</v>
      </c>
      <c r="E59" s="124">
        <f>DSUM(Février!$G$6:$H$60,Février!$H$6,$V$51:$V$52)</f>
        <v>0</v>
      </c>
      <c r="F59" s="124">
        <f>DSUM(Mars!$G$6:$H$60,Mars!$H$6,$V$51:$V$52)</f>
        <v>0</v>
      </c>
      <c r="G59" s="124">
        <f>DSUM(Avril!$G$6:$H$60,Avril!$H$6,$V$51:$V$52)</f>
        <v>0</v>
      </c>
      <c r="H59" s="124">
        <f>DSUM(Mai!$G$6:$H$60,Mai!$H$6,$V$51:$V$52)</f>
        <v>0</v>
      </c>
      <c r="I59" s="124">
        <f>DSUM(Juin!$G$6:$H$60,Juin!$H$6,$V$51:$V$52)</f>
        <v>0</v>
      </c>
      <c r="J59" s="124">
        <f>DSUM(Juillet!$G$6:$H$60,Juillet!$H$6,$V$51:$V$52)</f>
        <v>0</v>
      </c>
      <c r="K59" s="124">
        <f>DSUM(Août!$G$6:$H$60,Août!$H$6,$V$51:$V$52)</f>
        <v>0</v>
      </c>
      <c r="L59" s="124">
        <f>DSUM(Septembre!$G$6:$H$60,Septembre!$H$6,$V$51:$V$52)</f>
        <v>0</v>
      </c>
      <c r="M59" s="124">
        <f>DSUM(Octobre!$G$6:$H$60,Octobre!$H$6,$V$51:$V$52)</f>
        <v>0</v>
      </c>
      <c r="N59" s="124">
        <f>DSUM(Novembre!$G$6:$H$60,Novembre!$H$6,$V$51:$V$52)</f>
        <v>0</v>
      </c>
      <c r="O59" s="125">
        <f>DSUM(Décembre!$G$6:$H$60,Décembre!$H$6,$V$51:$V$52)</f>
        <v>0</v>
      </c>
    </row>
    <row r="60" spans="1:30" ht="12.75" customHeight="1">
      <c r="A60" s="249" t="s">
        <v>110</v>
      </c>
      <c r="B60" s="249"/>
      <c r="C60" s="123">
        <f t="shared" si="13"/>
        <v>0</v>
      </c>
      <c r="D60" s="124">
        <f>DSUM(Janvier!$G$6:$H$60,Janvier!$H$6,$W$51:$W$52)</f>
        <v>0</v>
      </c>
      <c r="E60" s="124">
        <f>DSUM(Février!$G$6:$H$60,Février!$H$6,$W$51:$W$52)</f>
        <v>0</v>
      </c>
      <c r="F60" s="124">
        <f>DSUM(Mars!$G$6:$H$60,Mars!$H$6,$W$51:$W$52)</f>
        <v>0</v>
      </c>
      <c r="G60" s="124">
        <f>DSUM(Avril!$G$6:$H$60,Avril!$H$6,$W$51:$W$52)</f>
        <v>0</v>
      </c>
      <c r="H60" s="124">
        <f>DSUM(Mai!$G$6:$H$60,Mai!$H$6,$W$51:$W$52)</f>
        <v>0</v>
      </c>
      <c r="I60" s="124">
        <f>DSUM(Juin!$G$6:$H$60,Juin!$H$6,$W$51:$W$52)</f>
        <v>0</v>
      </c>
      <c r="J60" s="124">
        <f>DSUM(Juillet!$G$6:$H$60,Juillet!$H$6,$W$51:$W$52)</f>
        <v>0</v>
      </c>
      <c r="K60" s="124">
        <f>DSUM(Août!$G$6:$H$60,Août!$H$6,$W$51:$W$52)</f>
        <v>0</v>
      </c>
      <c r="L60" s="124">
        <f>DSUM(Septembre!$G$6:$H$60,Septembre!$H$6,$W$51:$W$52)</f>
        <v>0</v>
      </c>
      <c r="M60" s="124">
        <f>DSUM(Octobre!$G$6:$H$60,Octobre!$H$6,$W$51:$W$52)</f>
        <v>0</v>
      </c>
      <c r="N60" s="124">
        <f>DSUM(Novembre!$G$6:$H$60,Novembre!$H$6,$W$51:$W$52)</f>
        <v>0</v>
      </c>
      <c r="O60" s="125">
        <f>DSUM(Décembre!$G$6:$H$60,Décembre!$H$6,$W$51:$W$52)</f>
        <v>0</v>
      </c>
    </row>
    <row r="61" spans="1:30">
      <c r="A61" s="249" t="s">
        <v>111</v>
      </c>
      <c r="B61" s="249"/>
      <c r="C61" s="123">
        <f t="shared" si="13"/>
        <v>0</v>
      </c>
      <c r="D61" s="124">
        <f>DSUM(Janvier!$G$6:$H$60,Janvier!$H$6,$X$51:$X$52)</f>
        <v>0</v>
      </c>
      <c r="E61" s="124">
        <f>DSUM(Février!$G$6:$H$60,Février!$H$6,$X$51:$X$52)</f>
        <v>0</v>
      </c>
      <c r="F61" s="124">
        <f>DSUM(Mars!$G$6:$H$60,Mars!$H$6,$X$51:$X$52)</f>
        <v>0</v>
      </c>
      <c r="G61" s="124">
        <f>DSUM(Avril!$G$6:$H$60,Avril!$H$6,$X$51:$X$52)</f>
        <v>0</v>
      </c>
      <c r="H61" s="124">
        <f>DSUM(Mai!$G$6:$H$60,Mai!$H$6,$X$51:$X$52)</f>
        <v>0</v>
      </c>
      <c r="I61" s="124">
        <f>DSUM(Juin!$G$6:$H$60,Juin!$H$6,$X$51:$X$52)</f>
        <v>0</v>
      </c>
      <c r="J61" s="124">
        <f>DSUM(Juillet!$G$6:$H$60,Juillet!$H$6,$X$51:$X$52)</f>
        <v>0</v>
      </c>
      <c r="K61" s="124">
        <f>DSUM(Août!$G$6:$H$60,Août!$H$6,$X$51:$X$52)</f>
        <v>0</v>
      </c>
      <c r="L61" s="124">
        <f>DSUM(Septembre!$G$6:$H$60,Septembre!$H$6,$X$51:$X$52)</f>
        <v>0</v>
      </c>
      <c r="M61" s="124">
        <f>DSUM(Octobre!$G$6:$H$60,Octobre!$H$6,$X$51:$X$52)</f>
        <v>0</v>
      </c>
      <c r="N61" s="124">
        <f>DSUM(Novembre!$G$6:$H$60,Novembre!$H$6,$X$51:$X$52)</f>
        <v>0</v>
      </c>
      <c r="O61" s="125">
        <f>DSUM(Décembre!$G$6:$H$60,Décembre!$H$6,$X$51:$X$52)</f>
        <v>0</v>
      </c>
    </row>
    <row r="62" spans="1:30">
      <c r="A62" s="251" t="s">
        <v>112</v>
      </c>
      <c r="B62" s="251"/>
      <c r="C62" s="126">
        <f t="shared" si="13"/>
        <v>0</v>
      </c>
      <c r="D62" s="124">
        <f>DSUM(Janvier!$G$6:$H$60,Janvier!$H$6,$Y$51:$Y$52)</f>
        <v>0</v>
      </c>
      <c r="E62" s="124">
        <f>DSUM(Février!$G$6:$H$60,Février!$H$6,$Y$51:$Y$52)</f>
        <v>0</v>
      </c>
      <c r="F62" s="124">
        <f>DSUM(Mars!$G$6:$H$60,Mars!$H$6,$Y$51:$Y$52)</f>
        <v>0</v>
      </c>
      <c r="G62" s="124">
        <f>DSUM(Avril!$G$6:$H$60,Avril!$H$6,$Y$51:$Y$52)</f>
        <v>0</v>
      </c>
      <c r="H62" s="124">
        <f>DSUM(Mai!$G$6:$H$60,Mai!$H$6,$Y$51:$Y$52)</f>
        <v>0</v>
      </c>
      <c r="I62" s="124">
        <f>DSUM(Juin!$G$6:$H$60,Juin!$H$6,$Y$51:$Y$52)</f>
        <v>0</v>
      </c>
      <c r="J62" s="124">
        <f>DSUM(Juillet!$G$6:$H$60,Juillet!$H$6,$Y$51:$Y$52)</f>
        <v>0</v>
      </c>
      <c r="K62" s="124">
        <f>DSUM(Août!$G$6:$H$60,Août!$H$6,$Y$51:$Y$52)</f>
        <v>0</v>
      </c>
      <c r="L62" s="124">
        <f>DSUM(Septembre!$G$6:$H$60,Septembre!$H$6,$Y$51:$Y$52)</f>
        <v>0</v>
      </c>
      <c r="M62" s="124">
        <f>DSUM(Octobre!$G$6:$H$60,Octobre!$H$6,$Y$51:$Y$52)</f>
        <v>0</v>
      </c>
      <c r="N62" s="124">
        <f>DSUM(Novembre!$G$6:$H$60,Novembre!$H$6,$Y$51:$Y$52)</f>
        <v>0</v>
      </c>
      <c r="O62" s="125">
        <f>DSUM(Décembre!$G$6:$H$60,Décembre!$H$6,$Y$51:$Y$52)</f>
        <v>0</v>
      </c>
    </row>
    <row r="63" spans="1:30">
      <c r="A63" s="254" t="s">
        <v>113</v>
      </c>
      <c r="B63" s="254"/>
      <c r="C63" s="128">
        <f t="shared" si="13"/>
        <v>0</v>
      </c>
      <c r="D63" s="129">
        <f t="shared" ref="D63:O63" si="14">SUM(D54:D62)</f>
        <v>0</v>
      </c>
      <c r="E63" s="129">
        <f t="shared" si="14"/>
        <v>0</v>
      </c>
      <c r="F63" s="129">
        <f t="shared" si="14"/>
        <v>0</v>
      </c>
      <c r="G63" s="129">
        <f t="shared" si="14"/>
        <v>0</v>
      </c>
      <c r="H63" s="129">
        <f t="shared" si="14"/>
        <v>0</v>
      </c>
      <c r="I63" s="129">
        <f t="shared" si="14"/>
        <v>0</v>
      </c>
      <c r="J63" s="129">
        <f t="shared" si="14"/>
        <v>0</v>
      </c>
      <c r="K63" s="129">
        <f t="shared" si="14"/>
        <v>0</v>
      </c>
      <c r="L63" s="129">
        <f t="shared" si="14"/>
        <v>0</v>
      </c>
      <c r="M63" s="129">
        <f t="shared" si="14"/>
        <v>0</v>
      </c>
      <c r="N63" s="129">
        <f t="shared" si="14"/>
        <v>0</v>
      </c>
      <c r="O63" s="129">
        <f t="shared" si="14"/>
        <v>0</v>
      </c>
    </row>
    <row r="64" spans="1:30" ht="12.75" customHeight="1">
      <c r="A64" s="252" t="s">
        <v>114</v>
      </c>
      <c r="B64" s="252"/>
      <c r="C64" s="123">
        <f t="shared" si="13"/>
        <v>0</v>
      </c>
      <c r="D64" s="124">
        <f>DSUM(Janvier!$G$6:$H$60,Janvier!$H$6,$Q$64:$Q$65)</f>
        <v>0</v>
      </c>
      <c r="E64" s="124">
        <f>DSUM(Février!$G$6:$H$60,Février!$H$6,$Q$64:$Q$65)</f>
        <v>0</v>
      </c>
      <c r="F64" s="124">
        <f>DSUM(Mars!$G$6:$H$60,Mars!$H$6,$Q$64:$Q$65)</f>
        <v>0</v>
      </c>
      <c r="G64" s="124">
        <f>DSUM(Avril!$G$6:$H$60,Avril!$H$6,$Q$64:$Q$65)</f>
        <v>0</v>
      </c>
      <c r="H64" s="124">
        <f>DSUM(Mai!$G$6:$H$60,Mai!$H$6,$Q$64:$Q$65)</f>
        <v>0</v>
      </c>
      <c r="I64" s="124">
        <f>DSUM(Juin!$G$6:$H$60,Juin!$H$6,$Q$64:$Q$65)</f>
        <v>0</v>
      </c>
      <c r="J64" s="124">
        <f>DSUM(Juillet!$G$6:$H$60,Juillet!$H$6,$Q$64:$Q$65)</f>
        <v>0</v>
      </c>
      <c r="K64" s="124">
        <f>DSUM(Août!$G$6:$H$60,Août!$H$6,$Q$64:$Q$65)</f>
        <v>0</v>
      </c>
      <c r="L64" s="124">
        <f>DSUM(Septembre!$G$6:$H$60,Septembre!$H$6,$Q$64:$Q$65)</f>
        <v>0</v>
      </c>
      <c r="M64" s="124">
        <f>DSUM(Octobre!$G$6:$H$60,Octobre!$H$6,$Q$64:$Q$65)</f>
        <v>0</v>
      </c>
      <c r="N64" s="124">
        <f>DSUM(Novembre!$G$6:$H$60,Novembre!$H$6,$Q$64:$Q$65)</f>
        <v>0</v>
      </c>
      <c r="O64" s="125">
        <f>DSUM(Décembre!$G$6:$H$60,Décembre!$H$6,$Q$64:$Q$65)</f>
        <v>0</v>
      </c>
      <c r="Q64" s="56" t="s">
        <v>19</v>
      </c>
      <c r="R64" s="56" t="s">
        <v>19</v>
      </c>
      <c r="S64" s="56" t="s">
        <v>19</v>
      </c>
      <c r="T64" s="56" t="s">
        <v>19</v>
      </c>
      <c r="U64" s="56" t="s">
        <v>19</v>
      </c>
      <c r="V64" s="56" t="s">
        <v>19</v>
      </c>
      <c r="W64" s="56" t="s">
        <v>19</v>
      </c>
      <c r="X64" s="56" t="s">
        <v>19</v>
      </c>
      <c r="Y64" s="56" t="s">
        <v>19</v>
      </c>
      <c r="Z64" s="56" t="s">
        <v>19</v>
      </c>
      <c r="AA64" s="56" t="s">
        <v>19</v>
      </c>
      <c r="AB64" s="56" t="s">
        <v>19</v>
      </c>
      <c r="AC64" s="56" t="s">
        <v>19</v>
      </c>
      <c r="AD64" s="56" t="s">
        <v>19</v>
      </c>
    </row>
    <row r="65" spans="1:30" ht="12.75" customHeight="1">
      <c r="A65" s="249" t="s">
        <v>115</v>
      </c>
      <c r="B65" s="249"/>
      <c r="C65" s="123">
        <f t="shared" si="13"/>
        <v>0</v>
      </c>
      <c r="D65" s="124">
        <f>DSUM(Janvier!$G$6:$H$60,Janvier!$H$6,$R$64:$R$65)</f>
        <v>0</v>
      </c>
      <c r="E65" s="124">
        <f>DSUM(Février!$G$6:$H$60,Février!$H$6,$R$64:$R$65)</f>
        <v>0</v>
      </c>
      <c r="F65" s="124">
        <f>DSUM(Mars!$G$6:$H$60,Mars!$H$6,$R$64:$R$65)</f>
        <v>0</v>
      </c>
      <c r="G65" s="124">
        <f>DSUM(Avril!$G$6:$H$60,Avril!$H$6,$R$64:$R$65)</f>
        <v>0</v>
      </c>
      <c r="H65" s="124">
        <f>DSUM(Mai!$G$6:$H$60,Mai!$H$6,$R$64:$R$65)</f>
        <v>0</v>
      </c>
      <c r="I65" s="124">
        <f>DSUM(Juin!$G$6:$H$60,Juin!$H$6,$R$64:$R$65)</f>
        <v>0</v>
      </c>
      <c r="J65" s="124">
        <f>DSUM(Juillet!$G$6:$H$60,Juillet!$H$6,$R$64:$R$65)</f>
        <v>0</v>
      </c>
      <c r="K65" s="124">
        <f>DSUM(Août!$G$6:$H$60,Août!$H$6,$R$64:$R$65)</f>
        <v>0</v>
      </c>
      <c r="L65" s="124">
        <f>DSUM(Septembre!$G$6:$H$60,Septembre!$H$6,$R$64:$R$65)</f>
        <v>0</v>
      </c>
      <c r="M65" s="124">
        <f>DSUM(Octobre!$G$6:$H$60,Octobre!$H$6,$R$64:$R$65)</f>
        <v>0</v>
      </c>
      <c r="N65" s="124">
        <f>DSUM(Novembre!$G$6:$H$60,Novembre!$H$6,$R$64:$R$65)</f>
        <v>0</v>
      </c>
      <c r="O65" s="125">
        <f>DSUM(Décembre!$G$6:$H$60,Décembre!$H$6,$R$64:$R$65)</f>
        <v>0</v>
      </c>
      <c r="Q65" s="96">
        <v>6111</v>
      </c>
      <c r="R65" s="61">
        <v>6112</v>
      </c>
      <c r="S65" s="96">
        <v>6122</v>
      </c>
      <c r="T65" s="61">
        <v>6132</v>
      </c>
      <c r="U65" s="96">
        <v>6133</v>
      </c>
      <c r="V65" s="61">
        <v>6134</v>
      </c>
      <c r="W65" s="96">
        <v>6140</v>
      </c>
      <c r="X65" s="61">
        <v>6152</v>
      </c>
      <c r="Y65" s="96">
        <v>6155</v>
      </c>
      <c r="Z65" s="96">
        <v>6156</v>
      </c>
      <c r="AA65" s="96">
        <v>6160</v>
      </c>
      <c r="AB65" s="96">
        <v>6170</v>
      </c>
      <c r="AC65" s="96">
        <v>6181</v>
      </c>
      <c r="AD65" s="96">
        <v>6185</v>
      </c>
    </row>
    <row r="66" spans="1:30">
      <c r="A66" s="249" t="s">
        <v>116</v>
      </c>
      <c r="B66" s="249"/>
      <c r="C66" s="123">
        <f t="shared" si="13"/>
        <v>0</v>
      </c>
      <c r="D66" s="124">
        <f>DSUM(Janvier!$G$6:$H$60,Janvier!$H$6,$S$64:$S$65)</f>
        <v>0</v>
      </c>
      <c r="E66" s="124">
        <f>DSUM(Février!$G$6:$H$60,Février!$H$6,$S$64:$S$65)</f>
        <v>0</v>
      </c>
      <c r="F66" s="124">
        <f>DSUM(Mars!$G$6:$H$60,Mars!$H$6,$S$64:$S$65)</f>
        <v>0</v>
      </c>
      <c r="G66" s="124">
        <f>DSUM(Avril!$G$6:$H$60,Avril!$H$6,$S$64:$S$65)</f>
        <v>0</v>
      </c>
      <c r="H66" s="124">
        <f>DSUM(Mai!$G$6:$H$60,Mai!$H$6,$S$64:$S$65)</f>
        <v>0</v>
      </c>
      <c r="I66" s="124">
        <f>DSUM(Juin!$G$6:$H$60,Juin!$H$6,$S$64:$S$65)</f>
        <v>0</v>
      </c>
      <c r="J66" s="124">
        <f>DSUM(Juillet!$G$6:$H$60,Juillet!$H$6,$S$64:$S$65)</f>
        <v>0</v>
      </c>
      <c r="K66" s="124">
        <f>DSUM(Août!$G$6:$H$60,Août!$H$6,$S$64:$S$65)</f>
        <v>0</v>
      </c>
      <c r="L66" s="124">
        <f>DSUM(Septembre!$G$6:$H$60,Septembre!$H$6,$S$64:$S$65)</f>
        <v>0</v>
      </c>
      <c r="M66" s="124">
        <f>DSUM(Octobre!$G$6:$H$60,Octobre!$H$6,$S$64:$S$65)</f>
        <v>0</v>
      </c>
      <c r="N66" s="124">
        <f>DSUM(Novembre!$G$6:$H$60,Novembre!$H$6,$S$64:$S$65)</f>
        <v>0</v>
      </c>
      <c r="O66" s="125">
        <f>DSUM(Décembre!$G$6:$H$60,Décembre!$H$6,$S$64:$S$65)</f>
        <v>0</v>
      </c>
      <c r="Q66" s="61"/>
      <c r="R66" s="122"/>
      <c r="S66" s="61"/>
      <c r="T66" s="122"/>
      <c r="U66" s="61"/>
      <c r="V66" s="122"/>
      <c r="W66" s="61"/>
      <c r="X66" s="122"/>
      <c r="Y66" s="61"/>
      <c r="Z66" s="61"/>
      <c r="AA66" s="61"/>
      <c r="AB66" s="61"/>
      <c r="AC66" s="61"/>
      <c r="AD66" s="61"/>
    </row>
    <row r="67" spans="1:30">
      <c r="A67" s="249" t="s">
        <v>117</v>
      </c>
      <c r="B67" s="249"/>
      <c r="C67" s="123">
        <f t="shared" si="13"/>
        <v>0</v>
      </c>
      <c r="D67" s="124">
        <f>DSUM(Janvier!$G$6:$H$60,Janvier!$H$6,$T$64:$T$65)</f>
        <v>0</v>
      </c>
      <c r="E67" s="124">
        <f>DSUM(Février!$G$6:$H$60,Février!$H$6,$T$64:$T$65)</f>
        <v>0</v>
      </c>
      <c r="F67" s="124">
        <f>DSUM(Mars!$G$6:$H$60,Mars!$H$6,$T$64:$T$65)</f>
        <v>0</v>
      </c>
      <c r="G67" s="124">
        <f>DSUM(Avril!$G$6:$H$60,Avril!$H$6,$T$64:$T$65)</f>
        <v>0</v>
      </c>
      <c r="H67" s="124">
        <f>DSUM(Mai!$G$6:$H$60,Mai!$H$6,$T$64:$T$65)</f>
        <v>0</v>
      </c>
      <c r="I67" s="124">
        <f>DSUM(Juin!$G$6:$H$60,Juin!$H$6,$T$64:$T$65)</f>
        <v>0</v>
      </c>
      <c r="J67" s="124">
        <f>DSUM(Juillet!$G$6:$H$60,Juillet!$H$6,$T$64:$T$65)</f>
        <v>0</v>
      </c>
      <c r="K67" s="124">
        <f>DSUM(Août!$G$6:$H$60,Août!$H$6,$T$64:$T$65)</f>
        <v>0</v>
      </c>
      <c r="L67" s="124">
        <f>DSUM(Septembre!$G$6:$H$60,Septembre!$H$6,$T$64:$T$65)</f>
        <v>0</v>
      </c>
      <c r="M67" s="124">
        <f>DSUM(Octobre!$G$6:$H$60,Octobre!$H$6,$T$64:$T$65)</f>
        <v>0</v>
      </c>
      <c r="N67" s="124">
        <f>DSUM(Novembre!$G$6:$H$60,Novembre!$H$6,$T$64:$T$65)</f>
        <v>0</v>
      </c>
      <c r="O67" s="125">
        <f>DSUM(Décembre!$G$6:$H$60,Décembre!$H$6,$T$64:$T$65)</f>
        <v>0</v>
      </c>
    </row>
    <row r="68" spans="1:30">
      <c r="A68" s="249" t="s">
        <v>118</v>
      </c>
      <c r="B68" s="249"/>
      <c r="C68" s="123">
        <f t="shared" si="13"/>
        <v>0</v>
      </c>
      <c r="D68" s="124">
        <f>DSUM(Janvier!$G$6:$H$60,Janvier!$H$6,$U$64:$U$65)</f>
        <v>0</v>
      </c>
      <c r="E68" s="124">
        <f>DSUM(Février!$G$6:$H$60,Février!$H$6,$U$64:$U$65)</f>
        <v>0</v>
      </c>
      <c r="F68" s="124">
        <f>DSUM(Mars!$G$6:$H$60,Mars!$H$6,$U$64:$U$65)</f>
        <v>0</v>
      </c>
      <c r="G68" s="124">
        <f>DSUM(Avril!$G$6:$H$60,Avril!$H$6,$U$64:$U$65)</f>
        <v>0</v>
      </c>
      <c r="H68" s="124">
        <f>DSUM(Mai!$G$6:$H$60,Mai!$H$6,$U$64:$U$65)</f>
        <v>0</v>
      </c>
      <c r="I68" s="124">
        <f>DSUM(Juin!$G$6:$H$60,Juin!$H$6,$U$64:$U$65)</f>
        <v>0</v>
      </c>
      <c r="J68" s="124">
        <f>DSUM(Juillet!$G$6:$H$60,Juillet!$H$6,$U$64:$U$65)</f>
        <v>0</v>
      </c>
      <c r="K68" s="124">
        <f>DSUM(Août!$G$6:$H$60,Août!$H$6,$U$64:$U$65)</f>
        <v>0</v>
      </c>
      <c r="L68" s="124">
        <f>DSUM(Septembre!$G$6:$H$60,Septembre!$H$6,$U$64:$U$65)</f>
        <v>0</v>
      </c>
      <c r="M68" s="124">
        <f>DSUM(Octobre!$G$6:$H$60,Octobre!$H$6,$U$64:$U$65)</f>
        <v>0</v>
      </c>
      <c r="N68" s="124">
        <f>DSUM(Novembre!$G$6:$H$60,Novembre!$H$6,$U$64:$U$65)</f>
        <v>0</v>
      </c>
      <c r="O68" s="125">
        <f>DSUM(Décembre!$G$6:$H$60,Décembre!$H$6,$U$64:$U$65)</f>
        <v>0</v>
      </c>
    </row>
    <row r="69" spans="1:30" ht="12.75" customHeight="1">
      <c r="A69" s="249" t="s">
        <v>119</v>
      </c>
      <c r="B69" s="249"/>
      <c r="C69" s="123">
        <f t="shared" si="13"/>
        <v>0</v>
      </c>
      <c r="D69" s="124">
        <f>DSUM(Janvier!$G$6:$H$60,Janvier!$H$6,$V$64:$V$65)</f>
        <v>0</v>
      </c>
      <c r="E69" s="124">
        <f>DSUM(Février!$G$6:$H$60,Février!$H$6,$V$64:$V$65)</f>
        <v>0</v>
      </c>
      <c r="F69" s="124">
        <f>DSUM(Mars!$G$6:$H$60,Mars!$H$6,$V$64:$V$65)</f>
        <v>0</v>
      </c>
      <c r="G69" s="124">
        <f>DSUM(Avril!$G$6:$H$60,Avril!$H$6,$V$64:$V$65)</f>
        <v>0</v>
      </c>
      <c r="H69" s="124">
        <f>DSUM(Mai!$G$6:$H$60,Mai!$H$6,$V$64:$V$65)</f>
        <v>0</v>
      </c>
      <c r="I69" s="124">
        <f>DSUM(Juin!$G$6:$H$60,Juin!$H$6,$V$64:$V$65)</f>
        <v>0</v>
      </c>
      <c r="J69" s="124">
        <f>DSUM(Juillet!$G$6:$H$60,Juillet!$H$6,$V$64:$V$65)</f>
        <v>0</v>
      </c>
      <c r="K69" s="124">
        <f>DSUM(Août!$G$6:$H$60,Août!$H$6,$V$64:$V$65)</f>
        <v>0</v>
      </c>
      <c r="L69" s="124">
        <f>DSUM(Septembre!$G$6:$H$60,Septembre!$H$6,$V$64:$V$65)</f>
        <v>0</v>
      </c>
      <c r="M69" s="124">
        <f>DSUM(Octobre!$G$6:$H$60,Octobre!$H$6,$V$64:$V$65)</f>
        <v>0</v>
      </c>
      <c r="N69" s="124">
        <f>DSUM(Novembre!$G$6:$H$60,Novembre!$H$6,$V$64:$V$65)</f>
        <v>0</v>
      </c>
      <c r="O69" s="125">
        <f>DSUM(Décembre!$G$6:$H$60,Décembre!$H$6,$V$64:$V$65)</f>
        <v>0</v>
      </c>
    </row>
    <row r="70" spans="1:30">
      <c r="A70" s="249" t="s">
        <v>120</v>
      </c>
      <c r="B70" s="249"/>
      <c r="C70" s="123">
        <f t="shared" si="13"/>
        <v>0</v>
      </c>
      <c r="D70" s="124">
        <f>DSUM(Janvier!$G$6:$H$60,Janvier!$H$6,$W$64:$W$65)</f>
        <v>0</v>
      </c>
      <c r="E70" s="124">
        <f>DSUM(Février!$G$6:$H$60,Février!$H$6,$W$64:$W$65)</f>
        <v>0</v>
      </c>
      <c r="F70" s="124">
        <f>DSUM(Mars!$G$6:$H$60,Mars!$H$6,$W$64:$W$65)</f>
        <v>0</v>
      </c>
      <c r="G70" s="124">
        <f>DSUM(Avril!$G$6:$H$60,Avril!$H$6,$W$64:$W$65)</f>
        <v>0</v>
      </c>
      <c r="H70" s="124">
        <f>DSUM(Mai!$G$6:$H$60,Mai!$H$6,$W$64:$W$65)</f>
        <v>0</v>
      </c>
      <c r="I70" s="124">
        <f>DSUM(Juin!$G$6:$H$60,Juin!$H$6,$W$64:$W$65)</f>
        <v>0</v>
      </c>
      <c r="J70" s="124">
        <f>DSUM(Juillet!$G$6:$H$60,Juillet!$H$6,$W$64:$W$65)</f>
        <v>0</v>
      </c>
      <c r="K70" s="124">
        <f>DSUM(Août!$G$6:$H$60,Août!$H$6,$W$64:$W$65)</f>
        <v>0</v>
      </c>
      <c r="L70" s="124">
        <f>DSUM(Septembre!$G$6:$H$60,Septembre!$H$6,$W$64:$W$65)</f>
        <v>0</v>
      </c>
      <c r="M70" s="124">
        <f>DSUM(Octobre!$G$6:$H$60,Octobre!$H$6,$W$64:$W$65)</f>
        <v>0</v>
      </c>
      <c r="N70" s="124">
        <f>DSUM(Novembre!$G$6:$H$60,Novembre!$H$6,$W$64:$W$65)</f>
        <v>0</v>
      </c>
      <c r="O70" s="125">
        <f>DSUM(Décembre!$G$6:$H$60,Décembre!$H$6,$W$64:$W$65)</f>
        <v>0</v>
      </c>
    </row>
    <row r="71" spans="1:30">
      <c r="A71" s="249" t="s">
        <v>121</v>
      </c>
      <c r="B71" s="249"/>
      <c r="C71" s="123">
        <f t="shared" si="13"/>
        <v>0</v>
      </c>
      <c r="D71" s="124">
        <f>DSUM(Janvier!$G$6:$H$60,Janvier!$H$6,$X$64:$X$65)</f>
        <v>0</v>
      </c>
      <c r="E71" s="124">
        <f>DSUM(Février!$G$6:$H$60,Février!$H$6,$X$64:$X$65)</f>
        <v>0</v>
      </c>
      <c r="F71" s="124">
        <f>DSUM(Mars!$G$6:$H$60,Mars!$H$6,$X$64:$X$65)</f>
        <v>0</v>
      </c>
      <c r="G71" s="124">
        <f>DSUM(Avril!$G$6:$H$60,Avril!$H$6,$X$64:$X$65)</f>
        <v>0</v>
      </c>
      <c r="H71" s="124">
        <f>DSUM(Mai!$G$6:$H$60,Mai!$H$6,$X$64:$X$65)</f>
        <v>0</v>
      </c>
      <c r="I71" s="124">
        <f>DSUM(Juin!$G$6:$H$60,Juin!$H$6,$X$64:$X$65)</f>
        <v>0</v>
      </c>
      <c r="J71" s="124">
        <f>DSUM(Juillet!$G$6:$H$60,Juillet!$H$6,$X$64:$X$65)</f>
        <v>0</v>
      </c>
      <c r="K71" s="124">
        <f>DSUM(Août!$G$6:$H$60,Août!$H$6,$X$64:$X$65)</f>
        <v>0</v>
      </c>
      <c r="L71" s="124">
        <f>DSUM(Septembre!$G$6:$H$60,Septembre!$H$6,$X$64:$X$65)</f>
        <v>0</v>
      </c>
      <c r="M71" s="124">
        <f>DSUM(Octobre!$G$6:$H$60,Octobre!$H$6,$X$64:$X$65)</f>
        <v>0</v>
      </c>
      <c r="N71" s="124">
        <f>DSUM(Novembre!$G$6:$H$60,Novembre!$H$6,$X$64:$X$65)</f>
        <v>0</v>
      </c>
      <c r="O71" s="125">
        <f>DSUM(Décembre!$G$6:$H$60,Décembre!$H$6,$X$64:$X$65)</f>
        <v>0</v>
      </c>
    </row>
    <row r="72" spans="1:30">
      <c r="A72" s="249" t="s">
        <v>122</v>
      </c>
      <c r="B72" s="249"/>
      <c r="C72" s="123">
        <f t="shared" si="13"/>
        <v>0</v>
      </c>
      <c r="D72" s="124">
        <f>DSUM(Janvier!$G$6:$H$60,Janvier!$H$6,$Y$64:$Y$65)</f>
        <v>0</v>
      </c>
      <c r="E72" s="124">
        <f>DSUM(Février!$G$6:$H$60,Février!$H$6,$Y$64:$Y$65)</f>
        <v>0</v>
      </c>
      <c r="F72" s="124">
        <f>DSUM(Mars!$G$6:$H$60,Mars!$H$6,$Y$64:$Y$65)</f>
        <v>0</v>
      </c>
      <c r="G72" s="124">
        <f>DSUM(Avril!$G$6:$H$60,Avril!$H$6,$Y$64:$Y$65)</f>
        <v>0</v>
      </c>
      <c r="H72" s="124">
        <f>DSUM(Mai!$G$6:$H$60,Mai!$H$6,$Y$64:$Y$65)</f>
        <v>0</v>
      </c>
      <c r="I72" s="124">
        <f>DSUM(Juin!$G$6:$H$60,Juin!$H$6,$Y$64:$Y$65)</f>
        <v>0</v>
      </c>
      <c r="J72" s="124">
        <f>DSUM(Juillet!$G$6:$H$60,Juillet!$H$6,$Y$64:$Y$65)</f>
        <v>0</v>
      </c>
      <c r="K72" s="124">
        <f>DSUM(Août!$G$6:$H$60,Août!$H$6,$Y$64:$Y$65)</f>
        <v>0</v>
      </c>
      <c r="L72" s="124">
        <f>DSUM(Septembre!$G$6:$H$60,Septembre!$H$6,$Y$64:$Y$65)</f>
        <v>0</v>
      </c>
      <c r="M72" s="124">
        <f>DSUM(Octobre!$G$6:$H$60,Octobre!$H$6,$Y$64:$Y$65)</f>
        <v>0</v>
      </c>
      <c r="N72" s="124">
        <f>DSUM(Novembre!$G$6:$H$60,Novembre!$H$6,$Y$64:$Y$65)</f>
        <v>0</v>
      </c>
      <c r="O72" s="125">
        <f>DSUM(Décembre!$G$6:$H$60,Décembre!$H$6,$Y$64:$Y$65)</f>
        <v>0</v>
      </c>
    </row>
    <row r="73" spans="1:30" ht="12.75" customHeight="1">
      <c r="A73" s="249" t="s">
        <v>123</v>
      </c>
      <c r="B73" s="249"/>
      <c r="C73" s="123">
        <f t="shared" si="13"/>
        <v>0</v>
      </c>
      <c r="D73" s="124">
        <f>DSUM(Janvier!$G$6:$H$60,Janvier!$H$6,$Z$64:$Z$65)</f>
        <v>0</v>
      </c>
      <c r="E73" s="124">
        <f>DSUM(Février!$G$6:$H$60,Février!$H$6,$Z$64:$Z$65)</f>
        <v>0</v>
      </c>
      <c r="F73" s="124">
        <f>DSUM(Mars!$G$6:$H$60,Mars!$H$6,$Z$64:$Z$65)</f>
        <v>0</v>
      </c>
      <c r="G73" s="124">
        <f>DSUM(Avril!$G$6:$H$60,Avril!$H$6,$Z$64:$Z$65)</f>
        <v>0</v>
      </c>
      <c r="H73" s="124">
        <f>DSUM(Mai!$G$6:$H$60,Mai!$H$6,$Z$64:$Z$65)</f>
        <v>0</v>
      </c>
      <c r="I73" s="124">
        <f>DSUM(Juin!$G$6:$H$60,Juin!$H$6,$Z$64:$Z$65)</f>
        <v>0</v>
      </c>
      <c r="J73" s="124">
        <f>DSUM(Juillet!$G$6:$H$60,Juillet!$H$6,$Z$64:$Z$65)</f>
        <v>0</v>
      </c>
      <c r="K73" s="124">
        <f>DSUM(Août!$G$6:$H$60,Août!$H$6,$Z$64:$Z$65)</f>
        <v>0</v>
      </c>
      <c r="L73" s="124">
        <f>DSUM(Septembre!$G$6:$H$60,Septembre!$H$6,$Z$64:$Z$65)</f>
        <v>0</v>
      </c>
      <c r="M73" s="124">
        <f>DSUM(Octobre!$G$6:$H$60,Octobre!$H$6,$Z$64:$Z$65)</f>
        <v>0</v>
      </c>
      <c r="N73" s="124">
        <f>DSUM(Novembre!$G$6:$H$60,Novembre!$H$6,$Z$64:$Z$65)</f>
        <v>0</v>
      </c>
      <c r="O73" s="125">
        <f>DSUM(Décembre!$G$6:$H$60,Décembre!$H$6,$Z$64:$Z$65)</f>
        <v>0</v>
      </c>
    </row>
    <row r="74" spans="1:30">
      <c r="A74" s="249" t="s">
        <v>124</v>
      </c>
      <c r="B74" s="249"/>
      <c r="C74" s="123">
        <f t="shared" si="13"/>
        <v>0</v>
      </c>
      <c r="D74" s="124">
        <f>DSUM(Janvier!$G$6:$H$60,Janvier!$H$6,$AA$64:$AA$65)</f>
        <v>0</v>
      </c>
      <c r="E74" s="124">
        <f>DSUM(Février!$G$6:$H$60,Février!$H$6,$AA$64:$AA$65)</f>
        <v>0</v>
      </c>
      <c r="F74" s="124">
        <f>DSUM(Mars!$G$6:$H$60,Mars!$H$6,$AA$64:$AA$65)</f>
        <v>0</v>
      </c>
      <c r="G74" s="124">
        <f>DSUM(Avril!$G$6:$H$60,Avril!$H$6,$AA$64:$AA$65)</f>
        <v>0</v>
      </c>
      <c r="H74" s="124">
        <f>DSUM(Mai!$G$6:$H$60,Mai!$H$6,$AA$64:$AA$65)</f>
        <v>0</v>
      </c>
      <c r="I74" s="124">
        <f>DSUM(Juin!$G$6:$H$60,Juin!$H$6,$AA$64:$AA$65)</f>
        <v>0</v>
      </c>
      <c r="J74" s="124">
        <f>DSUM(Juillet!$G$6:$H$60,Juillet!$H$6,$AA$64:$AA$65)</f>
        <v>0</v>
      </c>
      <c r="K74" s="124">
        <f>DSUM(Août!$G$6:$H$60,Août!$H$6,$AA$64:$AA$65)</f>
        <v>0</v>
      </c>
      <c r="L74" s="124">
        <f>DSUM(Septembre!$G$6:$H$60,Septembre!$H$6,$AA$64:$AA$65)</f>
        <v>0</v>
      </c>
      <c r="M74" s="124">
        <f>DSUM(Octobre!$G$6:$H$60,Octobre!$H$6,$AA$64:$AA$65)</f>
        <v>0</v>
      </c>
      <c r="N74" s="124">
        <f>DSUM(Novembre!$G$6:$H$60,Novembre!$H$6,$AA$64:$AA$65)</f>
        <v>0</v>
      </c>
      <c r="O74" s="125">
        <f>DSUM(Décembre!$G$6:$H$60,Décembre!$H$6,$AA$64:$AA$65)</f>
        <v>0</v>
      </c>
    </row>
    <row r="75" spans="1:30">
      <c r="A75" s="249" t="s">
        <v>125</v>
      </c>
      <c r="B75" s="249"/>
      <c r="C75" s="123">
        <f t="shared" si="13"/>
        <v>0</v>
      </c>
      <c r="D75" s="124">
        <f>DSUM(Janvier!$G$6:$H$60,Janvier!$H$6,$AB$64:$AB$65)</f>
        <v>0</v>
      </c>
      <c r="E75" s="124">
        <f>DSUM(Février!$G$6:$H$60,Février!$H$6,$AB$64:$AB$65)</f>
        <v>0</v>
      </c>
      <c r="F75" s="124">
        <f>DSUM(Mars!$G$6:$H$60,Mars!$H$6,$AB$64:$AB$65)</f>
        <v>0</v>
      </c>
      <c r="G75" s="124">
        <f>DSUM(Avril!$G$6:$H$60,Avril!$H$6,$AB$64:$AB$65)</f>
        <v>0</v>
      </c>
      <c r="H75" s="124">
        <f>DSUM(Mai!$G$6:$H$60,Mai!$H$6,$AB$64:$AB$65)</f>
        <v>0</v>
      </c>
      <c r="I75" s="124">
        <f>DSUM(Juin!$G$6:$H$60,Juin!$H$6,$AB$64:$AB$65)</f>
        <v>0</v>
      </c>
      <c r="J75" s="124">
        <f>DSUM(Juillet!$G$6:$H$60,Juillet!$H$6,$AB$64:$AB$65)</f>
        <v>0</v>
      </c>
      <c r="K75" s="124">
        <f>DSUM(Août!$G$6:$H$60,Août!$H$6,$AB$64:$AB$65)</f>
        <v>0</v>
      </c>
      <c r="L75" s="124">
        <f>DSUM(Septembre!$G$6:$H$60,Septembre!$H$6,$AB$64:$AB$65)</f>
        <v>0</v>
      </c>
      <c r="M75" s="124">
        <f>DSUM(Octobre!$G$6:$H$60,Octobre!$H$6,$AB$64:$AB$65)</f>
        <v>0</v>
      </c>
      <c r="N75" s="124">
        <f>DSUM(Novembre!$G$6:$H$60,Novembre!$H$6,$AB$64:$AB$65)</f>
        <v>0</v>
      </c>
      <c r="O75" s="125">
        <f>DSUM(Décembre!$G$6:$H$60,Décembre!$H$6,$AB$64:$AB$65)</f>
        <v>0</v>
      </c>
    </row>
    <row r="76" spans="1:30">
      <c r="A76" s="249" t="s">
        <v>126</v>
      </c>
      <c r="B76" s="249"/>
      <c r="C76" s="123">
        <f t="shared" si="13"/>
        <v>0</v>
      </c>
      <c r="D76" s="124">
        <f>DSUM(Janvier!$G$6:$H$60,Janvier!$H$6,$AC$64:$AC$65)</f>
        <v>0</v>
      </c>
      <c r="E76" s="124">
        <f>DSUM(Février!$G$6:$H$60,Février!$H$6,$AC$64:$AC$65)</f>
        <v>0</v>
      </c>
      <c r="F76" s="124">
        <f>DSUM(Mars!$G$6:$H$60,Mars!$H$6,$AC$64:$AC$65)</f>
        <v>0</v>
      </c>
      <c r="G76" s="124">
        <f>DSUM(Avril!$G$6:$H$60,Avril!$H$6,$AC$64:$AC$65)</f>
        <v>0</v>
      </c>
      <c r="H76" s="124">
        <f>DSUM(Mai!$G$6:$H$60,Mai!$H$6,$AC$64:$AC$65)</f>
        <v>0</v>
      </c>
      <c r="I76" s="124">
        <f>DSUM(Juin!$G$6:$H$60,Juin!$H$6,$AC$64:$AC$65)</f>
        <v>0</v>
      </c>
      <c r="J76" s="124">
        <f>DSUM(Juillet!$G$6:$H$60,Juillet!$H$6,$AC$64:$AC$65)</f>
        <v>0</v>
      </c>
      <c r="K76" s="124">
        <f>DSUM(Août!$G$6:$H$60,Août!$H$6,$AC$64:$AC$65)</f>
        <v>0</v>
      </c>
      <c r="L76" s="124">
        <f>DSUM(Septembre!$G$6:$H$60,Septembre!$H$6,$AC$64:$AC$65)</f>
        <v>0</v>
      </c>
      <c r="M76" s="124">
        <f>DSUM(Octobre!$G$6:$H$60,Octobre!$H$6,$AC$64:$AC$65)</f>
        <v>0</v>
      </c>
      <c r="N76" s="124">
        <f>DSUM(Novembre!$G$6:$H$60,Novembre!$H$6,$AC$64:$AC$65)</f>
        <v>0</v>
      </c>
      <c r="O76" s="125">
        <f>DSUM(Décembre!$G$6:$H$60,Décembre!$H$6,$AC$64:$AC$65)</f>
        <v>0</v>
      </c>
    </row>
    <row r="77" spans="1:30" ht="12.75" customHeight="1">
      <c r="A77" s="249" t="s">
        <v>127</v>
      </c>
      <c r="B77" s="249"/>
      <c r="C77" s="123">
        <f t="shared" si="13"/>
        <v>0</v>
      </c>
      <c r="D77" s="124">
        <f>DSUM(Janvier!$G$6:$H$60,Janvier!$H$6,$AD$64:$AD$65)</f>
        <v>0</v>
      </c>
      <c r="E77" s="124">
        <f>DSUM(Février!$G$6:$H$60,Février!$H$6,$AD$64:$AD$65)</f>
        <v>0</v>
      </c>
      <c r="F77" s="124">
        <f>DSUM(Mars!$G$6:$H$60,Mars!$H$6,$AD$64:$AD$65)</f>
        <v>0</v>
      </c>
      <c r="G77" s="124">
        <f>DSUM(Avril!$G$6:$H$60,Avril!$H$6,$AD$64:$AD$65)</f>
        <v>0</v>
      </c>
      <c r="H77" s="124">
        <f>DSUM(Mai!$G$6:$H$60,Mai!$H$6,$AD$64:$AD$65)</f>
        <v>0</v>
      </c>
      <c r="I77" s="124">
        <f>DSUM(Juin!$G$6:$H$60,Juin!$H$6,$AD$64:$AD$65)</f>
        <v>0</v>
      </c>
      <c r="J77" s="124">
        <f>DSUM(Juillet!$G$6:$H$60,Juillet!$H$6,$AD$64:$AD$65)</f>
        <v>0</v>
      </c>
      <c r="K77" s="124">
        <f>DSUM(Août!$G$6:$H$60,Août!$H$6,$AD$64:$AD$65)</f>
        <v>0</v>
      </c>
      <c r="L77" s="124">
        <f>DSUM(Septembre!$G$6:$H$60,Septembre!$H$6,$AD$64:$AD$65)</f>
        <v>0</v>
      </c>
      <c r="M77" s="124">
        <f>DSUM(Octobre!$G$6:$H$60,Octobre!$H$6,$AD$64:$AD$65)</f>
        <v>0</v>
      </c>
      <c r="N77" s="124">
        <f>DSUM(Novembre!$G$6:$H$60,Novembre!$H$6,$AD$64:$AD$65)</f>
        <v>0</v>
      </c>
      <c r="O77" s="125">
        <f>DSUM(Décembre!$G$6:$H$60,Décembre!$H$6,$AD$64:$AD$65)</f>
        <v>0</v>
      </c>
    </row>
    <row r="78" spans="1:30" ht="12.75" customHeight="1">
      <c r="A78" s="250" t="s">
        <v>128</v>
      </c>
      <c r="B78" s="250"/>
      <c r="C78" s="128">
        <f t="shared" si="13"/>
        <v>0</v>
      </c>
      <c r="D78" s="129">
        <f t="shared" ref="D78:O78" si="15">SUM(D64:D77)</f>
        <v>0</v>
      </c>
      <c r="E78" s="129">
        <f t="shared" si="15"/>
        <v>0</v>
      </c>
      <c r="F78" s="129">
        <f t="shared" si="15"/>
        <v>0</v>
      </c>
      <c r="G78" s="129">
        <f t="shared" si="15"/>
        <v>0</v>
      </c>
      <c r="H78" s="129">
        <f t="shared" si="15"/>
        <v>0</v>
      </c>
      <c r="I78" s="129">
        <f t="shared" si="15"/>
        <v>0</v>
      </c>
      <c r="J78" s="129">
        <f t="shared" si="15"/>
        <v>0</v>
      </c>
      <c r="K78" s="129">
        <f t="shared" si="15"/>
        <v>0</v>
      </c>
      <c r="L78" s="129">
        <f t="shared" si="15"/>
        <v>0</v>
      </c>
      <c r="M78" s="129">
        <f t="shared" si="15"/>
        <v>0</v>
      </c>
      <c r="N78" s="129">
        <f t="shared" si="15"/>
        <v>0</v>
      </c>
      <c r="O78" s="129">
        <f t="shared" si="15"/>
        <v>0</v>
      </c>
    </row>
    <row r="79" spans="1:30" ht="12.75" customHeight="1">
      <c r="A79" s="131"/>
      <c r="B79" s="131"/>
      <c r="C79" s="71"/>
      <c r="D79" s="132"/>
      <c r="E79" s="132"/>
      <c r="F79" s="132"/>
      <c r="G79" s="132"/>
      <c r="H79" s="132"/>
      <c r="I79" s="132"/>
      <c r="J79" s="132"/>
      <c r="K79" s="132"/>
      <c r="L79" s="132"/>
      <c r="M79" s="132"/>
      <c r="N79" s="132"/>
      <c r="O79" s="132"/>
    </row>
    <row r="80" spans="1:30" ht="27" customHeight="1">
      <c r="A80" s="118" t="s">
        <v>129</v>
      </c>
      <c r="B80" s="118"/>
      <c r="C80" s="119">
        <f>C25</f>
        <v>2017</v>
      </c>
      <c r="O80" s="120" t="str">
        <f>O51</f>
        <v>FO SAPA</v>
      </c>
    </row>
    <row r="81" spans="1:31" ht="15.75" customHeight="1">
      <c r="A81" s="118"/>
      <c r="B81" s="118"/>
      <c r="C81" s="119"/>
      <c r="O81" s="120"/>
    </row>
    <row r="82" spans="1:31" ht="12.75" customHeight="1">
      <c r="A82" s="253" t="s">
        <v>75</v>
      </c>
      <c r="B82" s="253"/>
      <c r="C82" s="85" t="s">
        <v>23</v>
      </c>
      <c r="D82" s="121" t="s">
        <v>11</v>
      </c>
      <c r="E82" s="121" t="s">
        <v>36</v>
      </c>
      <c r="F82" s="121" t="s">
        <v>38</v>
      </c>
      <c r="G82" s="121" t="s">
        <v>39</v>
      </c>
      <c r="H82" s="121" t="s">
        <v>40</v>
      </c>
      <c r="I82" s="121" t="s">
        <v>41</v>
      </c>
      <c r="J82" s="121" t="s">
        <v>42</v>
      </c>
      <c r="K82" s="121" t="s">
        <v>43</v>
      </c>
      <c r="L82" s="121" t="s">
        <v>66</v>
      </c>
      <c r="M82" s="121" t="s">
        <v>46</v>
      </c>
      <c r="N82" s="121" t="s">
        <v>67</v>
      </c>
      <c r="O82" s="121" t="s">
        <v>68</v>
      </c>
    </row>
    <row r="83" spans="1:31" ht="12.75" customHeight="1">
      <c r="A83" s="249" t="s">
        <v>130</v>
      </c>
      <c r="B83" s="249"/>
      <c r="C83" s="123">
        <f t="shared" ref="C83:C113" si="16">SUM(D83:O83)</f>
        <v>0</v>
      </c>
      <c r="D83" s="124">
        <f>DSUM(Janvier!$G$6:$H$60,Janvier!$H$6,$Q$83:$Q$84)</f>
        <v>0</v>
      </c>
      <c r="E83" s="124">
        <f>DSUM(Février!$G$6:$H$60,Février!$H$6,$Q$83:$Q$84)</f>
        <v>0</v>
      </c>
      <c r="F83" s="124">
        <f>DSUM(Mars!$G$6:$H$60,Mars!$H$6,$Q$83:$Q$84)</f>
        <v>0</v>
      </c>
      <c r="G83" s="124">
        <f>DSUM(Avril!$G$6:$H$60,Avril!$H$6,$Q$83:$Q$84)</f>
        <v>0</v>
      </c>
      <c r="H83" s="124">
        <f>DSUM(Mai!$G$6:$H$60,Mai!$H$6,$Q$83:$Q$84)</f>
        <v>0</v>
      </c>
      <c r="I83" s="124">
        <f>DSUM(Juin!$G$6:$H$60,Juin!$H$6,$Q$83:$Q$84)</f>
        <v>0</v>
      </c>
      <c r="J83" s="124">
        <f>DSUM(Juillet!$G$6:$H$60,Juillet!$H$6,$Q$83:$Q$84)</f>
        <v>0</v>
      </c>
      <c r="K83" s="124">
        <f>DSUM(Août!$G$6:$H$60,Août!$H$6,$Q$83:$Q$84)</f>
        <v>0</v>
      </c>
      <c r="L83" s="124">
        <f>DSUM(Septembre!$G$6:$H$60,Septembre!$H$6,$Q$83:$Q$84)</f>
        <v>0</v>
      </c>
      <c r="M83" s="124">
        <f>DSUM(Octobre!$G$6:$H$60,Octobre!$H$6,$Q$83:$Q$84)</f>
        <v>0</v>
      </c>
      <c r="N83" s="124">
        <f>DSUM(Novembre!$G$6:$H$60,Novembre!$H$6,$Q$83:$Q$84)</f>
        <v>0</v>
      </c>
      <c r="O83" s="125">
        <f>DSUM(Décembre!$G$6:$H$60,Décembre!$H$6,$Q$83:$Q$84)</f>
        <v>0</v>
      </c>
      <c r="Q83" s="56" t="s">
        <v>19</v>
      </c>
      <c r="R83" s="56" t="s">
        <v>19</v>
      </c>
      <c r="S83" s="56" t="s">
        <v>19</v>
      </c>
      <c r="T83" s="56" t="s">
        <v>19</v>
      </c>
      <c r="U83" s="56" t="s">
        <v>19</v>
      </c>
      <c r="V83" s="56" t="s">
        <v>19</v>
      </c>
      <c r="W83" s="56" t="s">
        <v>19</v>
      </c>
      <c r="X83" s="56" t="s">
        <v>19</v>
      </c>
      <c r="Y83" s="56" t="s">
        <v>19</v>
      </c>
      <c r="Z83" s="56" t="s">
        <v>19</v>
      </c>
      <c r="AA83" s="56" t="s">
        <v>19</v>
      </c>
      <c r="AB83" s="56" t="s">
        <v>19</v>
      </c>
      <c r="AC83" s="56" t="s">
        <v>19</v>
      </c>
      <c r="AD83" s="56" t="s">
        <v>19</v>
      </c>
      <c r="AE83" s="56" t="s">
        <v>19</v>
      </c>
    </row>
    <row r="84" spans="1:31">
      <c r="A84" s="249" t="s">
        <v>131</v>
      </c>
      <c r="B84" s="249"/>
      <c r="C84" s="123">
        <f t="shared" si="16"/>
        <v>0</v>
      </c>
      <c r="D84" s="124">
        <f>DSUM(Janvier!$G$6:$H$60,Janvier!$H$6,$R$83:$R$84)</f>
        <v>0</v>
      </c>
      <c r="E84" s="124">
        <f>DSUM(Février!$G$6:$H$60,Février!$H$6,$R$83:$R$84)</f>
        <v>0</v>
      </c>
      <c r="F84" s="124">
        <f>DSUM(Mars!$G$6:$H$60,Mars!$H$6,$R$83:$R$84)</f>
        <v>0</v>
      </c>
      <c r="G84" s="124">
        <f>DSUM(Avril!$G$6:$H$60,Avril!$H$6,$R$83:$R$84)</f>
        <v>0</v>
      </c>
      <c r="H84" s="124">
        <f>DSUM(Mai!$G$6:$H$60,Mai!$H$6,$R$83:$R$84)</f>
        <v>0</v>
      </c>
      <c r="I84" s="124">
        <f>DSUM(Juin!$G$6:$H$60,Juin!$H$6,$R$83:$R$84)</f>
        <v>0</v>
      </c>
      <c r="J84" s="124">
        <f>DSUM(Juillet!$G$6:$H$60,Juillet!$H$6,$R$83:$R$84)</f>
        <v>0</v>
      </c>
      <c r="K84" s="124">
        <f>DSUM(Août!$G$6:$H$60,Août!$H$6,$R$83:$R$84)</f>
        <v>0</v>
      </c>
      <c r="L84" s="124">
        <f>DSUM(Septembre!$G$6:$H$60,Septembre!$H$6,$R$83:$R$84)</f>
        <v>0</v>
      </c>
      <c r="M84" s="124">
        <f>DSUM(Octobre!$G$6:$H$60,Octobre!$H$6,$R$83:$R$84)</f>
        <v>0</v>
      </c>
      <c r="N84" s="124">
        <f>DSUM(Novembre!$G$6:$H$60,Novembre!$H$6,$R$83:$R$84)</f>
        <v>0</v>
      </c>
      <c r="O84" s="125">
        <f>DSUM(Décembre!$G$6:$H$60,Décembre!$H$6,$R$83:$R$84)</f>
        <v>0</v>
      </c>
      <c r="Q84" s="96">
        <v>6224</v>
      </c>
      <c r="R84" s="61">
        <v>6226</v>
      </c>
      <c r="S84" s="96">
        <v>6227</v>
      </c>
      <c r="T84" s="61">
        <v>6231</v>
      </c>
      <c r="U84" s="96">
        <v>6236</v>
      </c>
      <c r="V84" s="61">
        <v>6238</v>
      </c>
      <c r="W84" s="96">
        <v>6251</v>
      </c>
      <c r="X84" s="61">
        <v>6252</v>
      </c>
      <c r="Y84" s="96">
        <v>6253</v>
      </c>
      <c r="Z84" s="96">
        <v>6261</v>
      </c>
      <c r="AA84" s="96">
        <v>6262</v>
      </c>
      <c r="AB84" s="96">
        <v>6263</v>
      </c>
      <c r="AC84" s="96">
        <v>6264</v>
      </c>
      <c r="AD84" s="96">
        <v>6270</v>
      </c>
      <c r="AE84" s="96">
        <v>6281</v>
      </c>
    </row>
    <row r="85" spans="1:31">
      <c r="A85" s="249" t="s">
        <v>132</v>
      </c>
      <c r="B85" s="249"/>
      <c r="C85" s="123">
        <f t="shared" si="16"/>
        <v>0</v>
      </c>
      <c r="D85" s="124">
        <f>DSUM(Janvier!$G$6:$H$60,Janvier!$H$6,$S$83:$S$84)</f>
        <v>0</v>
      </c>
      <c r="E85" s="124">
        <f>DSUM(Février!$G$6:$H$60,Février!$H$6,$S$83:$S$84)</f>
        <v>0</v>
      </c>
      <c r="F85" s="124">
        <f>DSUM(Mars!$G$6:$H$60,Mars!$H$6,$S$83:$S$84)</f>
        <v>0</v>
      </c>
      <c r="G85" s="124">
        <f>DSUM(Avril!$G$6:$H$60,Avril!$H$6,$S$83:$S$84)</f>
        <v>0</v>
      </c>
      <c r="H85" s="124">
        <f>DSUM(Mai!$G$6:$H$60,Mai!$H$6,$S$83:$S$84)</f>
        <v>0</v>
      </c>
      <c r="I85" s="124">
        <f>DSUM(Juin!$G$6:$H$60,Juin!$H$6,$S$83:$S$84)</f>
        <v>0</v>
      </c>
      <c r="J85" s="124">
        <f>DSUM(Juillet!$G$6:$H$60,Juillet!$H$6,$S$83:$S$84)</f>
        <v>0</v>
      </c>
      <c r="K85" s="124">
        <f>DSUM(Août!$G$6:$H$60,Août!$H$6,$S$83:$S$84)</f>
        <v>0</v>
      </c>
      <c r="L85" s="124">
        <f>DSUM(Septembre!$G$6:$H$60,Septembre!$H$6,$S$83:$S$84)</f>
        <v>0</v>
      </c>
      <c r="M85" s="124">
        <f>DSUM(Octobre!$G$6:$H$60,Octobre!$H$6,$S$83:$S$84)</f>
        <v>0</v>
      </c>
      <c r="N85" s="124">
        <f>DSUM(Novembre!$G$6:$H$60,Novembre!$H$6,$S$83:$S$84)</f>
        <v>0</v>
      </c>
      <c r="O85" s="125">
        <f>DSUM(Décembre!$G$6:$H$60,Décembre!$H$6,$S$83:$S$84)</f>
        <v>0</v>
      </c>
      <c r="Q85" s="61"/>
      <c r="R85" s="122"/>
      <c r="S85" s="61"/>
      <c r="T85" s="122"/>
      <c r="U85" s="61"/>
      <c r="V85" s="122"/>
      <c r="W85" s="61"/>
      <c r="X85" s="122"/>
      <c r="Y85" s="61"/>
      <c r="Z85" s="61"/>
      <c r="AA85" s="61"/>
      <c r="AB85" s="61"/>
      <c r="AC85" s="61"/>
      <c r="AD85" s="61"/>
      <c r="AE85" s="61"/>
    </row>
    <row r="86" spans="1:31">
      <c r="A86" s="249" t="s">
        <v>133</v>
      </c>
      <c r="B86" s="249"/>
      <c r="C86" s="123">
        <f t="shared" si="16"/>
        <v>0</v>
      </c>
      <c r="D86" s="124">
        <f>DSUM(Janvier!$G$6:$H$60,Janvier!$H$6,$T$83:$T$84)</f>
        <v>0</v>
      </c>
      <c r="E86" s="124">
        <f>DSUM(Février!$G$6:$H$60,Février!$H$6,$T$83:$T$84)</f>
        <v>0</v>
      </c>
      <c r="F86" s="124">
        <f>DSUM(Mars!$G$6:$H$60,Mars!$H$6,$T$83:$T$84)</f>
        <v>0</v>
      </c>
      <c r="G86" s="124">
        <f>DSUM(Avril!$G$6:$H$60,Avril!$H$6,$T$83:$T$84)</f>
        <v>0</v>
      </c>
      <c r="H86" s="124">
        <f>DSUM(Mai!$G$6:$H$60,Mai!$H$6,$T$83:$T$84)</f>
        <v>0</v>
      </c>
      <c r="I86" s="124">
        <f>DSUM(Juin!$G$6:$H$60,Juin!$H$6,$T$83:$T$84)</f>
        <v>0</v>
      </c>
      <c r="J86" s="124">
        <f>DSUM(Juillet!$G$6:$H$60,Juillet!$H$6,$T$83:$T$84)</f>
        <v>0</v>
      </c>
      <c r="K86" s="124">
        <f>DSUM(Août!$G$6:$H$60,Août!$H$6,$T$83:$T$84)</f>
        <v>0</v>
      </c>
      <c r="L86" s="124">
        <f>DSUM(Septembre!$G$6:$H$60,Septembre!$H$6,$T$83:$T$84)</f>
        <v>0</v>
      </c>
      <c r="M86" s="124">
        <f>DSUM(Octobre!$G$6:$H$60,Octobre!$H$6,$T$83:$T$84)</f>
        <v>0</v>
      </c>
      <c r="N86" s="124">
        <f>DSUM(Novembre!$G$6:$H$60,Novembre!$H$6,$T$83:$T$84)</f>
        <v>0</v>
      </c>
      <c r="O86" s="125">
        <f>DSUM(Décembre!$G$6:$H$60,Décembre!$H$6,$T$83:$T$84)</f>
        <v>0</v>
      </c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</row>
    <row r="87" spans="1:31">
      <c r="A87" s="249" t="s">
        <v>134</v>
      </c>
      <c r="B87" s="249"/>
      <c r="C87" s="123">
        <f t="shared" si="16"/>
        <v>0</v>
      </c>
      <c r="D87" s="124">
        <f>DSUM(Janvier!$G$6:$H$60,Janvier!$H$6,$U$83:$U$84)</f>
        <v>0</v>
      </c>
      <c r="E87" s="124">
        <f>DSUM(Février!$G$6:$H$60,Février!$H$6,$U$83:$U$84)</f>
        <v>0</v>
      </c>
      <c r="F87" s="124">
        <f>DSUM(Mars!$G$6:$H$60,Mars!$H$6,$U$83:$U$84)</f>
        <v>0</v>
      </c>
      <c r="G87" s="124">
        <f>DSUM(Avril!$G$6:$H$60,Avril!$H$6,$U$83:$U$84)</f>
        <v>0</v>
      </c>
      <c r="H87" s="124">
        <f>DSUM(Mai!$G$6:$H$60,Mai!$H$6,$U$83:$U$84)</f>
        <v>0</v>
      </c>
      <c r="I87" s="124">
        <f>DSUM(Juin!$G$6:$H$60,Juin!$H$6,$U$83:$U$84)</f>
        <v>0</v>
      </c>
      <c r="J87" s="124">
        <f>DSUM(Juillet!$G$6:$H$60,Juillet!$H$6,$U$83:$U$84)</f>
        <v>0</v>
      </c>
      <c r="K87" s="124">
        <f>DSUM(Août!$G$6:$H$60,Août!$H$6,$U$83:$U$84)</f>
        <v>0</v>
      </c>
      <c r="L87" s="124">
        <f>DSUM(Septembre!$G$6:$H$60,Septembre!$H$6,$U$83:$U$84)</f>
        <v>0</v>
      </c>
      <c r="M87" s="124">
        <f>DSUM(Octobre!$G$6:$H$60,Octobre!$H$6,$U$83:$U$84)</f>
        <v>0</v>
      </c>
      <c r="N87" s="124">
        <f>DSUM(Novembre!$G$6:$H$60,Novembre!$H$6,$U$83:$U$84)</f>
        <v>0</v>
      </c>
      <c r="O87" s="125">
        <f>DSUM(Décembre!$G$6:$H$60,Décembre!$H$6,$U$83:$U$84)</f>
        <v>0</v>
      </c>
    </row>
    <row r="88" spans="1:31" ht="12.75" customHeight="1">
      <c r="A88" s="249" t="s">
        <v>135</v>
      </c>
      <c r="B88" s="249"/>
      <c r="C88" s="123">
        <f t="shared" si="16"/>
        <v>0</v>
      </c>
      <c r="D88" s="124">
        <f>DSUM(Janvier!$G$6:$H$60,Janvier!$H$6,$V$83:$V$84)</f>
        <v>0</v>
      </c>
      <c r="E88" s="124">
        <f>DSUM(Février!$G$6:$H$60,Février!$H$6,$V$83:$V$84)</f>
        <v>0</v>
      </c>
      <c r="F88" s="124">
        <f>DSUM(Mars!$G$6:$H$60,Mars!$H$6,$V$83:$V$84)</f>
        <v>0</v>
      </c>
      <c r="G88" s="124">
        <f>DSUM(Avril!$G$6:$H$60,Avril!$H$6,$V$83:$V$84)</f>
        <v>0</v>
      </c>
      <c r="H88" s="124">
        <f>DSUM(Mai!$G$6:$H$60,Mai!$H$6,$V$83:$V$84)</f>
        <v>0</v>
      </c>
      <c r="I88" s="124">
        <f>DSUM(Juin!$G$6:$H$60,Juin!$H$6,$V$83:$V$84)</f>
        <v>0</v>
      </c>
      <c r="J88" s="124">
        <f>DSUM(Juillet!$G$6:$H$60,Juillet!$H$6,$V$83:$V$84)</f>
        <v>0</v>
      </c>
      <c r="K88" s="124">
        <f>DSUM(Août!$G$6:$H$60,Août!$H$6,$V$83:$V$84)</f>
        <v>0</v>
      </c>
      <c r="L88" s="124">
        <f>DSUM(Septembre!$G$6:$H$60,Septembre!$H$6,$V$83:$V$84)</f>
        <v>0</v>
      </c>
      <c r="M88" s="124">
        <f>DSUM(Octobre!$G$6:$H$60,Octobre!$H$6,$V$83:$V$84)</f>
        <v>0</v>
      </c>
      <c r="N88" s="124">
        <f>DSUM(Novembre!$G$6:$H$60,Novembre!$H$6,$V$83:$V$84)</f>
        <v>0</v>
      </c>
      <c r="O88" s="125">
        <f>DSUM(Décembre!$G$6:$H$60,Décembre!$H$6,$V$83:$V$84)</f>
        <v>0</v>
      </c>
    </row>
    <row r="89" spans="1:31">
      <c r="A89" s="249" t="s">
        <v>136</v>
      </c>
      <c r="B89" s="249"/>
      <c r="C89" s="123">
        <f t="shared" si="16"/>
        <v>0</v>
      </c>
      <c r="D89" s="124">
        <f>DSUM(Janvier!$G$6:$H$60,Janvier!$H$6,$W$83:$W$84)</f>
        <v>0</v>
      </c>
      <c r="E89" s="124">
        <f>DSUM(Février!$G$6:$H$60,Février!$H$6,$W$83:$W$84)</f>
        <v>0</v>
      </c>
      <c r="F89" s="124">
        <f>DSUM(Mars!$G$6:$H$60,Mars!$H$6,$W$83:$W$84)</f>
        <v>0</v>
      </c>
      <c r="G89" s="124">
        <f>DSUM(Avril!$G$6:$H$60,Avril!$H$6,$W$83:$W$84)</f>
        <v>0</v>
      </c>
      <c r="H89" s="124">
        <f>DSUM(Mai!$G$6:$H$60,Mai!$H$6,$W$83:$W$84)</f>
        <v>0</v>
      </c>
      <c r="I89" s="124">
        <f>DSUM(Juin!$G$6:$H$60,Juin!$H$6,$W$83:$W$84)</f>
        <v>0</v>
      </c>
      <c r="J89" s="124">
        <f>DSUM(Juillet!$G$6:$H$60,Juillet!$H$6,$W$83:$W$84)</f>
        <v>0</v>
      </c>
      <c r="K89" s="124">
        <f>DSUM(Août!$G$6:$H$60,Août!$H$6,$W$83:$W$84)</f>
        <v>0</v>
      </c>
      <c r="L89" s="124">
        <f>DSUM(Septembre!$G$6:$H$60,Septembre!$H$6,$W$83:$W$84)</f>
        <v>0</v>
      </c>
      <c r="M89" s="124">
        <f>DSUM(Octobre!$G$6:$H$60,Octobre!$H$6,$W$83:$W$84)</f>
        <v>0</v>
      </c>
      <c r="N89" s="124">
        <f>DSUM(Novembre!$G$6:$H$60,Novembre!$H$6,$W$83:$W$84)</f>
        <v>0</v>
      </c>
      <c r="O89" s="125">
        <f>DSUM(Décembre!$G$6:$H$60,Décembre!$H$6,$W$83:$W$84)</f>
        <v>0</v>
      </c>
    </row>
    <row r="90" spans="1:31">
      <c r="A90" s="249" t="s">
        <v>137</v>
      </c>
      <c r="B90" s="249"/>
      <c r="C90" s="123">
        <f t="shared" si="16"/>
        <v>0</v>
      </c>
      <c r="D90" s="124">
        <f>DSUM(Janvier!$G$6:$H$60,Janvier!$H$6,$X$83:$X$84)</f>
        <v>0</v>
      </c>
      <c r="E90" s="124">
        <f>DSUM(Février!$G$6:$H$60,Février!$H$6,$X$83:$X$84)</f>
        <v>0</v>
      </c>
      <c r="F90" s="124">
        <f>DSUM(Mars!$G$6:$H$60,Mars!$H$6,$X$83:$X$84)</f>
        <v>0</v>
      </c>
      <c r="G90" s="124">
        <f>DSUM(Avril!$G$6:$H$60,Avril!$H$6,$X$83:$X$84)</f>
        <v>0</v>
      </c>
      <c r="H90" s="124">
        <f>DSUM(Mai!$G$6:$H$60,Mai!$H$6,$X$83:$X$84)</f>
        <v>0</v>
      </c>
      <c r="I90" s="124">
        <f>DSUM(Juin!$G$6:$H$60,Juin!$H$6,$X$83:$X$84)</f>
        <v>0</v>
      </c>
      <c r="J90" s="124">
        <f>DSUM(Juillet!$G$6:$H$60,Juillet!$H$6,$X$83:$X$84)</f>
        <v>0</v>
      </c>
      <c r="K90" s="124">
        <f>DSUM(Août!$G$6:$H$60,Août!$H$6,$X$83:$X$84)</f>
        <v>0</v>
      </c>
      <c r="L90" s="124">
        <f>DSUM(Septembre!$G$6:$H$60,Septembre!$H$6,$X$83:$X$84)</f>
        <v>0</v>
      </c>
      <c r="M90" s="124">
        <f>DSUM(Octobre!$G$6:$H$60,Octobre!$H$6,$X$83:$X$84)</f>
        <v>0</v>
      </c>
      <c r="N90" s="124">
        <f>DSUM(Novembre!$G$6:$H$60,Novembre!$H$6,$X$83:$X$84)</f>
        <v>0</v>
      </c>
      <c r="O90" s="125">
        <f>DSUM(Décembre!$G$6:$H$60,Décembre!$H$6,$X$83:$X$84)</f>
        <v>0</v>
      </c>
    </row>
    <row r="91" spans="1:31">
      <c r="A91" s="249" t="s">
        <v>138</v>
      </c>
      <c r="B91" s="249"/>
      <c r="C91" s="123">
        <f t="shared" si="16"/>
        <v>0</v>
      </c>
      <c r="D91" s="124">
        <f>DSUM(Janvier!$G$6:$H$60,Janvier!$H$6,$Y$83:$Y$84)</f>
        <v>0</v>
      </c>
      <c r="E91" s="124">
        <f>DSUM(Février!$G$6:$H$60,Février!$H$6,$Y$83:$Y$84)</f>
        <v>0</v>
      </c>
      <c r="F91" s="124">
        <f>DSUM(Mars!$G$6:$H$60,Mars!$H$6,$Y$83:$Y$84)</f>
        <v>0</v>
      </c>
      <c r="G91" s="124">
        <f>DSUM(Avril!$G$6:$H$60,Avril!$H$6,$Y$83:$Y$84)</f>
        <v>0</v>
      </c>
      <c r="H91" s="124">
        <f>DSUM(Mai!$G$6:$H$60,Mai!$H$6,$Y$83:$Y$84)</f>
        <v>0</v>
      </c>
      <c r="I91" s="124">
        <f>DSUM(Juin!$G$6:$H$60,Juin!$H$6,$Y$83:$Y$84)</f>
        <v>0</v>
      </c>
      <c r="J91" s="124">
        <f>DSUM(Juillet!$G$6:$H$60,Juillet!$H$6,$Y$83:$Y$84)</f>
        <v>0</v>
      </c>
      <c r="K91" s="124">
        <f>DSUM(Août!$G$6:$H$60,Août!$H$6,$Y$83:$Y$84)</f>
        <v>0</v>
      </c>
      <c r="L91" s="124">
        <f>DSUM(Septembre!$G$6:$H$60,Septembre!$H$6,$Y$83:$Y$84)</f>
        <v>0</v>
      </c>
      <c r="M91" s="124">
        <f>DSUM(Octobre!$G$6:$H$60,Octobre!$H$6,$Y$83:$Y$84)</f>
        <v>0</v>
      </c>
      <c r="N91" s="124">
        <f>DSUM(Novembre!$G$6:$H$60,Novembre!$H$6,$Y$83:$Y$84)</f>
        <v>0</v>
      </c>
      <c r="O91" s="125">
        <f>DSUM(Décembre!$G$6:$H$60,Décembre!$H$6,$Y$83:$Y$84)</f>
        <v>0</v>
      </c>
    </row>
    <row r="92" spans="1:31">
      <c r="A92" s="249" t="s">
        <v>139</v>
      </c>
      <c r="B92" s="249"/>
      <c r="C92" s="123">
        <f t="shared" si="16"/>
        <v>0</v>
      </c>
      <c r="D92" s="124">
        <f>DSUM(Janvier!$G$6:$H$60,Janvier!$H$6,$Z$83:$Z$84)</f>
        <v>0</v>
      </c>
      <c r="E92" s="124">
        <f>DSUM(Février!$G$6:$H$60,Février!$H$6,$Z$83:$Z$84)</f>
        <v>0</v>
      </c>
      <c r="F92" s="124">
        <f>DSUM(Mars!$G$6:$H$60,Mars!$H$6,$Z$83:$Z$84)</f>
        <v>0</v>
      </c>
      <c r="G92" s="124">
        <f>DSUM(Avril!$G$6:$H$60,Avril!$H$6,$Z$83:$Z$84)</f>
        <v>0</v>
      </c>
      <c r="H92" s="124">
        <f>DSUM(Mai!$G$6:$H$60,Mai!$H$6,$Z$83:$Z$84)</f>
        <v>0</v>
      </c>
      <c r="I92" s="124">
        <f>DSUM(Juin!$G$6:$H$60,Juin!$H$6,$Z$83:$Z$84)</f>
        <v>0</v>
      </c>
      <c r="J92" s="124">
        <f>DSUM(Juillet!$G$6:$H$60,Juillet!$H$6,$Z$83:$Z$84)</f>
        <v>0</v>
      </c>
      <c r="K92" s="124">
        <f>DSUM(Août!$G$6:$H$60,Août!$H$6,$Z$83:$Z$84)</f>
        <v>0</v>
      </c>
      <c r="L92" s="124">
        <f>DSUM(Septembre!$G$6:$H$60,Septembre!$H$6,$Z$83:$Z$84)</f>
        <v>0</v>
      </c>
      <c r="M92" s="124">
        <f>DSUM(Octobre!$G$6:$H$60,Octobre!$H$6,$Z$83:$Z$84)</f>
        <v>0</v>
      </c>
      <c r="N92" s="124">
        <f>DSUM(Novembre!$G$6:$H$60,Novembre!$H$6,$Z$83:$Z$84)</f>
        <v>0</v>
      </c>
      <c r="O92" s="125">
        <f>DSUM(Décembre!$G$6:$H$60,Décembre!$H$6,$Z$83:$Z$84)</f>
        <v>0</v>
      </c>
    </row>
    <row r="93" spans="1:31">
      <c r="A93" s="249" t="s">
        <v>140</v>
      </c>
      <c r="B93" s="249"/>
      <c r="C93" s="123">
        <f t="shared" si="16"/>
        <v>0</v>
      </c>
      <c r="D93" s="124">
        <f>DSUM(Janvier!$G$6:$H$60,Janvier!$H$6,$AA$83:$AA$84)</f>
        <v>0</v>
      </c>
      <c r="E93" s="124">
        <f>DSUM(Février!$G$6:$H$60,Février!$H$6,$AA$83:$AA$84)</f>
        <v>0</v>
      </c>
      <c r="F93" s="124">
        <f>DSUM(Mars!$G$6:$H$60,Mars!$H$6,$AA$83:$AA$84)</f>
        <v>0</v>
      </c>
      <c r="G93" s="124">
        <f>DSUM(Avril!$G$6:$H$60,Avril!$H$6,$AA$83:$AA$84)</f>
        <v>0</v>
      </c>
      <c r="H93" s="124">
        <f>DSUM(Mai!$G$6:$H$60,Mai!$H$6,$AA$83:$AA$84)</f>
        <v>0</v>
      </c>
      <c r="I93" s="124">
        <f>DSUM(Juin!$G$6:$H$60,Juin!$H$6,$AA$83:$AA$84)</f>
        <v>0</v>
      </c>
      <c r="J93" s="124">
        <f>DSUM(Juillet!$G$6:$H$60,Juillet!$H$6,$AA$83:$AA$84)</f>
        <v>0</v>
      </c>
      <c r="K93" s="124">
        <f>DSUM(Août!$G$6:$H$60,Août!$H$6,$AA$83:$AA$84)</f>
        <v>0</v>
      </c>
      <c r="L93" s="124">
        <f>DSUM(Septembre!$G$6:$H$60,Septembre!$H$6,$AA$83:$AA$84)</f>
        <v>0</v>
      </c>
      <c r="M93" s="124">
        <f>DSUM(Octobre!$G$6:$H$60,Octobre!$H$6,$AA$83:$AA$84)</f>
        <v>0</v>
      </c>
      <c r="N93" s="124">
        <f>DSUM(Novembre!$G$6:$H$60,Novembre!$H$6,$AA$83:$AA$84)</f>
        <v>0</v>
      </c>
      <c r="O93" s="125">
        <f>DSUM(Décembre!$G$6:$H$60,Décembre!$H$6,$AA$83:$AA$84)</f>
        <v>0</v>
      </c>
    </row>
    <row r="94" spans="1:31">
      <c r="A94" s="249" t="s">
        <v>141</v>
      </c>
      <c r="B94" s="249"/>
      <c r="C94" s="123">
        <f t="shared" si="16"/>
        <v>0</v>
      </c>
      <c r="D94" s="124">
        <f>DSUM(Janvier!$G$6:$H$60,Janvier!$H$6,$AB$83:$AB$84)</f>
        <v>0</v>
      </c>
      <c r="E94" s="124">
        <f>DSUM(Février!$G$6:$H$60,Février!$H$6,$AB$83:$AB$84)</f>
        <v>0</v>
      </c>
      <c r="F94" s="124">
        <f>DSUM(Mars!$G$6:$H$60,Mars!$H$6,$AB$83:$AB$84)</f>
        <v>0</v>
      </c>
      <c r="G94" s="124">
        <f>DSUM(Avril!$G$6:$H$60,Avril!$H$6,$AB$83:$AB$84)</f>
        <v>0</v>
      </c>
      <c r="H94" s="124">
        <f>DSUM(Mai!$G$6:$H$60,Mai!$H$6,$AB$83:$AB$84)</f>
        <v>0</v>
      </c>
      <c r="I94" s="124">
        <f>DSUM(Juin!$G$6:$H$60,Juin!$H$6,$AB$83:$AB$84)</f>
        <v>0</v>
      </c>
      <c r="J94" s="124">
        <f>DSUM(Juillet!$G$6:$H$60,Juillet!$H$6,$AB$83:$AB$84)</f>
        <v>0</v>
      </c>
      <c r="K94" s="124">
        <f>DSUM(Août!$G$6:$H$60,Août!$H$6,$AB$83:$AB$84)</f>
        <v>0</v>
      </c>
      <c r="L94" s="124">
        <f>DSUM(Septembre!$G$6:$H$60,Septembre!$H$6,$AB$83:$AB$84)</f>
        <v>0</v>
      </c>
      <c r="M94" s="124">
        <f>DSUM(Octobre!$G$6:$H$60,Octobre!$H$6,$AB$83:$AB$84)</f>
        <v>0</v>
      </c>
      <c r="N94" s="124">
        <f>DSUM(Novembre!$G$6:$H$60,Novembre!$H$6,$AB$83:$AB$84)</f>
        <v>0</v>
      </c>
      <c r="O94" s="125">
        <f>DSUM(Décembre!$G$6:$H$60,Décembre!$H$6,$AB$83:$AB$84)</f>
        <v>0</v>
      </c>
    </row>
    <row r="95" spans="1:31">
      <c r="A95" s="249" t="s">
        <v>142</v>
      </c>
      <c r="B95" s="249"/>
      <c r="C95" s="123">
        <f t="shared" si="16"/>
        <v>0</v>
      </c>
      <c r="D95" s="124">
        <f>DSUM(Janvier!$G$6:$H$60,Janvier!$H$6,$AC$83:$AC$84)</f>
        <v>0</v>
      </c>
      <c r="E95" s="124">
        <f>DSUM(Février!$G$6:$H$60,Février!$H$6,$AC$83:$AC$84)</f>
        <v>0</v>
      </c>
      <c r="F95" s="124">
        <f>DSUM(Mars!$G$6:$H$60,Mars!$H$6,$AC$83:$AC$84)</f>
        <v>0</v>
      </c>
      <c r="G95" s="124">
        <f>DSUM(Avril!$G$6:$H$60,Avril!$H$6,$AC$83:$AC$84)</f>
        <v>0</v>
      </c>
      <c r="H95" s="124">
        <f>DSUM(Mai!$G$6:$H$60,Mai!$H$6,$AC$83:$AC$84)</f>
        <v>0</v>
      </c>
      <c r="I95" s="124">
        <f>DSUM(Juin!$G$6:$H$60,Juin!$H$6,$AC$83:$AC$84)</f>
        <v>0</v>
      </c>
      <c r="J95" s="124">
        <f>DSUM(Juillet!$G$6:$H$60,Juillet!$H$6,$AC$83:$AC$84)</f>
        <v>0</v>
      </c>
      <c r="K95" s="124">
        <f>DSUM(Août!$G$6:$H$60,Août!$H$6,$AC$83:$AC$84)</f>
        <v>0</v>
      </c>
      <c r="L95" s="124">
        <f>DSUM(Septembre!$G$6:$H$60,Septembre!$H$6,$AC$83:$AC$84)</f>
        <v>0</v>
      </c>
      <c r="M95" s="124">
        <f>DSUM(Octobre!$G$6:$H$60,Octobre!$H$6,$AC$83:$AC$84)</f>
        <v>0</v>
      </c>
      <c r="N95" s="124">
        <f>DSUM(Novembre!$G$6:$H$60,Novembre!$H$6,$AC$83:$AC$84)</f>
        <v>0</v>
      </c>
      <c r="O95" s="125">
        <f>DSUM(Décembre!$G$6:$H$60,Décembre!$H$6,$AC$83:$AC$84)</f>
        <v>0</v>
      </c>
    </row>
    <row r="96" spans="1:31">
      <c r="A96" s="249" t="s">
        <v>143</v>
      </c>
      <c r="B96" s="249"/>
      <c r="C96" s="123">
        <f t="shared" si="16"/>
        <v>0</v>
      </c>
      <c r="D96" s="124">
        <f>DSUM(Janvier!$G$6:$H$60,Janvier!$H$6,$AD$83:$AD$84)</f>
        <v>0</v>
      </c>
      <c r="E96" s="124">
        <f>DSUM(Février!$G$6:$H$60,Février!$H$6,$AD$83:$AD$84)</f>
        <v>0</v>
      </c>
      <c r="F96" s="124">
        <f>DSUM(Mars!$G$6:$H$60,Mars!$H$6,$AD$83:$AD$84)</f>
        <v>0</v>
      </c>
      <c r="G96" s="124">
        <f>DSUM(Avril!$G$6:$H$60,Avril!$H$6,$AD$83:$AD$84)</f>
        <v>0</v>
      </c>
      <c r="H96" s="124">
        <f>DSUM(Mai!$G$6:$H$60,Mai!$H$6,$AD$83:$AD$84)</f>
        <v>0</v>
      </c>
      <c r="I96" s="124">
        <f>DSUM(Juin!$G$6:$H$60,Juin!$H$6,$AD$83:$AD$84)</f>
        <v>0</v>
      </c>
      <c r="J96" s="124">
        <f>DSUM(Juillet!$G$6:$H$60,Juillet!$H$6,$AD$83:$AD$84)</f>
        <v>0</v>
      </c>
      <c r="K96" s="124">
        <f>DSUM(Août!$G$6:$H$60,Août!$H$6,$AD$83:$AD$84)</f>
        <v>0</v>
      </c>
      <c r="L96" s="124">
        <f>DSUM(Septembre!$G$6:$H$60,Septembre!$H$6,$AD$83:$AD$84)</f>
        <v>0</v>
      </c>
      <c r="M96" s="124">
        <f>DSUM(Octobre!$G$6:$H$60,Octobre!$H$6,$AD$83:$AD$84)</f>
        <v>0</v>
      </c>
      <c r="N96" s="124">
        <f>DSUM(Novembre!$G$6:$H$60,Novembre!$H$6,$AD$83:$AD$84)</f>
        <v>0</v>
      </c>
      <c r="O96" s="125">
        <f>DSUM(Décembre!$G$6:$H$60,Décembre!$H$6,$AD$83:$AD$84)</f>
        <v>0</v>
      </c>
    </row>
    <row r="97" spans="1:21">
      <c r="A97" s="251" t="s">
        <v>144</v>
      </c>
      <c r="B97" s="251"/>
      <c r="C97" s="123">
        <f t="shared" si="16"/>
        <v>0</v>
      </c>
      <c r="D97" s="124">
        <f>DSUM(Janvier!$G$6:$H$60,Janvier!$H$6,$AE$83:$AE$84)</f>
        <v>0</v>
      </c>
      <c r="E97" s="124">
        <f>DSUM(Février!$G$6:$H$60,Février!$H$6,$AE$83:$AE$84)</f>
        <v>0</v>
      </c>
      <c r="F97" s="124">
        <f>DSUM(Mars!$G$6:$H$60,Mars!$H$6,$AE$83:$AE$84)</f>
        <v>0</v>
      </c>
      <c r="G97" s="124">
        <f>DSUM(Avril!$G$6:$H$60,Avril!$H$6,$AE$83:$AE$84)</f>
        <v>0</v>
      </c>
      <c r="H97" s="124">
        <f>DSUM(Mai!$G$6:$H$60,Mai!$H$6,$AE$83:$AE$84)</f>
        <v>0</v>
      </c>
      <c r="I97" s="124">
        <f>DSUM(Juin!$G$6:$H$60,Juin!$H$6,$AE$83:$AE$84)</f>
        <v>0</v>
      </c>
      <c r="J97" s="124">
        <f>DSUM(Juillet!$G$6:$H$60,Juillet!$H$6,$AE$83:$AE$84)</f>
        <v>0</v>
      </c>
      <c r="K97" s="124">
        <f>DSUM(Août!$G$6:$H$60,Août!$H$6,$AE$83:$AE$84)</f>
        <v>0</v>
      </c>
      <c r="L97" s="124">
        <f>DSUM(Septembre!$G$6:$H$60,Septembre!$H$6,$AE$83:$AE$84)</f>
        <v>0</v>
      </c>
      <c r="M97" s="124">
        <f>DSUM(Octobre!$G$6:$H$60,Octobre!$H$6,$AE$83:$AE$84)</f>
        <v>0</v>
      </c>
      <c r="N97" s="124">
        <f>DSUM(Novembre!$G$6:$H$60,Novembre!$H$6,$AE$83:$AE$84)</f>
        <v>0</v>
      </c>
      <c r="O97" s="125">
        <f>DSUM(Décembre!$G$6:$H$60,Décembre!$H$6,$AE$83:$AE$84)</f>
        <v>0</v>
      </c>
    </row>
    <row r="98" spans="1:21">
      <c r="A98" s="250" t="s">
        <v>145</v>
      </c>
      <c r="B98" s="250"/>
      <c r="C98" s="129">
        <f t="shared" si="16"/>
        <v>0</v>
      </c>
      <c r="D98" s="129">
        <f t="shared" ref="D98:O98" si="17">SUM(D83:D97)</f>
        <v>0</v>
      </c>
      <c r="E98" s="129">
        <f t="shared" si="17"/>
        <v>0</v>
      </c>
      <c r="F98" s="129">
        <f t="shared" si="17"/>
        <v>0</v>
      </c>
      <c r="G98" s="129">
        <f t="shared" si="17"/>
        <v>0</v>
      </c>
      <c r="H98" s="129">
        <f t="shared" si="17"/>
        <v>0</v>
      </c>
      <c r="I98" s="129">
        <f t="shared" si="17"/>
        <v>0</v>
      </c>
      <c r="J98" s="129">
        <f t="shared" si="17"/>
        <v>0</v>
      </c>
      <c r="K98" s="129">
        <f t="shared" si="17"/>
        <v>0</v>
      </c>
      <c r="L98" s="129">
        <f t="shared" si="17"/>
        <v>0</v>
      </c>
      <c r="M98" s="129">
        <f t="shared" si="17"/>
        <v>0</v>
      </c>
      <c r="N98" s="135">
        <f t="shared" si="17"/>
        <v>0</v>
      </c>
      <c r="O98" s="129">
        <f t="shared" si="17"/>
        <v>0</v>
      </c>
    </row>
    <row r="99" spans="1:21" ht="12.75" customHeight="1">
      <c r="A99" s="252" t="s">
        <v>146</v>
      </c>
      <c r="B99" s="252"/>
      <c r="C99" s="123">
        <f t="shared" si="16"/>
        <v>0</v>
      </c>
      <c r="D99" s="124">
        <f>DSUM(Janvier!$G$6:$H$60,Janvier!$H$6,$Q$99:$Q$100)</f>
        <v>0</v>
      </c>
      <c r="E99" s="124">
        <f>DSUM(Février!$G$6:$H$60,Février!$H$6,$Q$99:$Q$100)</f>
        <v>0</v>
      </c>
      <c r="F99" s="124">
        <f>DSUM(Mars!$G$6:$H$60,Mars!$H$6,$Q$99:$Q$100)</f>
        <v>0</v>
      </c>
      <c r="G99" s="124">
        <f>DSUM(Avril!$G$6:$H$60,Avril!$H$6,$Q$99:$Q$100)</f>
        <v>0</v>
      </c>
      <c r="H99" s="124">
        <f>DSUM(Mai!$G$6:$H$60,Mai!$H$6,$Q$99:$Q$100)</f>
        <v>0</v>
      </c>
      <c r="I99" s="124">
        <f>DSUM(Juin!$G$6:$H$60,Juin!$H$6,$Q$99:$Q$100)</f>
        <v>0</v>
      </c>
      <c r="J99" s="124">
        <f>DSUM(Juillet!$G$6:$H$60,Juillet!$H$6,$Q$99:$Q$100)</f>
        <v>0</v>
      </c>
      <c r="K99" s="124">
        <f>DSUM(Août!$G$6:$H$60,Août!$H$6,$Q$99:$Q$100)</f>
        <v>0</v>
      </c>
      <c r="L99" s="124">
        <f>DSUM(Septembre!$G$6:$H$60,Septembre!$H$6,$Q$99:$Q$100)</f>
        <v>0</v>
      </c>
      <c r="M99" s="124">
        <f>DSUM(Octobre!$G$6:$H$60,Octobre!$H$6,$Q$99:$Q$100)</f>
        <v>0</v>
      </c>
      <c r="N99" s="124">
        <f>DSUM(Novembre!$G$6:$H$60,Novembre!$H$6,$Q$99:$Q$100)</f>
        <v>0</v>
      </c>
      <c r="O99" s="125">
        <f>DSUM(Décembre!$G$6:$H$60,Décembre!$H$6,$Q$99:$Q$100)</f>
        <v>0</v>
      </c>
      <c r="Q99" s="56" t="s">
        <v>19</v>
      </c>
      <c r="R99" s="56" t="s">
        <v>19</v>
      </c>
      <c r="S99" s="56" t="s">
        <v>19</v>
      </c>
    </row>
    <row r="100" spans="1:21">
      <c r="A100" s="249" t="s">
        <v>147</v>
      </c>
      <c r="B100" s="249"/>
      <c r="C100" s="123">
        <f t="shared" si="16"/>
        <v>0</v>
      </c>
      <c r="D100" s="124">
        <f>DSUM(Janvier!$G$6:$H$60,Janvier!$H$6,$R$99:$R$100)</f>
        <v>0</v>
      </c>
      <c r="E100" s="124">
        <f>DSUM(Février!$G$6:$H$60,Février!$H$6,$R$99:$R$100)</f>
        <v>0</v>
      </c>
      <c r="F100" s="124">
        <f>DSUM(Mars!$G$6:$H$60,Mars!$H$6,$R$99:$R$100)</f>
        <v>0</v>
      </c>
      <c r="G100" s="124">
        <f>DSUM(Avril!$G$6:$H$60,Avril!$H$6,$R$99:$R$100)</f>
        <v>0</v>
      </c>
      <c r="H100" s="124">
        <f>DSUM(Mai!$G$6:$H$60,Mai!$H$6,$R$99:$R$100)</f>
        <v>0</v>
      </c>
      <c r="I100" s="124">
        <f>DSUM(Juin!$G$6:$H$60,Juin!$H$6,$R$99:$R$100)</f>
        <v>0</v>
      </c>
      <c r="J100" s="124">
        <f>DSUM(Juillet!$G$6:$H$60,Juillet!$H$6,$R$99:$R$100)</f>
        <v>0</v>
      </c>
      <c r="K100" s="124">
        <f>DSUM(Août!$G$6:$H$60,Août!$H$6,$R$99:$R$100)</f>
        <v>0</v>
      </c>
      <c r="L100" s="124">
        <f>DSUM(Septembre!$G$6:$H$60,Septembre!$H$6,$R$99:$R$100)</f>
        <v>0</v>
      </c>
      <c r="M100" s="124">
        <f>DSUM(Octobre!$G$6:$H$60,Octobre!$H$6,$R$99:$R$100)</f>
        <v>0</v>
      </c>
      <c r="N100" s="124">
        <f>DSUM(Novembre!$G$6:$H$60,Novembre!$H$6,$R$99:$R$100)</f>
        <v>0</v>
      </c>
      <c r="O100" s="125">
        <f>DSUM(Décembre!$G$6:$H$60,Décembre!$H$6,$R$99:$R$100)</f>
        <v>0</v>
      </c>
      <c r="Q100" s="96">
        <v>6351</v>
      </c>
      <c r="R100" s="61">
        <v>6352</v>
      </c>
      <c r="S100" s="96">
        <v>6354</v>
      </c>
    </row>
    <row r="101" spans="1:21">
      <c r="A101" s="249" t="s">
        <v>148</v>
      </c>
      <c r="B101" s="249"/>
      <c r="C101" s="123">
        <f t="shared" si="16"/>
        <v>0</v>
      </c>
      <c r="D101" s="124">
        <f>DSUM(Janvier!$G$6:$H$60,Janvier!$H$6,$S$99:$S$100)</f>
        <v>0</v>
      </c>
      <c r="E101" s="124">
        <f>DSUM(Février!$G$6:$H$60,Février!$H$6,$S$99:$S$100)</f>
        <v>0</v>
      </c>
      <c r="F101" s="124">
        <f>DSUM(Mars!$G$6:$H$60,Mars!$H$6,$S$99:$S$100)</f>
        <v>0</v>
      </c>
      <c r="G101" s="124">
        <f>DSUM(Avril!$G$6:$H$60,Avril!$H$6,$S$99:$S$100)</f>
        <v>0</v>
      </c>
      <c r="H101" s="124">
        <f>DSUM(Mai!$G$6:$H$60,Mai!$H$6,$S$99:$S$100)</f>
        <v>0</v>
      </c>
      <c r="I101" s="124">
        <f>DSUM(Juin!$G$6:$H$60,Juin!$H$6,$S$99:$S$100)</f>
        <v>0</v>
      </c>
      <c r="J101" s="124">
        <f>DSUM(Juillet!$G$6:$H$60,Juillet!$H$6,$S$99:$S$100)</f>
        <v>0</v>
      </c>
      <c r="K101" s="124">
        <f>DSUM(Août!$G$6:$H$60,Août!$H$6,$S$99:$S$100)</f>
        <v>0</v>
      </c>
      <c r="L101" s="124">
        <f>DSUM(Septembre!$G$6:$H$60,Septembre!$H$6,$S$99:$S$100)</f>
        <v>0</v>
      </c>
      <c r="M101" s="124">
        <f>DSUM(Octobre!$G$6:$H$60,Octobre!$H$6,$S$99:$S$100)</f>
        <v>0</v>
      </c>
      <c r="N101" s="124">
        <f>DSUM(Novembre!$G$6:$H$60,Novembre!$H$6,$S$99:$S$100)</f>
        <v>0</v>
      </c>
      <c r="O101" s="125">
        <f>DSUM(Décembre!$G$6:$H$60,Décembre!$H$6,$S$99:$S$100)</f>
        <v>0</v>
      </c>
      <c r="Q101" s="61" t="s">
        <v>149</v>
      </c>
      <c r="R101" s="122" t="s">
        <v>150</v>
      </c>
      <c r="S101" s="61" t="s">
        <v>149</v>
      </c>
    </row>
    <row r="102" spans="1:21">
      <c r="A102" s="250" t="s">
        <v>151</v>
      </c>
      <c r="B102" s="250"/>
      <c r="C102" s="129">
        <f t="shared" si="16"/>
        <v>0</v>
      </c>
      <c r="D102" s="129">
        <f t="shared" ref="D102:O102" si="18">SUM(D99:D101)</f>
        <v>0</v>
      </c>
      <c r="E102" s="129">
        <f t="shared" si="18"/>
        <v>0</v>
      </c>
      <c r="F102" s="129">
        <f t="shared" si="18"/>
        <v>0</v>
      </c>
      <c r="G102" s="129">
        <f t="shared" si="18"/>
        <v>0</v>
      </c>
      <c r="H102" s="129">
        <f t="shared" si="18"/>
        <v>0</v>
      </c>
      <c r="I102" s="129">
        <f t="shared" si="18"/>
        <v>0</v>
      </c>
      <c r="J102" s="129">
        <f t="shared" si="18"/>
        <v>0</v>
      </c>
      <c r="K102" s="129">
        <f t="shared" si="18"/>
        <v>0</v>
      </c>
      <c r="L102" s="129">
        <f t="shared" si="18"/>
        <v>0</v>
      </c>
      <c r="M102" s="129">
        <f t="shared" si="18"/>
        <v>0</v>
      </c>
      <c r="N102" s="135">
        <f t="shared" si="18"/>
        <v>0</v>
      </c>
      <c r="O102" s="129">
        <f t="shared" si="18"/>
        <v>0</v>
      </c>
      <c r="Q102" s="134"/>
      <c r="R102" s="134"/>
      <c r="S102" s="134"/>
    </row>
    <row r="103" spans="1:21">
      <c r="A103" s="249" t="s">
        <v>152</v>
      </c>
      <c r="B103" s="249"/>
      <c r="C103" s="123">
        <f t="shared" si="16"/>
        <v>0</v>
      </c>
      <c r="D103" s="124">
        <f>DSUM(Janvier!$G$6:$H$60,Janvier!$H$6,$Q$104:$Q$105)</f>
        <v>0</v>
      </c>
      <c r="E103" s="124">
        <f>DSUM(Février!$G$6:$H$60,Février!$H$6,$Q$104:$Q$105)</f>
        <v>0</v>
      </c>
      <c r="F103" s="124">
        <f>DSUM(Mars!$G$6:$H$60,Mars!$H$6,$Q$104:$Q$105)</f>
        <v>0</v>
      </c>
      <c r="G103" s="124">
        <f>DSUM(Avril!$G$6:$H$60,Avril!$H$6,$Q$104:$Q$105)</f>
        <v>0</v>
      </c>
      <c r="H103" s="124">
        <f>DSUM(Mai!$G$6:$H$60,Mai!$H$6,$Q$104:$Q$105)</f>
        <v>0</v>
      </c>
      <c r="I103" s="124">
        <f>DSUM(Juin!$G$6:$H$60,Juin!$H$6,$Q$104:$Q$105)</f>
        <v>0</v>
      </c>
      <c r="J103" s="124">
        <f>DSUM(Juillet!$G$6:$H$60,Juillet!$H$6,$Q$104:$Q$105)</f>
        <v>0</v>
      </c>
      <c r="K103" s="124">
        <f>DSUM(Août!$G$6:$H$60,Août!$H$6,$Q$104:$Q$105)</f>
        <v>0</v>
      </c>
      <c r="L103" s="124">
        <f>DSUM(Septembre!$G$6:$H$60,Septembre!$H$6,$Q$104:$Q$105)</f>
        <v>0</v>
      </c>
      <c r="M103" s="124">
        <f>DSUM(Octobre!$G$6:$H$60,Octobre!$H$6,$Q$104:$Q$105)</f>
        <v>0</v>
      </c>
      <c r="N103" s="124">
        <f>DSUM(Novembre!$G$6:$H$60,Novembre!$H$6,$Q$104:$Q$105)</f>
        <v>0</v>
      </c>
      <c r="O103" s="125">
        <f>DSUM(Décembre!$G$6:$H$60,Décembre!$H$6,$Q$104:$Q$105)</f>
        <v>0</v>
      </c>
    </row>
    <row r="104" spans="1:21" ht="12.75" customHeight="1">
      <c r="A104" s="249" t="s">
        <v>153</v>
      </c>
      <c r="B104" s="249"/>
      <c r="C104" s="123">
        <f t="shared" si="16"/>
        <v>0</v>
      </c>
      <c r="D104" s="124">
        <f>DSUM(Janvier!$G$6:$H$60,Janvier!$H$6,$R$104:$R$105)</f>
        <v>0</v>
      </c>
      <c r="E104" s="124">
        <f>DSUM(Février!$G$6:$H$60,Février!$H$6,$R$104:$R$105)</f>
        <v>0</v>
      </c>
      <c r="F104" s="124">
        <f>DSUM(Mars!$G$6:$H$60,Mars!$H$6,$R$104:$R$105)</f>
        <v>0</v>
      </c>
      <c r="G104" s="124">
        <f>DSUM(Avril!$G$6:$H$60,Avril!$H$6,$R$104:$R$105)</f>
        <v>0</v>
      </c>
      <c r="H104" s="124">
        <f>DSUM(Mai!$G$6:$H$60,Mai!$H$6,$R$104:$R$105)</f>
        <v>0</v>
      </c>
      <c r="I104" s="124">
        <f>DSUM(Juin!$G$6:$H$60,Juin!$H$6,$R$104:$R$105)</f>
        <v>0</v>
      </c>
      <c r="J104" s="124">
        <f>DSUM(Juillet!$G$6:$H$60,Juillet!$H$6,$R$104:$R$105)</f>
        <v>0</v>
      </c>
      <c r="K104" s="124">
        <f>DSUM(Août!$G$6:$H$60,Août!$H$6,$R$104:$R$105)</f>
        <v>0</v>
      </c>
      <c r="L104" s="124">
        <f>DSUM(Septembre!$G$6:$H$60,Septembre!$H$6,$R$104:$R$105)</f>
        <v>0</v>
      </c>
      <c r="M104" s="124">
        <f>DSUM(Octobre!$G$6:$H$60,Octobre!$H$6,$R$104:$R$105)</f>
        <v>0</v>
      </c>
      <c r="N104" s="124">
        <f>DSUM(Novembre!$G$6:$H$60,Novembre!$H$6,$R$104:$R$105)</f>
        <v>0</v>
      </c>
      <c r="O104" s="125">
        <f>DSUM(Décembre!$G$6:$H$60,Décembre!$H$6,$R$104:$R$105)</f>
        <v>0</v>
      </c>
      <c r="Q104" s="56" t="s">
        <v>19</v>
      </c>
      <c r="R104" s="56" t="s">
        <v>19</v>
      </c>
      <c r="S104" s="56" t="s">
        <v>19</v>
      </c>
      <c r="T104" s="56" t="s">
        <v>19</v>
      </c>
      <c r="U104" s="56" t="s">
        <v>19</v>
      </c>
    </row>
    <row r="105" spans="1:21">
      <c r="A105" s="249" t="s">
        <v>154</v>
      </c>
      <c r="B105" s="249"/>
      <c r="C105" s="123">
        <f t="shared" si="16"/>
        <v>0</v>
      </c>
      <c r="D105" s="124">
        <f>DSUM(Janvier!$G$6:$H$60,Janvier!$H$6,$S$104:$S$105)</f>
        <v>0</v>
      </c>
      <c r="E105" s="124">
        <f>DSUM(Février!$G$6:$H$60,Février!$H$6,$S$104:$S$105)</f>
        <v>0</v>
      </c>
      <c r="F105" s="124">
        <f>DSUM(Mars!$G$6:$H$60,Mars!$H$6,$S$104:$S$105)</f>
        <v>0</v>
      </c>
      <c r="G105" s="124">
        <f>DSUM(Avril!$G$6:$H$60,Avril!$H$6,$S$104:$S$105)</f>
        <v>0</v>
      </c>
      <c r="H105" s="124">
        <f>DSUM(Mai!$G$6:$H$60,Mai!$H$6,$S$104:$S$105)</f>
        <v>0</v>
      </c>
      <c r="I105" s="124">
        <f>DSUM(Juin!$G$6:$H$60,Juin!$H$6,$S$104:$S$105)</f>
        <v>0</v>
      </c>
      <c r="J105" s="124">
        <f>DSUM(Juillet!$G$6:$H$60,Juillet!$H$6,$S$104:$S$105)</f>
        <v>0</v>
      </c>
      <c r="K105" s="124">
        <f>DSUM(Août!$G$6:$H$60,Août!$H$6,$S$104:$S$105)</f>
        <v>0</v>
      </c>
      <c r="L105" s="124">
        <f>DSUM(Septembre!$G$6:$H$60,Septembre!$H$6,$S$104:$S$105)</f>
        <v>0</v>
      </c>
      <c r="M105" s="124">
        <f>DSUM(Octobre!$G$6:$H$60,Octobre!$H$6,$S$104:$S$105)</f>
        <v>0</v>
      </c>
      <c r="N105" s="124">
        <f>DSUM(Novembre!$G$6:$H$60,Novembre!$H$6,$S$104:$S$105)</f>
        <v>0</v>
      </c>
      <c r="O105" s="125">
        <f>DSUM(Décembre!$G$6:$H$60,Décembre!$H$6,$S$104:$S$105)</f>
        <v>0</v>
      </c>
      <c r="Q105" s="96">
        <v>6516</v>
      </c>
      <c r="R105" s="61">
        <v>6531</v>
      </c>
      <c r="S105" s="96">
        <v>6532</v>
      </c>
      <c r="T105" s="96">
        <v>6571</v>
      </c>
      <c r="U105" s="96">
        <v>6580</v>
      </c>
    </row>
    <row r="106" spans="1:21">
      <c r="A106" s="249" t="s">
        <v>155</v>
      </c>
      <c r="B106" s="249"/>
      <c r="C106" s="123">
        <f t="shared" si="16"/>
        <v>0</v>
      </c>
      <c r="D106" s="124">
        <f>DSUM(Janvier!$G$6:$H$60,Janvier!$H$6,$T$104:$T$105)</f>
        <v>0</v>
      </c>
      <c r="E106" s="124">
        <f>DSUM(Février!$G$6:$H$60,Février!$H$6,$T$104:$T$105)</f>
        <v>0</v>
      </c>
      <c r="F106" s="124">
        <f>DSUM(Mars!$G$6:$H$60,Mars!$H$6,$T$104:$T$105)</f>
        <v>0</v>
      </c>
      <c r="G106" s="124">
        <f>DSUM(Avril!$G$6:$H$60,Avril!$H$6,$T$104:$T$105)</f>
        <v>0</v>
      </c>
      <c r="H106" s="124">
        <f>DSUM(Mai!$G$6:$H$60,Mai!$H$6,$T$104:$T$105)</f>
        <v>0</v>
      </c>
      <c r="I106" s="124">
        <f>DSUM(Juin!$G$6:$H$60,Juin!$H$6,$T$104:$T$105)</f>
        <v>0</v>
      </c>
      <c r="J106" s="124">
        <f>DSUM(Juillet!$G$6:$H$60,Juillet!$H$6,$T$104:$T$105)</f>
        <v>0</v>
      </c>
      <c r="K106" s="124">
        <f>DSUM(Août!$G$6:$H$60,Août!$H$6,$T$104:$T$105)</f>
        <v>0</v>
      </c>
      <c r="L106" s="124">
        <f>DSUM(Septembre!$G$6:$H$60,Septembre!$H$6,$T$104:$T$105)</f>
        <v>0</v>
      </c>
      <c r="M106" s="124">
        <f>DSUM(Octobre!$G$6:$H$60,Octobre!$H$6,$T$104:$T$105)</f>
        <v>0</v>
      </c>
      <c r="N106" s="124">
        <f>DSUM(Novembre!$G$6:$H$60,Novembre!$H$6,$T$104:$T$105)</f>
        <v>0</v>
      </c>
      <c r="O106" s="125">
        <f>DSUM(Décembre!$G$6:$H$60,Décembre!$H$6,$T$104:$T$105)</f>
        <v>0</v>
      </c>
      <c r="Q106" s="61"/>
      <c r="R106" s="61" t="s">
        <v>149</v>
      </c>
      <c r="S106" s="122" t="s">
        <v>150</v>
      </c>
      <c r="T106" s="61"/>
      <c r="U106" s="61"/>
    </row>
    <row r="107" spans="1:21">
      <c r="A107" s="249" t="s">
        <v>156</v>
      </c>
      <c r="B107" s="249"/>
      <c r="C107" s="123">
        <f t="shared" si="16"/>
        <v>0</v>
      </c>
      <c r="D107" s="124">
        <f>DSUM(Janvier!$G$6:$H$60,Janvier!$H$6,$U$104:$U$105)</f>
        <v>0</v>
      </c>
      <c r="E107" s="124">
        <f>DSUM(Février!$G$6:$H$60,Février!$H$6,$U$104:$U$105)</f>
        <v>0</v>
      </c>
      <c r="F107" s="124">
        <f>DSUM(Mars!$G$6:$H$60,Mars!$H$6,$U$104:$U$105)</f>
        <v>0</v>
      </c>
      <c r="G107" s="124">
        <f>DSUM(Avril!$G$6:$H$60,Avril!$H$6,$U$104:$U$105)</f>
        <v>0</v>
      </c>
      <c r="H107" s="124">
        <f>DSUM(Mai!$G$6:$H$60,Mai!$H$6,$U$104:$U$105)</f>
        <v>0</v>
      </c>
      <c r="I107" s="124">
        <f>DSUM(Juin!$G$6:$H$60,Juin!$H$6,$U$104:$U$105)</f>
        <v>0</v>
      </c>
      <c r="J107" s="124">
        <f>DSUM(Juillet!$G$6:$H$60,Juillet!$H$6,$U$104:$U$105)</f>
        <v>0</v>
      </c>
      <c r="K107" s="124">
        <f>DSUM(Août!$G$6:$H$60,Août!$H$6,$U$104:$U$105)</f>
        <v>0</v>
      </c>
      <c r="L107" s="124">
        <f>DSUM(Septembre!$G$6:$H$60,Septembre!$H$6,$U$104:$U$105)</f>
        <v>0</v>
      </c>
      <c r="M107" s="124">
        <f>DSUM(Octobre!$G$6:$H$60,Octobre!$H$6,$U$104:$U$105)</f>
        <v>0</v>
      </c>
      <c r="N107" s="124">
        <f>DSUM(Novembre!$G$6:$H$60,Novembre!$H$6,$U$104:$U$105)</f>
        <v>0</v>
      </c>
      <c r="O107" s="125">
        <f>DSUM(Décembre!$G$6:$H$60,Décembre!$H$6,$U$104:$U$105)</f>
        <v>0</v>
      </c>
    </row>
    <row r="108" spans="1:21" ht="12.75" customHeight="1">
      <c r="A108" s="250" t="s">
        <v>157</v>
      </c>
      <c r="B108" s="250"/>
      <c r="C108" s="129">
        <f t="shared" si="16"/>
        <v>0</v>
      </c>
      <c r="D108" s="129">
        <f t="shared" ref="D108:O108" si="19">SUM(D103:D107)</f>
        <v>0</v>
      </c>
      <c r="E108" s="129">
        <f t="shared" si="19"/>
        <v>0</v>
      </c>
      <c r="F108" s="129">
        <f t="shared" si="19"/>
        <v>0</v>
      </c>
      <c r="G108" s="129">
        <f t="shared" si="19"/>
        <v>0</v>
      </c>
      <c r="H108" s="129">
        <f t="shared" si="19"/>
        <v>0</v>
      </c>
      <c r="I108" s="129">
        <f t="shared" si="19"/>
        <v>0</v>
      </c>
      <c r="J108" s="129">
        <f t="shared" si="19"/>
        <v>0</v>
      </c>
      <c r="K108" s="129">
        <f t="shared" si="19"/>
        <v>0</v>
      </c>
      <c r="L108" s="129">
        <f t="shared" si="19"/>
        <v>0</v>
      </c>
      <c r="M108" s="129">
        <f t="shared" si="19"/>
        <v>0</v>
      </c>
      <c r="N108" s="135">
        <f t="shared" si="19"/>
        <v>0</v>
      </c>
      <c r="O108" s="129">
        <f t="shared" si="19"/>
        <v>0</v>
      </c>
      <c r="Q108" s="56" t="s">
        <v>19</v>
      </c>
      <c r="R108" s="56" t="s">
        <v>19</v>
      </c>
    </row>
    <row r="109" spans="1:21" ht="12.75" customHeight="1">
      <c r="A109" s="249" t="s">
        <v>158</v>
      </c>
      <c r="B109" s="249"/>
      <c r="C109" s="123">
        <f t="shared" si="16"/>
        <v>0</v>
      </c>
      <c r="D109" s="124">
        <f>DSUM(Janvier!$G$6:$H$60,Janvier!$H$6,$Q$108:$Q$109)</f>
        <v>0</v>
      </c>
      <c r="E109" s="124">
        <f>DSUM(Février!$G$6:$H$60,Février!$H$6,$Q$108:$Q$109)</f>
        <v>0</v>
      </c>
      <c r="F109" s="124">
        <f>DSUM(Mars!$G$6:$H$60,Mars!$H$6,$Q$108:$Q$109)</f>
        <v>0</v>
      </c>
      <c r="G109" s="124">
        <f>DSUM(Avril!$G$6:$H$60,Avril!$H$6,$Q$108:$Q$109)</f>
        <v>0</v>
      </c>
      <c r="H109" s="124">
        <f>DSUM(Mai!$G$6:$H$60,Mai!$H$6,$Q$108:$Q$109)</f>
        <v>0</v>
      </c>
      <c r="I109" s="124">
        <f>DSUM(Juin!$G$6:$H$60,Juin!$H$6,$Q$108:$Q$109)</f>
        <v>0</v>
      </c>
      <c r="J109" s="124">
        <f>DSUM(Juillet!$G$6:$H$60,Juillet!$H$6,$Q$108:$Q$109)</f>
        <v>0</v>
      </c>
      <c r="K109" s="124">
        <f>DSUM(Août!$G$6:$H$60,Août!$H$6,$Q$108:$Q$109)</f>
        <v>0</v>
      </c>
      <c r="L109" s="124">
        <f>DSUM(Septembre!$G$6:$H$60,Septembre!$H$6,$Q$108:$Q$109)</f>
        <v>0</v>
      </c>
      <c r="M109" s="124">
        <f>DSUM(Octobre!$G$6:$H$60,Octobre!$H$6,$Q$108:$Q$109)</f>
        <v>0</v>
      </c>
      <c r="N109" s="124">
        <f>DSUM(Novembre!$G$6:$H$60,Novembre!$H$6,$Q$108:$Q$109)</f>
        <v>0</v>
      </c>
      <c r="O109" s="125">
        <f>DSUM(Décembre!$G$6:$H$60,Décembre!$H$6,$Q$108:$Q$109)</f>
        <v>0</v>
      </c>
      <c r="Q109" s="96">
        <v>6611</v>
      </c>
      <c r="R109" s="61">
        <v>6616</v>
      </c>
    </row>
    <row r="110" spans="1:21">
      <c r="A110" s="249" t="s">
        <v>159</v>
      </c>
      <c r="B110" s="249"/>
      <c r="C110" s="123">
        <f t="shared" si="16"/>
        <v>0</v>
      </c>
      <c r="D110" s="124">
        <f>DSUM(Janvier!$G$6:$H$60,Janvier!$H$6,$R$108:$R$109)</f>
        <v>0</v>
      </c>
      <c r="E110" s="124">
        <f>DSUM(Février!$G$6:$H$60,Février!$H$6,$R$108:$R$109)</f>
        <v>0</v>
      </c>
      <c r="F110" s="124">
        <f>DSUM(Mars!$G$6:$H$60,Mars!$H$6,$R$108:$R$109)</f>
        <v>0</v>
      </c>
      <c r="G110" s="124">
        <f>DSUM(Avril!$G$6:$H$60,Avril!$H$6,$R$108:$R$109)</f>
        <v>0</v>
      </c>
      <c r="H110" s="124">
        <f>DSUM(Mai!$G$6:$H$60,Mai!$H$6,$R$108:$R$109)</f>
        <v>0</v>
      </c>
      <c r="I110" s="124">
        <f>DSUM(Juin!$G$6:$H$60,Juin!$H$6,$R$108:$R$109)</f>
        <v>0</v>
      </c>
      <c r="J110" s="124">
        <f>DSUM(Juillet!$G$6:$H$60,Juillet!$H$6,$R$108:$R$109)</f>
        <v>0</v>
      </c>
      <c r="K110" s="124">
        <f>DSUM(Août!$G$6:$H$60,Août!$H$6,$R$108:$R$109)</f>
        <v>0</v>
      </c>
      <c r="L110" s="124">
        <f>DSUM(Septembre!$G$6:$H$60,Septembre!$H$6,$R$108:$R$109)</f>
        <v>0</v>
      </c>
      <c r="M110" s="124">
        <f>DSUM(Octobre!$G$6:$H$60,Octobre!$H$6,$R$108:$R$109)</f>
        <v>0</v>
      </c>
      <c r="N110" s="124">
        <f>DSUM(Novembre!$G$6:$H$60,Novembre!$H$6,$R$108:$R$109)</f>
        <v>0</v>
      </c>
      <c r="O110" s="125">
        <f>DSUM(Décembre!$G$6:$H$60,Décembre!$H$6,$R$108:$R$109)</f>
        <v>0</v>
      </c>
      <c r="Q110" s="61" t="s">
        <v>149</v>
      </c>
      <c r="R110" s="122" t="s">
        <v>150</v>
      </c>
    </row>
    <row r="111" spans="1:21">
      <c r="A111" s="250" t="s">
        <v>160</v>
      </c>
      <c r="B111" s="250"/>
      <c r="C111" s="129">
        <f t="shared" si="16"/>
        <v>0</v>
      </c>
      <c r="D111" s="129">
        <f t="shared" ref="D111:O111" si="20">SUM(D109:D110)</f>
        <v>0</v>
      </c>
      <c r="E111" s="129">
        <f t="shared" si="20"/>
        <v>0</v>
      </c>
      <c r="F111" s="129">
        <f t="shared" si="20"/>
        <v>0</v>
      </c>
      <c r="G111" s="129">
        <f t="shared" si="20"/>
        <v>0</v>
      </c>
      <c r="H111" s="129">
        <f t="shared" si="20"/>
        <v>0</v>
      </c>
      <c r="I111" s="129">
        <f t="shared" si="20"/>
        <v>0</v>
      </c>
      <c r="J111" s="129">
        <f t="shared" si="20"/>
        <v>0</v>
      </c>
      <c r="K111" s="129">
        <f t="shared" si="20"/>
        <v>0</v>
      </c>
      <c r="L111" s="129">
        <f t="shared" si="20"/>
        <v>0</v>
      </c>
      <c r="M111" s="129">
        <f t="shared" si="20"/>
        <v>0</v>
      </c>
      <c r="N111" s="135">
        <f t="shared" si="20"/>
        <v>0</v>
      </c>
      <c r="O111" s="129">
        <f t="shared" si="20"/>
        <v>0</v>
      </c>
      <c r="Q111" s="134"/>
      <c r="R111" s="134"/>
    </row>
    <row r="112" spans="1:21" ht="13.5" customHeight="1">
      <c r="A112" s="249" t="s">
        <v>161</v>
      </c>
      <c r="B112" s="249"/>
      <c r="C112" s="125">
        <f t="shared" si="16"/>
        <v>0</v>
      </c>
      <c r="D112" s="125">
        <f>DSUM(Janvier!$G$6:$H$60,Janvier!$H$6,$Q$112:$Q$113)</f>
        <v>0</v>
      </c>
      <c r="E112" s="125">
        <f>DSUM(Février!$G$6:$H$60,Février!$H$6,$Q$112:$Q$113)</f>
        <v>0</v>
      </c>
      <c r="F112" s="125">
        <f>DSUM(Mars!$G$6:$H$60,Mars!$H$6,$Q$112:$Q$113)</f>
        <v>0</v>
      </c>
      <c r="G112" s="125">
        <f>DSUM(Avril!$G$6:$H$60,Avril!$H$6,$Q$112:$Q$113)</f>
        <v>0</v>
      </c>
      <c r="H112" s="125">
        <f>DSUM(Mai!$G$6:$H$60,Mai!$H$6,$Q$112:$Q$113)</f>
        <v>0</v>
      </c>
      <c r="I112" s="125">
        <f>DSUM(Juin!$G$6:$H$60,Juin!$H$6,$Q$112:$Q$113)</f>
        <v>0</v>
      </c>
      <c r="J112" s="125">
        <f>DSUM(Juillet!$G$6:$H$60,Juillet!$H$6,$Q$112:$Q$113)</f>
        <v>0</v>
      </c>
      <c r="K112" s="125">
        <f>DSUM(Août!$G$6:$H$60,Août!$H$6,$Q$112:$Q$113)</f>
        <v>0</v>
      </c>
      <c r="L112" s="125">
        <f>DSUM(Septembre!$G$6:$H$60,Septembre!$H$6,$Q$112:$Q$113)</f>
        <v>0</v>
      </c>
      <c r="M112" s="125">
        <f>DSUM(Octobre!$G$6:$H$60,Octobre!$H$6,$Q$112:$Q$113)</f>
        <v>0</v>
      </c>
      <c r="N112" s="125">
        <f>DSUM(Novembre!$G$6:$H$60,Novembre!$H$6,$Q$112:$Q$113)</f>
        <v>0</v>
      </c>
      <c r="O112" s="125">
        <f>DSUM(Décembre!$G$6:$H$60,Décembre!$H$6,$Q$112:$Q$113)</f>
        <v>0</v>
      </c>
      <c r="Q112" s="56" t="s">
        <v>19</v>
      </c>
    </row>
    <row r="113" spans="1:17">
      <c r="A113" s="245" t="s">
        <v>162</v>
      </c>
      <c r="B113" s="245"/>
      <c r="C113" s="136">
        <f t="shared" si="16"/>
        <v>0</v>
      </c>
      <c r="D113" s="136">
        <f t="shared" ref="D113:O113" si="21">D63+D78+D98+D102+D108+D111+D112</f>
        <v>0</v>
      </c>
      <c r="E113" s="136">
        <f t="shared" si="21"/>
        <v>0</v>
      </c>
      <c r="F113" s="136">
        <f t="shared" si="21"/>
        <v>0</v>
      </c>
      <c r="G113" s="136">
        <f t="shared" si="21"/>
        <v>0</v>
      </c>
      <c r="H113" s="136">
        <f t="shared" si="21"/>
        <v>0</v>
      </c>
      <c r="I113" s="136">
        <f t="shared" si="21"/>
        <v>0</v>
      </c>
      <c r="J113" s="136">
        <f t="shared" si="21"/>
        <v>0</v>
      </c>
      <c r="K113" s="136">
        <f t="shared" si="21"/>
        <v>0</v>
      </c>
      <c r="L113" s="136">
        <f t="shared" si="21"/>
        <v>0</v>
      </c>
      <c r="M113" s="136">
        <f t="shared" si="21"/>
        <v>0</v>
      </c>
      <c r="N113" s="136">
        <f t="shared" si="21"/>
        <v>0</v>
      </c>
      <c r="O113" s="136">
        <f t="shared" si="21"/>
        <v>0</v>
      </c>
      <c r="Q113" s="59">
        <v>6700</v>
      </c>
    </row>
    <row r="115" spans="1:17" s="139" customFormat="1" ht="11.25">
      <c r="A115" s="137" t="s">
        <v>163</v>
      </c>
      <c r="B115" s="137"/>
      <c r="C115" s="138">
        <f>C25</f>
        <v>2017</v>
      </c>
      <c r="O115" s="140"/>
    </row>
    <row r="117" spans="1:17" s="146" customFormat="1" ht="11.25">
      <c r="A117" s="246" t="s">
        <v>75</v>
      </c>
      <c r="B117" s="246"/>
      <c r="C117" s="142" t="s">
        <v>23</v>
      </c>
      <c r="D117" s="143" t="s">
        <v>11</v>
      </c>
      <c r="E117" s="144" t="s">
        <v>36</v>
      </c>
      <c r="F117" s="144" t="s">
        <v>38</v>
      </c>
      <c r="G117" s="144" t="s">
        <v>39</v>
      </c>
      <c r="H117" s="144" t="s">
        <v>40</v>
      </c>
      <c r="I117" s="144" t="s">
        <v>41</v>
      </c>
      <c r="J117" s="144" t="s">
        <v>42</v>
      </c>
      <c r="K117" s="144" t="s">
        <v>43</v>
      </c>
      <c r="L117" s="144" t="s">
        <v>66</v>
      </c>
      <c r="M117" s="144" t="s">
        <v>46</v>
      </c>
      <c r="N117" s="144" t="s">
        <v>67</v>
      </c>
      <c r="O117" s="145" t="s">
        <v>68</v>
      </c>
    </row>
    <row r="118" spans="1:17" s="146" customFormat="1" ht="11.25">
      <c r="A118" s="247" t="s">
        <v>164</v>
      </c>
      <c r="B118" s="247"/>
      <c r="C118" s="147">
        <f>SUM(D118:O118)</f>
        <v>0</v>
      </c>
      <c r="D118" s="147">
        <f>DSUM(Janvier!$G$6:$H$60,Janvier!$H$6,$AG$25:$AH$26)</f>
        <v>0</v>
      </c>
      <c r="E118" s="147">
        <f>DSUM(Février!$G$6:$H$60,Février!$H$6,$AG$25:$AH$26)</f>
        <v>0</v>
      </c>
      <c r="F118" s="147">
        <f>DSUM(Mars!$G$6:$H$60,Mars!$H$6,$AG$25:$AH$26)</f>
        <v>0</v>
      </c>
      <c r="G118" s="147">
        <f>DSUM(Avril!$G$6:$H$60,Avril!$H$6,$AG$25:$AH$26)</f>
        <v>0</v>
      </c>
      <c r="H118" s="147">
        <f>DSUM(Mai!$G$6:$H$60,Mai!$H$6,$AG$25:$AH$26)</f>
        <v>0</v>
      </c>
      <c r="I118" s="147">
        <f>DSUM(Juin!$G$6:$H$60,Juin!$H$6,$AG$25:$AH$26)</f>
        <v>0</v>
      </c>
      <c r="J118" s="147">
        <f>DSUM(Juillet!$G$6:$H$60,Juillet!$H$6,$AG$25:$AH$26)</f>
        <v>0</v>
      </c>
      <c r="K118" s="147">
        <f>DSUM(Août!$G$6:$H$60,Août!$H$6,$AG$25:$AH$26)</f>
        <v>0</v>
      </c>
      <c r="L118" s="147">
        <f>DSUM(Septembre!$G$6:$H$60,Septembre!$H$6,$AG$25:$AH$26)</f>
        <v>0</v>
      </c>
      <c r="M118" s="147">
        <f>DSUM(Octobre!$G$6:$H$60,Octobre!$H$6,$AG$25:$AH$26)</f>
        <v>0</v>
      </c>
      <c r="N118" s="147">
        <f>DSUM(Novembre!$G$6:$H$60,Novembre!$H$6,$AG$25:$AH$26)</f>
        <v>0</v>
      </c>
      <c r="O118" s="147">
        <f>DSUM(Décembre!$G$6:$H$60,Décembre!$H$6,$AG$25:$AH$26)</f>
        <v>0</v>
      </c>
    </row>
    <row r="119" spans="1:17" s="146" customFormat="1" ht="11.25">
      <c r="A119" s="243" t="s">
        <v>165</v>
      </c>
      <c r="B119" s="243"/>
      <c r="C119" s="148">
        <f>SUM(D119:O119)</f>
        <v>0</v>
      </c>
      <c r="D119" s="148">
        <f>DSUM(Janvier!$G$6:$H$60,Janvier!$H$6,$AC$25:$AD$26)*-1</f>
        <v>0</v>
      </c>
      <c r="E119" s="148">
        <f>DSUM(Février!$G$6:$H$60,Février!$H$6,$AC$25:$AD$26)*-1</f>
        <v>0</v>
      </c>
      <c r="F119" s="148">
        <f>DSUM(Mars!$G$6:$H$60,Mars!$H$6,$AC$25:$AD$26)*-1</f>
        <v>0</v>
      </c>
      <c r="G119" s="148">
        <f>DSUM(Avril!$G$6:$H$60,Avril!$H$6,$AC$25:$AD$26)*-1</f>
        <v>0</v>
      </c>
      <c r="H119" s="148">
        <f>DSUM(Mai!$G$6:$H$60,Mai!$H$6,$AC$25:$AD$26)*-1</f>
        <v>0</v>
      </c>
      <c r="I119" s="148">
        <f>DSUM(Juin!$G$6:$H$60,Juin!$H$6,$AC$25:$AD$26)*-1</f>
        <v>0</v>
      </c>
      <c r="J119" s="148">
        <f>DSUM(Juillet!$G$6:$H$60,Juillet!$H$6,$AC$25:$AD$26)*-1</f>
        <v>0</v>
      </c>
      <c r="K119" s="148">
        <f>DSUM(Août!$G$6:$H$60,Août!$H$6,$AC$25:$AD$26)*-1</f>
        <v>0</v>
      </c>
      <c r="L119" s="148">
        <f>DSUM(Septembre!$G$6:$H$60,Septembre!$H$6,$AC$25:$AD$26)*-1</f>
        <v>0</v>
      </c>
      <c r="M119" s="148">
        <f>DSUM(Octobre!$G$6:$H$60,Octobre!$H$6,$AC$25:$AD$26)*-1</f>
        <v>0</v>
      </c>
      <c r="N119" s="148">
        <f>DSUM(Novembre!$G$6:$H$60,Novembre!$H$6,$AC$25:$AD$26)*-1</f>
        <v>0</v>
      </c>
      <c r="O119" s="148">
        <f>DSUM(Décembre!$G$6:$H$60,Décembre!$H$6,$AC$25:$AD$26)*-1</f>
        <v>0</v>
      </c>
    </row>
    <row r="120" spans="1:17" s="152" customFormat="1" ht="11.25">
      <c r="A120" s="244" t="s">
        <v>166</v>
      </c>
      <c r="B120" s="244"/>
      <c r="C120" s="150">
        <f t="shared" ref="C120:O120" si="22">SUBTOTAL(9,C118:C119)</f>
        <v>0</v>
      </c>
      <c r="D120" s="151">
        <f t="shared" si="22"/>
        <v>0</v>
      </c>
      <c r="E120" s="151">
        <f t="shared" si="22"/>
        <v>0</v>
      </c>
      <c r="F120" s="151">
        <f t="shared" si="22"/>
        <v>0</v>
      </c>
      <c r="G120" s="151">
        <f t="shared" si="22"/>
        <v>0</v>
      </c>
      <c r="H120" s="151">
        <f t="shared" si="22"/>
        <v>0</v>
      </c>
      <c r="I120" s="151">
        <f t="shared" si="22"/>
        <v>0</v>
      </c>
      <c r="J120" s="151">
        <f t="shared" si="22"/>
        <v>0</v>
      </c>
      <c r="K120" s="151">
        <f t="shared" si="22"/>
        <v>0</v>
      </c>
      <c r="L120" s="151">
        <f t="shared" si="22"/>
        <v>0</v>
      </c>
      <c r="M120" s="151">
        <f t="shared" si="22"/>
        <v>0</v>
      </c>
      <c r="N120" s="151">
        <f t="shared" si="22"/>
        <v>0</v>
      </c>
      <c r="O120" s="151">
        <f t="shared" si="22"/>
        <v>0</v>
      </c>
    </row>
    <row r="121" spans="1:17" s="146" customFormat="1">
      <c r="A121" s="248"/>
      <c r="B121" s="248"/>
      <c r="C121" s="153"/>
      <c r="D121" s="153"/>
      <c r="E121" s="153"/>
      <c r="F121" s="153"/>
      <c r="G121" s="153"/>
      <c r="H121" s="153"/>
      <c r="I121" s="153"/>
      <c r="J121" s="153"/>
      <c r="K121" s="153"/>
      <c r="L121" s="153"/>
      <c r="M121" s="153"/>
      <c r="N121" s="153"/>
      <c r="O121" s="153"/>
    </row>
    <row r="122" spans="1:17" s="146" customFormat="1" ht="11.25">
      <c r="A122" s="242" t="s">
        <v>167</v>
      </c>
      <c r="B122" s="242"/>
      <c r="C122" s="153">
        <f>SUM(D122:O122)</f>
        <v>0</v>
      </c>
      <c r="D122" s="153">
        <f>DSUM(Janvier!$G$6:$H$60,Janvier!$H$6,$AI$25:$AJ$26)</f>
        <v>0</v>
      </c>
      <c r="E122" s="153">
        <f>DSUM(Février!$G$6:$H$60,Février!$H$6,$AI$25:$AJ$26)</f>
        <v>0</v>
      </c>
      <c r="F122" s="153">
        <f>DSUM(Mars!$G$6:$H$60,Mars!$H$6,$AI$25:$AJ$26)</f>
        <v>0</v>
      </c>
      <c r="G122" s="153">
        <f>DSUM(Avril!$G$6:$H$60,Avril!$H$6,$AI$25:$AJ$26)</f>
        <v>0</v>
      </c>
      <c r="H122" s="153">
        <f>DSUM(Mai!$G$6:$H$60,Mai!$H$6,$AI$25:$AJ$26)</f>
        <v>0</v>
      </c>
      <c r="I122" s="153">
        <f>DSUM(Juin!$G$6:$H$60,Juin!$H$6,$AI$25:$AJ$26)</f>
        <v>0</v>
      </c>
      <c r="J122" s="153">
        <f>DSUM(Juillet!$G$6:$H$60,Juillet!$H$6,$AI$25:$AJ$26)</f>
        <v>0</v>
      </c>
      <c r="K122" s="153">
        <f>DSUM(Août!$G$6:$H$60,Août!$H$6,$AI$25:$AJ$26)</f>
        <v>0</v>
      </c>
      <c r="L122" s="153">
        <f>DSUM(Septembre!$G$6:$H$60,Septembre!$H$6,$AI$25:$AJ$26)</f>
        <v>0</v>
      </c>
      <c r="M122" s="153">
        <f>DSUM(Octobre!$G$6:$H$60,Octobre!$H$6,$AI$25:$AJ$26)</f>
        <v>0</v>
      </c>
      <c r="N122" s="153">
        <f>DSUM(Novembre!$G$6:$H$60,Novembre!$H$6,$AI$25:$AJ$26)</f>
        <v>0</v>
      </c>
      <c r="O122" s="153">
        <f>DSUM(Décembre!$G$6:$H$60,Décembre!$H$6,$AI$25:$AJ$26)</f>
        <v>0</v>
      </c>
    </row>
    <row r="123" spans="1:17" s="146" customFormat="1" ht="11.25">
      <c r="A123" s="243" t="s">
        <v>167</v>
      </c>
      <c r="B123" s="243"/>
      <c r="C123" s="148">
        <f>SUM(D123:O123)</f>
        <v>0</v>
      </c>
      <c r="D123" s="148">
        <f>DSUM(Janvier!$G$6:$H$60,Janvier!$H$6,$AE$25:$AF$26)*-1</f>
        <v>0</v>
      </c>
      <c r="E123" s="148">
        <f>DSUM(Février!$G$6:$H$60,Février!$H$6,$AE$25:$AF$26)*-1</f>
        <v>0</v>
      </c>
      <c r="F123" s="148">
        <f>DSUM(Mars!$G$6:$H$60,Mars!$H$6,$AE$25:$AF$26)*-1</f>
        <v>0</v>
      </c>
      <c r="G123" s="148">
        <f>DSUM(Avril!$G$6:$H$60,Avril!$H$6,$AE$25:$AF$26)*-1</f>
        <v>0</v>
      </c>
      <c r="H123" s="148">
        <f>DSUM(Mai!$G$6:$H$60,Mai!$H$6,$AE$25:$AF$26)*-1</f>
        <v>0</v>
      </c>
      <c r="I123" s="148">
        <f>DSUM(Juin!$G$6:$H$60,Juin!$H$6,$AE$25:$AF$26)*-1</f>
        <v>0</v>
      </c>
      <c r="J123" s="148">
        <f>DSUM(Juillet!$G$6:$H$60,Juillet!$H$6,$AE$25:$AF$26)*-1</f>
        <v>0</v>
      </c>
      <c r="K123" s="148">
        <f>DSUM(Août!$G$6:$H$60,Août!$H$6,$AE$25:$AF$26)*-1</f>
        <v>0</v>
      </c>
      <c r="L123" s="148">
        <f>DSUM(Septembre!$G$6:$H$60,Septembre!$H$6,$AE$25:$AF$26)*-1</f>
        <v>0</v>
      </c>
      <c r="M123" s="148">
        <f>DSUM(Octobre!$G$6:$H$60,Octobre!$H$6,$AE$25:$AF$26)*-1</f>
        <v>0</v>
      </c>
      <c r="N123" s="148">
        <f>DSUM(Novembre!$G$6:$H$60,Novembre!$H$6,$AE$25:$AF$26)*-1</f>
        <v>0</v>
      </c>
      <c r="O123" s="148">
        <f>DSUM(Décembre!$G$6:$H$60,Décembre!$H$6,$AE$25:$AF$26)*-1</f>
        <v>0</v>
      </c>
    </row>
    <row r="124" spans="1:17" s="152" customFormat="1" ht="11.25">
      <c r="A124" s="244" t="s">
        <v>166</v>
      </c>
      <c r="B124" s="244"/>
      <c r="C124" s="151">
        <f t="shared" ref="C124:O124" si="23">SUBTOTAL(9,C122:C123)</f>
        <v>0</v>
      </c>
      <c r="D124" s="151">
        <f t="shared" si="23"/>
        <v>0</v>
      </c>
      <c r="E124" s="151">
        <f t="shared" si="23"/>
        <v>0</v>
      </c>
      <c r="F124" s="151">
        <f t="shared" si="23"/>
        <v>0</v>
      </c>
      <c r="G124" s="151">
        <f t="shared" si="23"/>
        <v>0</v>
      </c>
      <c r="H124" s="151">
        <f t="shared" si="23"/>
        <v>0</v>
      </c>
      <c r="I124" s="151">
        <f t="shared" si="23"/>
        <v>0</v>
      </c>
      <c r="J124" s="151">
        <f t="shared" si="23"/>
        <v>0</v>
      </c>
      <c r="K124" s="151">
        <f t="shared" si="23"/>
        <v>0</v>
      </c>
      <c r="L124" s="151">
        <f t="shared" si="23"/>
        <v>0</v>
      </c>
      <c r="M124" s="151">
        <f t="shared" si="23"/>
        <v>0</v>
      </c>
      <c r="N124" s="151">
        <f t="shared" si="23"/>
        <v>0</v>
      </c>
      <c r="O124" s="151">
        <f t="shared" si="23"/>
        <v>0</v>
      </c>
    </row>
  </sheetData>
  <mergeCells count="99">
    <mergeCell ref="A22:B22"/>
    <mergeCell ref="B3:B4"/>
    <mergeCell ref="S3:T3"/>
    <mergeCell ref="U3:V3"/>
    <mergeCell ref="W3:X3"/>
    <mergeCell ref="A15:B15"/>
    <mergeCell ref="A16:B16"/>
    <mergeCell ref="A17:B17"/>
    <mergeCell ref="A18:B18"/>
    <mergeCell ref="A19:B19"/>
    <mergeCell ref="A20:B20"/>
    <mergeCell ref="A21:B21"/>
    <mergeCell ref="AG27:AH27"/>
    <mergeCell ref="AI27:AJ27"/>
    <mergeCell ref="A23:B23"/>
    <mergeCell ref="A27:B27"/>
    <mergeCell ref="Q27:R27"/>
    <mergeCell ref="S27:T27"/>
    <mergeCell ref="U27:V27"/>
    <mergeCell ref="W27:X27"/>
    <mergeCell ref="A33:B33"/>
    <mergeCell ref="Y27:Z27"/>
    <mergeCell ref="AA27:AB27"/>
    <mergeCell ref="AC27:AD27"/>
    <mergeCell ref="AE27:AF27"/>
    <mergeCell ref="A28:B28"/>
    <mergeCell ref="A29:B29"/>
    <mergeCell ref="A30:B30"/>
    <mergeCell ref="A31:B31"/>
    <mergeCell ref="A32:B32"/>
    <mergeCell ref="A61:B61"/>
    <mergeCell ref="A34:B34"/>
    <mergeCell ref="F48:I48"/>
    <mergeCell ref="F49:I49"/>
    <mergeCell ref="A53:B53"/>
    <mergeCell ref="A54:B54"/>
    <mergeCell ref="A55:B55"/>
    <mergeCell ref="A56:B56"/>
    <mergeCell ref="A57:B57"/>
    <mergeCell ref="A58:B58"/>
    <mergeCell ref="A59:B59"/>
    <mergeCell ref="A60:B60"/>
    <mergeCell ref="A73:B73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88:B88"/>
    <mergeCell ref="A74:B74"/>
    <mergeCell ref="A75:B75"/>
    <mergeCell ref="A76:B76"/>
    <mergeCell ref="A77:B77"/>
    <mergeCell ref="A78:B78"/>
    <mergeCell ref="A82:B82"/>
    <mergeCell ref="A83:B83"/>
    <mergeCell ref="A84:B84"/>
    <mergeCell ref="A85:B85"/>
    <mergeCell ref="A86:B86"/>
    <mergeCell ref="A87:B87"/>
    <mergeCell ref="A100:B100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12:B112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22:B122"/>
    <mergeCell ref="A123:B123"/>
    <mergeCell ref="A124:B124"/>
    <mergeCell ref="A113:B113"/>
    <mergeCell ref="A117:B117"/>
    <mergeCell ref="A118:B118"/>
    <mergeCell ref="A119:B119"/>
    <mergeCell ref="A120:B120"/>
    <mergeCell ref="A121:B121"/>
  </mergeCells>
  <printOptions horizontalCentered="1"/>
  <pageMargins left="0.31535433070866142" right="0.11811023622047245" top="1.696062992125984" bottom="0.62283464566929148" header="0" footer="0.19645669291338586"/>
  <pageSetup paperSize="0" scale="92" fitToWidth="0" fitToHeight="0" orientation="landscape" horizontalDpi="0" verticalDpi="0" copies="0"/>
  <headerFooter alignWithMargins="0">
    <oddHeader>&amp;C&amp;"Arial1,Regular"&amp;14&amp;URapport de Trésorerie</oddHeader>
    <oddFooter>&amp;R&amp;"Arial1,Regular"&amp;9Page &amp;P sur &amp;N</oddFooter>
  </headerFooter>
  <rowBreaks count="4" manualBreakCount="4">
    <brk id="11" man="1"/>
    <brk id="46" man="1"/>
    <brk id="78" man="1"/>
    <brk id="114" man="1"/>
  </rowBreaks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MJ247"/>
  <sheetViews>
    <sheetView topLeftCell="A36" workbookViewId="0">
      <selection activeCell="AC51" sqref="AC51"/>
    </sheetView>
  </sheetViews>
  <sheetFormatPr baseColWidth="10" defaultRowHeight="14.25"/>
  <cols>
    <col min="1" max="1" width="26" style="28" customWidth="1"/>
    <col min="2" max="9" width="8.5" style="28" customWidth="1"/>
    <col min="10" max="10" width="13.625" style="28" customWidth="1"/>
    <col min="11" max="12" width="8.5" style="28" hidden="1" customWidth="1"/>
    <col min="13" max="14" width="8.5" style="60" hidden="1" customWidth="1"/>
    <col min="15" max="15" width="23.375" style="29" hidden="1" customWidth="1"/>
    <col min="16" max="16" width="10.625" style="29" hidden="1" customWidth="1"/>
    <col min="17" max="23" width="6.625" style="29" hidden="1" customWidth="1"/>
    <col min="24" max="25" width="12.25" style="29" hidden="1" customWidth="1"/>
    <col min="26" max="26" width="6.625" style="29" hidden="1" customWidth="1"/>
    <col min="27" max="35" width="6.625" style="29" customWidth="1"/>
    <col min="36" max="51" width="10.75" style="29" hidden="1" customWidth="1"/>
    <col min="52" max="52" width="10.625" style="29" customWidth="1"/>
    <col min="53" max="53" width="10.625" style="156" customWidth="1"/>
    <col min="54" max="1024" width="10.625" style="28" customWidth="1"/>
  </cols>
  <sheetData>
    <row r="1" spans="1:54" ht="25.5" hidden="1">
      <c r="A1" s="53" t="s">
        <v>51</v>
      </c>
      <c r="B1" s="54">
        <f>Données!P2</f>
        <v>2017</v>
      </c>
      <c r="N1" s="55" t="str">
        <f>Données!R2</f>
        <v>FO SAPA</v>
      </c>
      <c r="P1" s="154" t="s">
        <v>19</v>
      </c>
      <c r="Q1" s="155"/>
      <c r="R1" s="154" t="s">
        <v>19</v>
      </c>
      <c r="S1" s="154" t="s">
        <v>19</v>
      </c>
      <c r="T1" s="154" t="s">
        <v>19</v>
      </c>
      <c r="U1" s="154" t="s">
        <v>19</v>
      </c>
      <c r="V1" s="154" t="s">
        <v>19</v>
      </c>
      <c r="W1" s="154" t="s">
        <v>19</v>
      </c>
      <c r="X1" s="154" t="s">
        <v>19</v>
      </c>
      <c r="Y1" s="154" t="s">
        <v>19</v>
      </c>
      <c r="BA1" s="29"/>
      <c r="BB1" s="156"/>
    </row>
    <row r="2" spans="1:54" ht="15" hidden="1">
      <c r="A2" s="58"/>
      <c r="P2" s="157">
        <v>7560</v>
      </c>
      <c r="R2" s="157" t="s">
        <v>52</v>
      </c>
      <c r="S2" s="157" t="s">
        <v>53</v>
      </c>
      <c r="T2" s="157" t="s">
        <v>54</v>
      </c>
      <c r="U2" s="157" t="s">
        <v>55</v>
      </c>
      <c r="V2" s="157" t="s">
        <v>56</v>
      </c>
      <c r="W2" s="157" t="s">
        <v>57</v>
      </c>
      <c r="X2" s="157">
        <v>7540</v>
      </c>
      <c r="Y2" s="157">
        <v>7600</v>
      </c>
      <c r="BA2" s="29"/>
      <c r="BB2" s="156"/>
    </row>
    <row r="3" spans="1:54" ht="15" hidden="1">
      <c r="A3" s="58"/>
      <c r="P3" s="157" t="s">
        <v>60</v>
      </c>
      <c r="R3" s="267" t="s">
        <v>61</v>
      </c>
      <c r="S3" s="267"/>
      <c r="T3" s="267" t="s">
        <v>62</v>
      </c>
      <c r="U3" s="267"/>
      <c r="V3" s="267" t="s">
        <v>63</v>
      </c>
      <c r="W3" s="267"/>
      <c r="X3" s="157" t="s">
        <v>63</v>
      </c>
      <c r="Y3" s="158" t="s">
        <v>64</v>
      </c>
      <c r="BA3" s="29"/>
      <c r="BB3" s="156"/>
    </row>
    <row r="4" spans="1:54" hidden="1">
      <c r="A4" s="64" t="s">
        <v>65</v>
      </c>
      <c r="B4" s="85" t="s">
        <v>23</v>
      </c>
      <c r="C4" s="86" t="s">
        <v>11</v>
      </c>
      <c r="D4" s="66" t="s">
        <v>36</v>
      </c>
      <c r="E4" s="66" t="s">
        <v>38</v>
      </c>
      <c r="F4" s="66" t="s">
        <v>39</v>
      </c>
      <c r="G4" s="66" t="s">
        <v>40</v>
      </c>
      <c r="H4" s="66" t="s">
        <v>41</v>
      </c>
      <c r="I4" s="66" t="s">
        <v>42</v>
      </c>
      <c r="J4" s="66" t="s">
        <v>43</v>
      </c>
      <c r="K4" s="66" t="s">
        <v>66</v>
      </c>
      <c r="L4" s="66" t="s">
        <v>46</v>
      </c>
      <c r="M4" s="159" t="s">
        <v>67</v>
      </c>
      <c r="N4" s="160" t="s">
        <v>68</v>
      </c>
    </row>
    <row r="5" spans="1:54" hidden="1">
      <c r="A5" s="68" t="s">
        <v>69</v>
      </c>
      <c r="B5" s="88">
        <f t="shared" ref="B5:B10" si="0">SUM(C5:N5)</f>
        <v>0</v>
      </c>
      <c r="C5" s="70">
        <f>DSUM(Janvier!$G$6:$H$60,Janvier!$H$6,$P$1:$P$2)</f>
        <v>0</v>
      </c>
      <c r="D5" s="71">
        <f>DSUM(Février!$G$6:$H$60,Février!$H$6,$P$1:$P$2)</f>
        <v>0</v>
      </c>
      <c r="E5" s="71">
        <f>DSUM(Mars!$G$6:$H$60,Mars!$H$6,$P$1:$P$2)</f>
        <v>0</v>
      </c>
      <c r="F5" s="71">
        <f>DSUM(Avril!$G$6:$H$60,Avril!$H$6,$P$1:$P$2)</f>
        <v>0</v>
      </c>
      <c r="G5" s="71">
        <f>DSUM(Mai!$G$6:$H$60,Mai!$H$6,$P$1:$P$2)</f>
        <v>0</v>
      </c>
      <c r="H5" s="71">
        <f>DSUM(Juin!$G$6:$H$60,Juin!$H$6,$P$1:$P$2)</f>
        <v>0</v>
      </c>
      <c r="I5" s="71">
        <f>DSUM(Juillet!$G$6:$H$60,Juillet!$H$6,$P$1:$P$2)</f>
        <v>0</v>
      </c>
      <c r="J5" s="71">
        <f>DSUM(Août!$G$6:$H$60,Août!$H$6,$P$1:$P$2)</f>
        <v>0</v>
      </c>
      <c r="K5" s="71">
        <f>DSUM(Septembre!$G$6:$H$60,Septembre!$H$6,$P$1:$P$2)</f>
        <v>0</v>
      </c>
      <c r="L5" s="71">
        <f>DSUM(Octobre!$G$6:$H$60,Octobre!$H$6,$P$1:$P$2)</f>
        <v>0</v>
      </c>
      <c r="M5" s="71">
        <f>DSUM(Novembre!$G$6:$H$60,Novembre!$H$6,$P$1:$P$2)</f>
        <v>0</v>
      </c>
      <c r="N5" s="72">
        <f>DSUM(Décembre!$G$6:$H$60,Décembre!$H$6,$P$1:$P$2)</f>
        <v>0</v>
      </c>
    </row>
    <row r="6" spans="1:54" hidden="1">
      <c r="A6" s="73" t="s">
        <v>70</v>
      </c>
      <c r="B6" s="69">
        <f t="shared" si="0"/>
        <v>0</v>
      </c>
      <c r="C6" s="70">
        <f>DSUM(Janvier!$G$6:$H$60,Janvier!$H$6,$R$1:$S$2)</f>
        <v>0</v>
      </c>
      <c r="D6" s="71">
        <f>DSUM(Février!$G$6:$H$60,Février!$H$6,$R$1:$S$2)</f>
        <v>0</v>
      </c>
      <c r="E6" s="71">
        <f>DSUM(Mars!$G$6:$H$60,Mars!$H$6,$R$1:$S$2)</f>
        <v>0</v>
      </c>
      <c r="F6" s="71">
        <f>DSUM(Avril!$G$6:$H$60,Avril!$H$6,$R$1:$S$2)</f>
        <v>0</v>
      </c>
      <c r="G6" s="71">
        <f>DSUM(Mai!$G$6:$H$60,Mai!$H$6,$R$1:$S$2)</f>
        <v>0</v>
      </c>
      <c r="H6" s="71">
        <f>DSUM(Juin!$G$6:$H$60,Juin!$H$6,$R$1:$S$2)</f>
        <v>0</v>
      </c>
      <c r="I6" s="71">
        <f>DSUM(Juillet!$G$6:$H$60,Juillet!$H$6,$R$1:$S$2)</f>
        <v>0</v>
      </c>
      <c r="J6" s="71">
        <f>DSUM(Août!$G$6:$H$60,Août!$H$6,$R$1:$S$2)</f>
        <v>0</v>
      </c>
      <c r="K6" s="71">
        <f>DSUM(Septembre!$G$6:$H$60,Septembre!$H$6,$R$1:$S$2)</f>
        <v>0</v>
      </c>
      <c r="L6" s="71">
        <f>DSUM(Octobre!$G$6:$H$60,Octobre!$H$6,$R$1:$S$2)</f>
        <v>0</v>
      </c>
      <c r="M6" s="71">
        <f>DSUM(Novembre!$G$6:$H$60,Novembre!$H$6,$R$1:$S$2)</f>
        <v>0</v>
      </c>
      <c r="N6" s="72">
        <f>DSUM(Décembre!$G$6:$H$60,Décembre!$H$6,$R$1:$S$2)</f>
        <v>0</v>
      </c>
    </row>
    <row r="7" spans="1:54" hidden="1">
      <c r="A7" s="68" t="s">
        <v>71</v>
      </c>
      <c r="B7" s="69">
        <f t="shared" si="0"/>
        <v>0</v>
      </c>
      <c r="C7" s="70">
        <f>DSUM(Janvier!$G$6:$H$60,Janvier!$H$6,$T$1:$U$2)</f>
        <v>0</v>
      </c>
      <c r="D7" s="71">
        <f>DSUM(Février!$G$6:$H$60,Février!$H$6,$T$1:$U$2)</f>
        <v>0</v>
      </c>
      <c r="E7" s="71">
        <f>DSUM(Mars!$G$6:$H$60,Mars!$H$6,$T$1:$U$2)</f>
        <v>0</v>
      </c>
      <c r="F7" s="71">
        <f>DSUM(Avril!$G$6:$H$60,Avril!$H$6,$T$1:$U$2)</f>
        <v>0</v>
      </c>
      <c r="G7" s="71">
        <f>DSUM(Mai!$G$6:$H$60,Mai!$H$6,$T$1:$U$2)</f>
        <v>0</v>
      </c>
      <c r="H7" s="71">
        <f>DSUM(Juin!$G$6:$H$60,Juin!$H$6,$T$1:$U$2)</f>
        <v>0</v>
      </c>
      <c r="I7" s="71">
        <f>DSUM(Juillet!$G$6:$H$60,Juillet!$H$6,$T$1:$U$2)</f>
        <v>0</v>
      </c>
      <c r="J7" s="71">
        <f>DSUM(Août!$G$6:$H$60,Août!$H$6,$T$1:$U$2)</f>
        <v>0</v>
      </c>
      <c r="K7" s="71">
        <f>DSUM(Septembre!$G$6:$H$60,Septembre!$H$6,$T$1:$U$2)</f>
        <v>0</v>
      </c>
      <c r="L7" s="71">
        <f>DSUM(Octobre!$G$6:$H$60,Octobre!$H$6,$T$1:$U$2)</f>
        <v>0</v>
      </c>
      <c r="M7" s="71">
        <f>DSUM(Novembre!$G$6:$H$60,Novembre!$H$6,$T$1:$U$2)</f>
        <v>0</v>
      </c>
      <c r="N7" s="72">
        <f>DSUM(Décembre!$G$6:$H$60,Décembre!$H$6,$T$1:$U$2)</f>
        <v>0</v>
      </c>
    </row>
    <row r="8" spans="1:54" hidden="1">
      <c r="A8" s="68" t="s">
        <v>168</v>
      </c>
      <c r="B8" s="69">
        <f t="shared" si="0"/>
        <v>0</v>
      </c>
      <c r="C8" s="71">
        <f>DSUM(Janvier!$G$6:$H$60,Janvier!$H$6,$V$1:$W$2)+DSUM(Janvier!$G$6:$H$60,Janvier!$H$6,$X$1:$X$2)</f>
        <v>0</v>
      </c>
      <c r="D8" s="71">
        <f>DSUM(Février!$G$6:$H$60,Février!$H$6,$V$1:$W$2)+DSUM(Février!$G$6:$H$60,Février!$H$6,$X$1:$X$2)</f>
        <v>0</v>
      </c>
      <c r="E8" s="71">
        <f>DSUM(Mars!$G$6:$H$60,Mars!$H$6,$V$1:$W$2)+DSUM(Mars!$G$6:$H$60,Mars!$H$6,$X$1:$X$2)</f>
        <v>0</v>
      </c>
      <c r="F8" s="71">
        <f>DSUM(Avril!$G$6:$H$60,Avril!$H$6,$V$1:$W$2)+DSUM(Avril!$G$6:$H$60,Avril!$H$6,$X$1:$X$2)</f>
        <v>0</v>
      </c>
      <c r="G8" s="71">
        <f>DSUM(Mai!$G$6:$H$60,Mai!$H$6,$V$1:$W$2)+DSUM(Mai!$G$6:$H$60,Mai!$H$6,$X$1:$X$2)</f>
        <v>0</v>
      </c>
      <c r="H8" s="71">
        <f>DSUM(Juin!$G$6:$H$60,Juin!$H$6,$V$1:$W$2)+DSUM(Juin!$G$6:$H$60,Juin!$H$6,$X$1:$X$2)</f>
        <v>0</v>
      </c>
      <c r="I8" s="71">
        <f>DSUM(Juillet!$G$6:$H$60,Juillet!$H$6,$V$1:$W$2)+DSUM(Juillet!$G$6:$H$60,Juillet!$H$6,$X$1:$X$2)</f>
        <v>0</v>
      </c>
      <c r="J8" s="71">
        <f>DSUM(Août!$G$6:$H$60,Août!$H$6,$V$1:$W$2)+DSUM(Août!$G$6:$H$60,Août!$H$6,$X$1:$X$2)</f>
        <v>0</v>
      </c>
      <c r="K8" s="71">
        <f>DSUM(Septembre!$G$6:$H$60,Septembre!$H$6,$V$1:$W$2)+DSUM(Septembre!$G$6:$H$60,Septembre!$H$6,$X$1:$X$2)</f>
        <v>0</v>
      </c>
      <c r="L8" s="71">
        <f>DSUM(Octobre!$G$6:$H$60,Octobre!$H$6,$V$1:$W$2)+DSUM(Octobre!$G$6:$H$60,Octobre!$H$6,$X$1:$X$2)</f>
        <v>0</v>
      </c>
      <c r="M8" s="71">
        <f>DSUM(Novembre!$G$6:$H$60,Novembre!$H$6,$V$1:$W$2)+DSUM(Novembre!$G$6:$H$60,Novembre!$H$6,$X$1:$X$2)</f>
        <v>0</v>
      </c>
      <c r="N8" s="71">
        <f>DSUM(Décembre!$G$6:$H$60,Décembre!$H$6,$V$1:$W$2)+DSUM(Décembre!$G$6:$H$60,Décembre!$H$6,$X$1:$X$2)</f>
        <v>0</v>
      </c>
    </row>
    <row r="9" spans="1:54" hidden="1">
      <c r="A9" s="75" t="s">
        <v>73</v>
      </c>
      <c r="B9" s="76">
        <f t="shared" si="0"/>
        <v>0</v>
      </c>
      <c r="C9" s="77">
        <f>DSUM(Janvier!$G$6:$H$60,Janvier!$H$6,$Y$1:$Y$2)</f>
        <v>0</v>
      </c>
      <c r="D9" s="78">
        <f>DSUM(Février!$G$6:$H$60,Février!$H$6,$Y$1:$Y$2)</f>
        <v>0</v>
      </c>
      <c r="E9" s="78">
        <f>DSUM(Mars!$G$6:$H$60,Mars!$H$6,$Y$1:$Y$2)</f>
        <v>0</v>
      </c>
      <c r="F9" s="78">
        <f>DSUM(Avril!$G$6:$H$60,Avril!$H$6,$Y$1:$Y$2)</f>
        <v>0</v>
      </c>
      <c r="G9" s="78">
        <f>DSUM(Mai!$G$6:$H$60,Mai!$H$6,$Y$1:$Y$2)</f>
        <v>0</v>
      </c>
      <c r="H9" s="78">
        <f>DSUM(Juin!$G$6:$H$60,Juin!$H$6,$Y$1:$Y$2)</f>
        <v>0</v>
      </c>
      <c r="I9" s="78">
        <f>DSUM(Juillet!$G$6:$H$60,Juillet!$H$6,$Y$1:$Y$2)</f>
        <v>0</v>
      </c>
      <c r="J9" s="78">
        <f>DSUM(Août!$G$6:$H$60,Août!$H$6,$Y$1:$Y$2)</f>
        <v>0</v>
      </c>
      <c r="K9" s="78">
        <f>DSUM(Septembre!$G$6:$H$60,Septembre!$H$6,$Y$1:$Y$2)</f>
        <v>0</v>
      </c>
      <c r="L9" s="78">
        <f>DSUM(Octobre!$G$6:$H$60,Octobre!$H$6,$Y$1:$Y$2)</f>
        <v>0</v>
      </c>
      <c r="M9" s="78">
        <f>DSUM(Novembre!$G$6:$H$60,Novembre!$H$6,$Y$1:$Y$2)</f>
        <v>0</v>
      </c>
      <c r="N9" s="79">
        <f>DSUM(Décembre!$G$6:$H$60,Décembre!$H$6,$Y$1:$Y$2)</f>
        <v>0</v>
      </c>
    </row>
    <row r="10" spans="1:54" hidden="1">
      <c r="A10" s="161" t="s">
        <v>58</v>
      </c>
      <c r="B10" s="81">
        <f t="shared" si="0"/>
        <v>0</v>
      </c>
      <c r="C10" s="82">
        <f t="shared" ref="C10:N10" si="1">C5-C6+C7+C8+C9</f>
        <v>0</v>
      </c>
      <c r="D10" s="83">
        <f t="shared" si="1"/>
        <v>0</v>
      </c>
      <c r="E10" s="83">
        <f t="shared" si="1"/>
        <v>0</v>
      </c>
      <c r="F10" s="83">
        <f t="shared" si="1"/>
        <v>0</v>
      </c>
      <c r="G10" s="83">
        <f t="shared" si="1"/>
        <v>0</v>
      </c>
      <c r="H10" s="83">
        <f t="shared" si="1"/>
        <v>0</v>
      </c>
      <c r="I10" s="83">
        <f t="shared" si="1"/>
        <v>0</v>
      </c>
      <c r="J10" s="83">
        <f t="shared" si="1"/>
        <v>0</v>
      </c>
      <c r="K10" s="83">
        <f t="shared" si="1"/>
        <v>0</v>
      </c>
      <c r="L10" s="83">
        <f t="shared" si="1"/>
        <v>0</v>
      </c>
      <c r="M10" s="83">
        <f t="shared" si="1"/>
        <v>0</v>
      </c>
      <c r="N10" s="84">
        <f t="shared" si="1"/>
        <v>0</v>
      </c>
    </row>
    <row r="11" spans="1:54" hidden="1"/>
    <row r="12" spans="1:54" ht="18" hidden="1">
      <c r="A12" s="53" t="s">
        <v>74</v>
      </c>
      <c r="B12" s="54">
        <f>B1</f>
        <v>2017</v>
      </c>
      <c r="N12" s="55" t="str">
        <f>N1</f>
        <v>FO SAPA</v>
      </c>
    </row>
    <row r="13" spans="1:54" hidden="1"/>
    <row r="14" spans="1:54" hidden="1"/>
    <row r="15" spans="1:54" hidden="1">
      <c r="A15" s="64" t="s">
        <v>75</v>
      </c>
      <c r="B15" s="85" t="s">
        <v>23</v>
      </c>
      <c r="C15" s="86" t="s">
        <v>11</v>
      </c>
      <c r="D15" s="66" t="s">
        <v>36</v>
      </c>
      <c r="E15" s="66" t="s">
        <v>38</v>
      </c>
      <c r="F15" s="66" t="s">
        <v>39</v>
      </c>
      <c r="G15" s="66" t="s">
        <v>40</v>
      </c>
      <c r="H15" s="66" t="s">
        <v>41</v>
      </c>
      <c r="I15" s="66" t="s">
        <v>42</v>
      </c>
      <c r="J15" s="66" t="s">
        <v>43</v>
      </c>
      <c r="K15" s="66" t="s">
        <v>66</v>
      </c>
      <c r="L15" s="66" t="s">
        <v>46</v>
      </c>
      <c r="M15" s="159" t="s">
        <v>67</v>
      </c>
      <c r="N15" s="160" t="s">
        <v>68</v>
      </c>
    </row>
    <row r="16" spans="1:54" hidden="1">
      <c r="A16" s="162" t="s">
        <v>76</v>
      </c>
      <c r="B16" s="88">
        <f t="shared" ref="B16:B23" si="2">SUM(C16:N16)</f>
        <v>0</v>
      </c>
      <c r="C16" s="70">
        <f t="shared" ref="C16:N16" si="3">C186</f>
        <v>0</v>
      </c>
      <c r="D16" s="71">
        <f t="shared" si="3"/>
        <v>0</v>
      </c>
      <c r="E16" s="71">
        <f t="shared" si="3"/>
        <v>0</v>
      </c>
      <c r="F16" s="71">
        <f t="shared" si="3"/>
        <v>0</v>
      </c>
      <c r="G16" s="71">
        <f t="shared" si="3"/>
        <v>0</v>
      </c>
      <c r="H16" s="71">
        <f t="shared" si="3"/>
        <v>0</v>
      </c>
      <c r="I16" s="71">
        <f t="shared" si="3"/>
        <v>0</v>
      </c>
      <c r="J16" s="71">
        <f t="shared" si="3"/>
        <v>0</v>
      </c>
      <c r="K16" s="71">
        <f t="shared" si="3"/>
        <v>0</v>
      </c>
      <c r="L16" s="71">
        <f t="shared" si="3"/>
        <v>0</v>
      </c>
      <c r="M16" s="71">
        <f t="shared" si="3"/>
        <v>0</v>
      </c>
      <c r="N16" s="72">
        <f t="shared" si="3"/>
        <v>0</v>
      </c>
    </row>
    <row r="17" spans="1:35" hidden="1">
      <c r="A17" s="89" t="s">
        <v>77</v>
      </c>
      <c r="B17" s="69">
        <f t="shared" si="2"/>
        <v>0</v>
      </c>
      <c r="C17" s="70">
        <f t="shared" ref="C17:N17" si="4">C201</f>
        <v>0</v>
      </c>
      <c r="D17" s="71">
        <f t="shared" si="4"/>
        <v>0</v>
      </c>
      <c r="E17" s="71">
        <f t="shared" si="4"/>
        <v>0</v>
      </c>
      <c r="F17" s="71">
        <f t="shared" si="4"/>
        <v>0</v>
      </c>
      <c r="G17" s="71">
        <f t="shared" si="4"/>
        <v>0</v>
      </c>
      <c r="H17" s="71">
        <f t="shared" si="4"/>
        <v>0</v>
      </c>
      <c r="I17" s="71">
        <f t="shared" si="4"/>
        <v>0</v>
      </c>
      <c r="J17" s="71">
        <f t="shared" si="4"/>
        <v>0</v>
      </c>
      <c r="K17" s="71">
        <f t="shared" si="4"/>
        <v>0</v>
      </c>
      <c r="L17" s="71">
        <f t="shared" si="4"/>
        <v>0</v>
      </c>
      <c r="M17" s="71">
        <f t="shared" si="4"/>
        <v>0</v>
      </c>
      <c r="N17" s="72">
        <f t="shared" si="4"/>
        <v>0</v>
      </c>
    </row>
    <row r="18" spans="1:35" hidden="1">
      <c r="A18" s="89" t="s">
        <v>78</v>
      </c>
      <c r="B18" s="69">
        <f t="shared" si="2"/>
        <v>0</v>
      </c>
      <c r="C18" s="70">
        <f t="shared" ref="C18:N18" si="5">C221</f>
        <v>0</v>
      </c>
      <c r="D18" s="71">
        <f t="shared" si="5"/>
        <v>0</v>
      </c>
      <c r="E18" s="71">
        <f t="shared" si="5"/>
        <v>0</v>
      </c>
      <c r="F18" s="71">
        <f t="shared" si="5"/>
        <v>0</v>
      </c>
      <c r="G18" s="71">
        <f t="shared" si="5"/>
        <v>0</v>
      </c>
      <c r="H18" s="71">
        <f t="shared" si="5"/>
        <v>0</v>
      </c>
      <c r="I18" s="71">
        <f t="shared" si="5"/>
        <v>0</v>
      </c>
      <c r="J18" s="71">
        <f t="shared" si="5"/>
        <v>0</v>
      </c>
      <c r="K18" s="71">
        <f t="shared" si="5"/>
        <v>0</v>
      </c>
      <c r="L18" s="71">
        <f t="shared" si="5"/>
        <v>0</v>
      </c>
      <c r="M18" s="71">
        <f t="shared" si="5"/>
        <v>0</v>
      </c>
      <c r="N18" s="72">
        <f t="shared" si="5"/>
        <v>0</v>
      </c>
    </row>
    <row r="19" spans="1:35" hidden="1">
      <c r="A19" s="89" t="s">
        <v>79</v>
      </c>
      <c r="B19" s="69">
        <f t="shared" si="2"/>
        <v>0</v>
      </c>
      <c r="C19" s="70">
        <f t="shared" ref="C19:N19" si="6">C225</f>
        <v>0</v>
      </c>
      <c r="D19" s="71">
        <f t="shared" si="6"/>
        <v>0</v>
      </c>
      <c r="E19" s="71">
        <f t="shared" si="6"/>
        <v>0</v>
      </c>
      <c r="F19" s="71">
        <f t="shared" si="6"/>
        <v>0</v>
      </c>
      <c r="G19" s="71">
        <f t="shared" si="6"/>
        <v>0</v>
      </c>
      <c r="H19" s="71">
        <f t="shared" si="6"/>
        <v>0</v>
      </c>
      <c r="I19" s="71">
        <f t="shared" si="6"/>
        <v>0</v>
      </c>
      <c r="J19" s="71">
        <f t="shared" si="6"/>
        <v>0</v>
      </c>
      <c r="K19" s="71">
        <f t="shared" si="6"/>
        <v>0</v>
      </c>
      <c r="L19" s="71">
        <f t="shared" si="6"/>
        <v>0</v>
      </c>
      <c r="M19" s="71">
        <f t="shared" si="6"/>
        <v>0</v>
      </c>
      <c r="N19" s="72">
        <f t="shared" si="6"/>
        <v>0</v>
      </c>
    </row>
    <row r="20" spans="1:35" hidden="1">
      <c r="A20" s="89" t="s">
        <v>80</v>
      </c>
      <c r="B20" s="69">
        <f t="shared" si="2"/>
        <v>0</v>
      </c>
      <c r="C20" s="70">
        <f t="shared" ref="C20:N20" si="7">C231</f>
        <v>0</v>
      </c>
      <c r="D20" s="71">
        <f t="shared" si="7"/>
        <v>0</v>
      </c>
      <c r="E20" s="71">
        <f t="shared" si="7"/>
        <v>0</v>
      </c>
      <c r="F20" s="71">
        <f t="shared" si="7"/>
        <v>0</v>
      </c>
      <c r="G20" s="71">
        <f t="shared" si="7"/>
        <v>0</v>
      </c>
      <c r="H20" s="71">
        <f t="shared" si="7"/>
        <v>0</v>
      </c>
      <c r="I20" s="71">
        <f t="shared" si="7"/>
        <v>0</v>
      </c>
      <c r="J20" s="71">
        <f t="shared" si="7"/>
        <v>0</v>
      </c>
      <c r="K20" s="71">
        <f t="shared" si="7"/>
        <v>0</v>
      </c>
      <c r="L20" s="71">
        <f t="shared" si="7"/>
        <v>0</v>
      </c>
      <c r="M20" s="71">
        <f t="shared" si="7"/>
        <v>0</v>
      </c>
      <c r="N20" s="72">
        <f t="shared" si="7"/>
        <v>0</v>
      </c>
    </row>
    <row r="21" spans="1:35" hidden="1">
      <c r="A21" s="89" t="s">
        <v>81</v>
      </c>
      <c r="B21" s="69">
        <f t="shared" si="2"/>
        <v>0</v>
      </c>
      <c r="C21" s="70">
        <f t="shared" ref="C21:N21" si="8">C234</f>
        <v>0</v>
      </c>
      <c r="D21" s="71">
        <f t="shared" si="8"/>
        <v>0</v>
      </c>
      <c r="E21" s="71">
        <f t="shared" si="8"/>
        <v>0</v>
      </c>
      <c r="F21" s="71">
        <f t="shared" si="8"/>
        <v>0</v>
      </c>
      <c r="G21" s="71">
        <f t="shared" si="8"/>
        <v>0</v>
      </c>
      <c r="H21" s="71">
        <f t="shared" si="8"/>
        <v>0</v>
      </c>
      <c r="I21" s="71">
        <f t="shared" si="8"/>
        <v>0</v>
      </c>
      <c r="J21" s="71">
        <f t="shared" si="8"/>
        <v>0</v>
      </c>
      <c r="K21" s="71">
        <f t="shared" si="8"/>
        <v>0</v>
      </c>
      <c r="L21" s="71">
        <f t="shared" si="8"/>
        <v>0</v>
      </c>
      <c r="M21" s="71">
        <f t="shared" si="8"/>
        <v>0</v>
      </c>
      <c r="N21" s="72">
        <f t="shared" si="8"/>
        <v>0</v>
      </c>
    </row>
    <row r="22" spans="1:35" hidden="1">
      <c r="A22" s="90" t="s">
        <v>82</v>
      </c>
      <c r="B22" s="76">
        <f t="shared" si="2"/>
        <v>0</v>
      </c>
      <c r="C22" s="77">
        <f t="shared" ref="C22:N22" si="9">C235</f>
        <v>0</v>
      </c>
      <c r="D22" s="78">
        <f t="shared" si="9"/>
        <v>0</v>
      </c>
      <c r="E22" s="78">
        <f t="shared" si="9"/>
        <v>0</v>
      </c>
      <c r="F22" s="78">
        <f t="shared" si="9"/>
        <v>0</v>
      </c>
      <c r="G22" s="78">
        <f t="shared" si="9"/>
        <v>0</v>
      </c>
      <c r="H22" s="78">
        <f t="shared" si="9"/>
        <v>0</v>
      </c>
      <c r="I22" s="78">
        <f t="shared" si="9"/>
        <v>0</v>
      </c>
      <c r="J22" s="78">
        <f t="shared" si="9"/>
        <v>0</v>
      </c>
      <c r="K22" s="78">
        <f t="shared" si="9"/>
        <v>0</v>
      </c>
      <c r="L22" s="78">
        <f t="shared" si="9"/>
        <v>0</v>
      </c>
      <c r="M22" s="78">
        <f t="shared" si="9"/>
        <v>0</v>
      </c>
      <c r="N22" s="79">
        <f t="shared" si="9"/>
        <v>0</v>
      </c>
    </row>
    <row r="23" spans="1:35" ht="13.5" hidden="1" customHeight="1">
      <c r="A23" s="91" t="s">
        <v>83</v>
      </c>
      <c r="B23" s="92">
        <f t="shared" si="2"/>
        <v>0</v>
      </c>
      <c r="C23" s="93">
        <f t="shared" ref="C23:N23" si="10">SUM(C16:C22)</f>
        <v>0</v>
      </c>
      <c r="D23" s="94">
        <f t="shared" si="10"/>
        <v>0</v>
      </c>
      <c r="E23" s="94">
        <f t="shared" si="10"/>
        <v>0</v>
      </c>
      <c r="F23" s="94">
        <f t="shared" si="10"/>
        <v>0</v>
      </c>
      <c r="G23" s="94">
        <f t="shared" si="10"/>
        <v>0</v>
      </c>
      <c r="H23" s="94">
        <f t="shared" si="10"/>
        <v>0</v>
      </c>
      <c r="I23" s="94">
        <f t="shared" si="10"/>
        <v>0</v>
      </c>
      <c r="J23" s="94">
        <f t="shared" si="10"/>
        <v>0</v>
      </c>
      <c r="K23" s="94">
        <f t="shared" si="10"/>
        <v>0</v>
      </c>
      <c r="L23" s="94">
        <f t="shared" si="10"/>
        <v>0</v>
      </c>
      <c r="M23" s="94">
        <f t="shared" si="10"/>
        <v>0</v>
      </c>
      <c r="N23" s="95">
        <f t="shared" si="10"/>
        <v>0</v>
      </c>
    </row>
    <row r="24" spans="1:35" ht="19.5" hidden="1" customHeight="1"/>
    <row r="25" spans="1:35" ht="24.75" hidden="1" customHeight="1">
      <c r="A25" s="53" t="s">
        <v>84</v>
      </c>
      <c r="B25" s="54">
        <f>B1</f>
        <v>2017</v>
      </c>
      <c r="N25" s="55"/>
      <c r="P25" s="154" t="s">
        <v>19</v>
      </c>
      <c r="Q25" s="154" t="s">
        <v>19</v>
      </c>
      <c r="R25" s="154" t="s">
        <v>19</v>
      </c>
      <c r="S25" s="154" t="s">
        <v>19</v>
      </c>
      <c r="T25" s="154" t="s">
        <v>19</v>
      </c>
      <c r="U25" s="154" t="s">
        <v>19</v>
      </c>
      <c r="V25" s="154" t="s">
        <v>19</v>
      </c>
      <c r="W25" s="154" t="s">
        <v>19</v>
      </c>
      <c r="X25" s="154" t="s">
        <v>19</v>
      </c>
      <c r="Y25" s="155" t="s">
        <v>19</v>
      </c>
      <c r="Z25" s="154" t="s">
        <v>19</v>
      </c>
      <c r="AA25" s="155" t="s">
        <v>19</v>
      </c>
      <c r="AB25" s="154" t="s">
        <v>19</v>
      </c>
      <c r="AC25" s="155" t="s">
        <v>19</v>
      </c>
      <c r="AD25" s="154" t="s">
        <v>19</v>
      </c>
      <c r="AE25" s="155" t="s">
        <v>19</v>
      </c>
      <c r="AF25" s="154" t="s">
        <v>19</v>
      </c>
      <c r="AG25" s="155" t="s">
        <v>19</v>
      </c>
      <c r="AH25" s="154" t="s">
        <v>19</v>
      </c>
      <c r="AI25" s="155" t="s">
        <v>19</v>
      </c>
    </row>
    <row r="26" spans="1:35" ht="17.25" hidden="1" customHeight="1">
      <c r="P26" s="163" t="s">
        <v>85</v>
      </c>
      <c r="Q26" s="164" t="s">
        <v>86</v>
      </c>
      <c r="R26" s="157" t="s">
        <v>54</v>
      </c>
      <c r="S26" s="157" t="s">
        <v>55</v>
      </c>
      <c r="T26" s="157" t="s">
        <v>87</v>
      </c>
      <c r="U26" s="157" t="s">
        <v>88</v>
      </c>
      <c r="V26" s="157">
        <v>7600</v>
      </c>
      <c r="W26" s="157">
        <v>7600</v>
      </c>
      <c r="X26" s="157">
        <v>7700</v>
      </c>
      <c r="Y26" s="157">
        <v>7700</v>
      </c>
      <c r="Z26" s="157">
        <v>7910</v>
      </c>
      <c r="AA26" s="157">
        <v>7910</v>
      </c>
      <c r="AB26" s="157">
        <v>4000</v>
      </c>
      <c r="AC26" s="157">
        <v>4000</v>
      </c>
      <c r="AD26" s="157">
        <v>5800</v>
      </c>
      <c r="AE26" s="157">
        <v>5800</v>
      </c>
      <c r="AF26" s="157">
        <v>4100</v>
      </c>
      <c r="AG26" s="157">
        <v>4100</v>
      </c>
      <c r="AH26" s="157">
        <v>5810</v>
      </c>
      <c r="AI26" s="157">
        <v>5810</v>
      </c>
    </row>
    <row r="27" spans="1:35" ht="24" hidden="1" customHeight="1">
      <c r="A27" s="64" t="s">
        <v>75</v>
      </c>
      <c r="B27" s="85" t="s">
        <v>23</v>
      </c>
      <c r="C27" s="86" t="s">
        <v>11</v>
      </c>
      <c r="D27" s="66" t="s">
        <v>36</v>
      </c>
      <c r="E27" s="66" t="s">
        <v>38</v>
      </c>
      <c r="F27" s="66" t="s">
        <v>39</v>
      </c>
      <c r="G27" s="66" t="s">
        <v>40</v>
      </c>
      <c r="H27" s="66" t="s">
        <v>41</v>
      </c>
      <c r="I27" s="66" t="s">
        <v>42</v>
      </c>
      <c r="J27" s="66" t="s">
        <v>43</v>
      </c>
      <c r="K27" s="66" t="s">
        <v>66</v>
      </c>
      <c r="L27" s="66" t="s">
        <v>46</v>
      </c>
      <c r="M27" s="159" t="s">
        <v>67</v>
      </c>
      <c r="N27" s="160" t="s">
        <v>68</v>
      </c>
      <c r="P27" s="267" t="s">
        <v>89</v>
      </c>
      <c r="Q27" s="267"/>
      <c r="R27" s="267" t="s">
        <v>90</v>
      </c>
      <c r="S27" s="267"/>
      <c r="T27" s="267" t="s">
        <v>91</v>
      </c>
      <c r="U27" s="267"/>
      <c r="V27" s="267" t="s">
        <v>63</v>
      </c>
      <c r="W27" s="267"/>
      <c r="X27" s="267" t="s">
        <v>64</v>
      </c>
      <c r="Y27" s="267"/>
      <c r="Z27" s="267" t="s">
        <v>92</v>
      </c>
      <c r="AA27" s="267"/>
      <c r="AB27" s="267" t="s">
        <v>92</v>
      </c>
      <c r="AC27" s="267"/>
      <c r="AD27" s="267" t="s">
        <v>92</v>
      </c>
      <c r="AE27" s="267"/>
      <c r="AF27" s="267" t="s">
        <v>92</v>
      </c>
      <c r="AG27" s="267"/>
      <c r="AH27" s="267" t="s">
        <v>92</v>
      </c>
      <c r="AI27" s="267"/>
    </row>
    <row r="28" spans="1:35" ht="23.25" hidden="1" customHeight="1">
      <c r="A28" s="87" t="s">
        <v>93</v>
      </c>
      <c r="B28" s="88">
        <f t="shared" ref="B28:B34" si="11">SUM(C28:N28)</f>
        <v>0</v>
      </c>
      <c r="C28" s="70">
        <f>DSUM(Janvier!$G$6:$H$60,Janvier!$H$6,$P$25:$Q$26)</f>
        <v>0</v>
      </c>
      <c r="D28" s="71">
        <f>DSUM(Février!$G$6:$H$60,Février!$H$6,$P$25:$Q$26)</f>
        <v>0</v>
      </c>
      <c r="E28" s="71">
        <f>DSUM(Mars!$G$6:$H$60,Mars!$H$6,$P$25:$Q$26)</f>
        <v>0</v>
      </c>
      <c r="F28" s="71">
        <f>DSUM(Avril!$G$6:$H$60,Avril!$H$6,$P$25:$Q$26)</f>
        <v>0</v>
      </c>
      <c r="G28" s="71">
        <f>DSUM(Mai!$G$6:$H$60,Mai!$H$6,$P$25:$Q$26)</f>
        <v>0</v>
      </c>
      <c r="H28" s="71">
        <f>DSUM(Juin!$G$6:$H$60,Juin!$H$6,$P$25:$Q$26)</f>
        <v>0</v>
      </c>
      <c r="I28" s="71">
        <f>DSUM(Juillet!$G$6:$H$60,Juillet!$H$6,$P$25:$Q$26)</f>
        <v>0</v>
      </c>
      <c r="J28" s="71">
        <f>DSUM(Août!$G$6:$H$60,Août!$H$6,$P$25:$Q$26)</f>
        <v>0</v>
      </c>
      <c r="K28" s="71">
        <f>DSUM(Septembre!$G$6:$H$60,Septembre!$H$6,$P$25:$Q$26)</f>
        <v>0</v>
      </c>
      <c r="L28" s="71">
        <f>DSUM(Octobre!$G$6:$H$60,Octobre!$H$6,$P$25:$Q$26)</f>
        <v>0</v>
      </c>
      <c r="M28" s="71">
        <f>DSUM(Novembre!$G$6:$H$60,Novembre!$H$6,$P$25:$Q$26)</f>
        <v>0</v>
      </c>
      <c r="N28" s="72">
        <f>DSUM(Décembre!$G$6:$H$60,Décembre!$H$6,$P$25:$Q$26)</f>
        <v>0</v>
      </c>
    </row>
    <row r="29" spans="1:35" ht="27.75" hidden="1" customHeight="1">
      <c r="A29" s="89" t="s">
        <v>94</v>
      </c>
      <c r="B29" s="69">
        <f t="shared" si="11"/>
        <v>0</v>
      </c>
      <c r="C29" s="70">
        <f>DSUM(Janvier!$G$6:$H$60,Janvier!$H$6,$R$25:$S$26)</f>
        <v>0</v>
      </c>
      <c r="D29" s="71">
        <f>DSUM(Février!$G$6:$H$60,Février!$H$6,$R$25:$S$26)</f>
        <v>0</v>
      </c>
      <c r="E29" s="71">
        <f>DSUM(Mars!$G$6:$H$60,Mars!$H$6,$R$25:$S$26)</f>
        <v>0</v>
      </c>
      <c r="F29" s="71">
        <f>DSUM(Avril!$G$6:$H$60,Avril!$H$6,$R$25:$S$26)</f>
        <v>0</v>
      </c>
      <c r="G29" s="71">
        <f>DSUM(Mai!$G$6:$H$60,Mai!$H$6,$R$25:$S$26)</f>
        <v>0</v>
      </c>
      <c r="H29" s="71">
        <f>DSUM(Juin!$G$6:$H$60,Juin!$H$6,$R$25:$S$26)</f>
        <v>0</v>
      </c>
      <c r="I29" s="71">
        <f>DSUM(Juillet!$G$6:$H$60,Juillet!$H$6,$R$25:$S$26)</f>
        <v>0</v>
      </c>
      <c r="J29" s="71">
        <f>DSUM(Août!$G$6:$H$60,Août!$H$6,$R$25:$S$26)</f>
        <v>0</v>
      </c>
      <c r="K29" s="71">
        <f>DSUM(Septembre!$G$6:$H$60,Septembre!$H$6,$R$25:$S$26)</f>
        <v>0</v>
      </c>
      <c r="L29" s="71">
        <f>DSUM(Octobre!$G$6:$H$60,Octobre!$H$6,$R$25:$S$26)</f>
        <v>0</v>
      </c>
      <c r="M29" s="71">
        <f>DSUM(Novembre!$G$6:$H$60,Novembre!$H$6,$R$25:$S$26)</f>
        <v>0</v>
      </c>
      <c r="N29" s="72">
        <f>DSUM(Décembre!$G$6:$H$60,Décembre!$H$6,$R$25:$S$26)</f>
        <v>0</v>
      </c>
    </row>
    <row r="30" spans="1:35" ht="17.25" hidden="1" customHeight="1">
      <c r="A30" s="89" t="s">
        <v>95</v>
      </c>
      <c r="B30" s="69">
        <f t="shared" si="11"/>
        <v>0</v>
      </c>
      <c r="C30" s="70">
        <f>DSUM(Janvier!$G$6:$H$60,Janvier!$H$6,$T$25:$U$26)</f>
        <v>0</v>
      </c>
      <c r="D30" s="71">
        <f>DSUM(Février!$G$6:$H$60,Février!$H$6,$T$25:$U$26)</f>
        <v>0</v>
      </c>
      <c r="E30" s="71">
        <f>DSUM(Mars!$G$6:$H$60,Mars!$H$6,$T$25:$U$26)</f>
        <v>0</v>
      </c>
      <c r="F30" s="71">
        <f>DSUM(Avril!$G$6:$H$60,Avril!$H$6,$T$25:$U$26)</f>
        <v>0</v>
      </c>
      <c r="G30" s="71">
        <f>DSUM(Mai!$G$6:$H$60,Mai!$H$6,$T$25:$U$26)</f>
        <v>0</v>
      </c>
      <c r="H30" s="71">
        <f>DSUM(Juin!$G$6:$H$60,Juin!$H$6,$T$25:$U$26)</f>
        <v>0</v>
      </c>
      <c r="I30" s="71">
        <f>DSUM(Juillet!$G$6:$H$60,Juillet!$H$6,$T$25:$U$26)</f>
        <v>0</v>
      </c>
      <c r="J30" s="71">
        <f>DSUM(Août!$G$6:$H$60,Août!$H$6,$T$25:$U$26)</f>
        <v>0</v>
      </c>
      <c r="K30" s="71">
        <f>DSUM(Septembre!$G$6:$H$60,Septembre!$H$6,$T$25:$U$26)</f>
        <v>0</v>
      </c>
      <c r="L30" s="71">
        <f>DSUM(Octobre!$G$6:$H$60,Octobre!$H$6,$T$25:$U$26)</f>
        <v>0</v>
      </c>
      <c r="M30" s="71">
        <f>DSUM(Novembre!$G$6:$H$60,Novembre!$H$6,$T$25:$U$26)</f>
        <v>0</v>
      </c>
      <c r="N30" s="72">
        <f>DSUM(Décembre!$G$6:$H$60,Décembre!$H$6,$T$25:$U$26)</f>
        <v>0</v>
      </c>
    </row>
    <row r="31" spans="1:35" ht="29.25" hidden="1" customHeight="1">
      <c r="A31" s="89" t="s">
        <v>96</v>
      </c>
      <c r="B31" s="69">
        <f t="shared" si="11"/>
        <v>0</v>
      </c>
      <c r="C31" s="70">
        <f>DSUM(Janvier!$G$6:$H$60,Janvier!$H$6,$V$25:$W$26)</f>
        <v>0</v>
      </c>
      <c r="D31" s="71">
        <f>DSUM(Février!$G$6:$H$60,Février!$H$6,$V$25:$W$26)</f>
        <v>0</v>
      </c>
      <c r="E31" s="71">
        <f>DSUM(Mars!$G$6:$H$60,Mars!$H$6,$V$25:$W$26)</f>
        <v>0</v>
      </c>
      <c r="F31" s="71">
        <f>DSUM(Avril!$G$6:$H$60,Avril!$H$6,$V$25:$W$26)</f>
        <v>0</v>
      </c>
      <c r="G31" s="71">
        <f>DSUM(Mai!$G$6:$H$60,Mai!$H$6,$V$25:$W$26)</f>
        <v>0</v>
      </c>
      <c r="H31" s="71">
        <f>DSUM(Juin!$G$6:$H$60,Juin!$H$6,$V$25:$W$26)</f>
        <v>0</v>
      </c>
      <c r="I31" s="71">
        <f>DSUM(Juillet!$G$6:$H$60,Juillet!$H$6,$V$25:$W$26)</f>
        <v>0</v>
      </c>
      <c r="J31" s="71">
        <f>DSUM(Août!$G$6:$H$60,Août!$H$6,$V$25:$W$26)</f>
        <v>0</v>
      </c>
      <c r="K31" s="71">
        <f>DSUM(Septembre!$G$6:$H$60,Septembre!$H$6,$V$25:$W$26)</f>
        <v>0</v>
      </c>
      <c r="L31" s="71">
        <f>DSUM(Octobre!$G$6:$H$60,Octobre!$H$6,$V$25:$W$26)</f>
        <v>0</v>
      </c>
      <c r="M31" s="71">
        <f>DSUM(Novembre!$G$6:$H$60,Novembre!$H$6,$V$25:$W$26)</f>
        <v>0</v>
      </c>
      <c r="N31" s="72">
        <f>DSUM(Décembre!$G$6:$H$60,Décembre!$H$6,$V$25:$W$26)</f>
        <v>0</v>
      </c>
    </row>
    <row r="32" spans="1:35" ht="12.75" hidden="1" customHeight="1">
      <c r="A32" s="89" t="s">
        <v>97</v>
      </c>
      <c r="B32" s="69">
        <f t="shared" si="11"/>
        <v>0</v>
      </c>
      <c r="C32" s="70">
        <f>DSUM(Janvier!$G$6:$H$60,Janvier!$H$6,$X$25:$Y$26)</f>
        <v>0</v>
      </c>
      <c r="D32" s="71">
        <f>DSUM(Février!$G$6:$H$60,Février!$H$6,$X$25:$Y$26)</f>
        <v>0</v>
      </c>
      <c r="E32" s="71">
        <f>DSUM(Mars!$G$6:$H$60,Mars!$H$6,$X$25:$Y$26)</f>
        <v>0</v>
      </c>
      <c r="F32" s="71">
        <f>DSUM(Avril!$G$6:$H$60,Avril!$H$6,$X$25:$Y$26)</f>
        <v>0</v>
      </c>
      <c r="G32" s="71">
        <f>DSUM(Mai!$G$6:$H$60,Mai!$H$6,$X$25:$Y$26)</f>
        <v>0</v>
      </c>
      <c r="H32" s="71">
        <f>DSUM(Juin!$G$6:$H$60,Juin!$H$6,$X$25:$Y$26)</f>
        <v>0</v>
      </c>
      <c r="I32" s="71">
        <f>DSUM(Juillet!$G$6:$H$60,Juillet!$H$6,$X$25:$Y$26)</f>
        <v>0</v>
      </c>
      <c r="J32" s="71">
        <f>DSUM(Août!$G$6:$H$60,Août!$H$6,$X$25:$Y$26)</f>
        <v>0</v>
      </c>
      <c r="K32" s="71">
        <f>DSUM(Septembre!$G$6:$H$60,Septembre!$H$6,$X$25:$Y$26)</f>
        <v>0</v>
      </c>
      <c r="L32" s="71">
        <f>DSUM(Octobre!$G$6:$H$60,Octobre!$H$6,$X$25:$Y$26)</f>
        <v>0</v>
      </c>
      <c r="M32" s="71">
        <f>DSUM(Novembre!$G$6:$H$60,Novembre!$H$6,$X$25:$Y$26)</f>
        <v>0</v>
      </c>
      <c r="N32" s="72">
        <f>DSUM(Décembre!$G$6:$H$60,Décembre!$H$6,$X$25:$Y$26)</f>
        <v>0</v>
      </c>
    </row>
    <row r="33" spans="1:53" ht="30" hidden="1" customHeight="1">
      <c r="A33" s="90" t="s">
        <v>98</v>
      </c>
      <c r="B33" s="69">
        <f t="shared" si="11"/>
        <v>0</v>
      </c>
      <c r="C33" s="70">
        <f>DSUM(Janvier!$G$6:$H$60,Janvier!$H$6,$Z$25:$AA$26)</f>
        <v>0</v>
      </c>
      <c r="D33" s="71">
        <f>DSUM(Février!$G$6:$H$60,Février!$H$6,$Z$25:$AA$26)</f>
        <v>0</v>
      </c>
      <c r="E33" s="71">
        <f>DSUM(Mars!$G$6:$H$60,Mars!$H$6,$Z$25:$AA$26)</f>
        <v>0</v>
      </c>
      <c r="F33" s="71">
        <f>DSUM(Avril!$G$6:$H$60,Avril!$H$6,$Z$25:$AA$26)</f>
        <v>0</v>
      </c>
      <c r="G33" s="71">
        <f>DSUM(Mai!$G$6:$H$60,Mai!$H$6,$Z$25:$AA$26)</f>
        <v>0</v>
      </c>
      <c r="H33" s="71">
        <f>DSUM(Juin!$G$6:$H$60,Juin!$H$6,$Z$25:$AA$26)</f>
        <v>0</v>
      </c>
      <c r="I33" s="71">
        <f>DSUM(Juillet!$G$6:$H$60,Juillet!$H$6,$Z$25:$AA$26)</f>
        <v>0</v>
      </c>
      <c r="J33" s="78">
        <f>DSUM(Août!$G$6:$H$60,Août!$H$6,$Z$25:$AA$26)</f>
        <v>0</v>
      </c>
      <c r="K33" s="71">
        <f>DSUM(Janvier!$G$6:$H$60,Janvier!$H$6,$Z$25:$AA$26)</f>
        <v>0</v>
      </c>
      <c r="L33" s="71">
        <f>DSUM(Octobre!$G$6:$H$60,Octobre!$H$6,$Z$25:$AA$26)</f>
        <v>0</v>
      </c>
      <c r="M33" s="71">
        <f>DSUM(Novembre!$G$6:$H$60,Novembre!$H$6,$Z$25:$AA$26)</f>
        <v>0</v>
      </c>
      <c r="N33" s="72">
        <f>DSUM(Décembre!$G$6:$H$60,Décembre!$H$6,$Z$25:$AA$26)</f>
        <v>0</v>
      </c>
    </row>
    <row r="34" spans="1:53" ht="106.5" hidden="1" customHeight="1">
      <c r="A34" s="91" t="s">
        <v>83</v>
      </c>
      <c r="B34" s="92">
        <f t="shared" si="11"/>
        <v>0</v>
      </c>
      <c r="C34" s="93">
        <f t="shared" ref="C34:N34" si="12">SUM(C28:C33)</f>
        <v>0</v>
      </c>
      <c r="D34" s="94">
        <f t="shared" si="12"/>
        <v>0</v>
      </c>
      <c r="E34" s="94">
        <f t="shared" si="12"/>
        <v>0</v>
      </c>
      <c r="F34" s="94">
        <f t="shared" si="12"/>
        <v>0</v>
      </c>
      <c r="G34" s="94">
        <f t="shared" si="12"/>
        <v>0</v>
      </c>
      <c r="H34" s="94">
        <f t="shared" si="12"/>
        <v>0</v>
      </c>
      <c r="I34" s="94">
        <f t="shared" si="12"/>
        <v>0</v>
      </c>
      <c r="J34" s="94">
        <f t="shared" si="12"/>
        <v>0</v>
      </c>
      <c r="K34" s="94">
        <f t="shared" si="12"/>
        <v>0</v>
      </c>
      <c r="L34" s="94">
        <f t="shared" si="12"/>
        <v>0</v>
      </c>
      <c r="M34" s="94">
        <f t="shared" si="12"/>
        <v>0</v>
      </c>
      <c r="N34" s="95">
        <f t="shared" si="12"/>
        <v>0</v>
      </c>
    </row>
    <row r="35" spans="1:53" ht="129.75" hidden="1" customHeight="1"/>
    <row r="36" spans="1:53" ht="18">
      <c r="A36" s="165"/>
      <c r="B36" s="264" t="str">
        <f>N1</f>
        <v>FO SAPA</v>
      </c>
      <c r="C36" s="264"/>
      <c r="D36" s="264"/>
      <c r="E36" s="264"/>
      <c r="F36" s="264"/>
      <c r="G36" s="264"/>
      <c r="H36" s="264"/>
      <c r="I36" s="264"/>
      <c r="J36" s="264"/>
      <c r="K36" s="166"/>
      <c r="L36" s="165"/>
      <c r="M36" s="165"/>
      <c r="N36" s="165"/>
    </row>
    <row r="37" spans="1:53">
      <c r="A37" s="167"/>
      <c r="B37" s="264"/>
      <c r="C37" s="264"/>
      <c r="D37" s="264"/>
      <c r="E37" s="264"/>
      <c r="F37" s="264"/>
      <c r="G37" s="264"/>
      <c r="H37" s="264"/>
      <c r="I37" s="264"/>
      <c r="J37" s="264"/>
      <c r="K37" s="166"/>
      <c r="L37" s="167"/>
      <c r="M37" s="167"/>
      <c r="N37" s="167"/>
    </row>
    <row r="38" spans="1:53">
      <c r="A38" s="167"/>
      <c r="B38" s="265" t="str">
        <f>IF(Adresse1="","",Adresse1)</f>
        <v/>
      </c>
      <c r="C38" s="265"/>
      <c r="D38" s="265"/>
      <c r="E38" s="265"/>
      <c r="F38" s="265"/>
      <c r="G38" s="265"/>
      <c r="H38" s="265"/>
      <c r="I38" s="265"/>
      <c r="J38" s="265"/>
      <c r="K38" s="166"/>
      <c r="L38" s="167"/>
      <c r="M38" s="167"/>
      <c r="N38" s="167"/>
    </row>
    <row r="39" spans="1:53">
      <c r="B39" s="265" t="str">
        <f>IF(Adresse2="","",Adresse2)</f>
        <v/>
      </c>
      <c r="C39" s="265"/>
      <c r="D39" s="265"/>
      <c r="E39" s="265"/>
      <c r="F39" s="265"/>
      <c r="G39" s="265"/>
      <c r="H39" s="265"/>
      <c r="I39" s="265"/>
      <c r="J39" s="265"/>
      <c r="K39" s="166"/>
    </row>
    <row r="40" spans="1:53">
      <c r="B40" s="265" t="str">
        <f>CONCATENATE(O43," ",O44)</f>
        <v xml:space="preserve"> </v>
      </c>
      <c r="C40" s="265"/>
      <c r="D40" s="265"/>
      <c r="E40" s="265"/>
      <c r="F40" s="265"/>
      <c r="G40" s="265"/>
      <c r="H40" s="265"/>
      <c r="I40" s="265"/>
      <c r="J40" s="265"/>
      <c r="K40" s="166"/>
      <c r="N40" s="168"/>
      <c r="O40" s="169" t="str">
        <f>IF(téléphone="","",téléphone)</f>
        <v/>
      </c>
    </row>
    <row r="41" spans="1:53">
      <c r="O41" s="29" t="str">
        <f>IF(mail="","",mail)</f>
        <v/>
      </c>
    </row>
    <row r="43" spans="1:53" s="166" customFormat="1" ht="18">
      <c r="G43" s="170" t="s">
        <v>99</v>
      </c>
      <c r="H43" s="171">
        <f>B25</f>
        <v>2017</v>
      </c>
      <c r="M43" s="172"/>
      <c r="N43" s="172"/>
      <c r="O43" s="173" t="str">
        <f>IF(O40="","",CONCATENATE("Tél : ",O40))</f>
        <v/>
      </c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  <c r="AK43" s="173"/>
      <c r="AL43" s="173"/>
      <c r="AM43" s="173"/>
      <c r="AN43" s="173"/>
      <c r="AO43" s="173"/>
      <c r="AP43" s="173"/>
      <c r="AQ43" s="173"/>
      <c r="AR43" s="173"/>
      <c r="AS43" s="173"/>
      <c r="AT43" s="173"/>
      <c r="AU43" s="173"/>
      <c r="AV43" s="173"/>
      <c r="AW43" s="173"/>
      <c r="AX43" s="173"/>
      <c r="AY43" s="173"/>
      <c r="AZ43" s="173"/>
      <c r="BA43" s="174"/>
    </row>
    <row r="44" spans="1:53">
      <c r="O44" s="29" t="str">
        <f>IF(O41="","",CONCATENATE("@mail : ",O41))</f>
        <v/>
      </c>
    </row>
    <row r="45" spans="1:53">
      <c r="B45" s="100" t="s">
        <v>12</v>
      </c>
      <c r="C45" s="101"/>
      <c r="D45" s="102"/>
      <c r="E45" s="175">
        <f>B23-B6</f>
        <v>0</v>
      </c>
      <c r="G45" s="104" t="s">
        <v>8</v>
      </c>
      <c r="H45" s="101"/>
      <c r="I45" s="105"/>
      <c r="J45" s="175">
        <f>B34-B6</f>
        <v>0</v>
      </c>
    </row>
    <row r="46" spans="1:53">
      <c r="B46" s="106"/>
      <c r="C46" s="107"/>
      <c r="D46" s="108"/>
      <c r="E46" s="176"/>
      <c r="G46" s="106"/>
      <c r="H46" s="107"/>
      <c r="I46" s="108"/>
      <c r="J46" s="176"/>
    </row>
    <row r="47" spans="1:53">
      <c r="B47" s="111"/>
      <c r="C47" s="112"/>
      <c r="D47" s="113" t="str">
        <f>IF(J45-E45&gt;0,"Résultat excédentaire","")</f>
        <v/>
      </c>
      <c r="E47" s="177" t="str">
        <f>IF(D47="Résultat excédentaire",J45-E45,"")</f>
        <v/>
      </c>
      <c r="F47" s="115"/>
      <c r="G47" s="111"/>
      <c r="H47" s="112"/>
      <c r="I47" s="113" t="str">
        <f>IF(J45-E45&lt;0,"Résultat déficitaire","")</f>
        <v/>
      </c>
      <c r="J47" s="177" t="str">
        <f>IF(I47="Résultat déficitaire",E45-J45,"")</f>
        <v/>
      </c>
    </row>
    <row r="48" spans="1:53">
      <c r="B48" s="107"/>
      <c r="C48" s="107"/>
      <c r="D48" s="116"/>
      <c r="E48" s="178"/>
      <c r="F48" s="115"/>
      <c r="G48" s="107"/>
      <c r="H48" s="107"/>
      <c r="I48" s="116"/>
      <c r="J48" s="178"/>
    </row>
    <row r="49" spans="2:10">
      <c r="B49" s="179" t="s">
        <v>169</v>
      </c>
      <c r="C49" s="180"/>
      <c r="D49" s="181"/>
      <c r="E49" s="182">
        <f>SUM(B16+B17+B18+B19+B20)-B6</f>
        <v>0</v>
      </c>
      <c r="F49" s="115"/>
      <c r="G49" s="179" t="s">
        <v>170</v>
      </c>
      <c r="H49" s="180"/>
      <c r="I49" s="181"/>
      <c r="J49" s="182">
        <f>SUM(B28+B29+B30+B33)-B6</f>
        <v>0</v>
      </c>
    </row>
    <row r="50" spans="2:10">
      <c r="B50" s="183" t="s">
        <v>171</v>
      </c>
      <c r="C50" s="107"/>
      <c r="D50" s="116"/>
      <c r="E50" s="184">
        <f>SUM(B16+B17+B18)</f>
        <v>0</v>
      </c>
      <c r="F50" s="115"/>
      <c r="G50" s="183" t="s">
        <v>172</v>
      </c>
      <c r="H50" s="107"/>
      <c r="I50" s="116"/>
      <c r="J50" s="184">
        <f>SUM(B5)-B6</f>
        <v>0</v>
      </c>
    </row>
    <row r="51" spans="2:10">
      <c r="B51" s="183" t="s">
        <v>173</v>
      </c>
      <c r="C51" s="107"/>
      <c r="D51" s="116"/>
      <c r="E51" s="184">
        <f>SUM(B19+B20)-B6</f>
        <v>0</v>
      </c>
      <c r="F51" s="115"/>
      <c r="G51" s="183" t="s">
        <v>174</v>
      </c>
      <c r="H51" s="107"/>
      <c r="I51" s="116"/>
      <c r="J51" s="184">
        <f>+J49-J50</f>
        <v>0</v>
      </c>
    </row>
    <row r="52" spans="2:10">
      <c r="B52" s="185" t="s">
        <v>175</v>
      </c>
      <c r="C52" s="107"/>
      <c r="D52" s="116"/>
      <c r="E52" s="186">
        <f>SUM(B21)</f>
        <v>0</v>
      </c>
      <c r="F52" s="115"/>
      <c r="G52" s="185" t="s">
        <v>176</v>
      </c>
      <c r="H52" s="107"/>
      <c r="I52" s="116"/>
      <c r="J52" s="186">
        <f>SUM(B31)</f>
        <v>0</v>
      </c>
    </row>
    <row r="53" spans="2:10">
      <c r="B53" s="187" t="s">
        <v>177</v>
      </c>
      <c r="C53" s="112"/>
      <c r="D53" s="188"/>
      <c r="E53" s="177">
        <f>SUM(B22)</f>
        <v>0</v>
      </c>
      <c r="F53" s="115"/>
      <c r="G53" s="187" t="s">
        <v>178</v>
      </c>
      <c r="H53" s="112"/>
      <c r="I53" s="188"/>
      <c r="J53" s="177">
        <f>SUM(B32)</f>
        <v>0</v>
      </c>
    </row>
    <row r="54" spans="2:10">
      <c r="B54" s="189"/>
      <c r="C54" s="107"/>
      <c r="D54" s="116"/>
      <c r="E54" s="117"/>
      <c r="F54" s="115"/>
      <c r="G54" s="107"/>
      <c r="H54" s="107"/>
      <c r="I54" s="116"/>
      <c r="J54" s="117"/>
    </row>
    <row r="55" spans="2:10" ht="15" customHeight="1">
      <c r="B55" s="266" t="s">
        <v>179</v>
      </c>
      <c r="C55" s="266"/>
      <c r="D55" s="266"/>
      <c r="E55" s="266"/>
      <c r="F55" s="266"/>
      <c r="G55" s="266"/>
      <c r="H55" s="266"/>
      <c r="I55" s="266"/>
      <c r="J55" s="266"/>
    </row>
    <row r="56" spans="2:10">
      <c r="B56" s="107"/>
      <c r="C56" s="107"/>
      <c r="D56" s="116"/>
      <c r="E56" s="117"/>
      <c r="F56" s="115"/>
      <c r="G56" s="107"/>
      <c r="H56" s="107"/>
      <c r="I56" s="116"/>
      <c r="J56" s="117"/>
    </row>
    <row r="57" spans="2:10">
      <c r="B57" s="107"/>
      <c r="C57" s="107"/>
      <c r="D57" s="116"/>
      <c r="E57" s="117"/>
      <c r="F57" s="115"/>
      <c r="G57" s="107"/>
      <c r="H57" s="107"/>
      <c r="I57" s="116"/>
      <c r="J57" s="117"/>
    </row>
    <row r="58" spans="2:10">
      <c r="B58" s="107"/>
      <c r="C58" s="107"/>
      <c r="D58" s="116"/>
      <c r="E58" s="117"/>
      <c r="F58" s="115"/>
      <c r="G58" s="107"/>
      <c r="H58" s="107"/>
      <c r="I58" s="116"/>
      <c r="J58" s="190" t="s">
        <v>180</v>
      </c>
    </row>
    <row r="59" spans="2:10">
      <c r="B59" s="107"/>
      <c r="C59" s="107"/>
      <c r="D59" s="116"/>
      <c r="E59" s="117"/>
      <c r="F59" s="115"/>
      <c r="G59" s="107"/>
      <c r="H59" s="107"/>
      <c r="I59" s="116"/>
      <c r="J59" s="190"/>
    </row>
    <row r="60" spans="2:10">
      <c r="B60" s="107"/>
      <c r="C60" s="107"/>
      <c r="D60" s="116"/>
      <c r="E60" s="117"/>
      <c r="F60" s="115"/>
      <c r="G60" s="107"/>
      <c r="H60" s="107"/>
      <c r="I60" s="116"/>
      <c r="J60" s="117"/>
    </row>
    <row r="61" spans="2:10">
      <c r="B61" s="107"/>
      <c r="C61" s="107"/>
      <c r="D61" s="116"/>
      <c r="E61" s="117"/>
      <c r="F61" s="115"/>
      <c r="G61" s="107"/>
      <c r="H61" s="107"/>
      <c r="I61" s="116"/>
      <c r="J61" s="117"/>
    </row>
    <row r="62" spans="2:10">
      <c r="B62" s="107"/>
      <c r="C62" s="107"/>
      <c r="D62" s="116"/>
      <c r="E62" s="117"/>
      <c r="F62" s="115"/>
      <c r="G62" s="107"/>
      <c r="H62" s="107"/>
      <c r="I62" s="116"/>
      <c r="J62" s="117"/>
    </row>
    <row r="63" spans="2:10">
      <c r="B63" s="107"/>
      <c r="C63" s="107"/>
      <c r="D63" s="116"/>
      <c r="E63" s="117"/>
      <c r="F63" s="115"/>
      <c r="G63" s="107"/>
      <c r="H63" s="107"/>
      <c r="I63" s="116"/>
      <c r="J63" s="117"/>
    </row>
    <row r="64" spans="2:10">
      <c r="B64" s="107"/>
      <c r="C64" s="107"/>
      <c r="D64" s="116"/>
      <c r="E64" s="117"/>
      <c r="F64" s="115"/>
      <c r="G64" s="107"/>
      <c r="H64" s="107"/>
      <c r="I64" s="116"/>
      <c r="J64" s="117"/>
    </row>
    <row r="65" spans="2:10">
      <c r="B65" s="107"/>
      <c r="C65" s="107"/>
      <c r="D65" s="116"/>
      <c r="E65" s="117"/>
      <c r="F65" s="115"/>
      <c r="G65" s="107"/>
      <c r="H65" s="107"/>
      <c r="I65" s="116"/>
      <c r="J65" s="117"/>
    </row>
    <row r="66" spans="2:10">
      <c r="B66" s="107"/>
      <c r="C66" s="107"/>
      <c r="D66" s="116"/>
      <c r="E66" s="117"/>
      <c r="F66" s="115"/>
      <c r="G66" s="107"/>
      <c r="H66" s="107"/>
      <c r="I66" s="116"/>
      <c r="J66" s="117"/>
    </row>
    <row r="67" spans="2:10">
      <c r="B67" s="107"/>
      <c r="C67" s="107"/>
      <c r="D67" s="116"/>
      <c r="E67" s="117"/>
      <c r="F67" s="115"/>
      <c r="G67" s="107"/>
      <c r="H67" s="107"/>
      <c r="I67" s="116"/>
      <c r="J67" s="117"/>
    </row>
    <row r="68" spans="2:10">
      <c r="B68" s="107"/>
      <c r="C68" s="107"/>
      <c r="D68" s="116"/>
      <c r="E68" s="117"/>
      <c r="F68" s="115"/>
      <c r="G68" s="107"/>
      <c r="H68" s="107"/>
      <c r="I68" s="116"/>
      <c r="J68" s="117"/>
    </row>
    <row r="69" spans="2:10">
      <c r="B69" s="107"/>
      <c r="C69" s="107"/>
      <c r="D69" s="116"/>
      <c r="E69" s="117"/>
      <c r="F69" s="115"/>
      <c r="G69" s="107"/>
      <c r="H69" s="107"/>
      <c r="I69" s="116"/>
      <c r="J69" s="117"/>
    </row>
    <row r="70" spans="2:10">
      <c r="B70" s="107"/>
      <c r="C70" s="107"/>
      <c r="D70" s="116"/>
      <c r="E70" s="117"/>
      <c r="F70" s="115"/>
      <c r="G70" s="107"/>
      <c r="H70" s="107"/>
      <c r="I70" s="116"/>
      <c r="J70" s="117"/>
    </row>
    <row r="71" spans="2:10">
      <c r="B71" s="107"/>
      <c r="C71" s="107"/>
      <c r="D71" s="116"/>
      <c r="E71" s="117"/>
      <c r="F71" s="115"/>
      <c r="G71" s="107"/>
      <c r="H71" s="107"/>
      <c r="I71" s="116"/>
      <c r="J71" s="117"/>
    </row>
    <row r="72" spans="2:10">
      <c r="B72" s="107"/>
      <c r="C72" s="107"/>
      <c r="D72" s="116"/>
      <c r="E72" s="117"/>
      <c r="F72" s="115"/>
      <c r="G72" s="107"/>
      <c r="H72" s="107"/>
      <c r="I72" s="116"/>
      <c r="J72" s="117"/>
    </row>
    <row r="73" spans="2:10">
      <c r="B73" s="107"/>
      <c r="C73" s="107"/>
      <c r="D73" s="116"/>
      <c r="E73" s="117"/>
      <c r="F73" s="115"/>
      <c r="G73" s="107"/>
      <c r="H73" s="107"/>
      <c r="I73" s="116"/>
      <c r="J73" s="117"/>
    </row>
    <row r="74" spans="2:10">
      <c r="B74" s="107"/>
      <c r="C74" s="107"/>
      <c r="D74" s="116"/>
      <c r="E74" s="117"/>
      <c r="F74" s="115"/>
      <c r="G74" s="107"/>
      <c r="H74" s="107"/>
      <c r="I74" s="116"/>
      <c r="J74" s="117"/>
    </row>
    <row r="75" spans="2:10">
      <c r="B75" s="107"/>
      <c r="C75" s="107"/>
      <c r="D75" s="116"/>
      <c r="E75" s="117"/>
      <c r="F75" s="115"/>
      <c r="G75" s="107"/>
      <c r="H75" s="107"/>
      <c r="I75" s="116"/>
      <c r="J75" s="117"/>
    </row>
    <row r="76" spans="2:10">
      <c r="B76" s="107"/>
      <c r="C76" s="107"/>
      <c r="D76" s="116"/>
      <c r="E76" s="117"/>
      <c r="F76" s="115"/>
      <c r="G76" s="107"/>
      <c r="H76" s="107"/>
      <c r="I76" s="116"/>
      <c r="J76" s="117"/>
    </row>
    <row r="77" spans="2:10">
      <c r="B77" s="107"/>
      <c r="C77" s="107"/>
      <c r="D77" s="116"/>
      <c r="E77" s="117"/>
      <c r="F77" s="115"/>
      <c r="G77" s="107"/>
      <c r="H77" s="107"/>
      <c r="I77" s="116"/>
      <c r="J77" s="117"/>
    </row>
    <row r="78" spans="2:10">
      <c r="B78" s="107"/>
      <c r="C78" s="107"/>
      <c r="D78" s="116"/>
      <c r="E78" s="117"/>
      <c r="F78" s="115"/>
      <c r="G78" s="107"/>
      <c r="H78" s="107"/>
      <c r="I78" s="116"/>
      <c r="J78" s="117"/>
    </row>
    <row r="79" spans="2:10">
      <c r="B79" s="107"/>
      <c r="C79" s="107"/>
      <c r="D79" s="116"/>
      <c r="E79" s="117"/>
      <c r="F79" s="115"/>
      <c r="G79" s="107"/>
      <c r="H79" s="107"/>
      <c r="I79" s="116"/>
      <c r="J79" s="117"/>
    </row>
    <row r="80" spans="2:10">
      <c r="B80" s="107"/>
      <c r="C80" s="107"/>
      <c r="D80" s="116"/>
      <c r="E80" s="117"/>
      <c r="F80" s="115"/>
      <c r="G80" s="107"/>
      <c r="H80" s="107"/>
      <c r="I80" s="116"/>
      <c r="J80" s="117"/>
    </row>
    <row r="81" spans="2:10">
      <c r="B81" s="107"/>
      <c r="C81" s="107"/>
      <c r="D81" s="116"/>
      <c r="E81" s="117"/>
      <c r="F81" s="115"/>
      <c r="G81" s="107"/>
      <c r="H81" s="107"/>
      <c r="I81" s="116"/>
      <c r="J81" s="117"/>
    </row>
    <row r="82" spans="2:10">
      <c r="B82" s="107"/>
      <c r="C82" s="107"/>
      <c r="D82" s="116"/>
      <c r="E82" s="117"/>
      <c r="F82" s="115"/>
      <c r="G82" s="107"/>
      <c r="H82" s="107"/>
      <c r="I82" s="116"/>
      <c r="J82" s="117"/>
    </row>
    <row r="83" spans="2:10">
      <c r="B83" s="107"/>
      <c r="C83" s="107"/>
      <c r="D83" s="116"/>
      <c r="E83" s="117"/>
      <c r="F83" s="115"/>
      <c r="G83" s="107"/>
      <c r="H83" s="107"/>
      <c r="I83" s="116"/>
      <c r="J83" s="117"/>
    </row>
    <row r="84" spans="2:10">
      <c r="B84" s="107"/>
      <c r="C84" s="107"/>
      <c r="D84" s="116"/>
      <c r="E84" s="117"/>
      <c r="F84" s="115"/>
      <c r="G84" s="107"/>
      <c r="H84" s="107"/>
      <c r="I84" s="116"/>
      <c r="J84" s="117"/>
    </row>
    <row r="85" spans="2:10">
      <c r="B85" s="107"/>
      <c r="C85" s="107"/>
      <c r="D85" s="116"/>
      <c r="E85" s="117"/>
      <c r="F85" s="115"/>
      <c r="G85" s="107"/>
      <c r="H85" s="107"/>
      <c r="I85" s="116"/>
      <c r="J85" s="117"/>
    </row>
    <row r="86" spans="2:10">
      <c r="B86" s="107"/>
      <c r="C86" s="107"/>
      <c r="D86" s="116"/>
      <c r="E86" s="117"/>
      <c r="F86" s="115"/>
      <c r="G86" s="107"/>
      <c r="H86" s="107"/>
      <c r="I86" s="116"/>
      <c r="J86" s="117"/>
    </row>
    <row r="87" spans="2:10">
      <c r="B87" s="107"/>
      <c r="C87" s="107"/>
      <c r="D87" s="116"/>
      <c r="E87" s="117"/>
      <c r="F87" s="115"/>
      <c r="G87" s="107"/>
      <c r="H87" s="107"/>
      <c r="I87" s="116"/>
      <c r="J87" s="117"/>
    </row>
    <row r="88" spans="2:10">
      <c r="B88" s="107"/>
      <c r="C88" s="107"/>
      <c r="D88" s="116"/>
      <c r="E88" s="117"/>
      <c r="F88" s="115"/>
      <c r="G88" s="107"/>
      <c r="H88" s="107"/>
      <c r="I88" s="116"/>
      <c r="J88" s="117"/>
    </row>
    <row r="89" spans="2:10">
      <c r="B89" s="107"/>
      <c r="C89" s="107"/>
      <c r="D89" s="116"/>
      <c r="E89" s="117"/>
      <c r="F89" s="115"/>
      <c r="G89" s="107"/>
      <c r="H89" s="107"/>
      <c r="I89" s="116"/>
      <c r="J89" s="117"/>
    </row>
    <row r="90" spans="2:10">
      <c r="B90" s="107"/>
      <c r="C90" s="107"/>
      <c r="D90" s="116"/>
      <c r="E90" s="117"/>
      <c r="F90" s="115"/>
      <c r="G90" s="107"/>
      <c r="H90" s="107"/>
      <c r="I90" s="116"/>
      <c r="J90" s="117"/>
    </row>
    <row r="91" spans="2:10">
      <c r="B91" s="107"/>
      <c r="C91" s="107"/>
      <c r="D91" s="116"/>
      <c r="E91" s="117"/>
      <c r="F91" s="115"/>
      <c r="G91" s="107"/>
      <c r="H91" s="107"/>
      <c r="I91" s="116"/>
      <c r="J91" s="117"/>
    </row>
    <row r="92" spans="2:10">
      <c r="B92" s="107"/>
      <c r="C92" s="107"/>
      <c r="D92" s="116"/>
      <c r="E92" s="117"/>
      <c r="F92" s="115"/>
      <c r="G92" s="107"/>
      <c r="H92" s="107"/>
      <c r="I92" s="116"/>
      <c r="J92" s="117"/>
    </row>
    <row r="93" spans="2:10">
      <c r="B93" s="107"/>
      <c r="C93" s="107"/>
      <c r="D93" s="116"/>
      <c r="E93" s="117"/>
      <c r="F93" s="115"/>
      <c r="G93" s="107"/>
      <c r="H93" s="107"/>
      <c r="I93" s="116"/>
      <c r="J93" s="117"/>
    </row>
    <row r="94" spans="2:10">
      <c r="B94" s="107"/>
      <c r="C94" s="107"/>
      <c r="D94" s="116"/>
      <c r="E94" s="117"/>
      <c r="F94" s="115"/>
      <c r="G94" s="107"/>
      <c r="H94" s="107"/>
      <c r="I94" s="116"/>
      <c r="J94" s="117"/>
    </row>
    <row r="95" spans="2:10">
      <c r="B95" s="107"/>
      <c r="C95" s="107"/>
      <c r="D95" s="116"/>
      <c r="E95" s="117"/>
      <c r="F95" s="115"/>
      <c r="G95" s="107"/>
      <c r="H95" s="107"/>
      <c r="I95" s="116"/>
      <c r="J95" s="117"/>
    </row>
    <row r="96" spans="2:10">
      <c r="B96" s="107"/>
      <c r="C96" s="107"/>
      <c r="D96" s="116"/>
      <c r="E96" s="117"/>
      <c r="F96" s="115"/>
      <c r="G96" s="107"/>
      <c r="H96" s="107"/>
      <c r="I96" s="116"/>
      <c r="J96" s="117"/>
    </row>
    <row r="97" spans="2:10">
      <c r="B97" s="107"/>
      <c r="C97" s="107"/>
      <c r="D97" s="116"/>
      <c r="E97" s="117"/>
      <c r="F97" s="115"/>
      <c r="G97" s="107"/>
      <c r="H97" s="107"/>
      <c r="I97" s="116"/>
      <c r="J97" s="117"/>
    </row>
    <row r="98" spans="2:10">
      <c r="B98" s="107"/>
      <c r="C98" s="107"/>
      <c r="D98" s="116"/>
      <c r="E98" s="117"/>
      <c r="F98" s="115"/>
      <c r="G98" s="107"/>
      <c r="H98" s="107"/>
      <c r="I98" s="116"/>
      <c r="J98" s="117"/>
    </row>
    <row r="99" spans="2:10">
      <c r="B99" s="107"/>
      <c r="C99" s="107"/>
      <c r="D99" s="116"/>
      <c r="E99" s="117"/>
      <c r="F99" s="115"/>
      <c r="G99" s="107"/>
      <c r="H99" s="107"/>
      <c r="I99" s="116"/>
      <c r="J99" s="117"/>
    </row>
    <row r="100" spans="2:10">
      <c r="B100" s="107"/>
      <c r="C100" s="107"/>
      <c r="D100" s="116"/>
      <c r="E100" s="117"/>
      <c r="F100" s="115"/>
      <c r="G100" s="107"/>
      <c r="H100" s="107"/>
      <c r="I100" s="116"/>
      <c r="J100" s="117"/>
    </row>
    <row r="101" spans="2:10">
      <c r="B101" s="107"/>
      <c r="C101" s="107"/>
      <c r="D101" s="116"/>
      <c r="E101" s="117"/>
      <c r="F101" s="115"/>
      <c r="G101" s="107"/>
      <c r="H101" s="107"/>
      <c r="I101" s="116"/>
      <c r="J101" s="117"/>
    </row>
    <row r="102" spans="2:10">
      <c r="B102" s="107"/>
      <c r="C102" s="107"/>
      <c r="D102" s="116"/>
      <c r="E102" s="117"/>
      <c r="F102" s="115"/>
      <c r="G102" s="107"/>
      <c r="H102" s="107"/>
      <c r="I102" s="116"/>
      <c r="J102" s="117"/>
    </row>
    <row r="103" spans="2:10">
      <c r="B103" s="107"/>
      <c r="C103" s="107"/>
      <c r="D103" s="116"/>
      <c r="E103" s="117"/>
      <c r="F103" s="115"/>
      <c r="G103" s="107"/>
      <c r="H103" s="107"/>
      <c r="I103" s="116"/>
      <c r="J103" s="117"/>
    </row>
    <row r="104" spans="2:10">
      <c r="B104" s="107"/>
      <c r="C104" s="107"/>
      <c r="D104" s="116"/>
      <c r="E104" s="117"/>
      <c r="F104" s="115"/>
      <c r="G104" s="107"/>
      <c r="H104" s="107"/>
      <c r="I104" s="116"/>
      <c r="J104" s="117"/>
    </row>
    <row r="105" spans="2:10">
      <c r="B105" s="107"/>
      <c r="C105" s="107"/>
      <c r="D105" s="116"/>
      <c r="E105" s="117"/>
      <c r="F105" s="115"/>
      <c r="G105" s="107"/>
      <c r="H105" s="107"/>
      <c r="I105" s="116"/>
      <c r="J105" s="117"/>
    </row>
    <row r="106" spans="2:10">
      <c r="B106" s="107"/>
      <c r="C106" s="107"/>
      <c r="D106" s="116"/>
      <c r="E106" s="117"/>
      <c r="F106" s="115"/>
      <c r="G106" s="107"/>
      <c r="H106" s="107"/>
      <c r="I106" s="116"/>
      <c r="J106" s="117"/>
    </row>
    <row r="107" spans="2:10">
      <c r="B107" s="107"/>
      <c r="C107" s="107"/>
      <c r="D107" s="116"/>
      <c r="E107" s="117"/>
      <c r="F107" s="115"/>
      <c r="G107" s="107"/>
      <c r="H107" s="107"/>
      <c r="I107" s="116"/>
      <c r="J107" s="117"/>
    </row>
    <row r="108" spans="2:10">
      <c r="B108" s="107"/>
      <c r="C108" s="107"/>
      <c r="D108" s="116"/>
      <c r="E108" s="117"/>
      <c r="F108" s="115"/>
      <c r="G108" s="107"/>
      <c r="H108" s="107"/>
      <c r="I108" s="116"/>
      <c r="J108" s="117"/>
    </row>
    <row r="109" spans="2:10">
      <c r="B109" s="107"/>
      <c r="C109" s="107"/>
      <c r="D109" s="116"/>
      <c r="E109" s="117"/>
      <c r="F109" s="115"/>
      <c r="G109" s="107"/>
      <c r="H109" s="107"/>
      <c r="I109" s="116"/>
      <c r="J109" s="117"/>
    </row>
    <row r="110" spans="2:10">
      <c r="B110" s="107"/>
      <c r="C110" s="107"/>
      <c r="D110" s="116"/>
      <c r="E110" s="117"/>
      <c r="F110" s="115"/>
      <c r="G110" s="107"/>
      <c r="H110" s="107"/>
      <c r="I110" s="116"/>
      <c r="J110" s="117"/>
    </row>
    <row r="111" spans="2:10">
      <c r="B111" s="107"/>
      <c r="C111" s="107"/>
      <c r="D111" s="116"/>
      <c r="E111" s="117"/>
      <c r="F111" s="115"/>
      <c r="G111" s="107"/>
      <c r="H111" s="107"/>
      <c r="I111" s="116"/>
      <c r="J111" s="117"/>
    </row>
    <row r="112" spans="2:10">
      <c r="B112" s="107"/>
      <c r="C112" s="107"/>
      <c r="D112" s="116"/>
      <c r="E112" s="117"/>
      <c r="F112" s="115"/>
      <c r="G112" s="107"/>
      <c r="H112" s="107"/>
      <c r="I112" s="116"/>
      <c r="J112" s="117"/>
    </row>
    <row r="113" spans="2:10">
      <c r="B113" s="107"/>
      <c r="C113" s="107"/>
      <c r="D113" s="116"/>
      <c r="E113" s="117"/>
      <c r="F113" s="115"/>
      <c r="G113" s="107"/>
      <c r="H113" s="107"/>
      <c r="I113" s="116"/>
      <c r="J113" s="117"/>
    </row>
    <row r="114" spans="2:10">
      <c r="B114" s="107"/>
      <c r="C114" s="107"/>
      <c r="D114" s="116"/>
      <c r="E114" s="117"/>
      <c r="F114" s="115"/>
      <c r="G114" s="107"/>
      <c r="H114" s="107"/>
      <c r="I114" s="116"/>
      <c r="J114" s="117"/>
    </row>
    <row r="115" spans="2:10">
      <c r="B115" s="107"/>
      <c r="C115" s="107"/>
      <c r="D115" s="116"/>
      <c r="E115" s="117"/>
      <c r="F115" s="115"/>
      <c r="G115" s="107"/>
      <c r="H115" s="107"/>
      <c r="I115" s="116"/>
      <c r="J115" s="117"/>
    </row>
    <row r="116" spans="2:10">
      <c r="B116" s="107"/>
      <c r="C116" s="107"/>
      <c r="D116" s="116"/>
      <c r="E116" s="117"/>
      <c r="F116" s="115"/>
      <c r="G116" s="107"/>
      <c r="H116" s="107"/>
      <c r="I116" s="116"/>
      <c r="J116" s="117"/>
    </row>
    <row r="117" spans="2:10">
      <c r="B117" s="107"/>
      <c r="C117" s="107"/>
      <c r="D117" s="116"/>
      <c r="E117" s="117"/>
      <c r="F117" s="115"/>
      <c r="G117" s="107"/>
      <c r="H117" s="107"/>
      <c r="I117" s="116"/>
      <c r="J117" s="117"/>
    </row>
    <row r="118" spans="2:10">
      <c r="B118" s="107"/>
      <c r="C118" s="107"/>
      <c r="D118" s="116"/>
      <c r="E118" s="117"/>
      <c r="F118" s="115"/>
      <c r="G118" s="107"/>
      <c r="H118" s="107"/>
      <c r="I118" s="116"/>
      <c r="J118" s="117"/>
    </row>
    <row r="119" spans="2:10">
      <c r="B119" s="107"/>
      <c r="C119" s="107"/>
      <c r="D119" s="116"/>
      <c r="E119" s="117"/>
      <c r="F119" s="115"/>
      <c r="G119" s="107"/>
      <c r="H119" s="107"/>
      <c r="I119" s="116"/>
      <c r="J119" s="117"/>
    </row>
    <row r="120" spans="2:10">
      <c r="B120" s="107"/>
      <c r="C120" s="107"/>
      <c r="D120" s="116"/>
      <c r="E120" s="117"/>
      <c r="F120" s="115"/>
      <c r="G120" s="107"/>
      <c r="H120" s="107"/>
      <c r="I120" s="116"/>
      <c r="J120" s="117"/>
    </row>
    <row r="121" spans="2:10">
      <c r="B121" s="107"/>
      <c r="C121" s="107"/>
      <c r="D121" s="116"/>
      <c r="E121" s="117"/>
      <c r="F121" s="115"/>
      <c r="G121" s="107"/>
      <c r="H121" s="107"/>
      <c r="I121" s="116"/>
      <c r="J121" s="117"/>
    </row>
    <row r="122" spans="2:10">
      <c r="B122" s="107"/>
      <c r="C122" s="107"/>
      <c r="D122" s="116"/>
      <c r="E122" s="117"/>
      <c r="F122" s="115"/>
      <c r="G122" s="107"/>
      <c r="H122" s="107"/>
      <c r="I122" s="116"/>
      <c r="J122" s="117"/>
    </row>
    <row r="123" spans="2:10">
      <c r="B123" s="107"/>
      <c r="C123" s="107"/>
      <c r="D123" s="116"/>
      <c r="E123" s="117"/>
      <c r="F123" s="115"/>
      <c r="G123" s="107"/>
      <c r="H123" s="107"/>
      <c r="I123" s="116"/>
      <c r="J123" s="117"/>
    </row>
    <row r="124" spans="2:10">
      <c r="B124" s="107"/>
      <c r="C124" s="107"/>
      <c r="D124" s="116"/>
      <c r="E124" s="117"/>
      <c r="F124" s="115"/>
      <c r="G124" s="107"/>
      <c r="H124" s="107"/>
      <c r="I124" s="116"/>
      <c r="J124" s="117"/>
    </row>
    <row r="125" spans="2:10">
      <c r="B125" s="107"/>
      <c r="C125" s="107"/>
      <c r="D125" s="116"/>
      <c r="E125" s="117"/>
      <c r="F125" s="115"/>
      <c r="G125" s="107"/>
      <c r="H125" s="107"/>
      <c r="I125" s="116"/>
      <c r="J125" s="117"/>
    </row>
    <row r="126" spans="2:10">
      <c r="B126" s="107"/>
      <c r="C126" s="107"/>
      <c r="D126" s="116"/>
      <c r="E126" s="117"/>
      <c r="F126" s="115"/>
      <c r="G126" s="107"/>
      <c r="H126" s="107"/>
      <c r="I126" s="116"/>
      <c r="J126" s="117"/>
    </row>
    <row r="127" spans="2:10">
      <c r="B127" s="107"/>
      <c r="C127" s="107"/>
      <c r="D127" s="116"/>
      <c r="E127" s="117"/>
      <c r="F127" s="115"/>
      <c r="G127" s="107"/>
      <c r="H127" s="107"/>
      <c r="I127" s="116"/>
      <c r="J127" s="117"/>
    </row>
    <row r="128" spans="2:10">
      <c r="B128" s="107"/>
      <c r="C128" s="107"/>
      <c r="D128" s="116"/>
      <c r="E128" s="117"/>
      <c r="F128" s="115"/>
      <c r="G128" s="107"/>
      <c r="H128" s="107"/>
      <c r="I128" s="116"/>
      <c r="J128" s="117"/>
    </row>
    <row r="129" spans="2:10">
      <c r="B129" s="107"/>
      <c r="C129" s="107"/>
      <c r="D129" s="116"/>
      <c r="E129" s="117"/>
      <c r="F129" s="115"/>
      <c r="G129" s="107"/>
      <c r="H129" s="107"/>
      <c r="I129" s="116"/>
      <c r="J129" s="117"/>
    </row>
    <row r="130" spans="2:10">
      <c r="B130" s="107"/>
      <c r="C130" s="107"/>
      <c r="D130" s="116"/>
      <c r="E130" s="117"/>
      <c r="F130" s="115"/>
      <c r="G130" s="107"/>
      <c r="H130" s="107"/>
      <c r="I130" s="116"/>
      <c r="J130" s="117"/>
    </row>
    <row r="131" spans="2:10">
      <c r="B131" s="107"/>
      <c r="C131" s="107"/>
      <c r="D131" s="116"/>
      <c r="E131" s="117"/>
      <c r="F131" s="115"/>
      <c r="G131" s="107"/>
      <c r="H131" s="107"/>
      <c r="I131" s="116"/>
      <c r="J131" s="117"/>
    </row>
    <row r="132" spans="2:10">
      <c r="B132" s="107"/>
      <c r="C132" s="107"/>
      <c r="D132" s="116"/>
      <c r="E132" s="117"/>
      <c r="F132" s="115"/>
      <c r="G132" s="107"/>
      <c r="H132" s="107"/>
      <c r="I132" s="116"/>
      <c r="J132" s="117"/>
    </row>
    <row r="133" spans="2:10">
      <c r="B133" s="107"/>
      <c r="C133" s="107"/>
      <c r="D133" s="116"/>
      <c r="E133" s="117"/>
      <c r="F133" s="115"/>
      <c r="G133" s="107"/>
      <c r="H133" s="107"/>
      <c r="I133" s="116"/>
      <c r="J133" s="117"/>
    </row>
    <row r="134" spans="2:10">
      <c r="B134" s="107"/>
      <c r="C134" s="107"/>
      <c r="D134" s="116"/>
      <c r="E134" s="117"/>
      <c r="F134" s="115"/>
      <c r="G134" s="107"/>
      <c r="H134" s="107"/>
      <c r="I134" s="116"/>
      <c r="J134" s="117"/>
    </row>
    <row r="135" spans="2:10">
      <c r="B135" s="107"/>
      <c r="C135" s="107"/>
      <c r="D135" s="116"/>
      <c r="E135" s="117"/>
      <c r="F135" s="115"/>
      <c r="G135" s="107"/>
      <c r="H135" s="107"/>
      <c r="I135" s="116"/>
      <c r="J135" s="117"/>
    </row>
    <row r="136" spans="2:10">
      <c r="B136" s="107"/>
      <c r="C136" s="107"/>
      <c r="D136" s="116"/>
      <c r="E136" s="117"/>
      <c r="F136" s="115"/>
      <c r="G136" s="107"/>
      <c r="H136" s="107"/>
      <c r="I136" s="116"/>
      <c r="J136" s="117"/>
    </row>
    <row r="137" spans="2:10">
      <c r="B137" s="107"/>
      <c r="C137" s="107"/>
      <c r="D137" s="116"/>
      <c r="E137" s="117"/>
      <c r="F137" s="115"/>
      <c r="G137" s="107"/>
      <c r="H137" s="107"/>
      <c r="I137" s="116"/>
      <c r="J137" s="117"/>
    </row>
    <row r="138" spans="2:10">
      <c r="B138" s="107"/>
      <c r="C138" s="107"/>
      <c r="D138" s="116"/>
      <c r="E138" s="117"/>
      <c r="F138" s="115"/>
      <c r="G138" s="107"/>
      <c r="H138" s="107"/>
      <c r="I138" s="116"/>
      <c r="J138" s="117"/>
    </row>
    <row r="139" spans="2:10">
      <c r="B139" s="107"/>
      <c r="C139" s="107"/>
      <c r="D139" s="116"/>
      <c r="E139" s="117"/>
      <c r="F139" s="115"/>
      <c r="G139" s="107"/>
      <c r="H139" s="107"/>
      <c r="I139" s="116"/>
      <c r="J139" s="117"/>
    </row>
    <row r="140" spans="2:10">
      <c r="B140" s="107"/>
      <c r="C140" s="107"/>
      <c r="D140" s="116"/>
      <c r="E140" s="117"/>
      <c r="F140" s="115"/>
      <c r="G140" s="107"/>
      <c r="H140" s="107"/>
      <c r="I140" s="116"/>
      <c r="J140" s="117"/>
    </row>
    <row r="141" spans="2:10">
      <c r="B141" s="107"/>
      <c r="C141" s="107"/>
      <c r="D141" s="116"/>
      <c r="E141" s="117"/>
      <c r="F141" s="115"/>
      <c r="G141" s="107"/>
      <c r="H141" s="107"/>
      <c r="I141" s="116"/>
      <c r="J141" s="117"/>
    </row>
    <row r="142" spans="2:10">
      <c r="B142" s="107"/>
      <c r="C142" s="107"/>
      <c r="D142" s="116"/>
      <c r="E142" s="117"/>
      <c r="F142" s="115"/>
      <c r="G142" s="107"/>
      <c r="H142" s="107"/>
      <c r="I142" s="116"/>
      <c r="J142" s="117"/>
    </row>
    <row r="143" spans="2:10">
      <c r="B143" s="107"/>
      <c r="C143" s="107"/>
      <c r="D143" s="116"/>
      <c r="E143" s="117"/>
      <c r="F143" s="115"/>
      <c r="G143" s="107"/>
      <c r="H143" s="107"/>
      <c r="I143" s="116"/>
      <c r="J143" s="117"/>
    </row>
    <row r="144" spans="2:10">
      <c r="B144" s="107"/>
      <c r="C144" s="107"/>
      <c r="D144" s="116"/>
      <c r="E144" s="117"/>
      <c r="F144" s="115"/>
      <c r="G144" s="107"/>
      <c r="H144" s="107"/>
      <c r="I144" s="116"/>
      <c r="J144" s="117"/>
    </row>
    <row r="145" spans="2:10">
      <c r="B145" s="107"/>
      <c r="C145" s="107"/>
      <c r="D145" s="116"/>
      <c r="E145" s="117"/>
      <c r="F145" s="115"/>
      <c r="G145" s="107"/>
      <c r="H145" s="107"/>
      <c r="I145" s="116"/>
      <c r="J145" s="117"/>
    </row>
    <row r="146" spans="2:10">
      <c r="B146" s="107"/>
      <c r="C146" s="107"/>
      <c r="D146" s="116"/>
      <c r="E146" s="117"/>
      <c r="F146" s="115"/>
      <c r="G146" s="107"/>
      <c r="H146" s="107"/>
      <c r="I146" s="116"/>
      <c r="J146" s="117"/>
    </row>
    <row r="147" spans="2:10">
      <c r="B147" s="107"/>
      <c r="C147" s="107"/>
      <c r="D147" s="116"/>
      <c r="E147" s="117"/>
      <c r="F147" s="115"/>
      <c r="G147" s="107"/>
      <c r="H147" s="107"/>
      <c r="I147" s="116"/>
      <c r="J147" s="117"/>
    </row>
    <row r="148" spans="2:10">
      <c r="B148" s="107"/>
      <c r="C148" s="107"/>
      <c r="D148" s="116"/>
      <c r="E148" s="117"/>
      <c r="F148" s="115"/>
      <c r="G148" s="107"/>
      <c r="H148" s="107"/>
      <c r="I148" s="116"/>
      <c r="J148" s="117"/>
    </row>
    <row r="149" spans="2:10">
      <c r="B149" s="107"/>
      <c r="C149" s="107"/>
      <c r="D149" s="116"/>
      <c r="E149" s="117"/>
      <c r="F149" s="115"/>
      <c r="G149" s="107"/>
      <c r="H149" s="107"/>
      <c r="I149" s="116"/>
      <c r="J149" s="117"/>
    </row>
    <row r="150" spans="2:10">
      <c r="B150" s="107"/>
      <c r="C150" s="107"/>
      <c r="D150" s="116"/>
      <c r="E150" s="117"/>
      <c r="F150" s="115"/>
      <c r="G150" s="107"/>
      <c r="H150" s="107"/>
      <c r="I150" s="116"/>
      <c r="J150" s="117"/>
    </row>
    <row r="151" spans="2:10">
      <c r="B151" s="107"/>
      <c r="C151" s="107"/>
      <c r="D151" s="116"/>
      <c r="E151" s="117"/>
      <c r="F151" s="115"/>
      <c r="G151" s="107"/>
      <c r="H151" s="107"/>
      <c r="I151" s="116"/>
      <c r="J151" s="117"/>
    </row>
    <row r="152" spans="2:10">
      <c r="B152" s="107"/>
      <c r="C152" s="107"/>
      <c r="D152" s="116"/>
      <c r="E152" s="117"/>
      <c r="F152" s="115"/>
      <c r="G152" s="107"/>
      <c r="H152" s="107"/>
      <c r="I152" s="116"/>
      <c r="J152" s="117"/>
    </row>
    <row r="153" spans="2:10">
      <c r="B153" s="107"/>
      <c r="C153" s="107"/>
      <c r="D153" s="116"/>
      <c r="E153" s="117"/>
      <c r="F153" s="115"/>
      <c r="G153" s="107"/>
      <c r="H153" s="107"/>
      <c r="I153" s="116"/>
      <c r="J153" s="117"/>
    </row>
    <row r="154" spans="2:10">
      <c r="B154" s="107"/>
      <c r="C154" s="107"/>
      <c r="D154" s="116"/>
      <c r="E154" s="117"/>
      <c r="F154" s="115"/>
      <c r="G154" s="107"/>
      <c r="H154" s="107"/>
      <c r="I154" s="116"/>
      <c r="J154" s="117"/>
    </row>
    <row r="155" spans="2:10">
      <c r="B155" s="107"/>
      <c r="C155" s="107"/>
      <c r="D155" s="116"/>
      <c r="E155" s="117"/>
      <c r="F155" s="115"/>
      <c r="G155" s="107"/>
      <c r="H155" s="107"/>
      <c r="I155" s="116"/>
      <c r="J155" s="117"/>
    </row>
    <row r="156" spans="2:10">
      <c r="B156" s="107"/>
      <c r="C156" s="107"/>
      <c r="D156" s="116"/>
      <c r="E156" s="117"/>
      <c r="F156" s="115"/>
      <c r="G156" s="107"/>
      <c r="H156" s="107"/>
      <c r="I156" s="116"/>
      <c r="J156" s="117"/>
    </row>
    <row r="157" spans="2:10">
      <c r="B157" s="107"/>
      <c r="C157" s="107"/>
      <c r="D157" s="116"/>
      <c r="E157" s="117"/>
      <c r="F157" s="115"/>
      <c r="G157" s="107"/>
      <c r="H157" s="107"/>
      <c r="I157" s="116"/>
      <c r="J157" s="117"/>
    </row>
    <row r="158" spans="2:10">
      <c r="B158" s="107"/>
      <c r="C158" s="107"/>
      <c r="D158" s="116"/>
      <c r="E158" s="117"/>
      <c r="F158" s="115"/>
      <c r="G158" s="107"/>
      <c r="H158" s="107"/>
      <c r="I158" s="116"/>
      <c r="J158" s="117"/>
    </row>
    <row r="159" spans="2:10">
      <c r="B159" s="107"/>
      <c r="C159" s="107"/>
      <c r="D159" s="116"/>
      <c r="E159" s="117"/>
      <c r="F159" s="115"/>
      <c r="G159" s="107"/>
      <c r="H159" s="107"/>
      <c r="I159" s="116"/>
      <c r="J159" s="117"/>
    </row>
    <row r="160" spans="2:10">
      <c r="B160" s="107"/>
      <c r="C160" s="107"/>
      <c r="D160" s="116"/>
      <c r="E160" s="117"/>
      <c r="F160" s="115"/>
      <c r="G160" s="107"/>
      <c r="H160" s="107"/>
      <c r="I160" s="116"/>
      <c r="J160" s="117"/>
    </row>
    <row r="161" spans="1:24">
      <c r="B161" s="107"/>
      <c r="C161" s="107"/>
      <c r="D161" s="116"/>
      <c r="E161" s="117"/>
      <c r="F161" s="115"/>
      <c r="G161" s="107"/>
      <c r="H161" s="107"/>
      <c r="I161" s="116"/>
      <c r="J161" s="117"/>
    </row>
    <row r="162" spans="1:24">
      <c r="B162" s="107"/>
      <c r="C162" s="107"/>
      <c r="D162" s="116"/>
      <c r="E162" s="117"/>
      <c r="F162" s="115"/>
      <c r="G162" s="107"/>
      <c r="H162" s="107"/>
      <c r="I162" s="116"/>
      <c r="J162" s="117"/>
    </row>
    <row r="163" spans="1:24">
      <c r="B163" s="107"/>
      <c r="C163" s="107"/>
      <c r="D163" s="116"/>
      <c r="E163" s="117"/>
      <c r="F163" s="115"/>
      <c r="G163" s="107"/>
      <c r="H163" s="107"/>
      <c r="I163" s="116"/>
      <c r="J163" s="117"/>
    </row>
    <row r="164" spans="1:24">
      <c r="B164" s="107"/>
      <c r="C164" s="107"/>
      <c r="D164" s="116"/>
      <c r="E164" s="117"/>
      <c r="F164" s="115"/>
      <c r="G164" s="107"/>
      <c r="H164" s="107"/>
      <c r="I164" s="116"/>
      <c r="J164" s="117"/>
    </row>
    <row r="165" spans="1:24">
      <c r="B165" s="107"/>
      <c r="C165" s="107"/>
      <c r="D165" s="116"/>
      <c r="E165" s="117"/>
      <c r="F165" s="115"/>
      <c r="G165" s="107"/>
      <c r="H165" s="107"/>
      <c r="I165" s="116"/>
      <c r="J165" s="117"/>
    </row>
    <row r="166" spans="1:24">
      <c r="A166" s="60"/>
      <c r="B166" s="107"/>
      <c r="C166" s="107"/>
      <c r="D166" s="116"/>
      <c r="E166" s="117"/>
      <c r="F166" s="115"/>
      <c r="G166" s="107"/>
      <c r="H166" s="107"/>
      <c r="I166" s="116"/>
      <c r="J166" s="117"/>
    </row>
    <row r="167" spans="1:24">
      <c r="B167" s="107"/>
      <c r="C167" s="107"/>
      <c r="D167" s="116"/>
      <c r="E167" s="117"/>
      <c r="F167" s="115"/>
      <c r="G167" s="107"/>
      <c r="H167" s="107"/>
      <c r="I167" s="116"/>
      <c r="J167" s="117"/>
    </row>
    <row r="168" spans="1:24">
      <c r="B168" s="107"/>
      <c r="C168" s="107"/>
      <c r="D168" s="116"/>
      <c r="F168" s="115"/>
      <c r="G168" s="107"/>
      <c r="H168" s="107"/>
      <c r="I168" s="116"/>
      <c r="J168" s="117"/>
    </row>
    <row r="169" spans="1:24">
      <c r="B169" s="107"/>
      <c r="C169" s="107"/>
      <c r="D169" s="116"/>
      <c r="F169" s="115"/>
      <c r="G169" s="107"/>
      <c r="H169" s="107"/>
      <c r="I169" s="116"/>
      <c r="J169" s="117"/>
    </row>
    <row r="170" spans="1:24">
      <c r="B170" s="107"/>
      <c r="C170" s="107"/>
      <c r="D170" s="116"/>
      <c r="I170" s="116"/>
      <c r="J170" s="117"/>
    </row>
    <row r="171" spans="1:24" ht="15.75">
      <c r="B171" s="107"/>
      <c r="C171" s="107"/>
      <c r="D171" s="116"/>
      <c r="E171" s="256" t="s">
        <v>102</v>
      </c>
      <c r="F171" s="256"/>
      <c r="G171" s="256"/>
      <c r="H171" s="256"/>
      <c r="I171" s="116"/>
      <c r="J171" s="117"/>
    </row>
    <row r="172" spans="1:24" ht="15.75">
      <c r="B172" s="107"/>
      <c r="C172" s="107"/>
      <c r="D172" s="116"/>
      <c r="E172" s="256">
        <f>Données!R5</f>
        <v>0</v>
      </c>
      <c r="F172" s="256"/>
      <c r="G172" s="256"/>
      <c r="H172" s="256"/>
      <c r="I172" s="116"/>
      <c r="J172" s="117"/>
    </row>
    <row r="173" spans="1:24">
      <c r="B173" s="107"/>
      <c r="C173" s="107"/>
      <c r="D173" s="116"/>
      <c r="E173" s="117"/>
      <c r="F173" s="115"/>
      <c r="G173" s="107"/>
      <c r="H173" s="107"/>
      <c r="I173" s="116"/>
      <c r="J173" s="117"/>
    </row>
    <row r="174" spans="1:24" ht="25.5">
      <c r="A174" s="118" t="s">
        <v>103</v>
      </c>
      <c r="B174" s="119">
        <f>B25</f>
        <v>2017</v>
      </c>
      <c r="N174" s="120" t="str">
        <f>N1</f>
        <v>FO SAPA</v>
      </c>
      <c r="P174" s="154" t="s">
        <v>19</v>
      </c>
      <c r="Q174" s="154" t="s">
        <v>19</v>
      </c>
      <c r="R174" s="154" t="s">
        <v>19</v>
      </c>
      <c r="S174" s="154" t="s">
        <v>19</v>
      </c>
      <c r="T174" s="154" t="s">
        <v>19</v>
      </c>
      <c r="U174" s="154" t="s">
        <v>19</v>
      </c>
      <c r="V174" s="154" t="s">
        <v>19</v>
      </c>
      <c r="W174" s="154" t="s">
        <v>19</v>
      </c>
      <c r="X174" s="154" t="s">
        <v>19</v>
      </c>
    </row>
    <row r="175" spans="1:24" ht="15.75">
      <c r="A175" s="118"/>
      <c r="B175" s="119"/>
      <c r="N175" s="120"/>
      <c r="P175" s="163">
        <v>6051</v>
      </c>
      <c r="Q175" s="157">
        <v>6052</v>
      </c>
      <c r="R175" s="163">
        <v>6061</v>
      </c>
      <c r="S175" s="157">
        <v>6062</v>
      </c>
      <c r="T175" s="163">
        <v>6063</v>
      </c>
      <c r="U175" s="157">
        <v>6064</v>
      </c>
      <c r="V175" s="163">
        <v>6065</v>
      </c>
      <c r="W175" s="157">
        <v>6066</v>
      </c>
      <c r="X175" s="163">
        <v>6068</v>
      </c>
    </row>
    <row r="176" spans="1:24">
      <c r="A176" s="64" t="s">
        <v>75</v>
      </c>
      <c r="B176" s="85" t="s">
        <v>23</v>
      </c>
      <c r="C176" s="121" t="s">
        <v>11</v>
      </c>
      <c r="D176" s="121" t="s">
        <v>36</v>
      </c>
      <c r="E176" s="121" t="s">
        <v>38</v>
      </c>
      <c r="F176" s="121" t="s">
        <v>39</v>
      </c>
      <c r="G176" s="121" t="s">
        <v>40</v>
      </c>
      <c r="H176" s="121" t="s">
        <v>41</v>
      </c>
      <c r="I176" s="121" t="s">
        <v>42</v>
      </c>
      <c r="J176" s="121" t="s">
        <v>43</v>
      </c>
      <c r="K176" s="121" t="s">
        <v>66</v>
      </c>
      <c r="L176" s="121" t="s">
        <v>46</v>
      </c>
      <c r="M176" s="191" t="s">
        <v>67</v>
      </c>
      <c r="N176" s="191" t="s">
        <v>68</v>
      </c>
      <c r="P176" s="157"/>
      <c r="Q176" s="192"/>
      <c r="R176" s="157"/>
      <c r="S176" s="192"/>
      <c r="T176" s="157"/>
      <c r="U176" s="192"/>
      <c r="V176" s="157"/>
      <c r="W176" s="192"/>
      <c r="X176" s="157"/>
    </row>
    <row r="177" spans="1:29">
      <c r="A177" s="193" t="s">
        <v>104</v>
      </c>
      <c r="B177" s="123">
        <f t="shared" ref="B177:B201" si="13">SUM(C177:N177)</f>
        <v>0</v>
      </c>
      <c r="C177" s="124">
        <f>DSUM(Janvier!$G$6:$H$60,Janvier!$H$6,$P$174:$P$175)</f>
        <v>0</v>
      </c>
      <c r="D177" s="124">
        <f>DSUM(Février!$G$6:$H$60,Février!$H$6,$P$174:$P$175)</f>
        <v>0</v>
      </c>
      <c r="E177" s="124">
        <f>DSUM(Mars!$G$6:$H$60,Mars!$H$6,$P$174:$P$175)</f>
        <v>0</v>
      </c>
      <c r="F177" s="124">
        <f>DSUM(Avril!$G$6:$H$60,Avril!$H$6,$P$174:$P$175)</f>
        <v>0</v>
      </c>
      <c r="G177" s="124">
        <f>DSUM(Mai!$G$6:$H$60,Mai!$H$6,$P$174:$P$175)</f>
        <v>0</v>
      </c>
      <c r="H177" s="124">
        <f>DSUM(Juin!$G$6:$H$60,Juin!$H$6,$P$174:$P$175)</f>
        <v>0</v>
      </c>
      <c r="I177" s="124">
        <f>DSUM(Juillet!$G$6:$H$60,Juillet!$H$6,$P$174:$P$175)</f>
        <v>0</v>
      </c>
      <c r="J177" s="124">
        <f>DSUM(Août!$G$6:$H$60,Août!$H$6,$P$174:$P$175)</f>
        <v>0</v>
      </c>
      <c r="K177" s="124">
        <f>DSUM(Septembre!$G$6:$H$60,Septembre!$H$6,$P$174:$P$175)</f>
        <v>0</v>
      </c>
      <c r="L177" s="124">
        <f>DSUM(Octobre!$G$6:$H$60,Octobre!$H$6,$P$174:$P$175)</f>
        <v>0</v>
      </c>
      <c r="M177" s="124">
        <f>DSUM(Novembre!$G$6:$H$60,Novembre!$H$6,$P$174:$P$175)</f>
        <v>0</v>
      </c>
      <c r="N177" s="125">
        <f>DSUM(Décembre!$G$6:$H$60,Décembre!$H$6,$P$174:$P$175)</f>
        <v>0</v>
      </c>
    </row>
    <row r="178" spans="1:29">
      <c r="A178" s="193" t="s">
        <v>105</v>
      </c>
      <c r="B178" s="123">
        <f t="shared" si="13"/>
        <v>0</v>
      </c>
      <c r="C178" s="124">
        <f>DSUM(Janvier!$G$6:$H$60,Janvier!$H$6,$Q$174:$Q$175)</f>
        <v>0</v>
      </c>
      <c r="D178" s="124">
        <f>DSUM(Février!$G$6:$H$60,Février!$H$6,$Q$174:$Q$175)</f>
        <v>0</v>
      </c>
      <c r="E178" s="124">
        <f>DSUM(Mars!$G$6:$H$60,Mars!$H$6,$Q$174:$Q$175)</f>
        <v>0</v>
      </c>
      <c r="F178" s="124">
        <f>DSUM(Avril!$G$6:$H$60,Avril!$H$6,$Q$174:$Q$175)</f>
        <v>0</v>
      </c>
      <c r="G178" s="124">
        <f>DSUM(Mai!$G$6:$H$60,Mai!$H$6,$Q$174:$Q$175)</f>
        <v>0</v>
      </c>
      <c r="H178" s="124">
        <f>DSUM(Juin!$G$6:$H$60,Juin!$H$6,$Q$174:$Q$175)</f>
        <v>0</v>
      </c>
      <c r="I178" s="124">
        <f>DSUM(Juillet!$G$6:$H$60,Juillet!$H$6,$Q$174:$Q$175)</f>
        <v>0</v>
      </c>
      <c r="J178" s="124">
        <f>DSUM(Août!$G$6:$H$60,Août!$H$6,$Q$174:$Q$175)</f>
        <v>0</v>
      </c>
      <c r="K178" s="124">
        <f>DSUM(Septembre!$G$6:$H$60,Septembre!$H$6,$Q$174:$Q$175)</f>
        <v>0</v>
      </c>
      <c r="L178" s="124">
        <f>DSUM(Octobre!$G$6:$H$60,Octobre!$H$6,$Q$174:$Q$175)</f>
        <v>0</v>
      </c>
      <c r="M178" s="124">
        <f>DSUM(Novembre!$G$6:$H$60,Novembre!$H$6,$Q$174:$Q$175)</f>
        <v>0</v>
      </c>
      <c r="N178" s="125">
        <f>DSUM(Décembre!$G$6:$H$60,Décembre!$H$6,$Q$174:$Q$175)</f>
        <v>0</v>
      </c>
    </row>
    <row r="179" spans="1:29">
      <c r="A179" s="193" t="s">
        <v>106</v>
      </c>
      <c r="B179" s="123">
        <f t="shared" si="13"/>
        <v>0</v>
      </c>
      <c r="C179" s="124">
        <f>DSUM(Janvier!$G$6:$H$60,Janvier!$H$6,$R$174:$R$175)</f>
        <v>0</v>
      </c>
      <c r="D179" s="124">
        <f>DSUM(Février!$G$6:$H$60,Février!$H$6,$R$174:$R$175)</f>
        <v>0</v>
      </c>
      <c r="E179" s="124">
        <f>DSUM(Mars!$G$6:$H$60,Mars!$H$6,$R$174:$R$175)</f>
        <v>0</v>
      </c>
      <c r="F179" s="124">
        <f>DSUM(Avril!$G$6:$H$60,Avril!$H$6,$R$174:$R$175)</f>
        <v>0</v>
      </c>
      <c r="G179" s="124">
        <f>DSUM(Mai!$G$6:$H$60,Mai!$H$6,$R$174:$R$175)</f>
        <v>0</v>
      </c>
      <c r="H179" s="124">
        <f>DSUM(Juin!$G$6:$H$60,Juin!$H$6,$R$174:$R$175)</f>
        <v>0</v>
      </c>
      <c r="I179" s="124">
        <f>DSUM(Juillet!$G$6:$H$60,Juillet!$H$6,$R$174:$R$175)</f>
        <v>0</v>
      </c>
      <c r="J179" s="124">
        <f>DSUM(Août!$G$6:$H$60,Août!$H$6,$R$174:$R$175)</f>
        <v>0</v>
      </c>
      <c r="K179" s="124">
        <f>DSUM(Septembre!$G$6:$H$60,Septembre!$H$6,$R$174:$R$175)</f>
        <v>0</v>
      </c>
      <c r="L179" s="124">
        <f>DSUM(Octobre!$G$6:$H$60,Octobre!$H$6,$R$174:$R$175)</f>
        <v>0</v>
      </c>
      <c r="M179" s="124">
        <f>DSUM(Novembre!$G$6:$H$60,Novembre!$H$6,$R$174:$R$175)</f>
        <v>0</v>
      </c>
      <c r="N179" s="125">
        <f>DSUM(Décembre!$G$6:$H$60,Décembre!$H$6,$R$174:$R$175)</f>
        <v>0</v>
      </c>
    </row>
    <row r="180" spans="1:29">
      <c r="A180" s="193" t="s">
        <v>107</v>
      </c>
      <c r="B180" s="123">
        <f t="shared" si="13"/>
        <v>0</v>
      </c>
      <c r="C180" s="124">
        <f>DSUM(Janvier!$G$6:$H$60,Janvier!$H$6,$S$174:$S$175)</f>
        <v>0</v>
      </c>
      <c r="D180" s="124">
        <f>DSUM(Février!$G$6:$H$60,Février!$H$6,$S$174:$S$175)</f>
        <v>0</v>
      </c>
      <c r="E180" s="124">
        <f>DSUM(Mars!$G$6:$H$60,Mars!$H$6,$S$174:$S$175)</f>
        <v>0</v>
      </c>
      <c r="F180" s="124">
        <f>DSUM(Avril!$G$6:$H$60,Avril!$H$6,$S$174:$S$175)</f>
        <v>0</v>
      </c>
      <c r="G180" s="124">
        <f>DSUM(Mai!$G$6:$H$60,Mai!$H$6,$S$174:$S$175)</f>
        <v>0</v>
      </c>
      <c r="H180" s="124">
        <f>DSUM(Juin!$G$6:$H$60,Juin!$H$6,$S$174:$S$175)</f>
        <v>0</v>
      </c>
      <c r="I180" s="124">
        <f>DSUM(Juillet!$G$6:$H$60,Juillet!$H$6,$S$174:$S$175)</f>
        <v>0</v>
      </c>
      <c r="J180" s="124">
        <f>DSUM(Août!$G$6:$H$60,Août!$H$6,$S$174:$S$175)</f>
        <v>0</v>
      </c>
      <c r="K180" s="124">
        <f>DSUM(Septembre!$G$6:$H$60,Septembre!$H$6,$S$174:$S$175)</f>
        <v>0</v>
      </c>
      <c r="L180" s="124">
        <f>DSUM(Octobre!$G$6:$H$60,Octobre!$H$6,$S$174:$S$175)</f>
        <v>0</v>
      </c>
      <c r="M180" s="124">
        <f>DSUM(Novembre!$G$6:$H$60,Novembre!$H$6,$S$174:$S$175)</f>
        <v>0</v>
      </c>
      <c r="N180" s="125">
        <f>DSUM(Décembre!$G$6:$H$60,Décembre!$H$6,$S$174:$S$175)</f>
        <v>0</v>
      </c>
    </row>
    <row r="181" spans="1:29">
      <c r="A181" s="193" t="s">
        <v>108</v>
      </c>
      <c r="B181" s="123">
        <f t="shared" si="13"/>
        <v>0</v>
      </c>
      <c r="C181" s="124">
        <f>DSUM(Janvier!$G$6:$H$60,Janvier!$H$6,$T$174:$T$175)</f>
        <v>0</v>
      </c>
      <c r="D181" s="124">
        <f>DSUM(Février!$G$6:$H$60,Février!$H$6,$T$174:$T$175)</f>
        <v>0</v>
      </c>
      <c r="E181" s="124">
        <f>DSUM(Mars!$G$6:$H$60,Mars!$H$6,$T$174:$T$175)</f>
        <v>0</v>
      </c>
      <c r="F181" s="124">
        <f>DSUM(Avril!$G$6:$H$60,Avril!$H$6,$T$174:$T$175)</f>
        <v>0</v>
      </c>
      <c r="G181" s="124">
        <f>DSUM(Mai!$G$6:$H$60,Mai!$H$6,$T$174:$T$175)</f>
        <v>0</v>
      </c>
      <c r="H181" s="124">
        <f>DSUM(Juin!$G$6:$H$60,Juin!$H$6,$T$174:$T$175)</f>
        <v>0</v>
      </c>
      <c r="I181" s="124">
        <f>DSUM(Juillet!$G$6:$H$60,Juillet!$H$6,$T$174:$T$175)</f>
        <v>0</v>
      </c>
      <c r="J181" s="124">
        <f>DSUM(Août!$G$6:$H$60,Août!$H$6,$T$174:$T$175)</f>
        <v>0</v>
      </c>
      <c r="K181" s="124">
        <f>DSUM(Septembre!$G$6:$H$60,Septembre!$H$6,$T$174:$T$175)</f>
        <v>0</v>
      </c>
      <c r="L181" s="124">
        <f>DSUM(Octobre!$G$6:$H$60,Octobre!$H$6,$T$174:$T$175)</f>
        <v>0</v>
      </c>
      <c r="M181" s="124">
        <f>DSUM(Novembre!$G$6:$H$60,Novembre!$H$6,$T$174:$T$175)</f>
        <v>0</v>
      </c>
      <c r="N181" s="125">
        <f>DSUM(Décembre!$G$6:$H$60,Décembre!$H$6,$T$174:$T$175)</f>
        <v>0</v>
      </c>
    </row>
    <row r="182" spans="1:29">
      <c r="A182" s="193" t="s">
        <v>109</v>
      </c>
      <c r="B182" s="123">
        <f t="shared" si="13"/>
        <v>0</v>
      </c>
      <c r="C182" s="124">
        <f>DSUM(Janvier!$G$6:$H$60,Janvier!$H$6,$U$174:$U$175)</f>
        <v>0</v>
      </c>
      <c r="D182" s="124">
        <f>DSUM(Février!$G$6:$H$60,Février!$H$6,$U$174:$U$175)</f>
        <v>0</v>
      </c>
      <c r="E182" s="124">
        <f>DSUM(Mars!$G$6:$H$60,Mars!$H$6,$U$174:$U$175)</f>
        <v>0</v>
      </c>
      <c r="F182" s="124">
        <f>DSUM(Avril!$G$6:$H$60,Avril!$H$6,$U$174:$U$175)</f>
        <v>0</v>
      </c>
      <c r="G182" s="124">
        <f>DSUM(Mai!$G$6:$H$60,Mai!$H$6,$U$174:$U$175)</f>
        <v>0</v>
      </c>
      <c r="H182" s="124">
        <f>DSUM(Juin!$G$6:$H$60,Juin!$H$6,$U$174:$U$175)</f>
        <v>0</v>
      </c>
      <c r="I182" s="124">
        <f>DSUM(Juillet!$G$6:$H$60,Juillet!$H$6,$U$174:$U$175)</f>
        <v>0</v>
      </c>
      <c r="J182" s="124">
        <f>DSUM(Août!$G$6:$H$60,Août!$H$6,$U$174:$U$175)</f>
        <v>0</v>
      </c>
      <c r="K182" s="124">
        <f>DSUM(Septembre!$G$6:$H$60,Septembre!$H$6,$U$174:$U$175)</f>
        <v>0</v>
      </c>
      <c r="L182" s="124">
        <f>DSUM(Octobre!$G$6:$H$60,Octobre!$H$6,$U$174:$U$175)</f>
        <v>0</v>
      </c>
      <c r="M182" s="124">
        <f>DSUM(Novembre!$G$6:$H$60,Novembre!$H$6,$U$174:$U$175)</f>
        <v>0</v>
      </c>
      <c r="N182" s="125">
        <f>DSUM(Décembre!$G$6:$H$60,Décembre!$H$6,$U$174:$U$175)</f>
        <v>0</v>
      </c>
    </row>
    <row r="183" spans="1:29">
      <c r="A183" s="193" t="s">
        <v>110</v>
      </c>
      <c r="B183" s="123">
        <f t="shared" si="13"/>
        <v>0</v>
      </c>
      <c r="C183" s="124">
        <f>DSUM(Janvier!$G$6:$H$60,Janvier!$H$6,$V$174:$V$175)</f>
        <v>0</v>
      </c>
      <c r="D183" s="124">
        <f>DSUM(Février!$G$6:$H$60,Février!$H$6,$V$174:$V$175)</f>
        <v>0</v>
      </c>
      <c r="E183" s="124">
        <f>DSUM(Mars!$G$6:$H$60,Mars!$H$6,$V$174:$V$175)</f>
        <v>0</v>
      </c>
      <c r="F183" s="124">
        <f>DSUM(Avril!$G$6:$H$60,Avril!$H$6,$V$174:$V$175)</f>
        <v>0</v>
      </c>
      <c r="G183" s="124">
        <f>DSUM(Mai!$G$6:$H$60,Mai!$H$6,$V$174:$V$175)</f>
        <v>0</v>
      </c>
      <c r="H183" s="124">
        <f>DSUM(Juin!$G$6:$H$60,Juin!$H$6,$V$174:$V$175)</f>
        <v>0</v>
      </c>
      <c r="I183" s="124">
        <f>DSUM(Juillet!$G$6:$H$60,Juillet!$H$6,$V$174:$V$175)</f>
        <v>0</v>
      </c>
      <c r="J183" s="124">
        <f>DSUM(Août!$G$6:$H$60,Août!$H$6,$V$174:$V$175)</f>
        <v>0</v>
      </c>
      <c r="K183" s="124">
        <f>DSUM(Septembre!$G$6:$H$60,Septembre!$H$6,$V$174:$V$175)</f>
        <v>0</v>
      </c>
      <c r="L183" s="124">
        <f>DSUM(Octobre!$G$6:$H$60,Octobre!$H$6,$V$174:$V$175)</f>
        <v>0</v>
      </c>
      <c r="M183" s="124">
        <f>DSUM(Novembre!$G$6:$H$60,Novembre!$H$6,$V$174:$V$175)</f>
        <v>0</v>
      </c>
      <c r="N183" s="125">
        <f>DSUM(Décembre!$G$6:$H$60,Décembre!$H$6,$V$174:$V$175)</f>
        <v>0</v>
      </c>
    </row>
    <row r="184" spans="1:29">
      <c r="A184" s="193" t="s">
        <v>111</v>
      </c>
      <c r="B184" s="123">
        <f t="shared" si="13"/>
        <v>0</v>
      </c>
      <c r="C184" s="124">
        <f>DSUM(Janvier!$G$6:$H$60,Janvier!$H$6,$W$174:$W$175)</f>
        <v>0</v>
      </c>
      <c r="D184" s="124">
        <f>DSUM(Février!$G$6:$H$60,Février!$H$6,$W$174:$W$175)</f>
        <v>0</v>
      </c>
      <c r="E184" s="124">
        <f>DSUM(Mars!$G$6:$H$60,Mars!$H$6,$W$174:$W$175)</f>
        <v>0</v>
      </c>
      <c r="F184" s="124">
        <f>DSUM(Avril!$G$6:$H$60,Avril!$H$6,$W$174:$W$175)</f>
        <v>0</v>
      </c>
      <c r="G184" s="124">
        <f>DSUM(Mai!$G$6:$H$60,Mai!$H$6,$W$174:$W$175)</f>
        <v>0</v>
      </c>
      <c r="H184" s="124">
        <f>DSUM(Juin!$G$6:$H$60,Juin!$H$6,$W$174:$W$175)</f>
        <v>0</v>
      </c>
      <c r="I184" s="124">
        <f>DSUM(Juillet!$G$6:$H$60,Juillet!$H$6,$W$174:$W$175)</f>
        <v>0</v>
      </c>
      <c r="J184" s="124">
        <f>DSUM(Août!$G$6:$H$60,Août!$H$6,$W$174:$W$175)</f>
        <v>0</v>
      </c>
      <c r="K184" s="124">
        <f>DSUM(Septembre!$G$6:$H$60,Septembre!$H$6,$W$174:$W$175)</f>
        <v>0</v>
      </c>
      <c r="L184" s="124">
        <f>DSUM(Octobre!$G$6:$H$60,Octobre!$H$6,$W$174:$W$175)</f>
        <v>0</v>
      </c>
      <c r="M184" s="124">
        <f>DSUM(Novembre!$G$6:$H$60,Novembre!$H$6,$W$174:$W$175)</f>
        <v>0</v>
      </c>
      <c r="N184" s="125">
        <f>DSUM(Décembre!$G$6:$H$60,Décembre!$H$6,$W$174:$W$175)</f>
        <v>0</v>
      </c>
    </row>
    <row r="185" spans="1:29">
      <c r="A185" s="193" t="s">
        <v>112</v>
      </c>
      <c r="B185" s="126">
        <f t="shared" si="13"/>
        <v>0</v>
      </c>
      <c r="C185" s="124">
        <f>DSUM(Janvier!$G$6:$H$60,Janvier!$H$6,$X$174:$X$175)</f>
        <v>0</v>
      </c>
      <c r="D185" s="124">
        <f>DSUM(Février!$G$6:$H$60,Février!$H$6,$X$174:$X$175)</f>
        <v>0</v>
      </c>
      <c r="E185" s="124">
        <f>DSUM(Mars!$G$6:$H$60,Mars!$H$6,$X$174:$X$175)</f>
        <v>0</v>
      </c>
      <c r="F185" s="124">
        <f>DSUM(Avril!$G$6:$H$60,Avril!$H$6,$X$174:$X$175)</f>
        <v>0</v>
      </c>
      <c r="G185" s="124">
        <f>DSUM(Mai!$G$6:$H$60,Mai!$H$6,$X$174:$X$175)</f>
        <v>0</v>
      </c>
      <c r="H185" s="124">
        <f>DSUM(Juin!$G$6:$H$60,Juin!$H$6,$X$174:$X$175)</f>
        <v>0</v>
      </c>
      <c r="I185" s="124">
        <f>DSUM(Juillet!$G$6:$H$60,Juillet!$H$6,$X$174:$X$175)</f>
        <v>0</v>
      </c>
      <c r="J185" s="124">
        <f>DSUM(Août!$G$6:$H$60,Août!$H$6,$X$174:$X$175)</f>
        <v>0</v>
      </c>
      <c r="K185" s="124">
        <f>DSUM(Septembre!$G$6:$H$60,Septembre!$H$6,$X$174:$X$175)</f>
        <v>0</v>
      </c>
      <c r="L185" s="124">
        <f>DSUM(Octobre!$G$6:$H$60,Octobre!$H$6,$X$174:$X$175)</f>
        <v>0</v>
      </c>
      <c r="M185" s="124">
        <f>DSUM(Novembre!$G$6:$H$60,Novembre!$H$6,$X$174:$X$175)</f>
        <v>0</v>
      </c>
      <c r="N185" s="125">
        <f>DSUM(Décembre!$G$6:$H$60,Décembre!$H$6,$X$174:$X$175)</f>
        <v>0</v>
      </c>
    </row>
    <row r="186" spans="1:29">
      <c r="A186" s="127" t="s">
        <v>113</v>
      </c>
      <c r="B186" s="128">
        <f t="shared" si="13"/>
        <v>0</v>
      </c>
      <c r="C186" s="129">
        <f t="shared" ref="C186:N186" si="14">SUM(C177:C185)</f>
        <v>0</v>
      </c>
      <c r="D186" s="129">
        <f t="shared" si="14"/>
        <v>0</v>
      </c>
      <c r="E186" s="129">
        <f t="shared" si="14"/>
        <v>0</v>
      </c>
      <c r="F186" s="129">
        <f t="shared" si="14"/>
        <v>0</v>
      </c>
      <c r="G186" s="129">
        <f t="shared" si="14"/>
        <v>0</v>
      </c>
      <c r="H186" s="129">
        <f t="shared" si="14"/>
        <v>0</v>
      </c>
      <c r="I186" s="129">
        <f t="shared" si="14"/>
        <v>0</v>
      </c>
      <c r="J186" s="129">
        <f t="shared" si="14"/>
        <v>0</v>
      </c>
      <c r="K186" s="129">
        <f t="shared" si="14"/>
        <v>0</v>
      </c>
      <c r="L186" s="129">
        <f t="shared" si="14"/>
        <v>0</v>
      </c>
      <c r="M186" s="129">
        <f t="shared" si="14"/>
        <v>0</v>
      </c>
      <c r="N186" s="129">
        <f t="shared" si="14"/>
        <v>0</v>
      </c>
    </row>
    <row r="187" spans="1:29" ht="25.5">
      <c r="A187" s="193" t="s">
        <v>114</v>
      </c>
      <c r="B187" s="123">
        <f t="shared" si="13"/>
        <v>0</v>
      </c>
      <c r="C187" s="124">
        <f>DSUM(Janvier!$G$6:$H$60,Janvier!$H$6,$P$187:$P$188)</f>
        <v>0</v>
      </c>
      <c r="D187" s="124">
        <f>DSUM(Février!$G$6:$H$60,Février!$H$6,$P$187:$P$188)</f>
        <v>0</v>
      </c>
      <c r="E187" s="124">
        <f>DSUM(Mars!$G$6:$H$60,Mars!$H$6,$P$187:$P$188)</f>
        <v>0</v>
      </c>
      <c r="F187" s="124">
        <f>DSUM(Avril!$G$6:$H$60,Avril!$H$6,$P$187:$P$188)</f>
        <v>0</v>
      </c>
      <c r="G187" s="124">
        <f>DSUM(Mai!$G$6:$H$60,Mai!$H$6,$P$187:$P$188)</f>
        <v>0</v>
      </c>
      <c r="H187" s="124">
        <f>DSUM(Juin!$G$6:$H$60,Juin!$H$6,$P$187:$P$188)</f>
        <v>0</v>
      </c>
      <c r="I187" s="124">
        <f>DSUM(Juillet!$G$6:$H$60,Juillet!$H$6,$P$187:$P$188)</f>
        <v>0</v>
      </c>
      <c r="J187" s="124">
        <f>DSUM(Août!$G$6:$H$60,Août!$H$6,$P$187:$P$188)</f>
        <v>0</v>
      </c>
      <c r="K187" s="124">
        <f>DSUM(Septembre!$G$6:$H$60,Septembre!$H$6,$P$187:$P$188)</f>
        <v>0</v>
      </c>
      <c r="L187" s="124">
        <f>DSUM(Octobre!$G$6:$H$60,Octobre!$H$6,$P$187:$P$188)</f>
        <v>0</v>
      </c>
      <c r="M187" s="124">
        <f>DSUM(Novembre!$G$6:$H$60,Novembre!$H$6,$P$187:$P$188)</f>
        <v>0</v>
      </c>
      <c r="N187" s="125">
        <f>DSUM(Décembre!$G$6:$H$60,Décembre!$H$6,$P$187:$P$188)</f>
        <v>0</v>
      </c>
      <c r="P187" s="154" t="s">
        <v>19</v>
      </c>
      <c r="Q187" s="154" t="s">
        <v>19</v>
      </c>
      <c r="R187" s="154" t="s">
        <v>19</v>
      </c>
      <c r="S187" s="154" t="s">
        <v>19</v>
      </c>
      <c r="T187" s="154" t="s">
        <v>19</v>
      </c>
      <c r="U187" s="154" t="s">
        <v>19</v>
      </c>
      <c r="V187" s="154" t="s">
        <v>19</v>
      </c>
      <c r="W187" s="154" t="s">
        <v>19</v>
      </c>
      <c r="X187" s="154" t="s">
        <v>19</v>
      </c>
      <c r="Y187" s="154" t="s">
        <v>19</v>
      </c>
      <c r="Z187" s="154" t="s">
        <v>19</v>
      </c>
      <c r="AA187" s="154" t="s">
        <v>19</v>
      </c>
      <c r="AB187" s="154" t="s">
        <v>19</v>
      </c>
      <c r="AC187" s="154" t="s">
        <v>19</v>
      </c>
    </row>
    <row r="188" spans="1:29">
      <c r="A188" s="193" t="s">
        <v>115</v>
      </c>
      <c r="B188" s="123">
        <f t="shared" si="13"/>
        <v>0</v>
      </c>
      <c r="C188" s="124">
        <f>DSUM(Janvier!$G$6:$H$60,Janvier!$H$6,$Q$187:$Q$188)</f>
        <v>0</v>
      </c>
      <c r="D188" s="124">
        <f>DSUM(Février!$G$6:$H$60,Février!$H$6,$Q$187:$Q$188)</f>
        <v>0</v>
      </c>
      <c r="E188" s="124">
        <f>DSUM(Mars!$G$6:$H$60,Mars!$H$6,$Q$187:$Q$188)</f>
        <v>0</v>
      </c>
      <c r="F188" s="124">
        <f>DSUM(Avril!$G$6:$H$60,Avril!$H$6,$Q$187:$Q$188)</f>
        <v>0</v>
      </c>
      <c r="G188" s="124">
        <f>DSUM(Mai!$G$6:$H$60,Mai!$H$6,$Q$187:$Q$188)</f>
        <v>0</v>
      </c>
      <c r="H188" s="124">
        <f>DSUM(Juin!$G$6:$H$60,Juin!$H$6,$Q$187:$Q$188)</f>
        <v>0</v>
      </c>
      <c r="I188" s="124">
        <f>DSUM(Juillet!$G$6:$H$60,Juillet!$H$6,$Q$187:$Q$188)</f>
        <v>0</v>
      </c>
      <c r="J188" s="124">
        <f>DSUM(Août!$G$6:$H$60,Août!$H$6,$Q$187:$Q$188)</f>
        <v>0</v>
      </c>
      <c r="K188" s="124">
        <f>DSUM(Septembre!$G$6:$H$60,Septembre!$H$6,$Q$187:$Q$188)</f>
        <v>0</v>
      </c>
      <c r="L188" s="124">
        <f>DSUM(Octobre!$G$6:$H$60,Octobre!$H$6,$Q$187:$Q$188)</f>
        <v>0</v>
      </c>
      <c r="M188" s="124">
        <f>DSUM(Novembre!$G$6:$H$60,Novembre!$H$6,$Q$187:$Q$188)</f>
        <v>0</v>
      </c>
      <c r="N188" s="125">
        <f>DSUM(Décembre!$G$6:$H$60,Décembre!$H$6,$Q$187:$Q$188)</f>
        <v>0</v>
      </c>
      <c r="P188" s="163">
        <v>6111</v>
      </c>
      <c r="Q188" s="157">
        <v>6112</v>
      </c>
      <c r="R188" s="163">
        <v>6122</v>
      </c>
      <c r="S188" s="157">
        <v>6132</v>
      </c>
      <c r="T188" s="163">
        <v>6133</v>
      </c>
      <c r="U188" s="157">
        <v>6134</v>
      </c>
      <c r="V188" s="163">
        <v>6140</v>
      </c>
      <c r="W188" s="157">
        <v>6152</v>
      </c>
      <c r="X188" s="163">
        <v>6155</v>
      </c>
      <c r="Y188" s="163">
        <v>6156</v>
      </c>
      <c r="Z188" s="163">
        <v>6160</v>
      </c>
      <c r="AA188" s="163">
        <v>6170</v>
      </c>
      <c r="AB188" s="163">
        <v>6181</v>
      </c>
      <c r="AC188" s="163">
        <v>6185</v>
      </c>
    </row>
    <row r="189" spans="1:29">
      <c r="A189" s="193" t="s">
        <v>116</v>
      </c>
      <c r="B189" s="123">
        <f t="shared" si="13"/>
        <v>0</v>
      </c>
      <c r="C189" s="124">
        <f>DSUM(Janvier!$G$6:$H$60,Janvier!$H$6,$R$187:$R$188)</f>
        <v>0</v>
      </c>
      <c r="D189" s="124">
        <f>DSUM(Février!$G$6:$H$60,Février!$H$6,$R$187:$R$188)</f>
        <v>0</v>
      </c>
      <c r="E189" s="124">
        <f>DSUM(Mars!$G$6:$H$60,Mars!$H$6,$R$187:$R$188)</f>
        <v>0</v>
      </c>
      <c r="F189" s="124">
        <f>DSUM(Avril!$G$6:$H$60,Avril!$H$6,$R$187:$R$188)</f>
        <v>0</v>
      </c>
      <c r="G189" s="124">
        <f>DSUM(Mai!$G$6:$H$60,Mai!$H$6,$R$187:$R$188)</f>
        <v>0</v>
      </c>
      <c r="H189" s="124">
        <f>DSUM(Juin!$G$6:$H$60,Juin!$H$6,$R$187:$R$188)</f>
        <v>0</v>
      </c>
      <c r="I189" s="124">
        <f>DSUM(Juillet!$G$6:$H$60,Juillet!$H$6,$R$187:$R$188)</f>
        <v>0</v>
      </c>
      <c r="J189" s="124">
        <f>DSUM(Août!$G$6:$H$60,Août!$H$6,$R$187:$R$188)</f>
        <v>0</v>
      </c>
      <c r="K189" s="124">
        <f>DSUM(Septembre!$G$6:$H$60,Septembre!$H$6,$R$187:$R$188)</f>
        <v>0</v>
      </c>
      <c r="L189" s="124">
        <f>DSUM(Octobre!$G$6:$H$60,Octobre!$H$6,$R$187:$R$188)</f>
        <v>0</v>
      </c>
      <c r="M189" s="124">
        <f>DSUM(Novembre!$G$6:$H$60,Novembre!$H$6,$R$187:$R$188)</f>
        <v>0</v>
      </c>
      <c r="N189" s="125">
        <f>DSUM(Décembre!$G$6:$H$60,Décembre!$H$6,$R$187:$R$188)</f>
        <v>0</v>
      </c>
      <c r="P189" s="157"/>
      <c r="Q189" s="192"/>
      <c r="R189" s="157"/>
      <c r="S189" s="192"/>
      <c r="T189" s="157"/>
      <c r="U189" s="192"/>
      <c r="V189" s="157"/>
      <c r="W189" s="192"/>
      <c r="X189" s="157"/>
      <c r="Y189" s="157"/>
      <c r="Z189" s="157"/>
      <c r="AA189" s="157"/>
      <c r="AB189" s="157"/>
      <c r="AC189" s="157"/>
    </row>
    <row r="190" spans="1:29">
      <c r="A190" s="193" t="s">
        <v>117</v>
      </c>
      <c r="B190" s="123">
        <f t="shared" si="13"/>
        <v>0</v>
      </c>
      <c r="C190" s="124">
        <f>DSUM(Janvier!$G$6:$H$60,Janvier!$H$6,$S$187:$S$188)</f>
        <v>0</v>
      </c>
      <c r="D190" s="124">
        <f>DSUM(Février!$G$6:$H$60,Février!$H$6,$S$187:$S$188)</f>
        <v>0</v>
      </c>
      <c r="E190" s="124">
        <f>DSUM(Mars!$G$6:$H$60,Mars!$H$6,$S$187:$S$188)</f>
        <v>0</v>
      </c>
      <c r="F190" s="124">
        <f>DSUM(Avril!$G$6:$H$60,Avril!$H$6,$S$187:$S$188)</f>
        <v>0</v>
      </c>
      <c r="G190" s="124">
        <f>DSUM(Mai!$G$6:$H$60,Mai!$H$6,$S$187:$S$188)</f>
        <v>0</v>
      </c>
      <c r="H190" s="124">
        <f>DSUM(Juin!$G$6:$H$60,Juin!$H$6,$S$187:$S$188)</f>
        <v>0</v>
      </c>
      <c r="I190" s="124">
        <f>DSUM(Juillet!$G$6:$H$60,Juillet!$H$6,$S$187:$S$188)</f>
        <v>0</v>
      </c>
      <c r="J190" s="124">
        <f>DSUM(Août!$G$6:$H$60,Août!$H$6,$S$187:$S$188)</f>
        <v>0</v>
      </c>
      <c r="K190" s="124">
        <f>DSUM(Septembre!$G$6:$H$60,Septembre!$H$6,$S$187:$S$188)</f>
        <v>0</v>
      </c>
      <c r="L190" s="124">
        <f>DSUM(Octobre!$G$6:$H$60,Octobre!$H$6,$S$187:$S$188)</f>
        <v>0</v>
      </c>
      <c r="M190" s="124">
        <f>DSUM(Novembre!$G$6:$H$60,Novembre!$H$6,$S$187:$S$188)</f>
        <v>0</v>
      </c>
      <c r="N190" s="125">
        <f>DSUM(Décembre!$G$6:$H$60,Décembre!$H$6,$S$187:$S$188)</f>
        <v>0</v>
      </c>
    </row>
    <row r="191" spans="1:29">
      <c r="A191" s="193" t="s">
        <v>118</v>
      </c>
      <c r="B191" s="123">
        <f t="shared" si="13"/>
        <v>0</v>
      </c>
      <c r="C191" s="124">
        <f>DSUM(Janvier!$G$6:$H$60,Janvier!$H$6,$T$187:$T$188)</f>
        <v>0</v>
      </c>
      <c r="D191" s="124">
        <f>DSUM(Février!$G$6:$H$60,Février!$H$6,$T$187:$T$188)</f>
        <v>0</v>
      </c>
      <c r="E191" s="124">
        <f>DSUM(Mars!$G$6:$H$60,Mars!$H$6,$T$187:$T$188)</f>
        <v>0</v>
      </c>
      <c r="F191" s="124">
        <f>DSUM(Avril!$G$6:$H$60,Avril!$H$6,$T$187:$T$188)</f>
        <v>0</v>
      </c>
      <c r="G191" s="124">
        <f>DSUM(Mai!$G$6:$H$60,Mai!$H$6,$T$187:$T$188)</f>
        <v>0</v>
      </c>
      <c r="H191" s="124">
        <f>DSUM(Juin!$G$6:$H$60,Juin!$H$6,$T$187:$T$188)</f>
        <v>0</v>
      </c>
      <c r="I191" s="124">
        <f>DSUM(Juillet!$G$6:$H$60,Juillet!$H$6,$T$187:$T$188)</f>
        <v>0</v>
      </c>
      <c r="J191" s="124">
        <f>DSUM(Août!$G$6:$H$60,Août!$H$6,$T$187:$T$188)</f>
        <v>0</v>
      </c>
      <c r="K191" s="124">
        <f>DSUM(Septembre!$G$6:$H$60,Septembre!$H$6,$T$187:$T$188)</f>
        <v>0</v>
      </c>
      <c r="L191" s="124">
        <f>DSUM(Octobre!$G$6:$H$60,Octobre!$H$6,$T$187:$T$188)</f>
        <v>0</v>
      </c>
      <c r="M191" s="124">
        <f>DSUM(Novembre!$G$6:$H$60,Novembre!$H$6,$T$187:$T$188)</f>
        <v>0</v>
      </c>
      <c r="N191" s="125">
        <f>DSUM(Décembre!$G$6:$H$60,Décembre!$H$6,$T$187:$T$188)</f>
        <v>0</v>
      </c>
    </row>
    <row r="192" spans="1:29">
      <c r="A192" s="193" t="s">
        <v>119</v>
      </c>
      <c r="B192" s="123">
        <f t="shared" si="13"/>
        <v>0</v>
      </c>
      <c r="C192" s="124">
        <f>DSUM(Janvier!$G$6:$H$60,Janvier!$H$6,$U$187:$U$188)</f>
        <v>0</v>
      </c>
      <c r="D192" s="124">
        <f>DSUM(Février!$G$6:$H$60,Février!$H$6,$U$187:$U$188)</f>
        <v>0</v>
      </c>
      <c r="E192" s="124">
        <f>DSUM(Mars!$G$6:$H$60,Mars!$H$6,$U$187:$U$188)</f>
        <v>0</v>
      </c>
      <c r="F192" s="124">
        <f>DSUM(Avril!$G$6:$H$60,Avril!$H$6,$U$187:$U$188)</f>
        <v>0</v>
      </c>
      <c r="G192" s="124">
        <f>DSUM(Mai!$G$6:$H$60,Mai!$H$6,$U$187:$U$188)</f>
        <v>0</v>
      </c>
      <c r="H192" s="124">
        <f>DSUM(Juin!$G$6:$H$60,Juin!$H$6,$U$187:$U$188)</f>
        <v>0</v>
      </c>
      <c r="I192" s="124">
        <f>DSUM(Juillet!$G$6:$H$60,Juillet!$H$6,$U$187:$U$188)</f>
        <v>0</v>
      </c>
      <c r="J192" s="124">
        <f>DSUM(Août!$G$6:$H$60,Août!$H$6,$U$187:$U$188)</f>
        <v>0</v>
      </c>
      <c r="K192" s="124">
        <f>DSUM(Septembre!$G$6:$H$60,Septembre!$H$6,$U$187:$U$188)</f>
        <v>0</v>
      </c>
      <c r="L192" s="124">
        <f>DSUM(Octobre!$G$6:$H$60,Octobre!$H$6,$U$187:$U$188)</f>
        <v>0</v>
      </c>
      <c r="M192" s="124">
        <f>DSUM(Novembre!$G$6:$H$60,Novembre!$H$6,$U$187:$U$188)</f>
        <v>0</v>
      </c>
      <c r="N192" s="125">
        <f>DSUM(Décembre!$G$6:$H$60,Décembre!$H$6,$U$187:$U$188)</f>
        <v>0</v>
      </c>
    </row>
    <row r="193" spans="1:30">
      <c r="A193" s="193" t="s">
        <v>120</v>
      </c>
      <c r="B193" s="123">
        <f t="shared" si="13"/>
        <v>0</v>
      </c>
      <c r="C193" s="124">
        <f>DSUM(Janvier!$G$6:$H$60,Janvier!$H$6,$V$187:$V$188)</f>
        <v>0</v>
      </c>
      <c r="D193" s="124">
        <f>DSUM(Février!$G$6:$H$60,Février!$H$6,$V$187:$V$188)</f>
        <v>0</v>
      </c>
      <c r="E193" s="124">
        <f>DSUM(Mars!$G$6:$H$60,Mars!$H$6,$V$187:$V$188)</f>
        <v>0</v>
      </c>
      <c r="F193" s="124">
        <f>DSUM(Avril!$G$6:$H$60,Avril!$H$6,$V$187:$V$188)</f>
        <v>0</v>
      </c>
      <c r="G193" s="124">
        <f>DSUM(Mai!$G$6:$H$60,Mai!$H$6,$V$187:$V$188)</f>
        <v>0</v>
      </c>
      <c r="H193" s="124">
        <f>DSUM(Juin!$G$6:$H$60,Juin!$H$6,$V$187:$V$188)</f>
        <v>0</v>
      </c>
      <c r="I193" s="124">
        <f>DSUM(Juillet!$G$6:$H$60,Juillet!$H$6,$V$187:$V$188)</f>
        <v>0</v>
      </c>
      <c r="J193" s="124">
        <f>DSUM(Août!$G$6:$H$60,Août!$H$6,$V$187:$V$188)</f>
        <v>0</v>
      </c>
      <c r="K193" s="124">
        <f>DSUM(Septembre!$G$6:$H$60,Septembre!$H$6,$V$187:$V$188)</f>
        <v>0</v>
      </c>
      <c r="L193" s="124">
        <f>DSUM(Octobre!$G$6:$H$60,Octobre!$H$6,$V$187:$V$188)</f>
        <v>0</v>
      </c>
      <c r="M193" s="124">
        <f>DSUM(Novembre!$G$6:$H$60,Novembre!$H$6,$V$187:$V$188)</f>
        <v>0</v>
      </c>
      <c r="N193" s="125">
        <f>DSUM(Décembre!$G$6:$H$60,Décembre!$H$6,$V$187:$V$188)</f>
        <v>0</v>
      </c>
    </row>
    <row r="194" spans="1:30">
      <c r="A194" s="193" t="s">
        <v>121</v>
      </c>
      <c r="B194" s="123">
        <f t="shared" si="13"/>
        <v>0</v>
      </c>
      <c r="C194" s="124">
        <f>DSUM(Janvier!$G$6:$H$60,Janvier!$H$6,$W$187:$W$188)</f>
        <v>0</v>
      </c>
      <c r="D194" s="124">
        <f>DSUM(Février!$G$6:$H$60,Février!$H$6,$W$187:$W$188)</f>
        <v>0</v>
      </c>
      <c r="E194" s="124">
        <f>DSUM(Mars!$G$6:$H$60,Mars!$H$6,$W$187:$W$188)</f>
        <v>0</v>
      </c>
      <c r="F194" s="124">
        <f>DSUM(Avril!$G$6:$H$60,Avril!$H$6,$W$187:$W$188)</f>
        <v>0</v>
      </c>
      <c r="G194" s="124">
        <f>DSUM(Mai!$G$6:$H$60,Mai!$H$6,$W$187:$W$188)</f>
        <v>0</v>
      </c>
      <c r="H194" s="124">
        <f>DSUM(Juin!$G$6:$H$60,Juin!$H$6,$W$187:$W$188)</f>
        <v>0</v>
      </c>
      <c r="I194" s="124">
        <f>DSUM(Juillet!$G$6:$H$60,Juillet!$H$6,$W$187:$W$188)</f>
        <v>0</v>
      </c>
      <c r="J194" s="124">
        <f>DSUM(Août!$G$6:$H$60,Août!$H$6,$W$187:$W$188)</f>
        <v>0</v>
      </c>
      <c r="K194" s="124">
        <f>DSUM(Septembre!$G$6:$H$60,Septembre!$H$6,$W$187:$W$188)</f>
        <v>0</v>
      </c>
      <c r="L194" s="124">
        <f>DSUM(Octobre!$G$6:$H$60,Octobre!$H$6,$W$187:$W$188)</f>
        <v>0</v>
      </c>
      <c r="M194" s="124">
        <f>DSUM(Novembre!$G$6:$H$60,Novembre!$H$6,$W$187:$W$188)</f>
        <v>0</v>
      </c>
      <c r="N194" s="125">
        <f>DSUM(Décembre!$G$6:$H$60,Décembre!$H$6,$W$187:$W$188)</f>
        <v>0</v>
      </c>
    </row>
    <row r="195" spans="1:30">
      <c r="A195" s="193" t="s">
        <v>122</v>
      </c>
      <c r="B195" s="123">
        <f t="shared" si="13"/>
        <v>0</v>
      </c>
      <c r="C195" s="124">
        <f>DSUM(Janvier!$G$6:$H$60,Janvier!$H$6,$X$187:$X$188)</f>
        <v>0</v>
      </c>
      <c r="D195" s="124">
        <f>DSUM(Février!$G$6:$H$60,Février!$H$6,$X$187:$X$188)</f>
        <v>0</v>
      </c>
      <c r="E195" s="124">
        <f>DSUM(Mars!$G$6:$H$60,Mars!$H$6,$X$187:$X$188)</f>
        <v>0</v>
      </c>
      <c r="F195" s="124">
        <f>DSUM(Avril!$G$6:$H$60,Avril!$H$6,$X$187:$X$188)</f>
        <v>0</v>
      </c>
      <c r="G195" s="124">
        <f>DSUM(Mai!$G$6:$H$60,Mai!$H$6,$X$187:$X$188)</f>
        <v>0</v>
      </c>
      <c r="H195" s="124">
        <f>DSUM(Juin!$G$6:$H$60,Juin!$H$6,$X$187:$X$188)</f>
        <v>0</v>
      </c>
      <c r="I195" s="124">
        <f>DSUM(Juillet!$G$6:$H$60,Juillet!$H$6,$X$187:$X$188)</f>
        <v>0</v>
      </c>
      <c r="J195" s="124">
        <f>DSUM(Août!$G$6:$H$60,Août!$H$6,$X$187:$X$188)</f>
        <v>0</v>
      </c>
      <c r="K195" s="124">
        <f>DSUM(Septembre!$G$6:$H$60,Septembre!$H$6,$X$187:$X$188)</f>
        <v>0</v>
      </c>
      <c r="L195" s="124">
        <f>DSUM(Octobre!$G$6:$H$60,Octobre!$H$6,$X$187:$X$188)</f>
        <v>0</v>
      </c>
      <c r="M195" s="124">
        <f>DSUM(Novembre!$G$6:$H$60,Novembre!$H$6,$X$187:$X$188)</f>
        <v>0</v>
      </c>
      <c r="N195" s="125">
        <f>DSUM(Décembre!$G$6:$H$60,Décembre!$H$6,$X$187:$X$188)</f>
        <v>0</v>
      </c>
    </row>
    <row r="196" spans="1:30">
      <c r="A196" s="193" t="s">
        <v>123</v>
      </c>
      <c r="B196" s="123">
        <f t="shared" si="13"/>
        <v>0</v>
      </c>
      <c r="C196" s="124">
        <f>DSUM(Janvier!$G$6:$H$60,Janvier!$H$6,$Y$187:$Y$188)</f>
        <v>0</v>
      </c>
      <c r="D196" s="124">
        <f>DSUM(Février!$G$6:$H$60,Février!$H$6,$Y$187:$Y$188)</f>
        <v>0</v>
      </c>
      <c r="E196" s="124">
        <f>DSUM(Mars!$G$6:$H$60,Mars!$H$6,$Y$187:$Y$188)</f>
        <v>0</v>
      </c>
      <c r="F196" s="124">
        <f>DSUM(Avril!$G$6:$H$60,Avril!$H$6,$Y$187:$Y$188)</f>
        <v>0</v>
      </c>
      <c r="G196" s="124">
        <f>DSUM(Mai!$G$6:$H$60,Mai!$H$6,$Y$187:$Y$188)</f>
        <v>0</v>
      </c>
      <c r="H196" s="124">
        <f>DSUM(Juin!$G$6:$H$60,Juin!$H$6,$Y$187:$Y$188)</f>
        <v>0</v>
      </c>
      <c r="I196" s="124">
        <f>DSUM(Juillet!$G$6:$H$60,Juillet!$H$6,$Y$187:$Y$188)</f>
        <v>0</v>
      </c>
      <c r="J196" s="124">
        <f>DSUM(Août!$G$6:$H$60,Août!$H$6,$Y$187:$Y$188)</f>
        <v>0</v>
      </c>
      <c r="K196" s="124">
        <f>DSUM(Septembre!$G$6:$H$60,Septembre!$H$6,$Y$187:$Y$188)</f>
        <v>0</v>
      </c>
      <c r="L196" s="124">
        <f>DSUM(Octobre!$G$6:$H$60,Octobre!$H$6,$Y$187:$Y$188)</f>
        <v>0</v>
      </c>
      <c r="M196" s="124">
        <f>DSUM(Novembre!$G$6:$H$60,Novembre!$H$6,$Y$187:$Y$188)</f>
        <v>0</v>
      </c>
      <c r="N196" s="125">
        <f>DSUM(Décembre!$G$6:$H$60,Décembre!$H$6,$Y$187:$Y$188)</f>
        <v>0</v>
      </c>
    </row>
    <row r="197" spans="1:30">
      <c r="A197" s="193" t="s">
        <v>124</v>
      </c>
      <c r="B197" s="123">
        <f t="shared" si="13"/>
        <v>0</v>
      </c>
      <c r="C197" s="124">
        <f>DSUM(Janvier!$G$6:$H$60,Janvier!$H$6,$Z$187:$Z$188)</f>
        <v>0</v>
      </c>
      <c r="D197" s="124">
        <f>DSUM(Février!$G$6:$H$60,Février!$H$6,$Z$187:$Z$188)</f>
        <v>0</v>
      </c>
      <c r="E197" s="124">
        <f>DSUM(Mars!$G$6:$H$60,Mars!$H$6,$Z$187:$Z$188)</f>
        <v>0</v>
      </c>
      <c r="F197" s="124">
        <f>DSUM(Avril!$G$6:$H$60,Avril!$H$6,$Z$187:$Z$188)</f>
        <v>0</v>
      </c>
      <c r="G197" s="124">
        <f>DSUM(Mai!$G$6:$H$60,Mai!$H$6,$Z$187:$Z$188)</f>
        <v>0</v>
      </c>
      <c r="H197" s="124">
        <f>DSUM(Juin!$G$6:$H$60,Juin!$H$6,$Z$187:$Z$188)</f>
        <v>0</v>
      </c>
      <c r="I197" s="124">
        <f>DSUM(Juillet!$G$6:$H$60,Juillet!$H$6,$Z$187:$Z$188)</f>
        <v>0</v>
      </c>
      <c r="J197" s="124">
        <f>DSUM(Août!$G$6:$H$60,Août!$H$6,$Z$187:$Z$188)</f>
        <v>0</v>
      </c>
      <c r="K197" s="124">
        <f>DSUM(Septembre!$G$6:$H$60,Septembre!$H$6,$Z$187:$Z$188)</f>
        <v>0</v>
      </c>
      <c r="L197" s="124">
        <f>DSUM(Octobre!$G$6:$H$60,Octobre!$H$6,$Z$187:$Z$188)</f>
        <v>0</v>
      </c>
      <c r="M197" s="124">
        <f>DSUM(Novembre!$G$6:$H$60,Novembre!$H$6,$Z$187:$Z$188)</f>
        <v>0</v>
      </c>
      <c r="N197" s="125">
        <f>DSUM(Décembre!$G$6:$H$60,Décembre!$H$6,$Z$187:$Z$188)</f>
        <v>0</v>
      </c>
    </row>
    <row r="198" spans="1:30">
      <c r="A198" s="193" t="s">
        <v>125</v>
      </c>
      <c r="B198" s="123">
        <f t="shared" si="13"/>
        <v>0</v>
      </c>
      <c r="C198" s="124">
        <f>DSUM(Janvier!$G$6:$H$60,Janvier!$H$6,$AA$187:$AA$188)</f>
        <v>0</v>
      </c>
      <c r="D198" s="124">
        <f>DSUM(Février!$G$6:$H$60,Février!$H$6,$AA$187:$AA$188)</f>
        <v>0</v>
      </c>
      <c r="E198" s="124">
        <f>DSUM(Mars!$G$6:$H$60,Mars!$H$6,$AA$187:$AA$188)</f>
        <v>0</v>
      </c>
      <c r="F198" s="124">
        <f>DSUM(Avril!$G$6:$H$60,Avril!$H$6,$AA$187:$AA$188)</f>
        <v>0</v>
      </c>
      <c r="G198" s="124">
        <f>DSUM(Mai!$G$6:$H$60,Mai!$H$6,$AA$187:$AA$188)</f>
        <v>0</v>
      </c>
      <c r="H198" s="124">
        <f>DSUM(Juin!$G$6:$H$60,Juin!$H$6,$AA$187:$AA$188)</f>
        <v>0</v>
      </c>
      <c r="I198" s="124">
        <f>DSUM(Juillet!$G$6:$H$60,Juillet!$H$6,$AA$187:$AA$188)</f>
        <v>0</v>
      </c>
      <c r="J198" s="124">
        <f>DSUM(Août!$G$6:$H$60,Août!$H$6,$AA$187:$AA$188)</f>
        <v>0</v>
      </c>
      <c r="K198" s="124">
        <f>DSUM(Septembre!$G$6:$H$60,Septembre!$H$6,$AA$187:$AA$188)</f>
        <v>0</v>
      </c>
      <c r="L198" s="124">
        <f>DSUM(Octobre!$G$6:$H$60,Octobre!$H$6,$AA$187:$AA$188)</f>
        <v>0</v>
      </c>
      <c r="M198" s="124">
        <f>DSUM(Novembre!$G$6:$H$60,Novembre!$H$6,$AA$187:$AA$188)</f>
        <v>0</v>
      </c>
      <c r="N198" s="125">
        <f>DSUM(Décembre!$G$6:$H$60,Décembre!$H$6,$AA$187:$AA$188)</f>
        <v>0</v>
      </c>
    </row>
    <row r="199" spans="1:30">
      <c r="A199" s="193" t="s">
        <v>126</v>
      </c>
      <c r="B199" s="123">
        <f t="shared" si="13"/>
        <v>0</v>
      </c>
      <c r="C199" s="124">
        <f>DSUM(Janvier!$G$6:$H$60,Janvier!$H$6,$AB$187:$AB$188)</f>
        <v>0</v>
      </c>
      <c r="D199" s="124">
        <f>DSUM(Février!$G$6:$H$60,Février!$H$6,$AB$187:$AB$188)</f>
        <v>0</v>
      </c>
      <c r="E199" s="124">
        <f>DSUM(Mars!$G$6:$H$60,Mars!$H$6,$AB$187:$AB$188)</f>
        <v>0</v>
      </c>
      <c r="F199" s="124">
        <f>DSUM(Avril!$G$6:$H$60,Avril!$H$6,$AB$187:$AB$188)</f>
        <v>0</v>
      </c>
      <c r="G199" s="124">
        <f>DSUM(Mai!$G$6:$H$60,Mai!$H$6,$AB$187:$AB$188)</f>
        <v>0</v>
      </c>
      <c r="H199" s="124">
        <f>DSUM(Juin!$G$6:$H$60,Juin!$H$6,$AB$187:$AB$188)</f>
        <v>0</v>
      </c>
      <c r="I199" s="124">
        <f>DSUM(Juillet!$G$6:$H$60,Juillet!$H$6,$AB$187:$AB$188)</f>
        <v>0</v>
      </c>
      <c r="J199" s="124">
        <f>DSUM(Août!$G$6:$H$60,Août!$H$6,$AB$187:$AB$188)</f>
        <v>0</v>
      </c>
      <c r="K199" s="124">
        <f>DSUM(Septembre!$G$6:$H$60,Septembre!$H$6,$AB$187:$AB$188)</f>
        <v>0</v>
      </c>
      <c r="L199" s="124">
        <f>DSUM(Octobre!$G$6:$H$60,Octobre!$H$6,$AB$187:$AB$188)</f>
        <v>0</v>
      </c>
      <c r="M199" s="124">
        <f>DSUM(Novembre!$G$6:$H$60,Novembre!$H$6,$AB$187:$AB$188)</f>
        <v>0</v>
      </c>
      <c r="N199" s="125">
        <f>DSUM(Décembre!$G$6:$H$60,Décembre!$H$6,$AB$187:$AB$188)</f>
        <v>0</v>
      </c>
    </row>
    <row r="200" spans="1:30">
      <c r="A200" s="194" t="s">
        <v>127</v>
      </c>
      <c r="B200" s="123">
        <f t="shared" si="13"/>
        <v>0</v>
      </c>
      <c r="C200" s="124">
        <f>DSUM(Janvier!$G$6:$H$60,Janvier!$H$6,$AC$187:$AC$188)</f>
        <v>0</v>
      </c>
      <c r="D200" s="124">
        <f>DSUM(Février!$G$6:$H$60,Février!$H$6,$AC$187:$AC$188)</f>
        <v>0</v>
      </c>
      <c r="E200" s="124">
        <f>DSUM(Mars!$G$6:$H$60,Mars!$H$6,$AC$187:$AC$188)</f>
        <v>0</v>
      </c>
      <c r="F200" s="124">
        <f>DSUM(Avril!$G$6:$H$60,Avril!$H$6,$AC$187:$AC$188)</f>
        <v>0</v>
      </c>
      <c r="G200" s="124">
        <f>DSUM(Mai!$G$6:$H$60,Mai!$H$6,$AC$187:$AC$188)</f>
        <v>0</v>
      </c>
      <c r="H200" s="124">
        <f>DSUM(Juin!$G$6:$H$60,Juin!$H$6,$AC$187:$AC$188)</f>
        <v>0</v>
      </c>
      <c r="I200" s="124">
        <f>DSUM(Juillet!$G$6:$H$60,Juillet!$H$6,$AC$187:$AC$188)</f>
        <v>0</v>
      </c>
      <c r="J200" s="124">
        <f>DSUM(Août!$G$6:$H$60,Août!$H$6,$AC$187:$AC$188)</f>
        <v>0</v>
      </c>
      <c r="K200" s="124">
        <f>DSUM(Septembre!$G$6:$H$60,Septembre!$H$6,$AC$187:$AC$188)</f>
        <v>0</v>
      </c>
      <c r="L200" s="124">
        <f>DSUM(Octobre!$G$6:$H$60,Octobre!$H$6,$AC$187:$AC$188)</f>
        <v>0</v>
      </c>
      <c r="M200" s="124">
        <f>DSUM(Novembre!$G$6:$H$60,Novembre!$H$6,$AC$187:$AC$188)</f>
        <v>0</v>
      </c>
      <c r="N200" s="125">
        <f>DSUM(Décembre!$G$6:$H$60,Décembre!$H$6,$AC$187:$AC$188)</f>
        <v>0</v>
      </c>
    </row>
    <row r="201" spans="1:30">
      <c r="A201" s="130" t="s">
        <v>128</v>
      </c>
      <c r="B201" s="128">
        <f t="shared" si="13"/>
        <v>0</v>
      </c>
      <c r="C201" s="129">
        <f t="shared" ref="C201:N201" si="15">SUM(C187:C200)</f>
        <v>0</v>
      </c>
      <c r="D201" s="129">
        <f t="shared" si="15"/>
        <v>0</v>
      </c>
      <c r="E201" s="129">
        <f t="shared" si="15"/>
        <v>0</v>
      </c>
      <c r="F201" s="129">
        <f t="shared" si="15"/>
        <v>0</v>
      </c>
      <c r="G201" s="129">
        <f t="shared" si="15"/>
        <v>0</v>
      </c>
      <c r="H201" s="129">
        <f t="shared" si="15"/>
        <v>0</v>
      </c>
      <c r="I201" s="129">
        <f t="shared" si="15"/>
        <v>0</v>
      </c>
      <c r="J201" s="129">
        <f t="shared" si="15"/>
        <v>0</v>
      </c>
      <c r="K201" s="129">
        <f t="shared" si="15"/>
        <v>0</v>
      </c>
      <c r="L201" s="129">
        <f t="shared" si="15"/>
        <v>0</v>
      </c>
      <c r="M201" s="129">
        <f t="shared" si="15"/>
        <v>0</v>
      </c>
      <c r="N201" s="129">
        <f t="shared" si="15"/>
        <v>0</v>
      </c>
    </row>
    <row r="202" spans="1:30">
      <c r="A202" s="131"/>
      <c r="B202" s="71"/>
      <c r="C202" s="132"/>
      <c r="D202" s="132"/>
      <c r="E202" s="132"/>
      <c r="F202" s="132"/>
      <c r="G202" s="132"/>
      <c r="H202" s="132"/>
      <c r="I202" s="132"/>
      <c r="J202" s="132"/>
      <c r="K202" s="132"/>
      <c r="L202" s="132"/>
      <c r="M202" s="132"/>
      <c r="N202" s="132"/>
    </row>
    <row r="203" spans="1:30" ht="15.75">
      <c r="A203" s="118" t="s">
        <v>129</v>
      </c>
      <c r="B203" s="119">
        <f>B25</f>
        <v>2017</v>
      </c>
      <c r="N203" s="120" t="str">
        <f>N174</f>
        <v>FO SAPA</v>
      </c>
    </row>
    <row r="204" spans="1:30" ht="15.75">
      <c r="A204" s="118"/>
      <c r="B204" s="119"/>
      <c r="N204" s="120"/>
    </row>
    <row r="205" spans="1:30">
      <c r="A205" s="133" t="s">
        <v>75</v>
      </c>
      <c r="B205" s="85" t="s">
        <v>23</v>
      </c>
      <c r="C205" s="121" t="s">
        <v>11</v>
      </c>
      <c r="D205" s="121" t="s">
        <v>36</v>
      </c>
      <c r="E205" s="121" t="s">
        <v>38</v>
      </c>
      <c r="F205" s="121" t="s">
        <v>39</v>
      </c>
      <c r="G205" s="121" t="s">
        <v>40</v>
      </c>
      <c r="H205" s="121" t="s">
        <v>41</v>
      </c>
      <c r="I205" s="121" t="s">
        <v>42</v>
      </c>
      <c r="J205" s="121" t="s">
        <v>43</v>
      </c>
      <c r="K205" s="121" t="s">
        <v>66</v>
      </c>
      <c r="L205" s="121" t="s">
        <v>46</v>
      </c>
      <c r="M205" s="191" t="s">
        <v>67</v>
      </c>
      <c r="N205" s="191" t="s">
        <v>68</v>
      </c>
    </row>
    <row r="206" spans="1:30" ht="25.5">
      <c r="A206" s="193" t="s">
        <v>130</v>
      </c>
      <c r="B206" s="123">
        <f t="shared" ref="B206:B236" si="16">SUM(C206:N206)</f>
        <v>0</v>
      </c>
      <c r="C206" s="124">
        <f>DSUM(Janvier!$G$6:$H$60,Janvier!$H$6,$P$206:$P$207)</f>
        <v>0</v>
      </c>
      <c r="D206" s="124">
        <f>DSUM(Février!$G$6:$H$60,Février!$H$6,$P$206:$P$207)</f>
        <v>0</v>
      </c>
      <c r="E206" s="124">
        <f>DSUM(Mars!$G$6:$H$60,Mars!$H$6,$P$206:$P$207)</f>
        <v>0</v>
      </c>
      <c r="F206" s="124">
        <f>DSUM(Avril!$G$6:$H$60,Avril!$H$6,$P$206:$P$207)</f>
        <v>0</v>
      </c>
      <c r="G206" s="124">
        <f>DSUM(Mai!$G$6:$H$60,Mai!$H$6,$P$206:$P$207)</f>
        <v>0</v>
      </c>
      <c r="H206" s="124">
        <f>DSUM(Juin!$G$6:$H$60,Juin!$H$6,$P$206:$P$207)</f>
        <v>0</v>
      </c>
      <c r="I206" s="124">
        <f>DSUM(Juillet!$G$6:$H$60,Juillet!$H$6,$P$206:$P$207)</f>
        <v>0</v>
      </c>
      <c r="J206" s="124">
        <f>DSUM(Août!$G$6:$H$60,Août!$H$6,$P$206:$P$207)</f>
        <v>0</v>
      </c>
      <c r="K206" s="124">
        <f>DSUM(Septembre!$G$6:$H$60,Septembre!$H$6,$P$206:$P$207)</f>
        <v>0</v>
      </c>
      <c r="L206" s="124">
        <f>DSUM(Octobre!$G$6:$H$60,Octobre!$H$6,$P$206:$P$207)</f>
        <v>0</v>
      </c>
      <c r="M206" s="124">
        <f>DSUM(Novembre!$G$6:$H$60,Novembre!$H$6,$P$206:$P$207)</f>
        <v>0</v>
      </c>
      <c r="N206" s="125">
        <f>DSUM(Décembre!$G$6:$H$60,Décembre!$H$6,$P$206:$P$207)</f>
        <v>0</v>
      </c>
      <c r="P206" s="154" t="s">
        <v>19</v>
      </c>
      <c r="Q206" s="154" t="s">
        <v>19</v>
      </c>
      <c r="R206" s="154" t="s">
        <v>19</v>
      </c>
      <c r="S206" s="154" t="s">
        <v>19</v>
      </c>
      <c r="T206" s="154" t="s">
        <v>19</v>
      </c>
      <c r="U206" s="154" t="s">
        <v>19</v>
      </c>
      <c r="V206" s="154" t="s">
        <v>19</v>
      </c>
      <c r="W206" s="154" t="s">
        <v>19</v>
      </c>
      <c r="X206" s="154" t="s">
        <v>19</v>
      </c>
      <c r="Y206" s="154" t="s">
        <v>19</v>
      </c>
      <c r="Z206" s="154" t="s">
        <v>19</v>
      </c>
      <c r="AA206" s="154" t="s">
        <v>19</v>
      </c>
      <c r="AB206" s="154" t="s">
        <v>19</v>
      </c>
      <c r="AC206" s="154" t="s">
        <v>19</v>
      </c>
      <c r="AD206" s="154" t="s">
        <v>19</v>
      </c>
    </row>
    <row r="207" spans="1:30">
      <c r="A207" s="193" t="s">
        <v>131</v>
      </c>
      <c r="B207" s="123">
        <f t="shared" si="16"/>
        <v>0</v>
      </c>
      <c r="C207" s="124">
        <f>DSUM(Janvier!$G$6:$H$60,Janvier!$H$6,$Q$206:$Q$207)</f>
        <v>0</v>
      </c>
      <c r="D207" s="124">
        <f>DSUM(Février!$G$6:$H$60,Février!$H$6,$Q$206:$Q$207)</f>
        <v>0</v>
      </c>
      <c r="E207" s="124">
        <f>DSUM(Mars!$G$6:$H$60,Mars!$H$6,$Q$206:$Q$207)</f>
        <v>0</v>
      </c>
      <c r="F207" s="124">
        <f>DSUM(Avril!$G$6:$H$60,Avril!$H$6,$Q$206:$Q$207)</f>
        <v>0</v>
      </c>
      <c r="G207" s="124">
        <f>DSUM(Mai!$G$6:$H$60,Mai!$H$6,$Q$206:$Q$207)</f>
        <v>0</v>
      </c>
      <c r="H207" s="124">
        <f>DSUM(Juin!$G$6:$H$60,Juin!$H$6,$Q$206:$Q$207)</f>
        <v>0</v>
      </c>
      <c r="I207" s="124">
        <f>DSUM(Juillet!$G$6:$H$60,Juillet!$H$6,$Q$206:$Q$207)</f>
        <v>0</v>
      </c>
      <c r="J207" s="124">
        <f>DSUM(Août!$G$6:$H$60,Août!$H$6,$Q$206:$Q$207)</f>
        <v>0</v>
      </c>
      <c r="K207" s="124">
        <f>DSUM(Septembre!$G$6:$H$60,Septembre!$H$6,$Q$206:$Q$207)</f>
        <v>0</v>
      </c>
      <c r="L207" s="124">
        <f>DSUM(Octobre!$G$6:$H$60,Octobre!$H$6,$Q$206:$Q$207)</f>
        <v>0</v>
      </c>
      <c r="M207" s="124">
        <f>DSUM(Novembre!$G$6:$H$60,Novembre!$H$6,$Q$206:$Q$207)</f>
        <v>0</v>
      </c>
      <c r="N207" s="125">
        <f>DSUM(Décembre!$G$6:$H$60,Décembre!$H$6,$Q$206:$Q$207)</f>
        <v>0</v>
      </c>
      <c r="P207" s="163">
        <v>6224</v>
      </c>
      <c r="Q207" s="157">
        <v>6226</v>
      </c>
      <c r="R207" s="163">
        <v>6227</v>
      </c>
      <c r="S207" s="157">
        <v>6231</v>
      </c>
      <c r="T207" s="163">
        <v>6236</v>
      </c>
      <c r="U207" s="157">
        <v>6238</v>
      </c>
      <c r="V207" s="163">
        <v>6251</v>
      </c>
      <c r="W207" s="157">
        <v>6252</v>
      </c>
      <c r="X207" s="163">
        <v>6253</v>
      </c>
      <c r="Y207" s="163">
        <v>6261</v>
      </c>
      <c r="Z207" s="163">
        <v>6262</v>
      </c>
      <c r="AA207" s="163">
        <v>6263</v>
      </c>
      <c r="AB207" s="163">
        <v>6264</v>
      </c>
      <c r="AC207" s="163">
        <v>6270</v>
      </c>
      <c r="AD207" s="163">
        <v>6281</v>
      </c>
    </row>
    <row r="208" spans="1:30">
      <c r="A208" s="193" t="s">
        <v>132</v>
      </c>
      <c r="B208" s="123">
        <f t="shared" si="16"/>
        <v>0</v>
      </c>
      <c r="C208" s="124">
        <f>DSUM(Janvier!$G$6:$H$60,Janvier!$H$6,$R$206:$R$207)</f>
        <v>0</v>
      </c>
      <c r="D208" s="124">
        <f>DSUM(Février!$G$6:$H$60,Février!$H$6,$R$206:$R$207)</f>
        <v>0</v>
      </c>
      <c r="E208" s="124">
        <f>DSUM(Mars!$G$6:$H$60,Mars!$H$6,$R$206:$R$207)</f>
        <v>0</v>
      </c>
      <c r="F208" s="124">
        <f>DSUM(Avril!$G$6:$H$60,Avril!$H$6,$R$206:$R$207)</f>
        <v>0</v>
      </c>
      <c r="G208" s="124">
        <f>DSUM(Mai!$G$6:$H$60,Mai!$H$6,$R$206:$R$207)</f>
        <v>0</v>
      </c>
      <c r="H208" s="124">
        <f>DSUM(Juin!$G$6:$H$60,Juin!$H$6,$R$206:$R$207)</f>
        <v>0</v>
      </c>
      <c r="I208" s="124">
        <f>DSUM(Juillet!$G$6:$H$60,Juillet!$H$6,$R$206:$R$207)</f>
        <v>0</v>
      </c>
      <c r="J208" s="124">
        <f>DSUM(Août!$G$6:$H$60,Août!$H$6,$R$206:$R$207)</f>
        <v>0</v>
      </c>
      <c r="K208" s="124">
        <f>DSUM(Septembre!$G$6:$H$60,Septembre!$H$6,$R$206:$R$207)</f>
        <v>0</v>
      </c>
      <c r="L208" s="124">
        <f>DSUM(Octobre!$G$6:$H$60,Octobre!$H$6,$R$206:$R$207)</f>
        <v>0</v>
      </c>
      <c r="M208" s="124">
        <f>DSUM(Novembre!$G$6:$H$60,Novembre!$H$6,$R$206:$R$207)</f>
        <v>0</v>
      </c>
      <c r="N208" s="125">
        <f>DSUM(Décembre!$G$6:$H$60,Décembre!$H$6,$R$206:$R$207)</f>
        <v>0</v>
      </c>
      <c r="P208" s="157"/>
      <c r="Q208" s="192"/>
      <c r="R208" s="157"/>
      <c r="S208" s="192"/>
      <c r="T208" s="157"/>
      <c r="U208" s="192"/>
      <c r="V208" s="157"/>
      <c r="W208" s="192"/>
      <c r="X208" s="157"/>
      <c r="Y208" s="157"/>
      <c r="Z208" s="157"/>
      <c r="AA208" s="157"/>
      <c r="AB208" s="157"/>
      <c r="AC208" s="157"/>
      <c r="AD208" s="157"/>
    </row>
    <row r="209" spans="1:30">
      <c r="A209" s="193" t="s">
        <v>133</v>
      </c>
      <c r="B209" s="123">
        <f t="shared" si="16"/>
        <v>0</v>
      </c>
      <c r="C209" s="124">
        <f>DSUM(Janvier!$G$6:$H$60,Janvier!$H$6,$S$206:$S$207)</f>
        <v>0</v>
      </c>
      <c r="D209" s="124">
        <f>DSUM(Février!$G$6:$H$60,Février!$H$6,$S$206:$S$207)</f>
        <v>0</v>
      </c>
      <c r="E209" s="124">
        <f>DSUM(Mars!$G$6:$H$60,Mars!$H$6,$S$206:$S$207)</f>
        <v>0</v>
      </c>
      <c r="F209" s="124">
        <f>DSUM(Avril!$G$6:$H$60,Avril!$H$6,$S$206:$S$207)</f>
        <v>0</v>
      </c>
      <c r="G209" s="124">
        <f>DSUM(Mai!$G$6:$H$60,Mai!$H$6,$S$206:$S$207)</f>
        <v>0</v>
      </c>
      <c r="H209" s="124">
        <f>DSUM(Juin!$G$6:$H$60,Juin!$H$6,$S$206:$S$207)</f>
        <v>0</v>
      </c>
      <c r="I209" s="124">
        <f>DSUM(Juillet!$G$6:$H$60,Juillet!$H$6,$S$206:$S$207)</f>
        <v>0</v>
      </c>
      <c r="J209" s="124">
        <f>DSUM(Août!$G$6:$H$60,Août!$H$6,$S$206:$S$207)</f>
        <v>0</v>
      </c>
      <c r="K209" s="124">
        <f>DSUM(Septembre!$G$6:$H$60,Septembre!$H$6,$S$206:$S$207)</f>
        <v>0</v>
      </c>
      <c r="L209" s="124">
        <f>DSUM(Octobre!$G$6:$H$60,Octobre!$H$6,$S$206:$S$207)</f>
        <v>0</v>
      </c>
      <c r="M209" s="124">
        <f>DSUM(Novembre!$G$6:$H$60,Novembre!$H$6,$S$206:$S$207)</f>
        <v>0</v>
      </c>
      <c r="N209" s="125">
        <f>DSUM(Décembre!$G$6:$H$60,Décembre!$H$6,$S$206:$S$207)</f>
        <v>0</v>
      </c>
      <c r="P209" s="195"/>
      <c r="Q209" s="195"/>
      <c r="R209" s="195"/>
      <c r="S209" s="195"/>
      <c r="T209" s="195"/>
      <c r="U209" s="195"/>
      <c r="V209" s="195"/>
      <c r="W209" s="195"/>
      <c r="X209" s="195"/>
      <c r="Y209" s="195"/>
      <c r="Z209" s="195"/>
      <c r="AA209" s="195"/>
      <c r="AB209" s="195"/>
      <c r="AC209" s="195"/>
      <c r="AD209" s="195"/>
    </row>
    <row r="210" spans="1:30">
      <c r="A210" s="193" t="s">
        <v>134</v>
      </c>
      <c r="B210" s="123">
        <f t="shared" si="16"/>
        <v>0</v>
      </c>
      <c r="C210" s="124">
        <f>DSUM(Janvier!$G$6:$H$60,Janvier!$H$6,$T$206:$T$207)</f>
        <v>0</v>
      </c>
      <c r="D210" s="124">
        <f>DSUM(Février!$G$6:$H$60,Février!$H$6,$T$206:$T$207)</f>
        <v>0</v>
      </c>
      <c r="E210" s="124">
        <f>DSUM(Mars!$G$6:$H$60,Mars!$H$6,$T$206:$T$207)</f>
        <v>0</v>
      </c>
      <c r="F210" s="124">
        <f>DSUM(Avril!$G$6:$H$60,Avril!$H$6,$T$206:$T$207)</f>
        <v>0</v>
      </c>
      <c r="G210" s="124">
        <f>DSUM(Mai!$G$6:$H$60,Mai!$H$6,$T$206:$T$207)</f>
        <v>0</v>
      </c>
      <c r="H210" s="124">
        <f>DSUM(Juin!$G$6:$H$60,Juin!$H$6,$T$206:$T$207)</f>
        <v>0</v>
      </c>
      <c r="I210" s="124">
        <f>DSUM(Juillet!$G$6:$H$60,Juillet!$H$6,$T$206:$T$207)</f>
        <v>0</v>
      </c>
      <c r="J210" s="124">
        <f>DSUM(Août!$G$6:$H$60,Août!$H$6,$T$206:$T$207)</f>
        <v>0</v>
      </c>
      <c r="K210" s="124">
        <f>DSUM(Septembre!$G$6:$H$60,Septembre!$H$6,$T$206:$T$207)</f>
        <v>0</v>
      </c>
      <c r="L210" s="124">
        <f>DSUM(Octobre!$G$6:$H$60,Octobre!$H$6,$T$206:$T$207)</f>
        <v>0</v>
      </c>
      <c r="M210" s="124">
        <f>DSUM(Novembre!$G$6:$H$60,Novembre!$H$6,$T$206:$T$207)</f>
        <v>0</v>
      </c>
      <c r="N210" s="125">
        <f>DSUM(Décembre!$G$6:$H$60,Décembre!$H$6,$T$206:$T$207)</f>
        <v>0</v>
      </c>
    </row>
    <row r="211" spans="1:30">
      <c r="A211" s="193" t="s">
        <v>135</v>
      </c>
      <c r="B211" s="123">
        <f t="shared" si="16"/>
        <v>0</v>
      </c>
      <c r="C211" s="124">
        <f>DSUM(Janvier!$G$6:$H$60,Janvier!$H$6,$U$206:$U$207)</f>
        <v>0</v>
      </c>
      <c r="D211" s="124">
        <f>DSUM(Février!$G$6:$H$60,Février!$H$6,$U$206:$U$207)</f>
        <v>0</v>
      </c>
      <c r="E211" s="124">
        <f>DSUM(Mars!$G$6:$H$60,Mars!$H$6,$U$206:$U$207)</f>
        <v>0</v>
      </c>
      <c r="F211" s="124">
        <f>DSUM(Avril!$G$6:$H$60,Avril!$H$6,$U$206:$U$207)</f>
        <v>0</v>
      </c>
      <c r="G211" s="124">
        <f>DSUM(Mai!$G$6:$H$60,Mai!$H$6,$U$206:$U$207)</f>
        <v>0</v>
      </c>
      <c r="H211" s="124">
        <f>DSUM(Juin!$G$6:$H$60,Juin!$H$6,$U$206:$U$207)</f>
        <v>0</v>
      </c>
      <c r="I211" s="124">
        <f>DSUM(Juillet!$G$6:$H$60,Juillet!$H$6,$U$206:$U$207)</f>
        <v>0</v>
      </c>
      <c r="J211" s="124">
        <f>DSUM(Août!$G$6:$H$60,Août!$H$6,$U$206:$U$207)</f>
        <v>0</v>
      </c>
      <c r="K211" s="124">
        <f>DSUM(Septembre!$G$6:$H$60,Septembre!$H$6,$U$206:$U$207)</f>
        <v>0</v>
      </c>
      <c r="L211" s="124">
        <f>DSUM(Octobre!$G$6:$H$60,Octobre!$H$6,$U$206:$U$207)</f>
        <v>0</v>
      </c>
      <c r="M211" s="124">
        <f>DSUM(Novembre!$G$6:$H$60,Novembre!$H$6,$U$206:$U$207)</f>
        <v>0</v>
      </c>
      <c r="N211" s="125">
        <f>DSUM(Décembre!$G$6:$H$60,Décembre!$H$6,$U$206:$U$207)</f>
        <v>0</v>
      </c>
    </row>
    <row r="212" spans="1:30">
      <c r="A212" s="193" t="s">
        <v>136</v>
      </c>
      <c r="B212" s="123">
        <f t="shared" si="16"/>
        <v>0</v>
      </c>
      <c r="C212" s="124">
        <f>DSUM(Janvier!$G$6:$H$60,Janvier!$H$6,$V$206:$V$207)</f>
        <v>0</v>
      </c>
      <c r="D212" s="124">
        <f>DSUM(Février!$G$6:$H$60,Février!$H$6,$V$206:$V$207)</f>
        <v>0</v>
      </c>
      <c r="E212" s="124">
        <f>DSUM(Mars!$G$6:$H$60,Mars!$H$6,$V$206:$V$207)</f>
        <v>0</v>
      </c>
      <c r="F212" s="124">
        <f>DSUM(Avril!$G$6:$H$60,Avril!$H$6,$V$206:$V$207)</f>
        <v>0</v>
      </c>
      <c r="G212" s="124">
        <f>DSUM(Mai!$G$6:$H$60,Mai!$H$6,$V$206:$V$207)</f>
        <v>0</v>
      </c>
      <c r="H212" s="124">
        <f>DSUM(Juin!$G$6:$H$60,Juin!$H$6,$V$206:$V$207)</f>
        <v>0</v>
      </c>
      <c r="I212" s="124">
        <f>DSUM(Juillet!$G$6:$H$60,Juillet!$H$6,$V$206:$V$207)</f>
        <v>0</v>
      </c>
      <c r="J212" s="124">
        <f>DSUM(Août!$G$6:$H$60,Août!$H$6,$V$206:$V$207)</f>
        <v>0</v>
      </c>
      <c r="K212" s="124">
        <f>DSUM(Septembre!$G$6:$H$60,Septembre!$H$6,$V$206:$V$207)</f>
        <v>0</v>
      </c>
      <c r="L212" s="124">
        <f>DSUM(Octobre!$G$6:$H$60,Octobre!$H$6,$V$206:$V$207)</f>
        <v>0</v>
      </c>
      <c r="M212" s="124">
        <f>DSUM(Novembre!$G$6:$H$60,Novembre!$H$6,$V$206:$V$207)</f>
        <v>0</v>
      </c>
      <c r="N212" s="125">
        <f>DSUM(Décembre!$G$6:$H$60,Décembre!$H$6,$V$206:$V$207)</f>
        <v>0</v>
      </c>
    </row>
    <row r="213" spans="1:30">
      <c r="A213" s="193" t="s">
        <v>137</v>
      </c>
      <c r="B213" s="123">
        <f t="shared" si="16"/>
        <v>0</v>
      </c>
      <c r="C213" s="124">
        <f>DSUM(Janvier!$G$6:$H$60,Janvier!$H$6,$W$206:$W$207)</f>
        <v>0</v>
      </c>
      <c r="D213" s="124">
        <f>DSUM(Février!$G$6:$H$60,Février!$H$6,$W$206:$W$207)</f>
        <v>0</v>
      </c>
      <c r="E213" s="124">
        <f>DSUM(Mars!$G$6:$H$60,Mars!$H$6,$W$206:$W$207)</f>
        <v>0</v>
      </c>
      <c r="F213" s="124">
        <f>DSUM(Avril!$G$6:$H$60,Avril!$H$6,$W$206:$W$207)</f>
        <v>0</v>
      </c>
      <c r="G213" s="124">
        <f>DSUM(Mai!$G$6:$H$60,Mai!$H$6,$W$206:$W$207)</f>
        <v>0</v>
      </c>
      <c r="H213" s="124">
        <f>DSUM(Juin!$G$6:$H$60,Juin!$H$6,$W$206:$W$207)</f>
        <v>0</v>
      </c>
      <c r="I213" s="124">
        <f>DSUM(Juillet!$G$6:$H$60,Juillet!$H$6,$W$206:$W$207)</f>
        <v>0</v>
      </c>
      <c r="J213" s="124">
        <f>DSUM(Août!$G$6:$H$60,Août!$H$6,$W$206:$W$207)</f>
        <v>0</v>
      </c>
      <c r="K213" s="124">
        <f>DSUM(Septembre!$G$6:$H$60,Septembre!$H$6,$W$206:$W$207)</f>
        <v>0</v>
      </c>
      <c r="L213" s="124">
        <f>DSUM(Octobre!$G$6:$H$60,Octobre!$H$6,$W$206:$W$207)</f>
        <v>0</v>
      </c>
      <c r="M213" s="124">
        <f>DSUM(Novembre!$G$6:$H$60,Novembre!$H$6,$W$206:$W$207)</f>
        <v>0</v>
      </c>
      <c r="N213" s="125">
        <f>DSUM(Décembre!$G$6:$H$60,Décembre!$H$6,$W$206:$W$207)</f>
        <v>0</v>
      </c>
    </row>
    <row r="214" spans="1:30">
      <c r="A214" s="193" t="s">
        <v>138</v>
      </c>
      <c r="B214" s="123">
        <f t="shared" si="16"/>
        <v>0</v>
      </c>
      <c r="C214" s="124">
        <f>DSUM(Janvier!$G$6:$H$60,Janvier!$H$6,$X$206:$X$207)</f>
        <v>0</v>
      </c>
      <c r="D214" s="124">
        <f>DSUM(Février!$G$6:$H$60,Février!$H$6,$X$206:$X$207)</f>
        <v>0</v>
      </c>
      <c r="E214" s="124">
        <f>DSUM(Mars!$G$6:$H$60,Mars!$H$6,$X$206:$X$207)</f>
        <v>0</v>
      </c>
      <c r="F214" s="124">
        <f>DSUM(Avril!$G$6:$H$60,Avril!$H$6,$X$206:$X$207)</f>
        <v>0</v>
      </c>
      <c r="G214" s="124">
        <f>DSUM(Mai!$G$6:$H$60,Mai!$H$6,$X$206:$X$207)</f>
        <v>0</v>
      </c>
      <c r="H214" s="124">
        <f>DSUM(Juin!$G$6:$H$60,Juin!$H$6,$X$206:$X$207)</f>
        <v>0</v>
      </c>
      <c r="I214" s="124">
        <f>DSUM(Juillet!$G$6:$H$60,Juillet!$H$6,$X$206:$X$207)</f>
        <v>0</v>
      </c>
      <c r="J214" s="124">
        <f>DSUM(Août!$G$6:$H$60,Août!$H$6,$X$206:$X$207)</f>
        <v>0</v>
      </c>
      <c r="K214" s="124">
        <f>DSUM(Septembre!$G$6:$H$60,Septembre!$H$6,$X$206:$X$207)</f>
        <v>0</v>
      </c>
      <c r="L214" s="124">
        <f>DSUM(Octobre!$G$6:$H$60,Octobre!$H$6,$X$206:$X$207)</f>
        <v>0</v>
      </c>
      <c r="M214" s="124">
        <f>DSUM(Novembre!$G$6:$H$60,Novembre!$H$6,$X$206:$X$207)</f>
        <v>0</v>
      </c>
      <c r="N214" s="125">
        <f>DSUM(Décembre!$G$6:$H$60,Décembre!$H$6,$X$206:$X$207)</f>
        <v>0</v>
      </c>
    </row>
    <row r="215" spans="1:30">
      <c r="A215" s="193" t="s">
        <v>139</v>
      </c>
      <c r="B215" s="123">
        <f t="shared" si="16"/>
        <v>0</v>
      </c>
      <c r="C215" s="124">
        <f>DSUM(Janvier!$G$6:$H$60,Janvier!$H$6,$Y$206:$Y$207)</f>
        <v>0</v>
      </c>
      <c r="D215" s="124">
        <f>DSUM(Février!$G$6:$H$60,Février!$H$6,$Y$206:$Y$207)</f>
        <v>0</v>
      </c>
      <c r="E215" s="124">
        <f>DSUM(Mars!$G$6:$H$60,Mars!$H$6,$Y$206:$Y$207)</f>
        <v>0</v>
      </c>
      <c r="F215" s="124">
        <f>DSUM(Avril!$G$6:$H$60,Avril!$H$6,$Y$206:$Y$207)</f>
        <v>0</v>
      </c>
      <c r="G215" s="124">
        <f>DSUM(Mai!$G$6:$H$60,Mai!$H$6,$Y$206:$Y$207)</f>
        <v>0</v>
      </c>
      <c r="H215" s="124">
        <f>DSUM(Juin!$G$6:$H$60,Juin!$H$6,$Y$206:$Y$207)</f>
        <v>0</v>
      </c>
      <c r="I215" s="124">
        <f>DSUM(Juillet!$G$6:$H$60,Juillet!$H$6,$Y$206:$Y$207)</f>
        <v>0</v>
      </c>
      <c r="J215" s="124">
        <f>DSUM(Août!$G$6:$H$60,Août!$H$6,$Y$206:$Y$207)</f>
        <v>0</v>
      </c>
      <c r="K215" s="124">
        <f>DSUM(Septembre!$G$6:$H$60,Septembre!$H$6,$Y$206:$Y$207)</f>
        <v>0</v>
      </c>
      <c r="L215" s="124">
        <f>DSUM(Octobre!$G$6:$H$60,Octobre!$H$6,$Y$206:$Y$207)</f>
        <v>0</v>
      </c>
      <c r="M215" s="124">
        <f>DSUM(Novembre!$G$6:$H$60,Novembre!$H$6,$Y$206:$Y$207)</f>
        <v>0</v>
      </c>
      <c r="N215" s="125">
        <f>DSUM(Décembre!$G$6:$H$60,Décembre!$H$6,$Y$206:$Y$207)</f>
        <v>0</v>
      </c>
    </row>
    <row r="216" spans="1:30">
      <c r="A216" s="193" t="s">
        <v>140</v>
      </c>
      <c r="B216" s="123">
        <f t="shared" si="16"/>
        <v>0</v>
      </c>
      <c r="C216" s="124">
        <f>DSUM(Janvier!$G$6:$H$60,Janvier!$H$6,$Z$206:$Z$207)</f>
        <v>0</v>
      </c>
      <c r="D216" s="124">
        <f>DSUM(Février!$G$6:$H$60,Février!$H$6,$Z$206:$Z$207)</f>
        <v>0</v>
      </c>
      <c r="E216" s="124">
        <f>DSUM(Mars!$G$6:$H$60,Mars!$H$6,$Z$206:$Z$207)</f>
        <v>0</v>
      </c>
      <c r="F216" s="124">
        <f>DSUM(Avril!$G$6:$H$60,Avril!$H$6,$Z$206:$Z$207)</f>
        <v>0</v>
      </c>
      <c r="G216" s="124">
        <f>DSUM(Mai!$G$6:$H$60,Mai!$H$6,$Z$206:$Z$207)</f>
        <v>0</v>
      </c>
      <c r="H216" s="124">
        <f>DSUM(Juin!$G$6:$H$60,Juin!$H$6,$Z$206:$Z$207)</f>
        <v>0</v>
      </c>
      <c r="I216" s="124">
        <f>DSUM(Juillet!$G$6:$H$60,Juillet!$H$6,$Z$206:$Z$207)</f>
        <v>0</v>
      </c>
      <c r="J216" s="124">
        <f>DSUM(Août!$G$6:$H$60,Août!$H$6,$Z$206:$Z$207)</f>
        <v>0</v>
      </c>
      <c r="K216" s="124">
        <f>DSUM(Septembre!$G$6:$H$60,Septembre!$H$6,$Z$206:$Z$207)</f>
        <v>0</v>
      </c>
      <c r="L216" s="124">
        <f>DSUM(Octobre!$G$6:$H$60,Octobre!$H$6,$Z$206:$Z$207)</f>
        <v>0</v>
      </c>
      <c r="M216" s="124">
        <f>DSUM(Novembre!$G$6:$H$60,Novembre!$H$6,$Z$206:$Z$207)</f>
        <v>0</v>
      </c>
      <c r="N216" s="125">
        <f>DSUM(Décembre!$G$6:$H$60,Décembre!$H$6,$Z$206:$Z$207)</f>
        <v>0</v>
      </c>
    </row>
    <row r="217" spans="1:30">
      <c r="A217" s="193" t="s">
        <v>141</v>
      </c>
      <c r="B217" s="123">
        <f t="shared" si="16"/>
        <v>0</v>
      </c>
      <c r="C217" s="124">
        <f>DSUM(Janvier!$G$6:$H$60,Janvier!$H$6,$AA$206:$AA$207)</f>
        <v>0</v>
      </c>
      <c r="D217" s="124">
        <f>DSUM(Février!$G$6:$H$60,Février!$H$6,$AA$206:$AA$207)</f>
        <v>0</v>
      </c>
      <c r="E217" s="124">
        <f>DSUM(Mars!$G$6:$H$60,Mars!$H$6,$AA$206:$AA$207)</f>
        <v>0</v>
      </c>
      <c r="F217" s="124">
        <f>DSUM(Avril!$G$6:$H$60,Avril!$H$6,$AA$206:$AA$207)</f>
        <v>0</v>
      </c>
      <c r="G217" s="124">
        <f>DSUM(Mai!$G$6:$H$60,Mai!$H$6,$AA$206:$AA$207)</f>
        <v>0</v>
      </c>
      <c r="H217" s="124">
        <f>DSUM(Juin!$G$6:$H$60,Juin!$H$6,$AA$206:$AA$207)</f>
        <v>0</v>
      </c>
      <c r="I217" s="124">
        <f>DSUM(Juillet!$G$6:$H$60,Juillet!$H$6,$AA$206:$AA$207)</f>
        <v>0</v>
      </c>
      <c r="J217" s="124">
        <f>DSUM(Août!$G$6:$H$60,Août!$H$6,$AA$206:$AA$207)</f>
        <v>0</v>
      </c>
      <c r="K217" s="124">
        <f>DSUM(Septembre!$G$6:$H$60,Septembre!$H$6,$AA$206:$AA$207)</f>
        <v>0</v>
      </c>
      <c r="L217" s="124">
        <f>DSUM(Octobre!$G$6:$H$60,Octobre!$H$6,$AA$206:$AA$207)</f>
        <v>0</v>
      </c>
      <c r="M217" s="124">
        <f>DSUM(Novembre!$G$6:$H$60,Novembre!$H$6,$AA$206:$AA$207)</f>
        <v>0</v>
      </c>
      <c r="N217" s="125">
        <f>DSUM(Décembre!$G$6:$H$60,Décembre!$H$6,$AA$206:$AA$207)</f>
        <v>0</v>
      </c>
    </row>
    <row r="218" spans="1:30">
      <c r="A218" s="193" t="s">
        <v>142</v>
      </c>
      <c r="B218" s="123">
        <f t="shared" si="16"/>
        <v>0</v>
      </c>
      <c r="C218" s="124">
        <f>DSUM(Janvier!$G$6:$H$60,Janvier!$H$6,$AB$206:$AB$207)</f>
        <v>0</v>
      </c>
      <c r="D218" s="124">
        <f>DSUM(Février!$G$6:$H$60,Février!$H$6,$AB$206:$AB$207)</f>
        <v>0</v>
      </c>
      <c r="E218" s="124">
        <f>DSUM(Mars!$G$6:$H$60,Mars!$H$6,$AB$206:$AB$207)</f>
        <v>0</v>
      </c>
      <c r="F218" s="124">
        <f>DSUM(Avril!$G$6:$H$60,Avril!$H$6,$AB$206:$AB$207)</f>
        <v>0</v>
      </c>
      <c r="G218" s="124">
        <f>DSUM(Mai!$G$6:$H$60,Mai!$H$6,$AB$206:$AB$207)</f>
        <v>0</v>
      </c>
      <c r="H218" s="124">
        <f>DSUM(Juin!$G$6:$H$60,Juin!$H$6,$AB$206:$AB$207)</f>
        <v>0</v>
      </c>
      <c r="I218" s="124">
        <f>DSUM(Juillet!$G$6:$H$60,Juillet!$H$6,$AB$206:$AB$207)</f>
        <v>0</v>
      </c>
      <c r="J218" s="124">
        <f>DSUM(Août!$G$6:$H$60,Août!$H$6,$AB$206:$AB$207)</f>
        <v>0</v>
      </c>
      <c r="K218" s="124">
        <f>DSUM(Septembre!$G$6:$H$60,Septembre!$H$6,$AB$206:$AB$207)</f>
        <v>0</v>
      </c>
      <c r="L218" s="124">
        <f>DSUM(Octobre!$G$6:$H$60,Octobre!$H$6,$AB$206:$AB$207)</f>
        <v>0</v>
      </c>
      <c r="M218" s="124">
        <f>DSUM(Novembre!$G$6:$H$60,Novembre!$H$6,$AB$206:$AB$207)</f>
        <v>0</v>
      </c>
      <c r="N218" s="125">
        <f>DSUM(Décembre!$G$6:$H$60,Décembre!$H$6,$AB$206:$AB$207)</f>
        <v>0</v>
      </c>
    </row>
    <row r="219" spans="1:30">
      <c r="A219" s="193" t="s">
        <v>143</v>
      </c>
      <c r="B219" s="123">
        <f t="shared" si="16"/>
        <v>0</v>
      </c>
      <c r="C219" s="124">
        <f>DSUM(Janvier!$G$6:$H$60,Janvier!$H$6,$AC$206:$AC$207)</f>
        <v>0</v>
      </c>
      <c r="D219" s="124">
        <f>DSUM(Février!$G$6:$H$60,Février!$H$6,$AC$206:$AC$207)</f>
        <v>0</v>
      </c>
      <c r="E219" s="124">
        <f>DSUM(Mars!$G$6:$H$60,Mars!$H$6,$AC$206:$AC$207)</f>
        <v>0</v>
      </c>
      <c r="F219" s="124">
        <f>DSUM(Avril!$G$6:$H$60,Avril!$H$6,$AC$206:$AC$207)</f>
        <v>0</v>
      </c>
      <c r="G219" s="124">
        <f>DSUM(Mai!$G$6:$H$60,Mai!$H$6,$AC$206:$AC$207)</f>
        <v>0</v>
      </c>
      <c r="H219" s="124">
        <f>DSUM(Juin!$G$6:$H$60,Juin!$H$6,$AC$206:$AC$207)</f>
        <v>0</v>
      </c>
      <c r="I219" s="124">
        <f>DSUM(Juillet!$G$6:$H$60,Juillet!$H$6,$AC$206:$AC$207)</f>
        <v>0</v>
      </c>
      <c r="J219" s="124">
        <f>DSUM(Août!$G$6:$H$60,Août!$H$6,$AC$206:$AC$207)</f>
        <v>0</v>
      </c>
      <c r="K219" s="124">
        <f>DSUM(Septembre!$G$6:$H$60,Septembre!$H$6,$AC$206:$AC$207)</f>
        <v>0</v>
      </c>
      <c r="L219" s="124">
        <f>DSUM(Octobre!$G$6:$H$60,Octobre!$H$6,$AC$206:$AC$207)</f>
        <v>0</v>
      </c>
      <c r="M219" s="124">
        <f>DSUM(Novembre!$G$6:$H$60,Novembre!$H$6,$AC$206:$AC$207)</f>
        <v>0</v>
      </c>
      <c r="N219" s="125">
        <f>DSUM(Décembre!$G$6:$H$60,Décembre!$H$6,$AC$206:$AC$207)</f>
        <v>0</v>
      </c>
    </row>
    <row r="220" spans="1:30">
      <c r="A220" s="193" t="s">
        <v>144</v>
      </c>
      <c r="B220" s="123">
        <f t="shared" si="16"/>
        <v>0</v>
      </c>
      <c r="C220" s="124">
        <f>DSUM(Janvier!$G$6:$H$60,Janvier!$H$6,$AD$206:$AD$207)</f>
        <v>0</v>
      </c>
      <c r="D220" s="124">
        <f>DSUM(Février!$G$6:$H$60,Février!$H$6,$AD$206:$AD$207)</f>
        <v>0</v>
      </c>
      <c r="E220" s="124">
        <f>DSUM(Mars!$G$6:$H$60,Mars!$H$6,$AD$206:$AD$207)</f>
        <v>0</v>
      </c>
      <c r="F220" s="124">
        <f>DSUM(Avril!$G$6:$H$60,Avril!$H$6,$AD$206:$AD$207)</f>
        <v>0</v>
      </c>
      <c r="G220" s="124">
        <f>DSUM(Mai!$G$6:$H$60,Mai!$H$6,$AD$206:$AD$207)</f>
        <v>0</v>
      </c>
      <c r="H220" s="124">
        <f>DSUM(Juin!$G$6:$H$60,Juin!$H$6,$AD$206:$AD$207)</f>
        <v>0</v>
      </c>
      <c r="I220" s="124">
        <f>DSUM(Juillet!$G$6:$H$60,Juillet!$H$6,$AD$206:$AD$207)</f>
        <v>0</v>
      </c>
      <c r="J220" s="124">
        <f>DSUM(Août!$G$6:$H$60,Août!$H$6,$AD$206:$AD$207)</f>
        <v>0</v>
      </c>
      <c r="K220" s="124">
        <f>DSUM(Septembre!$G$6:$H$60,Septembre!$H$6,$AD$206:$AD$207)</f>
        <v>0</v>
      </c>
      <c r="L220" s="124">
        <f>DSUM(Octobre!$G$6:$H$60,Octobre!$H$6,$AD$206:$AD$207)</f>
        <v>0</v>
      </c>
      <c r="M220" s="124">
        <f>DSUM(Novembre!$G$6:$H$60,Novembre!$H$6,$AD$206:$AD$207)</f>
        <v>0</v>
      </c>
      <c r="N220" s="125">
        <f>DSUM(Décembre!$G$6:$H$60,Décembre!$H$6,$AD$206:$AD$207)</f>
        <v>0</v>
      </c>
    </row>
    <row r="221" spans="1:30">
      <c r="A221" s="127" t="s">
        <v>145</v>
      </c>
      <c r="B221" s="129">
        <f t="shared" si="16"/>
        <v>0</v>
      </c>
      <c r="C221" s="129">
        <f t="shared" ref="C221:N221" si="17">SUM(C206:C220)</f>
        <v>0</v>
      </c>
      <c r="D221" s="129">
        <f t="shared" si="17"/>
        <v>0</v>
      </c>
      <c r="E221" s="129">
        <f t="shared" si="17"/>
        <v>0</v>
      </c>
      <c r="F221" s="129">
        <f t="shared" si="17"/>
        <v>0</v>
      </c>
      <c r="G221" s="129">
        <f t="shared" si="17"/>
        <v>0</v>
      </c>
      <c r="H221" s="129">
        <f t="shared" si="17"/>
        <v>0</v>
      </c>
      <c r="I221" s="129">
        <f t="shared" si="17"/>
        <v>0</v>
      </c>
      <c r="J221" s="129">
        <f t="shared" si="17"/>
        <v>0</v>
      </c>
      <c r="K221" s="129">
        <f t="shared" si="17"/>
        <v>0</v>
      </c>
      <c r="L221" s="129">
        <f t="shared" si="17"/>
        <v>0</v>
      </c>
      <c r="M221" s="135">
        <f t="shared" si="17"/>
        <v>0</v>
      </c>
      <c r="N221" s="129">
        <f t="shared" si="17"/>
        <v>0</v>
      </c>
    </row>
    <row r="222" spans="1:30" ht="25.5">
      <c r="A222" s="193" t="s">
        <v>146</v>
      </c>
      <c r="B222" s="123">
        <f t="shared" si="16"/>
        <v>0</v>
      </c>
      <c r="C222" s="124">
        <f>DSUM(Janvier!$G$6:$H$60,Janvier!$H$6,$P$222:$P$223)</f>
        <v>0</v>
      </c>
      <c r="D222" s="124">
        <f>DSUM(Février!$G$6:$H$60,Février!$H$6,$P$222:$P$223)</f>
        <v>0</v>
      </c>
      <c r="E222" s="124">
        <f>DSUM(Mars!$G$6:$H$60,Mars!$H$6,$P$222:$P$223)</f>
        <v>0</v>
      </c>
      <c r="F222" s="124">
        <f>DSUM(Avril!$G$6:$H$60,Avril!$H$6,$P$222:$P$223)</f>
        <v>0</v>
      </c>
      <c r="G222" s="124">
        <f>DSUM(Mai!$G$6:$H$60,Mai!$H$6,$P$222:$P$223)</f>
        <v>0</v>
      </c>
      <c r="H222" s="124">
        <f>DSUM(Juin!$G$6:$H$60,Juin!$H$6,$P$222:$P$223)</f>
        <v>0</v>
      </c>
      <c r="I222" s="124">
        <f>DSUM(Juillet!$G$6:$H$60,Juillet!$H$6,$P$222:$P$223)</f>
        <v>0</v>
      </c>
      <c r="J222" s="124">
        <f>DSUM(Août!$G$6:$H$60,Août!$H$6,$P$222:$P$223)</f>
        <v>0</v>
      </c>
      <c r="K222" s="124">
        <f>DSUM(Septembre!$G$6:$H$60,Septembre!$H$6,$P$222:$P$223)</f>
        <v>0</v>
      </c>
      <c r="L222" s="124">
        <f>DSUM(Octobre!$G$6:$H$60,Octobre!$H$6,$P$222:$P$223)</f>
        <v>0</v>
      </c>
      <c r="M222" s="124">
        <f>DSUM(Novembre!$G$6:$H$60,Novembre!$H$6,$P$222:$P$223)</f>
        <v>0</v>
      </c>
      <c r="N222" s="125">
        <f>DSUM(Décembre!$G$6:$H$60,Décembre!$H$6,$P$222:$P$223)</f>
        <v>0</v>
      </c>
      <c r="P222" s="154" t="s">
        <v>19</v>
      </c>
      <c r="Q222" s="154" t="s">
        <v>19</v>
      </c>
      <c r="R222" s="154" t="s">
        <v>19</v>
      </c>
    </row>
    <row r="223" spans="1:30">
      <c r="A223" s="193" t="s">
        <v>147</v>
      </c>
      <c r="B223" s="123">
        <f t="shared" si="16"/>
        <v>0</v>
      </c>
      <c r="C223" s="124">
        <f>DSUM(Janvier!$G$6:$H$60,Janvier!$H$6,$Q$222:$Q$223)</f>
        <v>0</v>
      </c>
      <c r="D223" s="124">
        <f>DSUM(Février!$G$6:$H$60,Février!$H$6,$Q$222:$Q$223)</f>
        <v>0</v>
      </c>
      <c r="E223" s="124">
        <f>DSUM(Mars!$G$6:$H$60,Mars!$H$6,$Q$222:$Q$223)</f>
        <v>0</v>
      </c>
      <c r="F223" s="124">
        <f>DSUM(Avril!$G$6:$H$60,Avril!$H$6,$Q$222:$Q$223)</f>
        <v>0</v>
      </c>
      <c r="G223" s="124">
        <f>DSUM(Mai!$G$6:$H$60,Mai!$H$6,$Q$222:$Q$223)</f>
        <v>0</v>
      </c>
      <c r="H223" s="124">
        <f>DSUM(Juin!$G$6:$H$60,Juin!$H$6,$Q$222:$Q$223)</f>
        <v>0</v>
      </c>
      <c r="I223" s="124">
        <f>DSUM(Juillet!$G$6:$H$60,Juillet!$H$6,$Q$222:$Q$223)</f>
        <v>0</v>
      </c>
      <c r="J223" s="124">
        <f>DSUM(Août!$G$6:$H$60,Août!$H$6,$Q$222:$Q$223)</f>
        <v>0</v>
      </c>
      <c r="K223" s="124">
        <f>DSUM(Septembre!$G$6:$H$60,Septembre!$H$6,$Q$222:$Q$223)</f>
        <v>0</v>
      </c>
      <c r="L223" s="124">
        <f>DSUM(Octobre!$G$6:$H$60,Octobre!$H$6,$Q$222:$Q$223)</f>
        <v>0</v>
      </c>
      <c r="M223" s="124">
        <f>DSUM(Novembre!$G$6:$H$60,Novembre!$H$6,$Q$222:$Q$223)</f>
        <v>0</v>
      </c>
      <c r="N223" s="125">
        <f>DSUM(Décembre!$G$6:$H$60,Décembre!$H$6,$Q$222:$Q$223)</f>
        <v>0</v>
      </c>
      <c r="P223" s="163">
        <v>6351</v>
      </c>
      <c r="Q223" s="157">
        <v>6352</v>
      </c>
      <c r="R223" s="163">
        <v>6354</v>
      </c>
    </row>
    <row r="224" spans="1:30">
      <c r="A224" s="193" t="s">
        <v>148</v>
      </c>
      <c r="B224" s="123">
        <f t="shared" si="16"/>
        <v>0</v>
      </c>
      <c r="C224" s="124">
        <f>DSUM(Janvier!$G$6:$H$60,Janvier!$H$6,$R$222:$R$223)</f>
        <v>0</v>
      </c>
      <c r="D224" s="124">
        <f>DSUM(Février!$G$6:$H$60,Février!$H$6,$R$222:$R$223)</f>
        <v>0</v>
      </c>
      <c r="E224" s="124">
        <f>DSUM(Mars!$G$6:$H$60,Mars!$H$6,$R$222:$R$223)</f>
        <v>0</v>
      </c>
      <c r="F224" s="124">
        <f>DSUM(Avril!$G$6:$H$60,Avril!$H$6,$R$222:$R$223)</f>
        <v>0</v>
      </c>
      <c r="G224" s="124">
        <f>DSUM(Mai!$G$6:$H$60,Mai!$H$6,$R$222:$R$223)</f>
        <v>0</v>
      </c>
      <c r="H224" s="124">
        <f>DSUM(Juin!$G$6:$H$60,Juin!$H$6,$R$222:$R$223)</f>
        <v>0</v>
      </c>
      <c r="I224" s="124">
        <f>DSUM(Juillet!$G$6:$H$60,Juillet!$H$6,$R$222:$R$223)</f>
        <v>0</v>
      </c>
      <c r="J224" s="124">
        <f>DSUM(Août!$G$6:$H$60,Août!$H$6,$R$222:$R$223)</f>
        <v>0</v>
      </c>
      <c r="K224" s="124">
        <f>DSUM(Septembre!$G$6:$H$60,Septembre!$H$6,$R$222:$R$223)</f>
        <v>0</v>
      </c>
      <c r="L224" s="124">
        <f>DSUM(Octobre!$G$6:$H$60,Octobre!$H$6,$R$222:$R$223)</f>
        <v>0</v>
      </c>
      <c r="M224" s="124">
        <f>DSUM(Novembre!$G$6:$H$60,Novembre!$H$6,$R$222:$R$223)</f>
        <v>0</v>
      </c>
      <c r="N224" s="125">
        <f>DSUM(Décembre!$G$6:$H$60,Décembre!$H$6,$R$222:$R$223)</f>
        <v>0</v>
      </c>
      <c r="P224" s="157" t="s">
        <v>149</v>
      </c>
      <c r="Q224" s="192" t="s">
        <v>150</v>
      </c>
      <c r="R224" s="157" t="s">
        <v>149</v>
      </c>
    </row>
    <row r="225" spans="1:53">
      <c r="A225" s="130" t="s">
        <v>151</v>
      </c>
      <c r="B225" s="129">
        <f t="shared" si="16"/>
        <v>0</v>
      </c>
      <c r="C225" s="129">
        <f t="shared" ref="C225:N225" si="18">SUM(C222:C224)</f>
        <v>0</v>
      </c>
      <c r="D225" s="129">
        <f t="shared" si="18"/>
        <v>0</v>
      </c>
      <c r="E225" s="129">
        <f t="shared" si="18"/>
        <v>0</v>
      </c>
      <c r="F225" s="129">
        <f t="shared" si="18"/>
        <v>0</v>
      </c>
      <c r="G225" s="129">
        <f t="shared" si="18"/>
        <v>0</v>
      </c>
      <c r="H225" s="129">
        <f t="shared" si="18"/>
        <v>0</v>
      </c>
      <c r="I225" s="129">
        <f t="shared" si="18"/>
        <v>0</v>
      </c>
      <c r="J225" s="129">
        <f t="shared" si="18"/>
        <v>0</v>
      </c>
      <c r="K225" s="129">
        <f t="shared" si="18"/>
        <v>0</v>
      </c>
      <c r="L225" s="129">
        <f t="shared" si="18"/>
        <v>0</v>
      </c>
      <c r="M225" s="135">
        <f t="shared" si="18"/>
        <v>0</v>
      </c>
      <c r="N225" s="129">
        <f t="shared" si="18"/>
        <v>0</v>
      </c>
      <c r="P225" s="195"/>
      <c r="Q225" s="195"/>
      <c r="R225" s="195"/>
    </row>
    <row r="226" spans="1:53">
      <c r="A226" s="196" t="s">
        <v>152</v>
      </c>
      <c r="B226" s="123">
        <f t="shared" si="16"/>
        <v>0</v>
      </c>
      <c r="C226" s="124">
        <f>DSUM(Janvier!$G$6:$H$60,Janvier!$H$6,$P$227:$P$228)</f>
        <v>0</v>
      </c>
      <c r="D226" s="124">
        <f>DSUM(Février!$G$6:$H$60,Février!$H$6,$P$227:$P$228)</f>
        <v>0</v>
      </c>
      <c r="E226" s="124">
        <f>DSUM(Mars!$G$6:$H$60,Mars!$H$6,$P$227:$P$228)</f>
        <v>0</v>
      </c>
      <c r="F226" s="124">
        <f>DSUM(Avril!$G$6:$H$60,Avril!$H$6,$P$227:$P$228)</f>
        <v>0</v>
      </c>
      <c r="G226" s="124">
        <f>DSUM(Mai!$G$6:$H$60,Mai!$H$6,$P$227:$P$228)</f>
        <v>0</v>
      </c>
      <c r="H226" s="124">
        <f>DSUM(Juin!$G$6:$H$60,Juin!$H$6,$P$227:$P$228)</f>
        <v>0</v>
      </c>
      <c r="I226" s="124">
        <f>DSUM(Juillet!$G$6:$H$60,Juillet!$H$6,$P$227:$P$228)</f>
        <v>0</v>
      </c>
      <c r="J226" s="124">
        <f>DSUM(Août!$G$6:$H$60,Août!$H$6,$P$227:$P$228)</f>
        <v>0</v>
      </c>
      <c r="K226" s="124">
        <f>DSUM(Septembre!$G$6:$H$60,Septembre!$H$6,$P$227:$P$228)</f>
        <v>0</v>
      </c>
      <c r="L226" s="124">
        <f>DSUM(Octobre!$G$6:$H$60,Octobre!$H$6,$P$227:$P$228)</f>
        <v>0</v>
      </c>
      <c r="M226" s="124">
        <f>DSUM(Novembre!$G$6:$H$60,Novembre!$H$6,$P$227:$P$228)</f>
        <v>0</v>
      </c>
      <c r="N226" s="125">
        <f>DSUM(Décembre!$G$6:$H$60,Décembre!$H$6,$P$227:$P$228)</f>
        <v>0</v>
      </c>
    </row>
    <row r="227" spans="1:53" ht="25.5">
      <c r="A227" s="193" t="s">
        <v>153</v>
      </c>
      <c r="B227" s="123">
        <f t="shared" si="16"/>
        <v>0</v>
      </c>
      <c r="C227" s="124">
        <f>DSUM(Janvier!$G$6:$H$60,Janvier!$H$6,$Q$227:$Q$228)</f>
        <v>0</v>
      </c>
      <c r="D227" s="124">
        <f>DSUM(Février!$G$6:$H$60,Février!$H$6,$Q$227:$Q$228)</f>
        <v>0</v>
      </c>
      <c r="E227" s="124">
        <f>DSUM(Mars!$G$6:$H$60,Mars!$H$6,$Q$227:$Q$228)</f>
        <v>0</v>
      </c>
      <c r="F227" s="124">
        <f>DSUM(Avril!$G$6:$H$60,Avril!$H$6,$Q$227:$Q$228)</f>
        <v>0</v>
      </c>
      <c r="G227" s="124">
        <f>DSUM(Mai!$G$6:$H$60,Mai!$H$6,$Q$227:$Q$228)</f>
        <v>0</v>
      </c>
      <c r="H227" s="124">
        <f>DSUM(Juin!$G$6:$H$60,Juin!$H$6,$Q$227:$Q$228)</f>
        <v>0</v>
      </c>
      <c r="I227" s="124">
        <f>DSUM(Juillet!$G$6:$H$60,Juillet!$H$6,$Q$227:$Q$228)</f>
        <v>0</v>
      </c>
      <c r="J227" s="124">
        <f>DSUM(Août!$G$6:$H$60,Août!$H$6,$Q$227:$Q$228)</f>
        <v>0</v>
      </c>
      <c r="K227" s="124">
        <f>DSUM(Septembre!$G$6:$H$60,Septembre!$H$6,$Q$227:$Q$228)</f>
        <v>0</v>
      </c>
      <c r="L227" s="124">
        <f>DSUM(Octobre!$G$6:$H$60,Octobre!$H$6,$Q$227:$Q$228)</f>
        <v>0</v>
      </c>
      <c r="M227" s="124">
        <f>DSUM(Novembre!$G$6:$H$60,Novembre!$H$6,$Q$227:$Q$228)</f>
        <v>0</v>
      </c>
      <c r="N227" s="125">
        <f>DSUM(Décembre!$G$6:$H$60,Décembre!$H$6,$Q$227:$Q$228)</f>
        <v>0</v>
      </c>
      <c r="P227" s="154" t="s">
        <v>19</v>
      </c>
      <c r="Q227" s="154" t="s">
        <v>19</v>
      </c>
      <c r="R227" s="154" t="s">
        <v>19</v>
      </c>
      <c r="S227" s="154" t="s">
        <v>19</v>
      </c>
      <c r="T227" s="154" t="s">
        <v>19</v>
      </c>
    </row>
    <row r="228" spans="1:53">
      <c r="A228" s="193" t="s">
        <v>154</v>
      </c>
      <c r="B228" s="123">
        <f t="shared" si="16"/>
        <v>0</v>
      </c>
      <c r="C228" s="124">
        <f>DSUM(Janvier!$G$6:$H$60,Janvier!$H$6,$R$227:$R$228)</f>
        <v>0</v>
      </c>
      <c r="D228" s="124">
        <f>DSUM(Février!$G$6:$H$60,Février!$H$6,$R$227:$R$228)</f>
        <v>0</v>
      </c>
      <c r="E228" s="124">
        <f>DSUM(Mars!$G$6:$H$60,Mars!$H$6,$R$227:$R$228)</f>
        <v>0</v>
      </c>
      <c r="F228" s="124">
        <f>DSUM(Avril!$G$6:$H$60,Avril!$H$6,$R$227:$R$228)</f>
        <v>0</v>
      </c>
      <c r="G228" s="124">
        <f>DSUM(Mai!$G$6:$H$60,Mai!$H$6,$R$227:$R$228)</f>
        <v>0</v>
      </c>
      <c r="H228" s="124">
        <f>DSUM(Juin!$G$6:$H$60,Juin!$H$6,$R$227:$R$228)</f>
        <v>0</v>
      </c>
      <c r="I228" s="124">
        <f>DSUM(Juillet!$G$6:$H$60,Juillet!$H$6,$R$227:$R$228)</f>
        <v>0</v>
      </c>
      <c r="J228" s="124">
        <f>DSUM(Août!$G$6:$H$60,Août!$H$6,$R$227:$R$228)</f>
        <v>0</v>
      </c>
      <c r="K228" s="124">
        <f>DSUM(Septembre!$G$6:$H$60,Septembre!$H$6,$R$227:$R$228)</f>
        <v>0</v>
      </c>
      <c r="L228" s="124">
        <f>DSUM(Octobre!$G$6:$H$60,Octobre!$H$6,$R$227:$R$228)</f>
        <v>0</v>
      </c>
      <c r="M228" s="124">
        <f>DSUM(Novembre!$G$6:$H$60,Novembre!$H$6,$R$227:$R$228)</f>
        <v>0</v>
      </c>
      <c r="N228" s="125">
        <f>DSUM(Décembre!$G$6:$H$60,Décembre!$H$6,$R$227:$R$228)</f>
        <v>0</v>
      </c>
      <c r="P228" s="163">
        <v>6516</v>
      </c>
      <c r="Q228" s="157">
        <v>6531</v>
      </c>
      <c r="R228" s="163">
        <v>6532</v>
      </c>
      <c r="S228" s="163">
        <v>6571</v>
      </c>
      <c r="T228" s="163">
        <v>6580</v>
      </c>
    </row>
    <row r="229" spans="1:53">
      <c r="A229" s="193" t="s">
        <v>155</v>
      </c>
      <c r="B229" s="123">
        <f t="shared" si="16"/>
        <v>0</v>
      </c>
      <c r="C229" s="124">
        <f>DSUM(Janvier!$G$6:$H$60,Janvier!$H$6,$S$227:$S$228)</f>
        <v>0</v>
      </c>
      <c r="D229" s="124">
        <f>DSUM(Février!$G$6:$H$60,Février!$H$6,$S$227:$S$228)</f>
        <v>0</v>
      </c>
      <c r="E229" s="124">
        <f>DSUM(Mars!$G$6:$H$60,Mars!$H$6,$S$227:$S$228)</f>
        <v>0</v>
      </c>
      <c r="F229" s="124">
        <f>DSUM(Avril!$G$6:$H$60,Avril!$H$6,$S$227:$S$228)</f>
        <v>0</v>
      </c>
      <c r="G229" s="124">
        <f>DSUM(Mai!$G$6:$H$60,Mai!$H$6,$S$227:$S$228)</f>
        <v>0</v>
      </c>
      <c r="H229" s="124">
        <f>DSUM(Juin!$G$6:$H$60,Juin!$H$6,$S$227:$S$228)</f>
        <v>0</v>
      </c>
      <c r="I229" s="124">
        <f>DSUM(Juillet!$G$6:$H$60,Juillet!$H$6,$S$227:$S$228)</f>
        <v>0</v>
      </c>
      <c r="J229" s="124">
        <f>DSUM(Août!$G$6:$H$60,Août!$H$6,$S$227:$S$228)</f>
        <v>0</v>
      </c>
      <c r="K229" s="124">
        <f>DSUM(Septembre!$G$6:$H$60,Septembre!$H$6,$S$227:$S$228)</f>
        <v>0</v>
      </c>
      <c r="L229" s="124">
        <f>DSUM(Octobre!$G$6:$H$60,Octobre!$H$6,$S$227:$S$228)</f>
        <v>0</v>
      </c>
      <c r="M229" s="124">
        <f>DSUM(Novembre!$G$6:$H$60,Novembre!$H$6,$S$227:$S$228)</f>
        <v>0</v>
      </c>
      <c r="N229" s="125">
        <f>DSUM(Décembre!$G$6:$H$60,Décembre!$H$6,$S$227:$S$228)</f>
        <v>0</v>
      </c>
      <c r="P229" s="157"/>
      <c r="Q229" s="157" t="s">
        <v>149</v>
      </c>
      <c r="R229" s="192" t="s">
        <v>150</v>
      </c>
      <c r="S229" s="157"/>
      <c r="T229" s="157"/>
    </row>
    <row r="230" spans="1:53">
      <c r="A230" s="196" t="s">
        <v>156</v>
      </c>
      <c r="B230" s="123">
        <f t="shared" si="16"/>
        <v>0</v>
      </c>
      <c r="C230" s="124">
        <f>DSUM(Janvier!$G$6:$H$60,Janvier!$H$6,$T$227:$T$228)</f>
        <v>0</v>
      </c>
      <c r="D230" s="124">
        <f>DSUM(Février!$G$6:$H$60,Février!$H$6,$T$227:$T$228)</f>
        <v>0</v>
      </c>
      <c r="E230" s="124">
        <f>DSUM(Mars!$G$6:$H$60,Mars!$H$6,$T$227:$T$228)</f>
        <v>0</v>
      </c>
      <c r="F230" s="124">
        <f>DSUM(Avril!$G$6:$H$60,Avril!$H$6,$T$227:$T$228)</f>
        <v>0</v>
      </c>
      <c r="G230" s="124">
        <f>DSUM(Mai!$G$6:$H$60,Mai!$H$6,$T$227:$T$228)</f>
        <v>0</v>
      </c>
      <c r="H230" s="124">
        <f>DSUM(Juin!$G$6:$H$60,Juin!$H$6,$T$227:$T$228)</f>
        <v>0</v>
      </c>
      <c r="I230" s="124">
        <f>DSUM(Juillet!$G$6:$H$60,Juillet!$H$6,$T$227:$T$228)</f>
        <v>0</v>
      </c>
      <c r="J230" s="124">
        <f>DSUM(Août!$G$6:$H$60,Août!$H$6,$T$227:$T$228)</f>
        <v>0</v>
      </c>
      <c r="K230" s="124">
        <f>DSUM(Septembre!$G$6:$H$60,Septembre!$H$6,$T$227:$T$228)</f>
        <v>0</v>
      </c>
      <c r="L230" s="124">
        <f>DSUM(Octobre!$G$6:$H$60,Octobre!$H$6,$T$227:$T$228)</f>
        <v>0</v>
      </c>
      <c r="M230" s="124">
        <f>DSUM(Novembre!$G$6:$H$60,Novembre!$H$6,$T$227:$T$228)</f>
        <v>0</v>
      </c>
      <c r="N230" s="125">
        <f>DSUM(Décembre!$G$6:$H$60,Décembre!$H$6,$T$227:$T$228)</f>
        <v>0</v>
      </c>
    </row>
    <row r="231" spans="1:53" ht="25.5">
      <c r="A231" s="130" t="s">
        <v>157</v>
      </c>
      <c r="B231" s="129">
        <f t="shared" si="16"/>
        <v>0</v>
      </c>
      <c r="C231" s="129">
        <f t="shared" ref="C231:N231" si="19">SUM(C226:C230)</f>
        <v>0</v>
      </c>
      <c r="D231" s="129">
        <f t="shared" si="19"/>
        <v>0</v>
      </c>
      <c r="E231" s="129">
        <f t="shared" si="19"/>
        <v>0</v>
      </c>
      <c r="F231" s="129">
        <f t="shared" si="19"/>
        <v>0</v>
      </c>
      <c r="G231" s="129">
        <f t="shared" si="19"/>
        <v>0</v>
      </c>
      <c r="H231" s="129">
        <f t="shared" si="19"/>
        <v>0</v>
      </c>
      <c r="I231" s="129">
        <f t="shared" si="19"/>
        <v>0</v>
      </c>
      <c r="J231" s="129">
        <f t="shared" si="19"/>
        <v>0</v>
      </c>
      <c r="K231" s="129">
        <f t="shared" si="19"/>
        <v>0</v>
      </c>
      <c r="L231" s="129">
        <f t="shared" si="19"/>
        <v>0</v>
      </c>
      <c r="M231" s="135">
        <f t="shared" si="19"/>
        <v>0</v>
      </c>
      <c r="N231" s="129">
        <f t="shared" si="19"/>
        <v>0</v>
      </c>
      <c r="P231" s="154" t="s">
        <v>19</v>
      </c>
      <c r="Q231" s="154" t="s">
        <v>19</v>
      </c>
    </row>
    <row r="232" spans="1:53">
      <c r="A232" s="193" t="s">
        <v>158</v>
      </c>
      <c r="B232" s="123">
        <f t="shared" si="16"/>
        <v>0</v>
      </c>
      <c r="C232" s="124">
        <f>DSUM(Janvier!$G$6:$H$60,Janvier!$H$6,$P$231:$P$232)</f>
        <v>0</v>
      </c>
      <c r="D232" s="124">
        <f>DSUM(Février!$G$6:$H$60,Février!$H$6,$P$231:$P$232)</f>
        <v>0</v>
      </c>
      <c r="E232" s="124">
        <f>DSUM(Mars!$G$6:$H$60,Mars!$H$6,$P$231:$P$232)</f>
        <v>0</v>
      </c>
      <c r="F232" s="124">
        <f>DSUM(Avril!$G$6:$H$60,Avril!$H$6,$P$231:$P$232)</f>
        <v>0</v>
      </c>
      <c r="G232" s="124">
        <f>DSUM(Mai!$G$6:$H$60,Mai!$H$6,$P$231:$P$232)</f>
        <v>0</v>
      </c>
      <c r="H232" s="124">
        <f>DSUM(Juin!$G$6:$H$60,Juin!$H$6,$P$231:$P$232)</f>
        <v>0</v>
      </c>
      <c r="I232" s="124">
        <f>DSUM(Juillet!$G$6:$H$60,Juillet!$H$6,$P$231:$P$232)</f>
        <v>0</v>
      </c>
      <c r="J232" s="124">
        <f>DSUM(Août!$G$6:$H$60,Août!$H$6,$P$231:$P$232)</f>
        <v>0</v>
      </c>
      <c r="K232" s="124">
        <f>DSUM(Septembre!$G$6:$H$60,Septembre!$H$6,$P$231:$P$232)</f>
        <v>0</v>
      </c>
      <c r="L232" s="124">
        <f>DSUM(Octobre!$G$6:$H$60,Octobre!$H$6,$P$231:$P$232)</f>
        <v>0</v>
      </c>
      <c r="M232" s="124">
        <f>DSUM(Novembre!$G$6:$H$60,Novembre!$H$6,$P$231:$P$232)</f>
        <v>0</v>
      </c>
      <c r="N232" s="125">
        <f>DSUM(Décembre!$G$6:$H$60,Décembre!$H$6,$P$231:$P$232)</f>
        <v>0</v>
      </c>
      <c r="P232" s="163">
        <v>6611</v>
      </c>
      <c r="Q232" s="157">
        <v>6616</v>
      </c>
    </row>
    <row r="233" spans="1:53">
      <c r="A233" s="193" t="s">
        <v>159</v>
      </c>
      <c r="B233" s="123">
        <f t="shared" si="16"/>
        <v>0</v>
      </c>
      <c r="C233" s="124">
        <f>DSUM(Janvier!$G$6:$H$60,Janvier!$H$6,$Q$231:$Q$232)</f>
        <v>0</v>
      </c>
      <c r="D233" s="124">
        <f>DSUM(Février!$G$6:$H$60,Février!$H$6,$Q$231:$Q$232)</f>
        <v>0</v>
      </c>
      <c r="E233" s="124">
        <f>DSUM(Mars!$G$6:$H$60,Mars!$H$6,$Q$231:$Q$232)</f>
        <v>0</v>
      </c>
      <c r="F233" s="124">
        <f>DSUM(Avril!$G$6:$H$60,Avril!$H$6,$Q$231:$Q$232)</f>
        <v>0</v>
      </c>
      <c r="G233" s="124">
        <f>DSUM(Mai!$G$6:$H$60,Mai!$H$6,$Q$231:$Q$232)</f>
        <v>0</v>
      </c>
      <c r="H233" s="124">
        <f>DSUM(Juin!$G$6:$H$60,Juin!$H$6,$Q$231:$Q$232)</f>
        <v>0</v>
      </c>
      <c r="I233" s="124">
        <f>DSUM(Juillet!$G$6:$H$60,Juillet!$H$6,$Q$231:$Q$232)</f>
        <v>0</v>
      </c>
      <c r="J233" s="124">
        <f>DSUM(Août!$G$6:$H$60,Août!$H$6,$Q$231:$Q$232)</f>
        <v>0</v>
      </c>
      <c r="K233" s="124">
        <f>DSUM(Septembre!$G$6:$H$60,Septembre!$H$6,$Q$231:$Q$232)</f>
        <v>0</v>
      </c>
      <c r="L233" s="124">
        <f>DSUM(Octobre!$G$6:$H$60,Octobre!$H$6,$Q$231:$Q$232)</f>
        <v>0</v>
      </c>
      <c r="M233" s="124">
        <f>DSUM(Novembre!$G$6:$H$60,Novembre!$H$6,$Q$231:$Q$232)</f>
        <v>0</v>
      </c>
      <c r="N233" s="125">
        <f>DSUM(Décembre!$G$6:$H$60,Décembre!$H$6,$Q$231:$Q$232)</f>
        <v>0</v>
      </c>
      <c r="P233" s="157" t="s">
        <v>149</v>
      </c>
      <c r="Q233" s="192" t="s">
        <v>150</v>
      </c>
    </row>
    <row r="234" spans="1:53">
      <c r="A234" s="130" t="s">
        <v>160</v>
      </c>
      <c r="B234" s="129">
        <f t="shared" si="16"/>
        <v>0</v>
      </c>
      <c r="C234" s="129">
        <f t="shared" ref="C234:N234" si="20">SUM(C232:C233)</f>
        <v>0</v>
      </c>
      <c r="D234" s="129">
        <f t="shared" si="20"/>
        <v>0</v>
      </c>
      <c r="E234" s="129">
        <f t="shared" si="20"/>
        <v>0</v>
      </c>
      <c r="F234" s="129">
        <f t="shared" si="20"/>
        <v>0</v>
      </c>
      <c r="G234" s="129">
        <f t="shared" si="20"/>
        <v>0</v>
      </c>
      <c r="H234" s="129">
        <f t="shared" si="20"/>
        <v>0</v>
      </c>
      <c r="I234" s="129">
        <f t="shared" si="20"/>
        <v>0</v>
      </c>
      <c r="J234" s="129">
        <f t="shared" si="20"/>
        <v>0</v>
      </c>
      <c r="K234" s="129">
        <f t="shared" si="20"/>
        <v>0</v>
      </c>
      <c r="L234" s="129">
        <f t="shared" si="20"/>
        <v>0</v>
      </c>
      <c r="M234" s="135">
        <f t="shared" si="20"/>
        <v>0</v>
      </c>
      <c r="N234" s="129">
        <f t="shared" si="20"/>
        <v>0</v>
      </c>
      <c r="P234" s="195"/>
      <c r="Q234" s="195"/>
    </row>
    <row r="235" spans="1:53" ht="25.5">
      <c r="A235" s="193" t="s">
        <v>161</v>
      </c>
      <c r="B235" s="125">
        <f t="shared" si="16"/>
        <v>0</v>
      </c>
      <c r="C235" s="125">
        <f>DSUM(Janvier!$G$6:$H$60,Janvier!$H$6,$P$235:$P$236)</f>
        <v>0</v>
      </c>
      <c r="D235" s="125">
        <f>DSUM(Février!$G$6:$H$60,Février!$H$6,$P$235:$P$236)</f>
        <v>0</v>
      </c>
      <c r="E235" s="125">
        <f>DSUM(Mars!$G$6:$H$60,Mars!$H$6,$P$235:$P$236)</f>
        <v>0</v>
      </c>
      <c r="F235" s="125">
        <f>DSUM(Avril!$G$6:$H$60,Avril!$H$6,$P$235:$P$236)</f>
        <v>0</v>
      </c>
      <c r="G235" s="125">
        <f>DSUM(Mai!$G$6:$H$60,Mai!$H$6,$P$235:$P$236)</f>
        <v>0</v>
      </c>
      <c r="H235" s="125">
        <f>DSUM(Juin!$G$6:$H$60,Juin!$H$6,$P$235:$P$236)</f>
        <v>0</v>
      </c>
      <c r="I235" s="125">
        <f>DSUM(Juillet!$G$6:$H$60,Juillet!$H$6,$P$235:$P$236)</f>
        <v>0</v>
      </c>
      <c r="J235" s="125">
        <f>DSUM(Août!$G$6:$H$60,Août!$H$6,$P$235:$P$236)</f>
        <v>0</v>
      </c>
      <c r="K235" s="125">
        <f>DSUM(Septembre!$G$6:$H$60,Septembre!$H$6,$P$235:$P$236)</f>
        <v>0</v>
      </c>
      <c r="L235" s="125">
        <f>DSUM(Octobre!$G$6:$H$60,Octobre!$H$6,$P$235:$P$236)</f>
        <v>0</v>
      </c>
      <c r="M235" s="125">
        <f>DSUM(Novembre!$G$6:$H$60,Novembre!$H$6,$P$235:$P$236)</f>
        <v>0</v>
      </c>
      <c r="N235" s="125">
        <f>DSUM(Décembre!$G$6:$H$60,Décembre!$H$6,$P$235:$P$236)</f>
        <v>0</v>
      </c>
      <c r="P235" s="154" t="s">
        <v>19</v>
      </c>
    </row>
    <row r="236" spans="1:53">
      <c r="A236" s="197" t="s">
        <v>162</v>
      </c>
      <c r="B236" s="136">
        <f t="shared" si="16"/>
        <v>0</v>
      </c>
      <c r="C236" s="136">
        <f t="shared" ref="C236:N236" si="21">C186+C201+C221+C225+C231+C234+C235</f>
        <v>0</v>
      </c>
      <c r="D236" s="136">
        <f t="shared" si="21"/>
        <v>0</v>
      </c>
      <c r="E236" s="136">
        <f t="shared" si="21"/>
        <v>0</v>
      </c>
      <c r="F236" s="136">
        <f t="shared" si="21"/>
        <v>0</v>
      </c>
      <c r="G236" s="136">
        <f t="shared" si="21"/>
        <v>0</v>
      </c>
      <c r="H236" s="136">
        <f t="shared" si="21"/>
        <v>0</v>
      </c>
      <c r="I236" s="136">
        <f t="shared" si="21"/>
        <v>0</v>
      </c>
      <c r="J236" s="136">
        <f t="shared" si="21"/>
        <v>0</v>
      </c>
      <c r="K236" s="136">
        <f t="shared" si="21"/>
        <v>0</v>
      </c>
      <c r="L236" s="136">
        <f t="shared" si="21"/>
        <v>0</v>
      </c>
      <c r="M236" s="136">
        <f t="shared" si="21"/>
        <v>0</v>
      </c>
      <c r="N236" s="136">
        <f t="shared" si="21"/>
        <v>0</v>
      </c>
      <c r="P236" s="157">
        <v>6700</v>
      </c>
    </row>
    <row r="238" spans="1:53" s="139" customFormat="1" ht="11.25">
      <c r="A238" s="137" t="s">
        <v>163</v>
      </c>
      <c r="B238" s="138">
        <f>B25</f>
        <v>2017</v>
      </c>
      <c r="N238" s="140"/>
      <c r="O238" s="198"/>
      <c r="P238" s="198"/>
      <c r="Q238" s="198"/>
      <c r="R238" s="198"/>
      <c r="S238" s="198"/>
      <c r="T238" s="198"/>
      <c r="U238" s="198"/>
      <c r="V238" s="198"/>
      <c r="W238" s="198"/>
      <c r="X238" s="198"/>
      <c r="Y238" s="198"/>
      <c r="Z238" s="198"/>
      <c r="AA238" s="198"/>
      <c r="AB238" s="198"/>
      <c r="AC238" s="198"/>
      <c r="AD238" s="198"/>
      <c r="AE238" s="198"/>
      <c r="AF238" s="198"/>
      <c r="AG238" s="198"/>
      <c r="AH238" s="198"/>
      <c r="AI238" s="198"/>
      <c r="AJ238" s="198"/>
      <c r="AK238" s="198"/>
      <c r="AL238" s="198"/>
      <c r="AM238" s="198"/>
      <c r="AN238" s="198"/>
      <c r="AO238" s="198"/>
      <c r="AP238" s="198"/>
      <c r="AQ238" s="198"/>
      <c r="AR238" s="198"/>
      <c r="AS238" s="198"/>
      <c r="AT238" s="198"/>
      <c r="AU238" s="198"/>
      <c r="AV238" s="198"/>
      <c r="AW238" s="198"/>
      <c r="AX238" s="198"/>
      <c r="AY238" s="198"/>
      <c r="AZ238" s="198"/>
      <c r="BA238" s="199"/>
    </row>
    <row r="240" spans="1:53" s="146" customFormat="1" ht="11.25">
      <c r="A240" s="141" t="s">
        <v>75</v>
      </c>
      <c r="B240" s="142" t="s">
        <v>23</v>
      </c>
      <c r="C240" s="143" t="s">
        <v>11</v>
      </c>
      <c r="D240" s="144" t="s">
        <v>36</v>
      </c>
      <c r="E240" s="144" t="s">
        <v>38</v>
      </c>
      <c r="F240" s="144" t="s">
        <v>39</v>
      </c>
      <c r="G240" s="144" t="s">
        <v>40</v>
      </c>
      <c r="H240" s="144" t="s">
        <v>41</v>
      </c>
      <c r="I240" s="144" t="s">
        <v>42</v>
      </c>
      <c r="J240" s="144" t="s">
        <v>43</v>
      </c>
      <c r="K240" s="144" t="s">
        <v>66</v>
      </c>
      <c r="L240" s="144" t="s">
        <v>46</v>
      </c>
      <c r="M240" s="200" t="s">
        <v>67</v>
      </c>
      <c r="N240" s="201" t="s">
        <v>68</v>
      </c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  <c r="AA240" s="202"/>
      <c r="AB240" s="202"/>
      <c r="AC240" s="202"/>
      <c r="AD240" s="202"/>
      <c r="AE240" s="202"/>
      <c r="AF240" s="202"/>
      <c r="AG240" s="202"/>
      <c r="AH240" s="202"/>
      <c r="AI240" s="202"/>
      <c r="AJ240" s="202"/>
      <c r="AK240" s="202"/>
      <c r="AL240" s="202"/>
      <c r="AM240" s="202"/>
      <c r="AN240" s="202"/>
      <c r="AO240" s="202"/>
      <c r="AP240" s="202"/>
      <c r="AQ240" s="202"/>
      <c r="AR240" s="202"/>
      <c r="AS240" s="202"/>
      <c r="AT240" s="202"/>
      <c r="AU240" s="202"/>
      <c r="AV240" s="202"/>
      <c r="AW240" s="202"/>
      <c r="AX240" s="202"/>
      <c r="AY240" s="202"/>
      <c r="AZ240" s="202"/>
      <c r="BA240" s="203"/>
    </row>
    <row r="241" spans="1:53" s="146" customFormat="1" ht="11.25">
      <c r="A241" s="204" t="s">
        <v>164</v>
      </c>
      <c r="B241" s="147">
        <f>SUM(C241:N241)</f>
        <v>0</v>
      </c>
      <c r="C241" s="147">
        <f>DSUM(Janvier!$G$6:$H$60,Janvier!$H$6,$AF$25:$AG$26)</f>
        <v>0</v>
      </c>
      <c r="D241" s="147">
        <f>DSUM(Février!$G$6:$H$60,Février!$H$6,$AF$25:$AG$26)</f>
        <v>0</v>
      </c>
      <c r="E241" s="147">
        <f>DSUM(Mars!$G$6:$H$60,Mars!$H$6,$AF$25:$AG$26)</f>
        <v>0</v>
      </c>
      <c r="F241" s="147">
        <f>DSUM(Avril!$G$6:$H$60,Avril!$H$6,$AF$25:$AG$26)</f>
        <v>0</v>
      </c>
      <c r="G241" s="147">
        <f>DSUM(Mai!$G$6:$H$60,Mai!$H$6,$AF$25:$AG$26)</f>
        <v>0</v>
      </c>
      <c r="H241" s="147">
        <f>DSUM(Juin!$G$6:$H$60,Juin!$H$6,$AF$25:$AG$26)</f>
        <v>0</v>
      </c>
      <c r="I241" s="147">
        <f>DSUM(Juillet!$G$6:$H$60,Juillet!$H$6,$AF$25:$AG$26)</f>
        <v>0</v>
      </c>
      <c r="J241" s="147">
        <f>DSUM(Août!$G$6:$H$60,Août!$H$6,$AF$25:$AG$26)</f>
        <v>0</v>
      </c>
      <c r="K241" s="147">
        <f>DSUM(Septembre!$G$6:$H$60,Septembre!$H$6,$AF$25:$AG$26)</f>
        <v>0</v>
      </c>
      <c r="L241" s="147">
        <f>DSUM(Octobre!$G$6:$H$60,Octobre!$H$6,$AF$25:$AG$26)</f>
        <v>0</v>
      </c>
      <c r="M241" s="147">
        <f>DSUM(Novembre!$G$6:$H$60,Novembre!$H$6,$AF$25:$AG$26)</f>
        <v>0</v>
      </c>
      <c r="N241" s="147">
        <f>DSUM(Décembre!$G$6:$H$60,Décembre!$H$6,$AF$25:$AG$26)</f>
        <v>0</v>
      </c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  <c r="AA241" s="202"/>
      <c r="AB241" s="202"/>
      <c r="AC241" s="202"/>
      <c r="AD241" s="202"/>
      <c r="AE241" s="202"/>
      <c r="AF241" s="202"/>
      <c r="AG241" s="202"/>
      <c r="AH241" s="202"/>
      <c r="AI241" s="202"/>
      <c r="AJ241" s="202"/>
      <c r="AK241" s="202"/>
      <c r="AL241" s="202"/>
      <c r="AM241" s="202"/>
      <c r="AN241" s="202"/>
      <c r="AO241" s="202"/>
      <c r="AP241" s="202"/>
      <c r="AQ241" s="202"/>
      <c r="AR241" s="202"/>
      <c r="AS241" s="202"/>
      <c r="AT241" s="202"/>
      <c r="AU241" s="202"/>
      <c r="AV241" s="202"/>
      <c r="AW241" s="202"/>
      <c r="AX241" s="202"/>
      <c r="AY241" s="202"/>
      <c r="AZ241" s="202"/>
      <c r="BA241" s="203"/>
    </row>
    <row r="242" spans="1:53" s="146" customFormat="1" ht="11.25">
      <c r="A242" s="205" t="s">
        <v>165</v>
      </c>
      <c r="B242" s="148">
        <f>SUM(C242:N242)</f>
        <v>0</v>
      </c>
      <c r="C242" s="148">
        <f>DSUM(Janvier!$G$6:$H$60,Janvier!$H$6,$AB$25:$AC$26)*-1</f>
        <v>0</v>
      </c>
      <c r="D242" s="148">
        <f>DSUM(Février!$G$6:$H$60,Février!$H$6,$AB$25:$AC$26)*-1</f>
        <v>0</v>
      </c>
      <c r="E242" s="148">
        <f>DSUM(Mars!$G$6:$H$60,Mars!$H$6,$AB$25:$AC$26)*-1</f>
        <v>0</v>
      </c>
      <c r="F242" s="148">
        <f>DSUM(Avril!$G$6:$H$60,Avril!$H$6,$AB$25:$AC$26)*-1</f>
        <v>0</v>
      </c>
      <c r="G242" s="148">
        <f>DSUM(Mai!$G$6:$H$60,Mai!$H$6,$AB$25:$AC$26)*-1</f>
        <v>0</v>
      </c>
      <c r="H242" s="148">
        <f>DSUM(Juin!$G$6:$H$60,Juin!$H$6,$AB$25:$AC$26)*-1</f>
        <v>0</v>
      </c>
      <c r="I242" s="148">
        <f>DSUM(Juillet!$G$6:$H$60,Juillet!$H$6,$AB$25:$AC$26)*-1</f>
        <v>0</v>
      </c>
      <c r="J242" s="148">
        <f>DSUM(Août!$G$6:$H$60,Août!$H$6,$AB$25:$AC$26)*-1</f>
        <v>0</v>
      </c>
      <c r="K242" s="148">
        <f>DSUM(Septembre!$G$6:$H$60,Septembre!$H$6,$AB$25:$AC$26)*-1</f>
        <v>0</v>
      </c>
      <c r="L242" s="148">
        <f>DSUM(Octobre!$G$6:$H$60,Octobre!$H$6,$AB$25:$AC$26)*-1</f>
        <v>0</v>
      </c>
      <c r="M242" s="153">
        <f>DSUM(Novembre!$G$6:$H$60,Novembre!$H$6,$AB$25:$AC$26)*-1</f>
        <v>0</v>
      </c>
      <c r="N242" s="153">
        <f>DSUM(Décembre!$G$6:$H$60,Décembre!$H$6,$AB$25:$AC$26)*-1</f>
        <v>0</v>
      </c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  <c r="AA242" s="202"/>
      <c r="AB242" s="202"/>
      <c r="AC242" s="202"/>
      <c r="AD242" s="202"/>
      <c r="AE242" s="202"/>
      <c r="AF242" s="202"/>
      <c r="AG242" s="202"/>
      <c r="AH242" s="202"/>
      <c r="AI242" s="202"/>
      <c r="AJ242" s="202"/>
      <c r="AK242" s="202"/>
      <c r="AL242" s="202"/>
      <c r="AM242" s="202"/>
      <c r="AN242" s="202"/>
      <c r="AO242" s="202"/>
      <c r="AP242" s="202"/>
      <c r="AQ242" s="202"/>
      <c r="AR242" s="202"/>
      <c r="AS242" s="202"/>
      <c r="AT242" s="202"/>
      <c r="AU242" s="202"/>
      <c r="AV242" s="202"/>
      <c r="AW242" s="202"/>
      <c r="AX242" s="202"/>
      <c r="AY242" s="202"/>
      <c r="AZ242" s="202"/>
      <c r="BA242" s="203"/>
    </row>
    <row r="243" spans="1:53" s="152" customFormat="1" ht="11.25">
      <c r="A243" s="149" t="s">
        <v>166</v>
      </c>
      <c r="B243" s="150">
        <f t="shared" ref="B243:N243" si="22">SUBTOTAL(9,B241:B242)</f>
        <v>0</v>
      </c>
      <c r="C243" s="151">
        <f t="shared" si="22"/>
        <v>0</v>
      </c>
      <c r="D243" s="151">
        <f t="shared" si="22"/>
        <v>0</v>
      </c>
      <c r="E243" s="151">
        <f t="shared" si="22"/>
        <v>0</v>
      </c>
      <c r="F243" s="151">
        <f t="shared" si="22"/>
        <v>0</v>
      </c>
      <c r="G243" s="151">
        <f t="shared" si="22"/>
        <v>0</v>
      </c>
      <c r="H243" s="151">
        <f t="shared" si="22"/>
        <v>0</v>
      </c>
      <c r="I243" s="151">
        <f t="shared" si="22"/>
        <v>0</v>
      </c>
      <c r="J243" s="151">
        <f t="shared" si="22"/>
        <v>0</v>
      </c>
      <c r="K243" s="151">
        <f t="shared" si="22"/>
        <v>0</v>
      </c>
      <c r="L243" s="151">
        <f t="shared" si="22"/>
        <v>0</v>
      </c>
      <c r="M243" s="151">
        <f t="shared" si="22"/>
        <v>0</v>
      </c>
      <c r="N243" s="151">
        <f t="shared" si="22"/>
        <v>0</v>
      </c>
      <c r="O243" s="206"/>
      <c r="P243" s="206"/>
      <c r="Q243" s="206"/>
      <c r="R243" s="206"/>
      <c r="S243" s="206"/>
      <c r="T243" s="206"/>
      <c r="U243" s="206"/>
      <c r="V243" s="206"/>
      <c r="W243" s="206"/>
      <c r="X243" s="206"/>
      <c r="Y243" s="206"/>
      <c r="Z243" s="206"/>
      <c r="AA243" s="206"/>
      <c r="AB243" s="206"/>
      <c r="AC243" s="206"/>
      <c r="AD243" s="206"/>
      <c r="AE243" s="206"/>
      <c r="AF243" s="206"/>
      <c r="AG243" s="206"/>
      <c r="AH243" s="206"/>
      <c r="AI243" s="206"/>
      <c r="AJ243" s="206"/>
      <c r="AK243" s="206"/>
      <c r="AL243" s="206"/>
      <c r="AM243" s="206"/>
      <c r="AN243" s="206"/>
      <c r="AO243" s="206"/>
      <c r="AP243" s="206"/>
      <c r="AQ243" s="206"/>
      <c r="AR243" s="206"/>
      <c r="AS243" s="206"/>
      <c r="AT243" s="206"/>
      <c r="AU243" s="206"/>
      <c r="AV243" s="206"/>
      <c r="AW243" s="206"/>
      <c r="AX243" s="206"/>
      <c r="AY243" s="206"/>
      <c r="AZ243" s="206"/>
      <c r="BA243" s="207"/>
    </row>
    <row r="244" spans="1:53" s="146" customFormat="1" ht="11.25">
      <c r="A244" s="205"/>
      <c r="B244" s="153"/>
      <c r="C244" s="153"/>
      <c r="D244" s="153"/>
      <c r="E244" s="153"/>
      <c r="F244" s="153"/>
      <c r="G244" s="153"/>
      <c r="H244" s="153"/>
      <c r="I244" s="153"/>
      <c r="J244" s="153"/>
      <c r="K244" s="153"/>
      <c r="L244" s="153"/>
      <c r="M244" s="153"/>
      <c r="N244" s="153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  <c r="AA244" s="202"/>
      <c r="AB244" s="202"/>
      <c r="AC244" s="202"/>
      <c r="AD244" s="202"/>
      <c r="AE244" s="202"/>
      <c r="AF244" s="202"/>
      <c r="AG244" s="202"/>
      <c r="AH244" s="202"/>
      <c r="AI244" s="202"/>
      <c r="AJ244" s="202"/>
      <c r="AK244" s="202"/>
      <c r="AL244" s="202"/>
      <c r="AM244" s="202"/>
      <c r="AN244" s="202"/>
      <c r="AO244" s="202"/>
      <c r="AP244" s="202"/>
      <c r="AQ244" s="202"/>
      <c r="AR244" s="202"/>
      <c r="AS244" s="202"/>
      <c r="AT244" s="202"/>
      <c r="AU244" s="202"/>
      <c r="AV244" s="202"/>
      <c r="AW244" s="202"/>
      <c r="AX244" s="202"/>
      <c r="AY244" s="202"/>
      <c r="AZ244" s="202"/>
      <c r="BA244" s="203"/>
    </row>
    <row r="245" spans="1:53" s="146" customFormat="1" ht="11.25">
      <c r="A245" s="205" t="s">
        <v>167</v>
      </c>
      <c r="B245" s="153">
        <f>SUM(C245:N245)</f>
        <v>0</v>
      </c>
      <c r="C245" s="153">
        <f>DSUM(Janvier!$G$6:$H$60,Janvier!$H$6,$AH$25:$AI$26)</f>
        <v>0</v>
      </c>
      <c r="D245" s="153">
        <f>DSUM(Février!$G$6:$H$60,Février!$H$6,$AH$25:$AI$26)</f>
        <v>0</v>
      </c>
      <c r="E245" s="153">
        <f>DSUM(Mars!$G$6:$H$60,Mars!$H$6,$AH$25:$AI$26)</f>
        <v>0</v>
      </c>
      <c r="F245" s="153">
        <f>DSUM(Avril!$G$6:$H$60,Avril!$H$6,$AH$25:$AI$26)</f>
        <v>0</v>
      </c>
      <c r="G245" s="153">
        <f>DSUM(Mai!$G$6:$H$60,Mai!$H$6,$AH$25:$AI$26)</f>
        <v>0</v>
      </c>
      <c r="H245" s="153">
        <f>DSUM(Juin!$G$6:$H$60,Juin!$H$6,$AH$25:$AI$26)</f>
        <v>0</v>
      </c>
      <c r="I245" s="153">
        <f>DSUM(Juillet!$G$6:$H$60,Juillet!$H$6,$AH$25:$AI$26)</f>
        <v>0</v>
      </c>
      <c r="J245" s="153">
        <f>DSUM(Août!$G$6:$H$60,Août!$H$6,$AH$25:$AI$26)</f>
        <v>0</v>
      </c>
      <c r="K245" s="153">
        <f>DSUM(Septembre!$G$6:$H$60,Septembre!$H$6,$AH$25:$AI$26)</f>
        <v>0</v>
      </c>
      <c r="L245" s="153">
        <f>DSUM(Octobre!$G$6:$H$60,Octobre!$H$6,$AH$25:$AI$26)</f>
        <v>0</v>
      </c>
      <c r="M245" s="153">
        <f>DSUM(Novembre!$G$6:$H$60,Novembre!$H$6,$AH$25:$AI$26)</f>
        <v>0</v>
      </c>
      <c r="N245" s="153">
        <f>DSUM(Décembre!$G$6:$H$60,Décembre!$H$6,$AH$25:$AI$26)</f>
        <v>0</v>
      </c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  <c r="AA245" s="202"/>
      <c r="AB245" s="202"/>
      <c r="AC245" s="202"/>
      <c r="AD245" s="202"/>
      <c r="AE245" s="202"/>
      <c r="AF245" s="202"/>
      <c r="AG245" s="202"/>
      <c r="AH245" s="202"/>
      <c r="AI245" s="202"/>
      <c r="AJ245" s="202"/>
      <c r="AK245" s="202"/>
      <c r="AL245" s="202"/>
      <c r="AM245" s="202"/>
      <c r="AN245" s="202"/>
      <c r="AO245" s="202"/>
      <c r="AP245" s="202"/>
      <c r="AQ245" s="202"/>
      <c r="AR245" s="202"/>
      <c r="AS245" s="202"/>
      <c r="AT245" s="202"/>
      <c r="AU245" s="202"/>
      <c r="AV245" s="202"/>
      <c r="AW245" s="202"/>
      <c r="AX245" s="202"/>
      <c r="AY245" s="202"/>
      <c r="AZ245" s="202"/>
      <c r="BA245" s="203"/>
    </row>
    <row r="246" spans="1:53" s="146" customFormat="1" ht="11.25">
      <c r="A246" s="205" t="s">
        <v>167</v>
      </c>
      <c r="B246" s="148">
        <f>SUM(C246:N246)</f>
        <v>0</v>
      </c>
      <c r="C246" s="148">
        <f>DSUM(Janvier!$G$6:$H$60,Janvier!$H$6,$AD$25:$AE$26)*-1</f>
        <v>0</v>
      </c>
      <c r="D246" s="148">
        <f>DSUM(Février!$G$6:$H$60,Février!$H$6,$AD$25:$AE$26)*-1</f>
        <v>0</v>
      </c>
      <c r="E246" s="148">
        <f>DSUM(Mars!$G$6:$H$60,Mars!$H$6,$AD$25:$AE$26)*-1</f>
        <v>0</v>
      </c>
      <c r="F246" s="148">
        <f>DSUM(Avril!$G$6:$H$60,Avril!$H$6,$AD$25:$AE$26)*-1</f>
        <v>0</v>
      </c>
      <c r="G246" s="148">
        <f>DSUM(Mai!$G$6:$H$60,Mai!$H$6,$AD$25:$AE$26)*-1</f>
        <v>0</v>
      </c>
      <c r="H246" s="148">
        <f>DSUM(Juin!$G$6:$H$60,Juin!$H$6,$AD$25:$AE$26)*-1</f>
        <v>0</v>
      </c>
      <c r="I246" s="148">
        <f>DSUM(Juillet!$G$6:$H$60,Juillet!$H$6,$AD$25:$AE$26)*-1</f>
        <v>0</v>
      </c>
      <c r="J246" s="148">
        <f>DSUM(Août!$G$6:$H$60,Août!$H$6,$AD$25:$AE$26)*-1</f>
        <v>0</v>
      </c>
      <c r="K246" s="148">
        <f>DSUM(Septembre!$G$6:$H$60,Septembre!$H$6,$AD$25:$AE$26)*-1</f>
        <v>0</v>
      </c>
      <c r="L246" s="148">
        <f>DSUM(Octobre!$G$6:$H$60,Octobre!$H$6,$AD$25:$AE$26)*-1</f>
        <v>0</v>
      </c>
      <c r="M246" s="153">
        <f>DSUM(Novembre!$G$6:$H$60,Novembre!$H$6,$AD$25:$AE$26)*-1</f>
        <v>0</v>
      </c>
      <c r="N246" s="153">
        <f>DSUM(Décembre!$G$6:$H$60,Décembre!$H$6,$AD$25:$AE$26)*-1</f>
        <v>0</v>
      </c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  <c r="AA246" s="202"/>
      <c r="AB246" s="202"/>
      <c r="AC246" s="202"/>
      <c r="AD246" s="202"/>
      <c r="AE246" s="202"/>
      <c r="AF246" s="202"/>
      <c r="AG246" s="202"/>
      <c r="AH246" s="202"/>
      <c r="AI246" s="202"/>
      <c r="AJ246" s="202"/>
      <c r="AK246" s="202"/>
      <c r="AL246" s="202"/>
      <c r="AM246" s="202"/>
      <c r="AN246" s="202"/>
      <c r="AO246" s="202"/>
      <c r="AP246" s="202"/>
      <c r="AQ246" s="202"/>
      <c r="AR246" s="202"/>
      <c r="AS246" s="202"/>
      <c r="AT246" s="202"/>
      <c r="AU246" s="202"/>
      <c r="AV246" s="202"/>
      <c r="AW246" s="202"/>
      <c r="AX246" s="202"/>
      <c r="AY246" s="202"/>
      <c r="AZ246" s="202"/>
      <c r="BA246" s="203"/>
    </row>
    <row r="247" spans="1:53" s="152" customFormat="1" ht="11.25">
      <c r="A247" s="149" t="s">
        <v>166</v>
      </c>
      <c r="B247" s="151">
        <f t="shared" ref="B247:N247" si="23">SUBTOTAL(9,B245:B246)</f>
        <v>0</v>
      </c>
      <c r="C247" s="151">
        <f t="shared" si="23"/>
        <v>0</v>
      </c>
      <c r="D247" s="151">
        <f t="shared" si="23"/>
        <v>0</v>
      </c>
      <c r="E247" s="151">
        <f t="shared" si="23"/>
        <v>0</v>
      </c>
      <c r="F247" s="151">
        <f t="shared" si="23"/>
        <v>0</v>
      </c>
      <c r="G247" s="151">
        <f t="shared" si="23"/>
        <v>0</v>
      </c>
      <c r="H247" s="151">
        <f t="shared" si="23"/>
        <v>0</v>
      </c>
      <c r="I247" s="151">
        <f t="shared" si="23"/>
        <v>0</v>
      </c>
      <c r="J247" s="151">
        <f t="shared" si="23"/>
        <v>0</v>
      </c>
      <c r="K247" s="151">
        <f t="shared" si="23"/>
        <v>0</v>
      </c>
      <c r="L247" s="151">
        <f t="shared" si="23"/>
        <v>0</v>
      </c>
      <c r="M247" s="151">
        <f t="shared" si="23"/>
        <v>0</v>
      </c>
      <c r="N247" s="151">
        <f t="shared" si="23"/>
        <v>0</v>
      </c>
      <c r="O247" s="206"/>
      <c r="P247" s="206"/>
      <c r="Q247" s="206"/>
      <c r="R247" s="206"/>
      <c r="S247" s="206"/>
      <c r="T247" s="206"/>
      <c r="U247" s="206"/>
      <c r="V247" s="206"/>
      <c r="W247" s="206"/>
      <c r="X247" s="206"/>
      <c r="Y247" s="206"/>
      <c r="Z247" s="206"/>
      <c r="AA247" s="206"/>
      <c r="AB247" s="206"/>
      <c r="AC247" s="206"/>
      <c r="AD247" s="206"/>
      <c r="AE247" s="206"/>
      <c r="AF247" s="206"/>
      <c r="AG247" s="206"/>
      <c r="AH247" s="206"/>
      <c r="AI247" s="206"/>
      <c r="AJ247" s="206"/>
      <c r="AK247" s="206"/>
      <c r="AL247" s="206"/>
      <c r="AM247" s="206"/>
      <c r="AN247" s="206"/>
      <c r="AO247" s="206"/>
      <c r="AP247" s="206"/>
      <c r="AQ247" s="206"/>
      <c r="AR247" s="206"/>
      <c r="AS247" s="206"/>
      <c r="AT247" s="206"/>
      <c r="AU247" s="206"/>
      <c r="AV247" s="206"/>
      <c r="AW247" s="206"/>
      <c r="AX247" s="206"/>
      <c r="AY247" s="206"/>
      <c r="AZ247" s="206"/>
      <c r="BA247" s="207"/>
    </row>
  </sheetData>
  <mergeCells count="20">
    <mergeCell ref="AH27:AI27"/>
    <mergeCell ref="R3:S3"/>
    <mergeCell ref="T3:U3"/>
    <mergeCell ref="V3:W3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E172:H172"/>
    <mergeCell ref="B36:J37"/>
    <mergeCell ref="B38:J38"/>
    <mergeCell ref="B39:J39"/>
    <mergeCell ref="B40:J40"/>
    <mergeCell ref="B55:J55"/>
    <mergeCell ref="E171:H171"/>
  </mergeCells>
  <printOptions horizontalCentered="1"/>
  <pageMargins left="0.31535433070866142" right="0.11811023622047245" top="0.74803149606299213" bottom="0.86574803149606305" header="0.3543307086614173" footer="0.47204724409448823"/>
  <pageSetup paperSize="0" fitToWidth="0" fitToHeight="0" orientation="landscape" horizontalDpi="0" verticalDpi="0" copies="0"/>
  <headerFooter alignWithMargins="0"/>
  <rowBreaks count="4" manualBreakCount="4">
    <brk id="11" man="1"/>
    <brk id="169" man="1"/>
    <brk id="201" man="1"/>
    <brk id="237" man="1"/>
  </rowBreak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MJ55"/>
  <sheetViews>
    <sheetView topLeftCell="P1" workbookViewId="0">
      <selection activeCell="S14" sqref="S14"/>
    </sheetView>
  </sheetViews>
  <sheetFormatPr baseColWidth="10" defaultColWidth="10.375" defaultRowHeight="14.25"/>
  <cols>
    <col min="1" max="11" width="0" style="210" hidden="1" customWidth="1"/>
    <col min="12" max="12" width="0" style="227" hidden="1" customWidth="1"/>
    <col min="13" max="13" width="0" style="210" hidden="1" customWidth="1"/>
    <col min="14" max="14" width="0" style="209" hidden="1" customWidth="1"/>
    <col min="15" max="15" width="0" style="210" hidden="1" customWidth="1"/>
    <col min="16" max="16" width="10.375" style="209"/>
    <col min="17" max="17" width="10.375" style="210"/>
    <col min="18" max="18" width="20.75" style="210" customWidth="1"/>
    <col min="19" max="19" width="10.375" style="212"/>
    <col min="20" max="20" width="20.5" style="210" customWidth="1"/>
    <col min="21" max="1024" width="10.375" style="210"/>
  </cols>
  <sheetData>
    <row r="1" spans="1:21">
      <c r="A1" s="208" t="s">
        <v>181</v>
      </c>
      <c r="B1" s="209" t="s">
        <v>182</v>
      </c>
      <c r="C1" s="209" t="s">
        <v>183</v>
      </c>
      <c r="D1" s="209" t="s">
        <v>184</v>
      </c>
      <c r="G1" s="209" t="s">
        <v>185</v>
      </c>
      <c r="I1" s="209" t="s">
        <v>186</v>
      </c>
      <c r="J1" s="209" t="s">
        <v>187</v>
      </c>
      <c r="L1" s="226" t="s">
        <v>188</v>
      </c>
      <c r="M1" s="210" t="s">
        <v>189</v>
      </c>
      <c r="N1" s="209" t="s">
        <v>14</v>
      </c>
      <c r="P1" s="228" t="s">
        <v>23</v>
      </c>
      <c r="Q1" s="229"/>
      <c r="R1" s="228" t="s">
        <v>190</v>
      </c>
      <c r="S1" s="230"/>
      <c r="T1" s="228" t="s">
        <v>191</v>
      </c>
      <c r="U1" s="229"/>
    </row>
    <row r="2" spans="1:21">
      <c r="G2" s="208" t="s">
        <v>192</v>
      </c>
      <c r="I2" s="209" t="s">
        <v>1</v>
      </c>
      <c r="J2" s="209">
        <v>512000</v>
      </c>
      <c r="L2" s="226" t="s">
        <v>10</v>
      </c>
      <c r="M2" s="210" t="s">
        <v>11</v>
      </c>
      <c r="N2" s="209">
        <v>31</v>
      </c>
      <c r="P2" s="213">
        <v>2017</v>
      </c>
      <c r="Q2" s="229"/>
      <c r="R2" s="214" t="s">
        <v>221</v>
      </c>
      <c r="S2" s="230"/>
      <c r="T2" s="231"/>
      <c r="U2" s="229"/>
    </row>
    <row r="3" spans="1:21">
      <c r="A3" s="215" t="s">
        <v>193</v>
      </c>
      <c r="B3" s="216">
        <v>4000</v>
      </c>
      <c r="C3" s="215" t="s">
        <v>194</v>
      </c>
      <c r="D3" s="216">
        <v>4100</v>
      </c>
      <c r="G3" s="208" t="s">
        <v>195</v>
      </c>
      <c r="I3" s="208" t="s">
        <v>2</v>
      </c>
      <c r="J3" s="209">
        <v>512100</v>
      </c>
      <c r="L3" s="226" t="s">
        <v>28</v>
      </c>
      <c r="M3" s="210" t="s">
        <v>36</v>
      </c>
      <c r="N3" s="217">
        <v>28</v>
      </c>
      <c r="Q3" s="229"/>
      <c r="R3" s="229"/>
      <c r="S3" s="230"/>
      <c r="T3" s="231"/>
      <c r="U3" s="229"/>
    </row>
    <row r="4" spans="1:21">
      <c r="A4" s="215" t="s">
        <v>196</v>
      </c>
      <c r="B4" s="216">
        <v>5800</v>
      </c>
      <c r="C4" s="215" t="s">
        <v>197</v>
      </c>
      <c r="D4" s="216">
        <v>5810</v>
      </c>
      <c r="G4" s="218"/>
      <c r="I4" s="209" t="s">
        <v>0</v>
      </c>
      <c r="J4" s="209">
        <v>531000</v>
      </c>
      <c r="L4" s="226" t="s">
        <v>29</v>
      </c>
      <c r="M4" s="210" t="s">
        <v>38</v>
      </c>
      <c r="N4" s="209">
        <v>31</v>
      </c>
      <c r="Q4" s="229"/>
      <c r="R4" s="228" t="s">
        <v>198</v>
      </c>
      <c r="S4" s="230"/>
      <c r="T4" s="229"/>
      <c r="U4" s="229"/>
    </row>
    <row r="5" spans="1:21">
      <c r="A5" s="219" t="s">
        <v>104</v>
      </c>
      <c r="B5" s="220">
        <v>6051</v>
      </c>
      <c r="C5" s="219" t="s">
        <v>199</v>
      </c>
      <c r="D5" s="220">
        <v>7061</v>
      </c>
      <c r="I5" s="218"/>
      <c r="L5" s="226" t="s">
        <v>30</v>
      </c>
      <c r="M5" s="210" t="s">
        <v>39</v>
      </c>
      <c r="N5" s="209">
        <v>30</v>
      </c>
      <c r="Q5" s="229"/>
      <c r="R5" s="232"/>
      <c r="S5" s="230"/>
      <c r="T5" s="228" t="s">
        <v>200</v>
      </c>
      <c r="U5" s="229"/>
    </row>
    <row r="6" spans="1:21">
      <c r="A6" s="219" t="s">
        <v>105</v>
      </c>
      <c r="B6" s="220">
        <v>6052</v>
      </c>
      <c r="C6" s="219" t="s">
        <v>201</v>
      </c>
      <c r="D6" s="220">
        <v>7480</v>
      </c>
      <c r="L6" s="226" t="s">
        <v>31</v>
      </c>
      <c r="M6" s="210" t="s">
        <v>40</v>
      </c>
      <c r="N6" s="209">
        <v>31</v>
      </c>
      <c r="Q6" s="229"/>
      <c r="R6" s="229"/>
      <c r="S6" s="230"/>
      <c r="T6" s="221"/>
      <c r="U6" s="229"/>
    </row>
    <row r="7" spans="1:21">
      <c r="A7" s="219"/>
      <c r="B7" s="220"/>
      <c r="C7" s="219"/>
      <c r="D7" s="220"/>
      <c r="L7" s="226"/>
      <c r="Q7" s="229"/>
      <c r="R7" s="229"/>
      <c r="S7" s="230"/>
      <c r="T7" s="229"/>
      <c r="U7" s="229"/>
    </row>
    <row r="8" spans="1:21">
      <c r="A8" s="219" t="s">
        <v>139</v>
      </c>
      <c r="B8" s="220">
        <v>6261</v>
      </c>
      <c r="C8" s="222" t="s">
        <v>202</v>
      </c>
      <c r="D8" s="220">
        <v>7540</v>
      </c>
      <c r="L8" s="226" t="s">
        <v>32</v>
      </c>
      <c r="M8" s="210" t="s">
        <v>41</v>
      </c>
      <c r="N8" s="209">
        <v>30</v>
      </c>
      <c r="Q8" s="229"/>
      <c r="R8" s="229"/>
      <c r="S8" s="230"/>
      <c r="T8" s="228" t="s">
        <v>203</v>
      </c>
      <c r="U8" s="229"/>
    </row>
    <row r="9" spans="1:21">
      <c r="A9" s="219" t="s">
        <v>204</v>
      </c>
      <c r="B9" s="220">
        <v>6616</v>
      </c>
      <c r="C9" s="222" t="s">
        <v>205</v>
      </c>
      <c r="D9" s="220">
        <v>7560</v>
      </c>
      <c r="L9" s="226" t="s">
        <v>33</v>
      </c>
      <c r="M9" s="210" t="s">
        <v>42</v>
      </c>
      <c r="N9" s="209">
        <v>31</v>
      </c>
      <c r="Q9" s="229"/>
      <c r="R9" s="229"/>
      <c r="S9" s="230"/>
      <c r="T9" s="223"/>
      <c r="U9" s="229"/>
    </row>
    <row r="10" spans="1:21">
      <c r="A10" s="219" t="s">
        <v>144</v>
      </c>
      <c r="B10" s="220">
        <v>6281</v>
      </c>
      <c r="C10" s="219" t="s">
        <v>206</v>
      </c>
      <c r="D10" s="220">
        <v>7082</v>
      </c>
      <c r="L10" s="226" t="s">
        <v>34</v>
      </c>
      <c r="M10" s="210" t="s">
        <v>43</v>
      </c>
      <c r="N10" s="209">
        <v>31</v>
      </c>
    </row>
    <row r="11" spans="1:21">
      <c r="A11" s="222" t="s">
        <v>207</v>
      </c>
      <c r="B11" s="220">
        <v>6231</v>
      </c>
      <c r="C11" s="219" t="s">
        <v>208</v>
      </c>
      <c r="D11" s="220">
        <v>7580</v>
      </c>
      <c r="L11" s="226" t="s">
        <v>35</v>
      </c>
      <c r="M11" s="210" t="s">
        <v>44</v>
      </c>
      <c r="N11" s="209">
        <v>30</v>
      </c>
    </row>
    <row r="12" spans="1:21">
      <c r="A12" s="219" t="s">
        <v>112</v>
      </c>
      <c r="B12" s="220">
        <v>6068</v>
      </c>
      <c r="C12" s="219" t="s">
        <v>209</v>
      </c>
      <c r="D12" s="220">
        <v>7700</v>
      </c>
      <c r="L12" s="226" t="s">
        <v>45</v>
      </c>
      <c r="M12" s="210" t="s">
        <v>46</v>
      </c>
      <c r="N12" s="209">
        <v>31</v>
      </c>
    </row>
    <row r="13" spans="1:21">
      <c r="A13" s="222" t="s">
        <v>134</v>
      </c>
      <c r="B13" s="220">
        <v>6236</v>
      </c>
      <c r="C13" s="219" t="s">
        <v>210</v>
      </c>
      <c r="D13" s="220">
        <v>7600</v>
      </c>
      <c r="L13" s="226" t="s">
        <v>47</v>
      </c>
      <c r="M13" s="210" t="s">
        <v>48</v>
      </c>
      <c r="N13" s="209">
        <v>30</v>
      </c>
    </row>
    <row r="14" spans="1:21">
      <c r="A14" s="222" t="s">
        <v>156</v>
      </c>
      <c r="B14" s="220">
        <v>6580</v>
      </c>
      <c r="C14" s="219" t="s">
        <v>211</v>
      </c>
      <c r="D14" s="220">
        <v>7064</v>
      </c>
      <c r="L14" s="226" t="s">
        <v>49</v>
      </c>
      <c r="M14" s="210" t="s">
        <v>50</v>
      </c>
      <c r="N14" s="209">
        <v>31</v>
      </c>
    </row>
    <row r="15" spans="1:21">
      <c r="A15" s="219" t="s">
        <v>161</v>
      </c>
      <c r="B15" s="220">
        <v>6700</v>
      </c>
      <c r="C15" s="219" t="s">
        <v>212</v>
      </c>
      <c r="D15" s="220">
        <v>7062</v>
      </c>
    </row>
    <row r="16" spans="1:21">
      <c r="A16" s="219" t="s">
        <v>120</v>
      </c>
      <c r="B16" s="220">
        <v>6140</v>
      </c>
      <c r="C16" s="219" t="s">
        <v>213</v>
      </c>
      <c r="D16" s="220">
        <v>7400</v>
      </c>
    </row>
    <row r="17" spans="1:4">
      <c r="A17" s="222" t="s">
        <v>214</v>
      </c>
      <c r="B17" s="220">
        <v>6185</v>
      </c>
      <c r="C17" s="222" t="s">
        <v>215</v>
      </c>
      <c r="D17" s="220">
        <v>7410</v>
      </c>
    </row>
    <row r="18" spans="1:4">
      <c r="A18" s="219" t="s">
        <v>123</v>
      </c>
      <c r="B18" s="220">
        <v>6156</v>
      </c>
      <c r="C18" s="222" t="s">
        <v>216</v>
      </c>
      <c r="D18" s="220">
        <v>7460</v>
      </c>
    </row>
    <row r="19" spans="1:4">
      <c r="A19" s="222" t="s">
        <v>154</v>
      </c>
      <c r="B19" s="220">
        <v>6532</v>
      </c>
      <c r="C19" s="222" t="s">
        <v>217</v>
      </c>
      <c r="D19" s="220">
        <v>7420</v>
      </c>
    </row>
    <row r="20" spans="1:4">
      <c r="A20" s="222" t="s">
        <v>153</v>
      </c>
      <c r="B20" s="220">
        <v>6531</v>
      </c>
      <c r="C20" s="222" t="s">
        <v>218</v>
      </c>
      <c r="D20" s="220">
        <v>7450</v>
      </c>
    </row>
    <row r="21" spans="1:4">
      <c r="A21" s="219" t="s">
        <v>116</v>
      </c>
      <c r="B21" s="220">
        <v>6122</v>
      </c>
      <c r="C21" s="222" t="s">
        <v>219</v>
      </c>
      <c r="D21" s="220">
        <v>7470</v>
      </c>
    </row>
    <row r="22" spans="1:4">
      <c r="A22" s="222" t="s">
        <v>135</v>
      </c>
      <c r="B22" s="220">
        <v>6238</v>
      </c>
      <c r="C22" s="222" t="s">
        <v>220</v>
      </c>
      <c r="D22" s="220">
        <v>7430</v>
      </c>
    </row>
    <row r="23" spans="1:4">
      <c r="A23" s="219" t="s">
        <v>126</v>
      </c>
      <c r="B23" s="220">
        <v>6181</v>
      </c>
      <c r="C23" s="222" t="s">
        <v>92</v>
      </c>
      <c r="D23" s="220">
        <v>7910</v>
      </c>
    </row>
    <row r="24" spans="1:4">
      <c r="A24" s="222" t="s">
        <v>152</v>
      </c>
      <c r="B24" s="220">
        <v>6516</v>
      </c>
    </row>
    <row r="25" spans="1:4">
      <c r="A25" s="219" t="s">
        <v>147</v>
      </c>
      <c r="B25" s="220">
        <v>6352</v>
      </c>
      <c r="C25" s="211"/>
    </row>
    <row r="26" spans="1:4">
      <c r="A26" s="219" t="s">
        <v>148</v>
      </c>
      <c r="B26" s="220">
        <v>6354</v>
      </c>
      <c r="C26" s="211"/>
    </row>
    <row r="27" spans="1:4">
      <c r="A27" s="219" t="s">
        <v>111</v>
      </c>
      <c r="B27" s="220">
        <v>6066</v>
      </c>
    </row>
    <row r="28" spans="1:4">
      <c r="A28" s="219" t="s">
        <v>106</v>
      </c>
      <c r="B28" s="220">
        <v>6061</v>
      </c>
    </row>
    <row r="29" spans="1:4">
      <c r="A29" s="219" t="s">
        <v>121</v>
      </c>
      <c r="B29" s="220">
        <v>6152</v>
      </c>
    </row>
    <row r="30" spans="1:4">
      <c r="A30" s="219" t="s">
        <v>122</v>
      </c>
      <c r="B30" s="220">
        <v>6155</v>
      </c>
    </row>
    <row r="31" spans="1:4">
      <c r="A31" s="222" t="s">
        <v>125</v>
      </c>
      <c r="B31" s="220">
        <v>6170</v>
      </c>
    </row>
    <row r="32" spans="1:4">
      <c r="A32" s="219" t="s">
        <v>142</v>
      </c>
      <c r="B32" s="220">
        <v>6264</v>
      </c>
    </row>
    <row r="33" spans="1:2">
      <c r="A33" s="219" t="s">
        <v>109</v>
      </c>
      <c r="B33" s="220">
        <v>6064</v>
      </c>
    </row>
    <row r="34" spans="1:2">
      <c r="A34" s="219" t="s">
        <v>110</v>
      </c>
      <c r="B34" s="220">
        <v>6065</v>
      </c>
    </row>
    <row r="35" spans="1:2">
      <c r="A35" s="219" t="s">
        <v>131</v>
      </c>
      <c r="B35" s="220">
        <v>6226</v>
      </c>
    </row>
    <row r="36" spans="1:2">
      <c r="A36" s="222" t="s">
        <v>136</v>
      </c>
      <c r="B36" s="220">
        <v>6251</v>
      </c>
    </row>
    <row r="37" spans="1:2">
      <c r="A37" s="219" t="s">
        <v>138</v>
      </c>
      <c r="B37" s="220">
        <v>6253</v>
      </c>
    </row>
    <row r="38" spans="1:2">
      <c r="A38" s="222" t="s">
        <v>137</v>
      </c>
      <c r="B38" s="220">
        <v>6252</v>
      </c>
    </row>
    <row r="39" spans="1:2">
      <c r="A39" s="219" t="s">
        <v>130</v>
      </c>
      <c r="B39" s="220">
        <v>6224</v>
      </c>
    </row>
    <row r="40" spans="1:2">
      <c r="A40" s="219" t="s">
        <v>132</v>
      </c>
      <c r="B40" s="220">
        <v>6227</v>
      </c>
    </row>
    <row r="41" spans="1:2">
      <c r="A41" s="222" t="s">
        <v>146</v>
      </c>
      <c r="B41" s="220">
        <v>6351</v>
      </c>
    </row>
    <row r="42" spans="1:2">
      <c r="A42" s="219" t="s">
        <v>158</v>
      </c>
      <c r="B42" s="220">
        <v>6611</v>
      </c>
    </row>
    <row r="43" spans="1:2">
      <c r="A43" s="219" t="s">
        <v>118</v>
      </c>
      <c r="B43" s="220">
        <v>6133</v>
      </c>
    </row>
    <row r="44" spans="1:2">
      <c r="A44" s="219" t="s">
        <v>117</v>
      </c>
      <c r="B44" s="220">
        <v>6132</v>
      </c>
    </row>
    <row r="45" spans="1:2">
      <c r="A45" s="219" t="s">
        <v>119</v>
      </c>
      <c r="B45" s="220">
        <v>6134</v>
      </c>
    </row>
    <row r="46" spans="1:2">
      <c r="A46" s="219" t="s">
        <v>155</v>
      </c>
      <c r="B46" s="220">
        <v>6571</v>
      </c>
    </row>
    <row r="47" spans="1:2">
      <c r="A47" s="219" t="s">
        <v>107</v>
      </c>
      <c r="B47" s="220">
        <v>6062</v>
      </c>
    </row>
    <row r="48" spans="1:2">
      <c r="A48" s="219" t="s">
        <v>124</v>
      </c>
      <c r="B48" s="220">
        <v>6160</v>
      </c>
    </row>
    <row r="49" spans="1:2">
      <c r="A49" s="219" t="s">
        <v>108</v>
      </c>
      <c r="B49" s="220">
        <v>6063</v>
      </c>
    </row>
    <row r="50" spans="1:2">
      <c r="A50" s="219" t="s">
        <v>143</v>
      </c>
      <c r="B50" s="220">
        <v>6270</v>
      </c>
    </row>
    <row r="51" spans="1:2">
      <c r="A51" s="224" t="s">
        <v>115</v>
      </c>
      <c r="B51" s="225">
        <v>6112</v>
      </c>
    </row>
    <row r="52" spans="1:2">
      <c r="A52" s="219" t="s">
        <v>140</v>
      </c>
      <c r="B52" s="220">
        <v>6262</v>
      </c>
    </row>
    <row r="53" spans="1:2">
      <c r="A53" s="219" t="s">
        <v>141</v>
      </c>
      <c r="B53" s="220">
        <v>6263</v>
      </c>
    </row>
    <row r="54" spans="1:2">
      <c r="A54" s="219" t="s">
        <v>114</v>
      </c>
      <c r="B54" s="220">
        <v>6111</v>
      </c>
    </row>
    <row r="55" spans="1:2">
      <c r="A55" s="211"/>
    </row>
  </sheetData>
  <pageMargins left="0.70000000000000007" right="0.70000000000000007" top="1.1437007874015745" bottom="1.1437007874015745" header="0.74999999999999989" footer="0.74999999999999989"/>
  <pageSetup paperSize="9" fitToWidth="0" fitToHeight="0" orientation="portrait" horizontalDpi="4294967293" verticalDpi="0" r:id="rId1"/>
  <headerFooter alignWithMargins="0"/>
  <ignoredErrors>
    <ignoredError sqref="L2 L3:L14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0:BG21"/>
  <sheetViews>
    <sheetView tabSelected="1" workbookViewId="0">
      <selection activeCell="F8" sqref="F8"/>
    </sheetView>
  </sheetViews>
  <sheetFormatPr baseColWidth="10" defaultRowHeight="14.25"/>
  <cols>
    <col min="1" max="59" width="10.875" style="234" customWidth="1"/>
    <col min="60" max="16384" width="11" style="234"/>
  </cols>
  <sheetData>
    <row r="10" spans="1:58" s="233" customFormat="1" ht="71.25">
      <c r="A10" s="233" t="s">
        <v>223</v>
      </c>
      <c r="B10" s="233" t="s">
        <v>224</v>
      </c>
      <c r="C10" s="233" t="s">
        <v>250</v>
      </c>
      <c r="D10" s="233" t="s">
        <v>249</v>
      </c>
      <c r="E10" s="233" t="s">
        <v>225</v>
      </c>
      <c r="F10" s="233" t="s">
        <v>226</v>
      </c>
      <c r="G10" s="233" t="s">
        <v>227</v>
      </c>
      <c r="H10" s="233" t="s">
        <v>228</v>
      </c>
      <c r="I10" s="233" t="s">
        <v>229</v>
      </c>
      <c r="J10" s="233" t="s">
        <v>230</v>
      </c>
      <c r="K10" s="233" t="s">
        <v>231</v>
      </c>
      <c r="L10" s="233" t="s">
        <v>232</v>
      </c>
      <c r="M10" s="233" t="s">
        <v>252</v>
      </c>
      <c r="N10" s="233" t="s">
        <v>254</v>
      </c>
      <c r="O10" s="233" t="s">
        <v>233</v>
      </c>
      <c r="P10" s="233" t="s">
        <v>234</v>
      </c>
      <c r="Q10" s="233" t="s">
        <v>235</v>
      </c>
      <c r="R10" s="233" t="s">
        <v>317</v>
      </c>
      <c r="S10" s="233" t="s">
        <v>236</v>
      </c>
      <c r="T10" s="233" t="s">
        <v>318</v>
      </c>
      <c r="U10" s="233" t="s">
        <v>238</v>
      </c>
      <c r="V10" s="233" t="s">
        <v>319</v>
      </c>
      <c r="W10" s="233" t="s">
        <v>237</v>
      </c>
      <c r="X10" s="233" t="s">
        <v>320</v>
      </c>
      <c r="Y10" s="233" t="s">
        <v>239</v>
      </c>
      <c r="Z10" s="233" t="s">
        <v>321</v>
      </c>
      <c r="AA10" s="233" t="s">
        <v>240</v>
      </c>
      <c r="AB10" s="233" t="s">
        <v>322</v>
      </c>
      <c r="AC10" s="233" t="s">
        <v>241</v>
      </c>
      <c r="AD10" s="233" t="s">
        <v>284</v>
      </c>
      <c r="AE10" s="233" t="s">
        <v>242</v>
      </c>
      <c r="AF10" s="233" t="s">
        <v>285</v>
      </c>
      <c r="AG10" s="233" t="s">
        <v>243</v>
      </c>
      <c r="AH10" s="233" t="s">
        <v>286</v>
      </c>
      <c r="AI10" s="233" t="s">
        <v>244</v>
      </c>
      <c r="AJ10" s="233" t="s">
        <v>287</v>
      </c>
      <c r="AK10" s="233" t="s">
        <v>245</v>
      </c>
      <c r="AL10" s="233" t="s">
        <v>288</v>
      </c>
      <c r="AM10" s="233" t="s">
        <v>246</v>
      </c>
      <c r="AN10" s="233" t="s">
        <v>289</v>
      </c>
      <c r="AO10" s="233" t="s">
        <v>251</v>
      </c>
      <c r="AP10" s="233" t="s">
        <v>247</v>
      </c>
      <c r="AQ10" s="233" t="s">
        <v>323</v>
      </c>
      <c r="AR10" s="233" t="s">
        <v>324</v>
      </c>
      <c r="AS10" s="233" t="s">
        <v>325</v>
      </c>
      <c r="AT10" s="233" t="s">
        <v>326</v>
      </c>
      <c r="AU10" s="233" t="s">
        <v>327</v>
      </c>
      <c r="AV10" s="233" t="s">
        <v>328</v>
      </c>
      <c r="AW10" s="233" t="s">
        <v>329</v>
      </c>
      <c r="AX10" s="233" t="s">
        <v>330</v>
      </c>
      <c r="AY10" s="233" t="s">
        <v>331</v>
      </c>
      <c r="AZ10" s="233" t="s">
        <v>332</v>
      </c>
      <c r="BA10" s="233" t="s">
        <v>333</v>
      </c>
      <c r="BB10" s="233" t="s">
        <v>334</v>
      </c>
      <c r="BC10" s="233" t="s">
        <v>335</v>
      </c>
      <c r="BD10" s="233" t="s">
        <v>336</v>
      </c>
      <c r="BE10" s="233" t="s">
        <v>248</v>
      </c>
      <c r="BF10" s="233" t="s">
        <v>338</v>
      </c>
    </row>
    <row r="11" spans="1:58" s="233" customFormat="1">
      <c r="A11" s="233" t="s">
        <v>337</v>
      </c>
      <c r="B11" s="233">
        <v>3</v>
      </c>
      <c r="C11" s="237">
        <v>1</v>
      </c>
      <c r="D11" s="234" t="s">
        <v>274</v>
      </c>
      <c r="E11" s="233">
        <v>4</v>
      </c>
      <c r="F11" s="233">
        <v>5</v>
      </c>
      <c r="G11" s="233">
        <v>6</v>
      </c>
      <c r="H11" s="233">
        <v>7</v>
      </c>
      <c r="I11" s="233">
        <v>8</v>
      </c>
      <c r="J11" s="233">
        <v>9</v>
      </c>
      <c r="K11" s="233">
        <v>10</v>
      </c>
      <c r="L11" s="233">
        <v>36</v>
      </c>
      <c r="M11" s="233">
        <v>12</v>
      </c>
      <c r="N11" s="233">
        <v>13</v>
      </c>
      <c r="O11" s="233">
        <v>14</v>
      </c>
      <c r="P11" s="233">
        <v>15</v>
      </c>
      <c r="Q11" s="233">
        <v>16</v>
      </c>
      <c r="R11" s="233">
        <v>30</v>
      </c>
      <c r="S11" s="233">
        <v>17</v>
      </c>
      <c r="T11" s="233">
        <v>31</v>
      </c>
      <c r="U11" s="233">
        <v>18</v>
      </c>
      <c r="V11" s="233">
        <v>32</v>
      </c>
      <c r="W11" s="233">
        <v>19</v>
      </c>
      <c r="X11" s="233">
        <v>33</v>
      </c>
      <c r="Y11" s="233">
        <v>20</v>
      </c>
      <c r="Z11" s="233">
        <v>34</v>
      </c>
      <c r="AA11" s="233">
        <v>21</v>
      </c>
      <c r="AB11" s="233">
        <v>35</v>
      </c>
      <c r="AC11" s="233">
        <v>22</v>
      </c>
      <c r="AE11" s="233">
        <v>23</v>
      </c>
      <c r="AG11" s="233">
        <v>24</v>
      </c>
      <c r="AI11" s="233">
        <v>25</v>
      </c>
      <c r="AK11" s="233">
        <v>26</v>
      </c>
      <c r="AM11" s="233">
        <v>27</v>
      </c>
      <c r="AO11" s="233">
        <v>28</v>
      </c>
      <c r="AP11" s="233">
        <v>29</v>
      </c>
      <c r="BE11" s="236">
        <f>Tableau1[[#This Row],[Valeur de la carte + 12 Timbres]]-Tableau1[[#This Row],[SE1]]-Tableau1[[#This Row],[SE2]]-Tableau1[[#This Row],[SE3]]-Tableau1[[#This Row],[SE4]]-Tableau1[[#This Row],[SE5]]-Tableau1[[#This Row],[SE6]]</f>
        <v>-166</v>
      </c>
      <c r="BF11" s="236" t="str">
        <f>CONCATENATE(Tableau1[[#This Row],[Noms]]," ",Tableau1[[#This Row],[Prénoms]])</f>
        <v>alouette 3</v>
      </c>
    </row>
    <row r="12" spans="1:58" s="233" customFormat="1" ht="28.5">
      <c r="A12" s="233" t="s">
        <v>291</v>
      </c>
      <c r="B12" s="233" t="s">
        <v>292</v>
      </c>
      <c r="C12" s="233" t="s">
        <v>290</v>
      </c>
      <c r="D12" s="233" t="s">
        <v>274</v>
      </c>
      <c r="E12" s="233" t="s">
        <v>293</v>
      </c>
      <c r="F12" s="233" t="s">
        <v>294</v>
      </c>
      <c r="G12" s="233" t="s">
        <v>295</v>
      </c>
      <c r="H12" s="233" t="s">
        <v>296</v>
      </c>
      <c r="I12" s="233" t="s">
        <v>297</v>
      </c>
      <c r="J12" s="233" t="s">
        <v>298</v>
      </c>
      <c r="K12" s="233" t="s">
        <v>299</v>
      </c>
      <c r="L12" s="233" t="s">
        <v>300</v>
      </c>
      <c r="M12" s="233" t="s">
        <v>301</v>
      </c>
      <c r="N12" s="233" t="s">
        <v>302</v>
      </c>
      <c r="O12" s="233" t="s">
        <v>303</v>
      </c>
      <c r="P12" s="233" t="s">
        <v>304</v>
      </c>
      <c r="Q12" s="233" t="s">
        <v>268</v>
      </c>
      <c r="S12" s="233" t="s">
        <v>258</v>
      </c>
      <c r="U12" s="233" t="s">
        <v>305</v>
      </c>
      <c r="W12" s="233" t="s">
        <v>306</v>
      </c>
      <c r="Y12" s="233" t="s">
        <v>307</v>
      </c>
      <c r="AA12" s="233" t="s">
        <v>308</v>
      </c>
      <c r="AC12" s="233" t="s">
        <v>309</v>
      </c>
      <c r="AE12" s="233" t="s">
        <v>310</v>
      </c>
      <c r="AG12" s="233" t="s">
        <v>311</v>
      </c>
      <c r="AI12" s="233" t="s">
        <v>312</v>
      </c>
      <c r="AK12" s="233" t="s">
        <v>313</v>
      </c>
      <c r="AM12" s="233" t="s">
        <v>314</v>
      </c>
      <c r="AO12" s="233" t="s">
        <v>315</v>
      </c>
      <c r="AP12" s="233" t="s">
        <v>316</v>
      </c>
      <c r="BE12" s="236">
        <f>Tableau1[[#This Row],[Valeur de la carte + 12 Timbres]]-Tableau1[[#This Row],[SE1]]-Tableau1[[#This Row],[SE2]]-Tableau1[[#This Row],[SE3]]-Tableau1[[#This Row],[SE4]]-Tableau1[[#This Row],[SE5]]-Tableau1[[#This Row],[SE6]]</f>
        <v>135</v>
      </c>
      <c r="BF12" s="233" t="str">
        <f>CONCATENATE(Tableau1[[#This Row],[Noms]]," ",Tableau1[[#This Row],[Prénoms]])</f>
        <v>troussanfon boissansoif</v>
      </c>
    </row>
    <row r="13" spans="1:58" s="233" customFormat="1" ht="42.75">
      <c r="A13" s="233" t="s">
        <v>281</v>
      </c>
      <c r="B13" s="233" t="s">
        <v>282</v>
      </c>
      <c r="C13" s="233" t="s">
        <v>256</v>
      </c>
      <c r="E13" s="233" t="s">
        <v>283</v>
      </c>
      <c r="BE13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  <c r="BF13" s="233" t="str">
        <f>CONCATENATE(Tableau1[[#This Row],[Noms]]," ",Tableau1[[#This Row],[Prénoms]])</f>
        <v>mlkjhg pourtin</v>
      </c>
    </row>
    <row r="14" spans="1:58" s="233" customFormat="1" ht="28.5">
      <c r="A14" s="233" t="s">
        <v>259</v>
      </c>
      <c r="B14" s="233" t="s">
        <v>270</v>
      </c>
      <c r="C14" s="233">
        <v>2016</v>
      </c>
      <c r="D14" s="233" t="s">
        <v>269</v>
      </c>
      <c r="E14" s="233">
        <v>12</v>
      </c>
      <c r="F14" s="233">
        <v>11</v>
      </c>
      <c r="G14" s="233">
        <v>10</v>
      </c>
      <c r="H14" s="233">
        <v>9</v>
      </c>
      <c r="I14" s="233">
        <v>108</v>
      </c>
      <c r="J14" s="233">
        <v>107</v>
      </c>
      <c r="K14" s="233">
        <v>106</v>
      </c>
      <c r="L14" s="233">
        <v>5</v>
      </c>
      <c r="M14" s="233">
        <v>4</v>
      </c>
      <c r="N14" s="233">
        <v>3</v>
      </c>
      <c r="O14" s="233">
        <v>2</v>
      </c>
      <c r="P14" s="233">
        <v>1</v>
      </c>
      <c r="BE14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  <c r="BF14" s="233" t="str">
        <f>CONCATENATE(Tableau1[[#This Row],[Noms]]," ",Tableau1[[#This Row],[Prénoms]])</f>
        <v>Lefevre Emma</v>
      </c>
    </row>
    <row r="15" spans="1:58" s="233" customFormat="1" ht="28.5">
      <c r="A15" s="233" t="s">
        <v>259</v>
      </c>
      <c r="B15" s="233" t="s">
        <v>275</v>
      </c>
      <c r="C15" s="233">
        <v>2015</v>
      </c>
      <c r="D15" s="233" t="s">
        <v>274</v>
      </c>
      <c r="E15" s="233" t="s">
        <v>271</v>
      </c>
      <c r="F15" s="233" t="s">
        <v>267</v>
      </c>
      <c r="G15" s="233" t="s">
        <v>272</v>
      </c>
      <c r="H15" s="233" t="s">
        <v>276</v>
      </c>
      <c r="I15" s="233" t="s">
        <v>277</v>
      </c>
      <c r="J15" s="233" t="s">
        <v>278</v>
      </c>
      <c r="K15" s="233" t="s">
        <v>279</v>
      </c>
      <c r="L15" s="233" t="s">
        <v>280</v>
      </c>
      <c r="M15" s="233" t="s">
        <v>273</v>
      </c>
      <c r="N15" s="233" t="s">
        <v>45</v>
      </c>
      <c r="O15" s="233" t="s">
        <v>47</v>
      </c>
      <c r="P15" s="233" t="s">
        <v>49</v>
      </c>
      <c r="BE15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  <c r="BF15" s="233" t="str">
        <f>CONCATENATE(Tableau1[[#This Row],[Noms]]," ",Tableau1[[#This Row],[Prénoms]])</f>
        <v>Lefevre Gaetan</v>
      </c>
    </row>
    <row r="16" spans="1:58" s="233" customFormat="1">
      <c r="A16" s="233" t="s">
        <v>264</v>
      </c>
      <c r="B16" s="233" t="s">
        <v>266</v>
      </c>
      <c r="C16" s="233" t="s">
        <v>265</v>
      </c>
      <c r="BE16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  <c r="BF16" s="233" t="str">
        <f>CONCATENATE(Tableau1[[#This Row],[Noms]]," ",Tableau1[[#This Row],[Prénoms]])</f>
        <v>popo plpl</v>
      </c>
    </row>
    <row r="17" spans="1:59" s="233" customFormat="1">
      <c r="A17" s="233" t="s">
        <v>262</v>
      </c>
      <c r="B17" s="233" t="s">
        <v>263</v>
      </c>
      <c r="BE17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  <c r="BF17" s="233" t="str">
        <f>CONCATENATE(Tableau1[[#This Row],[Noms]]," ",Tableau1[[#This Row],[Prénoms]])</f>
        <v>lksdjfls lhjg</v>
      </c>
    </row>
    <row r="18" spans="1:59" s="233" customFormat="1" ht="28.5">
      <c r="A18" s="233" t="s">
        <v>260</v>
      </c>
      <c r="B18" s="233" t="s">
        <v>261</v>
      </c>
      <c r="C18" s="233" t="s">
        <v>256</v>
      </c>
      <c r="D18" s="233" t="s">
        <v>257</v>
      </c>
      <c r="BE18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  <c r="BF18" s="233" t="str">
        <f>CONCATENATE(Tableau1[[#This Row],[Noms]]," ",Tableau1[[#This Row],[Prénoms]])</f>
        <v>Auvillain Delphine</v>
      </c>
    </row>
    <row r="19" spans="1:59" s="233" customFormat="1" ht="28.5">
      <c r="A19" s="233" t="s">
        <v>259</v>
      </c>
      <c r="B19" s="233" t="s">
        <v>255</v>
      </c>
      <c r="C19" s="233" t="s">
        <v>258</v>
      </c>
      <c r="D19" s="233" t="s">
        <v>253</v>
      </c>
      <c r="BE19" s="236">
        <f>Tableau1[[#This Row],[Valeur de la carte + 12 Timbres]]-Tableau1[[#This Row],[SE1]]-Tableau1[[#This Row],[SE2]]-Tableau1[[#This Row],[SE3]]-Tableau1[[#This Row],[SE4]]-Tableau1[[#This Row],[SE5]]-Tableau1[[#This Row],[SE6]]</f>
        <v>0</v>
      </c>
      <c r="BF19" s="233" t="str">
        <f>CONCATENATE(Tableau1[[#This Row],[Noms]]," ",Tableau1[[#This Row],[Prénoms]])</f>
        <v>Lefevre Yoann</v>
      </c>
    </row>
    <row r="20" spans="1:59" s="233" customFormat="1">
      <c r="A20" s="234"/>
      <c r="B20" s="234"/>
      <c r="C20" s="234"/>
      <c r="D20" s="235"/>
      <c r="E20" s="234"/>
      <c r="F20" s="234"/>
      <c r="G20" s="234"/>
      <c r="H20" s="234"/>
      <c r="I20" s="234"/>
      <c r="J20" s="234"/>
      <c r="K20" s="234"/>
      <c r="L20" s="234"/>
      <c r="M20" s="234"/>
      <c r="N20" s="234"/>
      <c r="O20" s="234"/>
      <c r="P20" s="234"/>
      <c r="Q20" s="234"/>
      <c r="S20" s="234"/>
      <c r="T20" s="234"/>
      <c r="U20" s="234"/>
      <c r="V20" s="234"/>
      <c r="W20" s="234"/>
      <c r="X20" s="234"/>
      <c r="Y20" s="234"/>
      <c r="Z20" s="234"/>
      <c r="AA20" s="234"/>
      <c r="AB20" s="234"/>
      <c r="AC20" s="234"/>
      <c r="AD20" s="234"/>
      <c r="AE20" s="234"/>
      <c r="AF20" s="234"/>
      <c r="AG20" s="234"/>
      <c r="AH20" s="234"/>
      <c r="AI20" s="234"/>
      <c r="AJ20" s="234"/>
      <c r="AK20" s="234"/>
      <c r="AL20" s="234"/>
      <c r="AM20" s="234"/>
      <c r="AN20" s="234"/>
      <c r="AO20" s="234"/>
      <c r="AP20" s="234"/>
      <c r="AQ20" s="234"/>
      <c r="AR20" s="234"/>
      <c r="AS20" s="234"/>
      <c r="AT20" s="234"/>
      <c r="AU20" s="234"/>
      <c r="AV20" s="234"/>
      <c r="AW20" s="234"/>
      <c r="AX20" s="234"/>
      <c r="AY20" s="234"/>
      <c r="AZ20" s="234"/>
      <c r="BA20" s="234"/>
      <c r="BB20" s="234"/>
      <c r="BC20" s="234"/>
      <c r="BD20" s="234"/>
      <c r="BE20" s="234"/>
      <c r="BF20" s="234"/>
    </row>
    <row r="21" spans="1:59">
      <c r="BG21" s="236"/>
    </row>
  </sheetData>
  <pageMargins left="0.7" right="0.7" top="0.75" bottom="0.75" header="0.3" footer="0.3"/>
  <pageSetup paperSize="9" orientation="portrait" horizontalDpi="4294967293" r:id="rId1"/>
  <ignoredErrors>
    <ignoredError sqref="C18:C19 D20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réerFiche">
              <controlPr defaultSize="0" print="0" autoFill="0" autoPict="0" macro="[0]!CréaRechModiFiche">
                <anchor moveWithCells="1" sizeWithCells="1">
                  <from>
                    <xdr:col>1</xdr:col>
                    <xdr:colOff>0</xdr:colOff>
                    <xdr:row>1</xdr:row>
                    <xdr:rowOff>171450</xdr:rowOff>
                  </from>
                  <to>
                    <xdr:col>5</xdr:col>
                    <xdr:colOff>152400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ModiFiche">
              <controlPr defaultSize="0" print="0" autoFill="0" autoPict="0" macro="[0]!CréaRechModiFiche">
                <anchor moveWithCells="1" sizeWithCells="1">
                  <from>
                    <xdr:col>7</xdr:col>
                    <xdr:colOff>0</xdr:colOff>
                    <xdr:row>1</xdr:row>
                    <xdr:rowOff>171450</xdr:rowOff>
                  </from>
                  <to>
                    <xdr:col>11</xdr:col>
                    <xdr:colOff>152400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35</vt:i4>
      </vt:variant>
    </vt:vector>
  </HeadingPairs>
  <TitlesOfParts>
    <vt:vector size="51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Rapport</vt:lpstr>
      <vt:lpstr>Resultat à publier</vt:lpstr>
      <vt:lpstr>Données</vt:lpstr>
      <vt:lpstr>Adhérents</vt:lpstr>
      <vt:lpstr>Adresse1</vt:lpstr>
      <vt:lpstr>Adresse2</vt:lpstr>
      <vt:lpstr>Adresse3</vt:lpstr>
      <vt:lpstr>Août!Données_Janvier</vt:lpstr>
      <vt:lpstr>Avril!Données_Janvier</vt:lpstr>
      <vt:lpstr>Décembre!Données_Janvier</vt:lpstr>
      <vt:lpstr>Février!Données_Janvier</vt:lpstr>
      <vt:lpstr>Juillet!Données_Janvier</vt:lpstr>
      <vt:lpstr>Juin!Données_Janvier</vt:lpstr>
      <vt:lpstr>Mai!Données_Janvier</vt:lpstr>
      <vt:lpstr>Mars!Données_Janvier</vt:lpstr>
      <vt:lpstr>Novembre!Données_Janvier</vt:lpstr>
      <vt:lpstr>Octobre!Données_Janvier</vt:lpstr>
      <vt:lpstr>Septembre!Données_Janvier</vt:lpstr>
      <vt:lpstr>Données_Janvier</vt:lpstr>
      <vt:lpstr>jo</vt:lpstr>
      <vt:lpstr>Liste_Charges</vt:lpstr>
      <vt:lpstr>Liste_Produits</vt:lpstr>
      <vt:lpstr>mail</vt:lpstr>
      <vt:lpstr>rd</vt:lpstr>
      <vt:lpstr>téléphone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Rapport!Zone_d_impression</vt:lpstr>
      <vt:lpstr>'Resultat à publier'!Zone_d_impression</vt:lpstr>
      <vt:lpstr>Septembre!Zone_d_impression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Lefevre</dc:creator>
  <cp:lastModifiedBy> </cp:lastModifiedBy>
  <cp:revision>1</cp:revision>
  <dcterms:created xsi:type="dcterms:W3CDTF">2016-11-28T20:00:16Z</dcterms:created>
  <dcterms:modified xsi:type="dcterms:W3CDTF">2016-12-19T16:28:31Z</dcterms:modified>
</cp:coreProperties>
</file>